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np2/Dropbox (Duke Bio_Ea)/Patek Lab/midge_projects/_Paper_figures drafts and submissions/MidgePapertoDRYAD/"/>
    </mc:Choice>
  </mc:AlternateContent>
  <xr:revisionPtr revIDLastSave="0" documentId="8_{90E7DDEA-6A7F-4341-9F2B-8E70A8FBCD4A}" xr6:coauthVersionLast="43" xr6:coauthVersionMax="43" xr10:uidLastSave="{00000000-0000-0000-0000-000000000000}"/>
  <bookViews>
    <workbookView xWindow="39140" yWindow="2320" windowWidth="27240" windowHeight="16040" xr2:uid="{28DF2532-67C4-E64E-82AF-7BFD0C93BDA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1" i="1" l="1"/>
  <c r="H11" i="1"/>
  <c r="L10" i="1"/>
  <c r="M10" i="1" s="1"/>
  <c r="H10" i="1"/>
  <c r="I10" i="1" s="1"/>
  <c r="H9" i="1"/>
  <c r="I9" i="1" s="1"/>
  <c r="I8" i="1"/>
  <c r="I18" i="1" s="1"/>
  <c r="H8" i="1"/>
  <c r="L7" i="1"/>
  <c r="M7" i="1" s="1"/>
  <c r="H7" i="1"/>
  <c r="I7" i="1" s="1"/>
  <c r="L6" i="1"/>
  <c r="M6" i="1" s="1"/>
  <c r="I6" i="1"/>
  <c r="H6" i="1"/>
  <c r="H5" i="1"/>
  <c r="I5" i="1" s="1"/>
  <c r="H4" i="1"/>
  <c r="I4" i="1" s="1"/>
  <c r="I16" i="1" s="1"/>
  <c r="H3" i="1"/>
  <c r="I3" i="1" s="1"/>
  <c r="I23" i="1" l="1"/>
  <c r="I17" i="1"/>
  <c r="I22" i="1" s="1"/>
  <c r="M17" i="1"/>
  <c r="M23" i="1" l="1"/>
  <c r="M22" i="1"/>
</calcChain>
</file>

<file path=xl/sharedStrings.xml><?xml version="1.0" encoding="utf-8"?>
<sst xmlns="http://schemas.openxmlformats.org/spreadsheetml/2006/main" count="70" uniqueCount="35">
  <si>
    <t xml:space="preserve">Compression to takeoff (Loop compression, phase 2) </t>
  </si>
  <si>
    <t xml:space="preserve">Curling to compression  (Loop formation, phase 1) </t>
  </si>
  <si>
    <t>File name</t>
  </si>
  <si>
    <t>Larva #</t>
  </si>
  <si>
    <t>Jump #</t>
  </si>
  <si>
    <t>Frame rate</t>
  </si>
  <si>
    <t>Skip save #</t>
  </si>
  <si>
    <t>Start frame</t>
  </si>
  <si>
    <t>End frame</t>
  </si>
  <si>
    <t># of frames</t>
  </si>
  <si>
    <t>Duration (s)</t>
  </si>
  <si>
    <t>Frame #</t>
  </si>
  <si>
    <t>Midge length</t>
  </si>
  <si>
    <t>Midge diameter</t>
  </si>
  <si>
    <t>Pixels/mm</t>
  </si>
  <si>
    <t>Notes</t>
  </si>
  <si>
    <t>A_Larva1_Jump2_081617_SkipSave_C001H001S0001</t>
  </si>
  <si>
    <t>-</t>
  </si>
  <si>
    <t>No cal</t>
  </si>
  <si>
    <t>B_Larva3_Jump1_081617_SkipSave_C001H001S0001</t>
  </si>
  <si>
    <t>C_Larva3_Jump2_081617_SkipSave_C001H001S0001</t>
  </si>
  <si>
    <t>D_Larva4_Jump1_081817_SkipSave_Loading_C001H001S0001</t>
  </si>
  <si>
    <t>E_Larva4_Jump2_081817_SkipSave_Loading_C001H001S0001</t>
  </si>
  <si>
    <t>Out of plane</t>
  </si>
  <si>
    <t>F_Larva5_Jump1_081817_SkipSave_Loading_C001H001S0001</t>
  </si>
  <si>
    <t>G_Larva5_Jump2_081817_SkipSave</t>
  </si>
  <si>
    <t>Falls over before takeoff</t>
  </si>
  <si>
    <t>H_Larva9_Jump2_083017_Skipsave_Loading_C001H001S0001</t>
  </si>
  <si>
    <t>I_Larva10_Jump3_083017_Skipsave_Loading_C001H001S0001</t>
  </si>
  <si>
    <t>Averages</t>
  </si>
  <si>
    <t>Average:</t>
  </si>
  <si>
    <t xml:space="preserve">SD: </t>
  </si>
  <si>
    <t>n:</t>
  </si>
  <si>
    <t>6 larvae, 1-2 jumps per larvae</t>
  </si>
  <si>
    <t>2 larvae, 1-2 jumps per larvae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</si>
</sst>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96C06-E4B6-724C-8F40-AF7922E3AF43}">
  <dimension ref="A1:Q24"/>
  <sheetViews>
    <sheetView tabSelected="1" workbookViewId="0">
      <selection activeCell="D12" sqref="D12"/>
    </sheetView>
  </sheetViews>
  <sheetFormatPr baseColWidth="10" defaultColWidth="8.83203125" defaultRowHeight="16" x14ac:dyDescent="0.2"/>
  <cols>
    <col min="1" max="1" width="14.6640625" customWidth="1"/>
    <col min="2" max="2" width="6.1640625" customWidth="1"/>
    <col min="3" max="3" width="7.33203125" customWidth="1"/>
    <col min="4" max="4" width="10.83203125" customWidth="1"/>
    <col min="5" max="5" width="8.5" customWidth="1"/>
    <col min="6" max="11" width="14.6640625" customWidth="1"/>
  </cols>
  <sheetData>
    <row r="1" spans="1:17" x14ac:dyDescent="0.2">
      <c r="F1" s="1" t="s">
        <v>0</v>
      </c>
      <c r="J1" s="1" t="s">
        <v>1</v>
      </c>
    </row>
    <row r="2" spans="1:17" x14ac:dyDescent="0.2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7</v>
      </c>
      <c r="K2" s="2" t="s">
        <v>8</v>
      </c>
      <c r="L2" s="2" t="s">
        <v>11</v>
      </c>
      <c r="M2" s="2" t="s">
        <v>10</v>
      </c>
      <c r="N2" s="2" t="s">
        <v>12</v>
      </c>
      <c r="O2" s="2" t="s">
        <v>13</v>
      </c>
      <c r="P2" s="2" t="s">
        <v>14</v>
      </c>
      <c r="Q2" s="2" t="s">
        <v>15</v>
      </c>
    </row>
    <row r="3" spans="1:17" x14ac:dyDescent="0.2">
      <c r="A3" t="s">
        <v>16</v>
      </c>
      <c r="B3">
        <v>1</v>
      </c>
      <c r="C3">
        <v>1</v>
      </c>
      <c r="D3">
        <v>20000</v>
      </c>
      <c r="E3">
        <v>200</v>
      </c>
      <c r="F3">
        <v>74</v>
      </c>
      <c r="G3">
        <v>294</v>
      </c>
      <c r="H3">
        <f>(G3-F3)*E3</f>
        <v>44000</v>
      </c>
      <c r="I3">
        <f>H3/D3</f>
        <v>2.2000000000000002</v>
      </c>
      <c r="J3" t="s">
        <v>17</v>
      </c>
      <c r="K3" t="s">
        <v>17</v>
      </c>
      <c r="L3" t="s">
        <v>17</v>
      </c>
      <c r="M3" t="s">
        <v>17</v>
      </c>
      <c r="N3" t="s">
        <v>18</v>
      </c>
      <c r="O3" t="s">
        <v>18</v>
      </c>
      <c r="P3" t="s">
        <v>18</v>
      </c>
    </row>
    <row r="4" spans="1:17" x14ac:dyDescent="0.2">
      <c r="A4" t="s">
        <v>19</v>
      </c>
      <c r="B4">
        <v>3</v>
      </c>
      <c r="C4">
        <v>1</v>
      </c>
      <c r="D4">
        <v>20000</v>
      </c>
      <c r="E4">
        <v>200</v>
      </c>
      <c r="F4">
        <v>127</v>
      </c>
      <c r="G4">
        <v>193</v>
      </c>
      <c r="H4">
        <f t="shared" ref="H4:H11" si="0">(G4-F4)*E4</f>
        <v>13200</v>
      </c>
      <c r="I4">
        <f t="shared" ref="I4:I11" si="1">H4/D4</f>
        <v>0.66</v>
      </c>
      <c r="J4" t="s">
        <v>17</v>
      </c>
      <c r="K4" t="s">
        <v>17</v>
      </c>
      <c r="L4" t="s">
        <v>17</v>
      </c>
      <c r="M4" t="s">
        <v>17</v>
      </c>
      <c r="N4" t="s">
        <v>18</v>
      </c>
      <c r="O4" t="s">
        <v>18</v>
      </c>
      <c r="P4" t="s">
        <v>18</v>
      </c>
    </row>
    <row r="5" spans="1:17" x14ac:dyDescent="0.2">
      <c r="A5" t="s">
        <v>20</v>
      </c>
      <c r="B5">
        <v>3</v>
      </c>
      <c r="C5">
        <v>2</v>
      </c>
      <c r="D5">
        <v>20000</v>
      </c>
      <c r="E5">
        <v>200</v>
      </c>
      <c r="F5">
        <v>23</v>
      </c>
      <c r="G5">
        <v>154</v>
      </c>
      <c r="H5">
        <f t="shared" si="0"/>
        <v>26200</v>
      </c>
      <c r="I5">
        <f t="shared" si="1"/>
        <v>1.31</v>
      </c>
      <c r="J5" t="s">
        <v>17</v>
      </c>
      <c r="K5" t="s">
        <v>17</v>
      </c>
      <c r="L5" t="s">
        <v>17</v>
      </c>
      <c r="M5" t="s">
        <v>17</v>
      </c>
      <c r="N5" t="s">
        <v>18</v>
      </c>
      <c r="O5" t="s">
        <v>18</v>
      </c>
      <c r="P5" t="s">
        <v>18</v>
      </c>
    </row>
    <row r="6" spans="1:17" x14ac:dyDescent="0.2">
      <c r="A6" t="s">
        <v>21</v>
      </c>
      <c r="B6">
        <v>4</v>
      </c>
      <c r="C6">
        <v>1</v>
      </c>
      <c r="D6">
        <v>20000</v>
      </c>
      <c r="E6">
        <v>200</v>
      </c>
      <c r="F6">
        <v>221</v>
      </c>
      <c r="G6">
        <v>271</v>
      </c>
      <c r="H6">
        <f t="shared" si="0"/>
        <v>10000</v>
      </c>
      <c r="I6">
        <f t="shared" si="1"/>
        <v>0.5</v>
      </c>
      <c r="J6">
        <v>1</v>
      </c>
      <c r="K6">
        <v>220</v>
      </c>
      <c r="L6">
        <f>(K6-J6)*E6</f>
        <v>43800</v>
      </c>
      <c r="M6">
        <f>L6/D6</f>
        <v>2.19</v>
      </c>
      <c r="N6">
        <v>3.1880000000000002</v>
      </c>
      <c r="O6">
        <v>0.65900000000000003</v>
      </c>
      <c r="P6">
        <v>24</v>
      </c>
    </row>
    <row r="7" spans="1:17" x14ac:dyDescent="0.2">
      <c r="A7" t="s">
        <v>22</v>
      </c>
      <c r="B7">
        <v>4</v>
      </c>
      <c r="C7">
        <v>2</v>
      </c>
      <c r="D7">
        <v>20000</v>
      </c>
      <c r="E7">
        <v>200</v>
      </c>
      <c r="F7">
        <v>190</v>
      </c>
      <c r="G7">
        <v>281</v>
      </c>
      <c r="H7">
        <f t="shared" si="0"/>
        <v>18200</v>
      </c>
      <c r="I7">
        <f t="shared" si="1"/>
        <v>0.91</v>
      </c>
      <c r="J7">
        <v>1</v>
      </c>
      <c r="K7">
        <v>189</v>
      </c>
      <c r="L7">
        <f>(K7-J7)*E7</f>
        <v>37600</v>
      </c>
      <c r="M7">
        <f t="shared" ref="M7:M10" si="2">L7/D7</f>
        <v>1.88</v>
      </c>
      <c r="N7" t="s">
        <v>23</v>
      </c>
      <c r="O7" t="s">
        <v>23</v>
      </c>
      <c r="P7">
        <v>24</v>
      </c>
    </row>
    <row r="8" spans="1:17" x14ac:dyDescent="0.2">
      <c r="A8" t="s">
        <v>24</v>
      </c>
      <c r="B8">
        <v>5</v>
      </c>
      <c r="C8">
        <v>1</v>
      </c>
      <c r="D8">
        <v>20000</v>
      </c>
      <c r="E8">
        <v>200</v>
      </c>
      <c r="F8">
        <v>1</v>
      </c>
      <c r="G8">
        <v>159</v>
      </c>
      <c r="H8">
        <f t="shared" si="0"/>
        <v>31600</v>
      </c>
      <c r="I8">
        <f t="shared" si="1"/>
        <v>1.58</v>
      </c>
      <c r="J8" t="s">
        <v>17</v>
      </c>
      <c r="K8" t="s">
        <v>17</v>
      </c>
      <c r="L8" t="s">
        <v>17</v>
      </c>
      <c r="M8" t="s">
        <v>17</v>
      </c>
      <c r="N8">
        <v>3.2189999999999999</v>
      </c>
      <c r="O8">
        <v>0.876</v>
      </c>
      <c r="P8">
        <v>24</v>
      </c>
    </row>
    <row r="9" spans="1:17" x14ac:dyDescent="0.2">
      <c r="A9" t="s">
        <v>25</v>
      </c>
      <c r="B9">
        <v>5</v>
      </c>
      <c r="C9">
        <v>2</v>
      </c>
      <c r="D9">
        <v>20000</v>
      </c>
      <c r="E9">
        <v>200</v>
      </c>
      <c r="F9">
        <v>51</v>
      </c>
      <c r="G9">
        <v>192</v>
      </c>
      <c r="H9">
        <f t="shared" si="0"/>
        <v>28200</v>
      </c>
      <c r="I9">
        <f t="shared" si="1"/>
        <v>1.41</v>
      </c>
      <c r="J9" t="s">
        <v>17</v>
      </c>
      <c r="K9" t="s">
        <v>17</v>
      </c>
      <c r="L9" t="s">
        <v>17</v>
      </c>
      <c r="M9" t="s">
        <v>17</v>
      </c>
      <c r="N9">
        <v>2.8940000000000001</v>
      </c>
      <c r="O9">
        <v>0.79600000000000004</v>
      </c>
      <c r="P9">
        <v>24</v>
      </c>
      <c r="Q9" t="s">
        <v>26</v>
      </c>
    </row>
    <row r="10" spans="1:17" x14ac:dyDescent="0.2">
      <c r="A10" t="s">
        <v>27</v>
      </c>
      <c r="B10">
        <v>9</v>
      </c>
      <c r="C10">
        <v>1</v>
      </c>
      <c r="D10">
        <v>20000</v>
      </c>
      <c r="E10">
        <v>200</v>
      </c>
      <c r="F10">
        <v>160</v>
      </c>
      <c r="G10">
        <v>292</v>
      </c>
      <c r="H10">
        <f t="shared" si="0"/>
        <v>26400</v>
      </c>
      <c r="I10">
        <f t="shared" si="1"/>
        <v>1.32</v>
      </c>
      <c r="J10">
        <v>4</v>
      </c>
      <c r="K10">
        <v>159</v>
      </c>
      <c r="L10">
        <f t="shared" ref="L10" si="3">(K10-J10)*E10</f>
        <v>31000</v>
      </c>
      <c r="M10">
        <f t="shared" si="2"/>
        <v>1.55</v>
      </c>
      <c r="N10">
        <v>2.798</v>
      </c>
      <c r="O10">
        <v>0.81599999999999995</v>
      </c>
      <c r="P10">
        <v>23</v>
      </c>
    </row>
    <row r="11" spans="1:17" x14ac:dyDescent="0.2">
      <c r="A11" t="s">
        <v>28</v>
      </c>
      <c r="B11">
        <v>10</v>
      </c>
      <c r="C11">
        <v>1</v>
      </c>
      <c r="D11">
        <v>20000</v>
      </c>
      <c r="E11">
        <v>200</v>
      </c>
      <c r="F11">
        <v>4</v>
      </c>
      <c r="G11">
        <v>293</v>
      </c>
      <c r="H11">
        <f t="shared" si="0"/>
        <v>57800</v>
      </c>
      <c r="I11">
        <f t="shared" si="1"/>
        <v>2.89</v>
      </c>
      <c r="J11" t="s">
        <v>17</v>
      </c>
      <c r="K11" t="s">
        <v>17</v>
      </c>
      <c r="L11" t="s">
        <v>17</v>
      </c>
      <c r="M11" t="s">
        <v>17</v>
      </c>
      <c r="N11">
        <v>3.2210000000000001</v>
      </c>
      <c r="O11">
        <v>0.754</v>
      </c>
      <c r="P11">
        <v>23</v>
      </c>
    </row>
    <row r="14" spans="1:17" x14ac:dyDescent="0.2">
      <c r="A14" t="s">
        <v>29</v>
      </c>
    </row>
    <row r="15" spans="1:17" x14ac:dyDescent="0.2">
      <c r="A15">
        <v>1</v>
      </c>
      <c r="I15">
        <v>2.2000000000000002</v>
      </c>
    </row>
    <row r="16" spans="1:17" x14ac:dyDescent="0.2">
      <c r="A16">
        <v>3</v>
      </c>
      <c r="I16">
        <f>AVERAGE(I4:I5)</f>
        <v>0.9850000000000001</v>
      </c>
    </row>
    <row r="17" spans="1:13" x14ac:dyDescent="0.2">
      <c r="A17">
        <v>4</v>
      </c>
      <c r="I17">
        <f>AVERAGE(I6:I7)</f>
        <v>0.70500000000000007</v>
      </c>
      <c r="M17">
        <f>AVERAGE(M6:M7)</f>
        <v>2.0350000000000001</v>
      </c>
    </row>
    <row r="18" spans="1:13" x14ac:dyDescent="0.2">
      <c r="A18">
        <v>5</v>
      </c>
      <c r="I18">
        <f>AVERAGE(I8:I9)</f>
        <v>1.4950000000000001</v>
      </c>
    </row>
    <row r="19" spans="1:13" x14ac:dyDescent="0.2">
      <c r="A19">
        <v>9</v>
      </c>
      <c r="I19">
        <v>1.32</v>
      </c>
      <c r="M19">
        <v>1.55</v>
      </c>
    </row>
    <row r="20" spans="1:13" x14ac:dyDescent="0.2">
      <c r="A20">
        <v>10</v>
      </c>
      <c r="I20">
        <v>2.89</v>
      </c>
    </row>
    <row r="22" spans="1:13" x14ac:dyDescent="0.2">
      <c r="A22" t="s">
        <v>30</v>
      </c>
      <c r="I22">
        <f>AVERAGE(I15:I20)</f>
        <v>1.5991666666666668</v>
      </c>
      <c r="M22">
        <f>AVERAGE(M17,M19)</f>
        <v>1.7925</v>
      </c>
    </row>
    <row r="23" spans="1:13" x14ac:dyDescent="0.2">
      <c r="A23" t="s">
        <v>31</v>
      </c>
      <c r="I23">
        <f>STDEV(I15:I20)</f>
        <v>0.81151350368719444</v>
      </c>
      <c r="M23">
        <f>STDEV(M17,M19)</f>
        <v>0.34294678887547669</v>
      </c>
    </row>
    <row r="24" spans="1:13" x14ac:dyDescent="0.2">
      <c r="A24" t="s">
        <v>32</v>
      </c>
      <c r="I24" t="s">
        <v>33</v>
      </c>
      <c r="M2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SNP</dc:creator>
  <cp:lastModifiedBy>SNP</cp:lastModifiedBy>
  <dcterms:created xsi:type="dcterms:W3CDTF">2019-05-10T17:45:30Z</dcterms:created>
  <dcterms:modified xsi:type="dcterms:W3CDTF">2019-05-10T17:46:10Z</dcterms:modified>
</cp:coreProperties>
</file>