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sandra\Documents\Senior Research\OS401\"/>
    </mc:Choice>
  </mc:AlternateContent>
  <bookViews>
    <workbookView xWindow="0" yWindow="0" windowWidth="20490" windowHeight="7755" firstSheet="4" activeTab="7"/>
  </bookViews>
  <sheets>
    <sheet name="Wonderland High 1" sheetId="1" r:id="rId1"/>
    <sheet name="Wonderland High 2" sheetId="2" r:id="rId2"/>
    <sheet name="Wonderland High 3" sheetId="4" r:id="rId3"/>
    <sheet name="Wonderland High 4" sheetId="6" r:id="rId4"/>
    <sheet name="Wonderland High 5" sheetId="7" r:id="rId5"/>
    <sheet name="Wonderland High 6" sheetId="8" r:id="rId6"/>
    <sheet name="Wonderland High 7" sheetId="9" r:id="rId7"/>
    <sheet name="Wonderland High 8" sheetId="10" r:id="rId8"/>
    <sheet name="Wonderland High 9" sheetId="11" r:id="rId9"/>
    <sheet name="Wonderland High 10" sheetId="12" r:id="rId10"/>
    <sheet name="Wonderland High 11" sheetId="13" r:id="rId11"/>
    <sheet name="Wonderland High 12" sheetId="14" r:id="rId12"/>
    <sheet name="Wonderland High 13" sheetId="15" r:id="rId13"/>
    <sheet name="Wonderland High 14" sheetId="16" r:id="rId14"/>
    <sheet name="Wonderland High 15" sheetId="18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6" l="1"/>
  <c r="M8" i="18" l="1"/>
  <c r="I18" i="18"/>
  <c r="J18" i="18" s="1"/>
  <c r="I17" i="18"/>
  <c r="J17" i="18" s="1"/>
  <c r="I16" i="18"/>
  <c r="J16" i="18" s="1"/>
  <c r="M7" i="18"/>
  <c r="M6" i="18"/>
  <c r="J29" i="18" s="1"/>
  <c r="M24" i="16"/>
  <c r="L17" i="16"/>
  <c r="L18" i="16"/>
  <c r="L19" i="16"/>
  <c r="K17" i="16"/>
  <c r="K18" i="16"/>
  <c r="K19" i="16"/>
  <c r="J17" i="16"/>
  <c r="J18" i="16"/>
  <c r="J19" i="16"/>
  <c r="I17" i="16"/>
  <c r="I18" i="16"/>
  <c r="I19" i="16"/>
  <c r="M8" i="16"/>
  <c r="K11" i="16"/>
  <c r="K9" i="16"/>
  <c r="K10" i="16"/>
  <c r="J9" i="16"/>
  <c r="J10" i="16"/>
  <c r="J11" i="16"/>
  <c r="I9" i="16"/>
  <c r="I10" i="16"/>
  <c r="I11" i="16"/>
  <c r="I16" i="16"/>
  <c r="J16" i="16" s="1"/>
  <c r="M7" i="16"/>
  <c r="M6" i="16"/>
  <c r="J29" i="16" s="1"/>
  <c r="M24" i="15"/>
  <c r="K17" i="15"/>
  <c r="M8" i="15"/>
  <c r="I18" i="15"/>
  <c r="J18" i="15" s="1"/>
  <c r="I17" i="15"/>
  <c r="J17" i="15" s="1"/>
  <c r="I16" i="15"/>
  <c r="J16" i="15" s="1"/>
  <c r="M7" i="15"/>
  <c r="M6" i="15"/>
  <c r="J29" i="15" s="1"/>
  <c r="M24" i="14"/>
  <c r="L19" i="14"/>
  <c r="K19" i="14"/>
  <c r="J19" i="14"/>
  <c r="I19" i="14"/>
  <c r="M8" i="14"/>
  <c r="K9" i="14"/>
  <c r="K10" i="14"/>
  <c r="K11" i="14"/>
  <c r="J9" i="14"/>
  <c r="J10" i="14"/>
  <c r="J11" i="14"/>
  <c r="I9" i="14"/>
  <c r="I10" i="14"/>
  <c r="I11" i="14"/>
  <c r="I18" i="14"/>
  <c r="J18" i="14" s="1"/>
  <c r="I17" i="14"/>
  <c r="J17" i="14" s="1"/>
  <c r="I16" i="14"/>
  <c r="J16" i="14" s="1"/>
  <c r="M7" i="14"/>
  <c r="K18" i="14" s="1"/>
  <c r="M6" i="14"/>
  <c r="J29" i="14" s="1"/>
  <c r="M24" i="13"/>
  <c r="L17" i="13"/>
  <c r="L18" i="13"/>
  <c r="K17" i="13"/>
  <c r="K18" i="13"/>
  <c r="J17" i="13"/>
  <c r="J18" i="13"/>
  <c r="I17" i="13"/>
  <c r="I18" i="13"/>
  <c r="M8" i="13"/>
  <c r="K9" i="13"/>
  <c r="K10" i="13"/>
  <c r="J9" i="13"/>
  <c r="J10" i="13"/>
  <c r="I9" i="13"/>
  <c r="I10" i="13"/>
  <c r="I16" i="13"/>
  <c r="J16" i="13" s="1"/>
  <c r="I8" i="13"/>
  <c r="M7" i="13"/>
  <c r="M6" i="13"/>
  <c r="J29" i="13" s="1"/>
  <c r="I17" i="12"/>
  <c r="J17" i="12" s="1"/>
  <c r="I16" i="12"/>
  <c r="J16" i="12" s="1"/>
  <c r="M7" i="12"/>
  <c r="M6" i="12"/>
  <c r="J29" i="12" s="1"/>
  <c r="M24" i="11"/>
  <c r="L17" i="11"/>
  <c r="L18" i="11"/>
  <c r="K17" i="11"/>
  <c r="K18" i="11"/>
  <c r="J17" i="11"/>
  <c r="J18" i="11"/>
  <c r="I17" i="11"/>
  <c r="I18" i="11"/>
  <c r="M8" i="11"/>
  <c r="K9" i="11"/>
  <c r="K10" i="11"/>
  <c r="J9" i="11"/>
  <c r="J10" i="11"/>
  <c r="I9" i="11"/>
  <c r="I10" i="11"/>
  <c r="I16" i="11"/>
  <c r="J16" i="11" s="1"/>
  <c r="M7" i="11"/>
  <c r="I8" i="11" s="1"/>
  <c r="M6" i="11"/>
  <c r="J29" i="11" s="1"/>
  <c r="I8" i="10"/>
  <c r="J16" i="10"/>
  <c r="I16" i="10"/>
  <c r="M7" i="10"/>
  <c r="M6" i="10"/>
  <c r="J29" i="10" s="1"/>
  <c r="M24" i="9"/>
  <c r="K16" i="9"/>
  <c r="M8" i="9"/>
  <c r="K9" i="9"/>
  <c r="K10" i="9"/>
  <c r="K11" i="9"/>
  <c r="K12" i="9"/>
  <c r="J12" i="9"/>
  <c r="J9" i="9"/>
  <c r="J10" i="9"/>
  <c r="J11" i="9"/>
  <c r="I9" i="9"/>
  <c r="I10" i="9"/>
  <c r="I11" i="9"/>
  <c r="I12" i="9"/>
  <c r="L17" i="9"/>
  <c r="L18" i="9"/>
  <c r="L19" i="9"/>
  <c r="L20" i="9"/>
  <c r="K20" i="9"/>
  <c r="K17" i="9"/>
  <c r="K18" i="9"/>
  <c r="K19" i="9"/>
  <c r="J17" i="9"/>
  <c r="J18" i="9"/>
  <c r="J19" i="9"/>
  <c r="J20" i="9"/>
  <c r="I17" i="9"/>
  <c r="I18" i="9"/>
  <c r="I19" i="9"/>
  <c r="I20" i="9"/>
  <c r="I16" i="9"/>
  <c r="K8" i="9"/>
  <c r="J8" i="9"/>
  <c r="M7" i="9"/>
  <c r="I8" i="9" s="1"/>
  <c r="M6" i="9"/>
  <c r="J29" i="9" s="1"/>
  <c r="J16" i="9"/>
  <c r="K16" i="8"/>
  <c r="K15" i="8"/>
  <c r="I16" i="8"/>
  <c r="M7" i="8"/>
  <c r="K9" i="8"/>
  <c r="J9" i="8"/>
  <c r="I9" i="8"/>
  <c r="I8" i="8"/>
  <c r="M6" i="8"/>
  <c r="M5" i="8"/>
  <c r="J16" i="8"/>
  <c r="I15" i="8"/>
  <c r="J15" i="8" s="1"/>
  <c r="J28" i="8"/>
  <c r="J29" i="7"/>
  <c r="K17" i="7"/>
  <c r="K16" i="7"/>
  <c r="I17" i="7"/>
  <c r="I16" i="7"/>
  <c r="J16" i="7" s="1"/>
  <c r="M8" i="7"/>
  <c r="K8" i="7"/>
  <c r="J8" i="7"/>
  <c r="I9" i="7"/>
  <c r="M7" i="7"/>
  <c r="M6" i="7"/>
  <c r="I8" i="7"/>
  <c r="J17" i="7"/>
  <c r="M23" i="4"/>
  <c r="K16" i="4"/>
  <c r="K17" i="4"/>
  <c r="K15" i="4"/>
  <c r="I16" i="4"/>
  <c r="I17" i="4"/>
  <c r="M7" i="4"/>
  <c r="I9" i="4"/>
  <c r="I10" i="4"/>
  <c r="I8" i="4"/>
  <c r="M6" i="4"/>
  <c r="M5" i="4"/>
  <c r="J28" i="4" s="1"/>
  <c r="J17" i="4"/>
  <c r="J16" i="4"/>
  <c r="I15" i="4"/>
  <c r="J15" i="4" s="1"/>
  <c r="K15" i="2"/>
  <c r="K16" i="2"/>
  <c r="I16" i="2"/>
  <c r="J16" i="2" s="1"/>
  <c r="I15" i="2"/>
  <c r="J15" i="2" s="1"/>
  <c r="M7" i="2"/>
  <c r="I9" i="2"/>
  <c r="I8" i="2"/>
  <c r="M6" i="2"/>
  <c r="M5" i="2"/>
  <c r="J28" i="2" s="1"/>
  <c r="M24" i="1"/>
  <c r="L17" i="1"/>
  <c r="L18" i="1"/>
  <c r="L19" i="1"/>
  <c r="L20" i="1"/>
  <c r="K17" i="1"/>
  <c r="K18" i="1"/>
  <c r="K19" i="1"/>
  <c r="K20" i="1"/>
  <c r="J17" i="1"/>
  <c r="J18" i="1"/>
  <c r="J19" i="1"/>
  <c r="J20" i="1"/>
  <c r="I17" i="1"/>
  <c r="I18" i="1"/>
  <c r="I19" i="1"/>
  <c r="I20" i="1"/>
  <c r="I16" i="1"/>
  <c r="J16" i="1" s="1"/>
  <c r="M9" i="1"/>
  <c r="I29" i="1" s="1"/>
  <c r="M8" i="1"/>
  <c r="K9" i="1"/>
  <c r="K10" i="1"/>
  <c r="K11" i="1"/>
  <c r="K12" i="1"/>
  <c r="I9" i="1"/>
  <c r="I10" i="1"/>
  <c r="I11" i="1"/>
  <c r="I12" i="1"/>
  <c r="I8" i="1"/>
  <c r="M6" i="1"/>
  <c r="J29" i="1" s="1"/>
  <c r="M7" i="1"/>
  <c r="K29" i="6"/>
  <c r="K16" i="6"/>
  <c r="I16" i="6"/>
  <c r="J16" i="6" s="1"/>
  <c r="M9" i="6"/>
  <c r="K8" i="6"/>
  <c r="J8" i="6"/>
  <c r="M7" i="6"/>
  <c r="M6" i="6"/>
  <c r="J29" i="6" s="1"/>
  <c r="I8" i="18" l="1"/>
  <c r="I9" i="18"/>
  <c r="I10" i="18"/>
  <c r="K16" i="18"/>
  <c r="L16" i="18" s="1"/>
  <c r="M24" i="18" s="1"/>
  <c r="K17" i="18"/>
  <c r="L17" i="18" s="1"/>
  <c r="K18" i="18"/>
  <c r="L18" i="18" s="1"/>
  <c r="L16" i="16"/>
  <c r="I8" i="16"/>
  <c r="K16" i="16"/>
  <c r="I8" i="15"/>
  <c r="I9" i="15"/>
  <c r="I10" i="15"/>
  <c r="K16" i="15"/>
  <c r="L16" i="15" s="1"/>
  <c r="L17" i="15"/>
  <c r="K18" i="15"/>
  <c r="L18" i="15" s="1"/>
  <c r="L18" i="14"/>
  <c r="I8" i="14"/>
  <c r="K16" i="14"/>
  <c r="L16" i="14" s="1"/>
  <c r="K17" i="14"/>
  <c r="L17" i="14" s="1"/>
  <c r="J8" i="13"/>
  <c r="K8" i="13" s="1"/>
  <c r="K16" i="13"/>
  <c r="L16" i="13" s="1"/>
  <c r="I8" i="12"/>
  <c r="I9" i="12"/>
  <c r="K16" i="12"/>
  <c r="L16" i="12" s="1"/>
  <c r="K17" i="12"/>
  <c r="L17" i="12" s="1"/>
  <c r="J8" i="11"/>
  <c r="K8" i="11" s="1"/>
  <c r="M9" i="11" s="1"/>
  <c r="I29" i="11" s="1"/>
  <c r="K29" i="11" s="1"/>
  <c r="K16" i="11"/>
  <c r="L16" i="11" s="1"/>
  <c r="J8" i="10"/>
  <c r="K8" i="10" s="1"/>
  <c r="M8" i="10" s="1"/>
  <c r="M9" i="10" s="1"/>
  <c r="I29" i="10" s="1"/>
  <c r="K29" i="10" s="1"/>
  <c r="K16" i="10"/>
  <c r="L16" i="10" s="1"/>
  <c r="M24" i="10" s="1"/>
  <c r="L16" i="9"/>
  <c r="L16" i="7"/>
  <c r="L17" i="7"/>
  <c r="K29" i="1"/>
  <c r="K16" i="1"/>
  <c r="L16" i="1" s="1"/>
  <c r="L16" i="6"/>
  <c r="M24" i="6" s="1"/>
  <c r="J10" i="18" l="1"/>
  <c r="K10" i="18"/>
  <c r="J9" i="18"/>
  <c r="K9" i="18"/>
  <c r="J8" i="18"/>
  <c r="K8" i="18"/>
  <c r="J8" i="16"/>
  <c r="K8" i="16" s="1"/>
  <c r="J10" i="15"/>
  <c r="K10" i="15"/>
  <c r="J9" i="15"/>
  <c r="K9" i="15"/>
  <c r="J8" i="15"/>
  <c r="K8" i="15"/>
  <c r="K8" i="14"/>
  <c r="J8" i="14"/>
  <c r="M9" i="13"/>
  <c r="I29" i="13" s="1"/>
  <c r="K29" i="13" s="1"/>
  <c r="M24" i="12"/>
  <c r="K8" i="12"/>
  <c r="J8" i="12"/>
  <c r="K9" i="12"/>
  <c r="J9" i="12"/>
  <c r="M24" i="7"/>
  <c r="J9" i="7"/>
  <c r="K9" i="7" s="1"/>
  <c r="M9" i="7" s="1"/>
  <c r="I29" i="7" s="1"/>
  <c r="K29" i="7" s="1"/>
  <c r="M8" i="6"/>
  <c r="I29" i="6" s="1"/>
  <c r="M9" i="18" l="1"/>
  <c r="I29" i="18" s="1"/>
  <c r="K29" i="18" s="1"/>
  <c r="M9" i="16"/>
  <c r="I29" i="16" s="1"/>
  <c r="K29" i="16" s="1"/>
  <c r="M9" i="15"/>
  <c r="I29" i="15" s="1"/>
  <c r="K29" i="15" s="1"/>
  <c r="M9" i="14"/>
  <c r="I29" i="14" s="1"/>
  <c r="K29" i="14" s="1"/>
  <c r="M8" i="12"/>
  <c r="M9" i="12" s="1"/>
  <c r="I29" i="12" s="1"/>
  <c r="K29" i="12" s="1"/>
  <c r="M9" i="9"/>
  <c r="I29" i="9" s="1"/>
  <c r="K29" i="9" s="1"/>
  <c r="J8" i="1" l="1"/>
  <c r="K8" i="1" s="1"/>
  <c r="J10" i="1"/>
  <c r="J12" i="1"/>
  <c r="J11" i="1"/>
  <c r="J9" i="1"/>
  <c r="J8" i="2"/>
  <c r="K8" i="2" s="1"/>
  <c r="M8" i="2"/>
  <c r="I28" i="2" s="1"/>
  <c r="K28" i="2" s="1"/>
  <c r="L16" i="2"/>
  <c r="L15" i="2"/>
  <c r="M23" i="2" l="1"/>
  <c r="J9" i="2"/>
  <c r="K9" i="2" s="1"/>
  <c r="J8" i="4"/>
  <c r="K8" i="4" s="1"/>
  <c r="J10" i="4"/>
  <c r="K10" i="4" s="1"/>
  <c r="L16" i="4"/>
  <c r="J9" i="4"/>
  <c r="K9" i="4" s="1"/>
  <c r="L15" i="4"/>
  <c r="L17" i="4"/>
  <c r="M8" i="4"/>
  <c r="I28" i="4" s="1"/>
  <c r="K28" i="4" s="1"/>
  <c r="L16" i="8"/>
  <c r="L15" i="8"/>
  <c r="M8" i="8"/>
  <c r="I28" i="8" s="1"/>
  <c r="K28" i="8" s="1"/>
  <c r="J8" i="8"/>
  <c r="K8" i="8" s="1"/>
  <c r="M23" i="8" l="1"/>
</calcChain>
</file>

<file path=xl/sharedStrings.xml><?xml version="1.0" encoding="utf-8"?>
<sst xmlns="http://schemas.openxmlformats.org/spreadsheetml/2006/main" count="551" uniqueCount="108">
  <si>
    <t>Low tide: 8:03 am</t>
  </si>
  <si>
    <t>Date: 7/27/17</t>
  </si>
  <si>
    <t>Team Members: Cassandra Lopez, Jim McKenna</t>
  </si>
  <si>
    <t>Species</t>
  </si>
  <si>
    <t xml:space="preserve"># of individuals </t>
  </si>
  <si>
    <t>Tortoise-shell limpet (Tectura testundinalis)</t>
  </si>
  <si>
    <t>Mussel (Mytilus edulis)</t>
  </si>
  <si>
    <t xml:space="preserve">Rough periwinkle (Littorina saxatilis) </t>
  </si>
  <si>
    <t>Common periwinkle (Littorina littorea)</t>
  </si>
  <si>
    <t>Dogwhelk (Nucella lapillus)</t>
  </si>
  <si>
    <t>Barnacles (Semibalanus balanoides)</t>
  </si>
  <si>
    <t>Frilled anemone (Metridium senile)</t>
  </si>
  <si>
    <t>Unidentified isopod 1</t>
  </si>
  <si>
    <t>Time of Arrival: 7:26 am</t>
  </si>
  <si>
    <t>Time of Departure: 7:34 am</t>
  </si>
  <si>
    <t>Latitute: 44° 13' 45.43 N</t>
  </si>
  <si>
    <t>Longitude: 68° 18' 48.12 W</t>
  </si>
  <si>
    <t>Quadrat #: 15 (2,13)</t>
  </si>
  <si>
    <t>Springtail</t>
  </si>
  <si>
    <t>Time of Arrival: 7:35 am</t>
  </si>
  <si>
    <t>Time of Departure: 7:39 am</t>
  </si>
  <si>
    <t>Latitute: 44° 13' 45.29 N</t>
  </si>
  <si>
    <t>Longitude: 68° 18' 48.27 W</t>
  </si>
  <si>
    <t>Team Members: Cassandra Lopez</t>
  </si>
  <si>
    <t>Description: Data collected for Wonderland trail for high impact</t>
  </si>
  <si>
    <t>Time of Arrival: 7:40 am</t>
  </si>
  <si>
    <t>Time of Departure: 7:46 am</t>
  </si>
  <si>
    <t>Latitute: 44° 13' 45.20 N</t>
  </si>
  <si>
    <t>Longitude: 68° 18' 48.38 W</t>
  </si>
  <si>
    <t>Time of Arrival: 7:47 am</t>
  </si>
  <si>
    <t>Time of Departure: 7:51 am</t>
  </si>
  <si>
    <t>Latitute: 44° 13' 45.12 N</t>
  </si>
  <si>
    <t>Longitude: 68° 18' 48.41 W</t>
  </si>
  <si>
    <t>Quadrat #: 1 (11,15)</t>
  </si>
  <si>
    <t>Quadrat #: 13 (10,3)</t>
  </si>
  <si>
    <t>Quadrat #: 11 (17,3)</t>
  </si>
  <si>
    <t>Time of Arrival: 7:51 am</t>
  </si>
  <si>
    <t>Time of Departure: 8:00 am</t>
  </si>
  <si>
    <t>Latitute: 44° 13' 44.99 N</t>
  </si>
  <si>
    <t>Longitude: 68° 18' 48.65 W</t>
  </si>
  <si>
    <t>Quadrat #: 2 (17,17)</t>
  </si>
  <si>
    <t>Time of Arrival: 8:00 am</t>
  </si>
  <si>
    <t>Time of Departure: 8:04 am</t>
  </si>
  <si>
    <t>Latitute: 44° 13' 44.83 N</t>
  </si>
  <si>
    <t>Longitude: 68° 18' 48.34 W</t>
  </si>
  <si>
    <t>Quadrat #: 3 (25,9)</t>
  </si>
  <si>
    <t>Time of Arrival: 8:05 am</t>
  </si>
  <si>
    <t>Time of Departure: 8:12 am</t>
  </si>
  <si>
    <t>Latitute: 44° 13' 44.74 N</t>
  </si>
  <si>
    <t>Longitude: 68° 18' 48.14 W</t>
  </si>
  <si>
    <t>Quadrat #: 4 (40,9)</t>
  </si>
  <si>
    <t xml:space="preserve">Striped anemone </t>
  </si>
  <si>
    <t>Time of Arrival: 8:13 am</t>
  </si>
  <si>
    <t>Time of Departure: 8:17 am</t>
  </si>
  <si>
    <t>Latitute: 44° 13' 44.64 N</t>
  </si>
  <si>
    <t>Time of Arrival: 8:18 am</t>
  </si>
  <si>
    <t>Quadrat #: 5 (44,24)</t>
  </si>
  <si>
    <t>Time of Departure: 8:24 am</t>
  </si>
  <si>
    <t>Latitute: 44° 13' 44.62 N</t>
  </si>
  <si>
    <t>Longitude: 68° 18' 48.11 W</t>
  </si>
  <si>
    <t>Quadrat #: 6 (50,11)</t>
  </si>
  <si>
    <t>Striped anemone</t>
  </si>
  <si>
    <t>Time of Arrival: 8:25 am</t>
  </si>
  <si>
    <t>Time of Departure: 8:30 am</t>
  </si>
  <si>
    <t>Latitute: 44° 13' 44.69 N</t>
  </si>
  <si>
    <t>Longitude: 68° 18' 48.04 W</t>
  </si>
  <si>
    <t>Quadrat #: 7 (54,3)</t>
  </si>
  <si>
    <t>Time of Arrival: 8:30 am</t>
  </si>
  <si>
    <t>Time of Departure: 8:35 am</t>
  </si>
  <si>
    <t>Latitute: 44° 13' 44.71 N</t>
  </si>
  <si>
    <t>Longitude: 68° 18' 47.94 W</t>
  </si>
  <si>
    <t>Quadrat #: 8 (56,6)</t>
  </si>
  <si>
    <t>Time of Arrival: 8:40 am</t>
  </si>
  <si>
    <t>Time of Departure: 8:46 am</t>
  </si>
  <si>
    <t>Latitute: 44° 13' 44.57 N</t>
  </si>
  <si>
    <t>Longitude: 68° 18' 47.37 W</t>
  </si>
  <si>
    <t>Quadrat #: 12 (76,16)</t>
  </si>
  <si>
    <t>Time of Arrival: 8:35 am</t>
  </si>
  <si>
    <t>Time of Departure: 8:40am</t>
  </si>
  <si>
    <t>Longitude: 68° 18' 47.89 W</t>
  </si>
  <si>
    <t>Quadrat #: 9 (73,16)</t>
  </si>
  <si>
    <t>Time of Arrival: 8:47 am</t>
  </si>
  <si>
    <t>Time of Departure: 8:51 am</t>
  </si>
  <si>
    <t>Latitute: 44° 13' 44.48 N</t>
  </si>
  <si>
    <t>Longitude: 68° 18' 47.49 W</t>
  </si>
  <si>
    <t>Quadrat #: 10 (77,7)</t>
  </si>
  <si>
    <t>Time of Arrival: 8:52 am</t>
  </si>
  <si>
    <t>Time of Departure: 9:05 am</t>
  </si>
  <si>
    <t>Latitute: 44° 13' 44.53 N</t>
  </si>
  <si>
    <t>Longitude: 68° 18' 47.92 W</t>
  </si>
  <si>
    <t>Quadrat #: 14 (79, 24)</t>
  </si>
  <si>
    <t>Shannon Weiner Index</t>
  </si>
  <si>
    <t>Species richness</t>
  </si>
  <si>
    <t>pi</t>
  </si>
  <si>
    <t>ln (pi)</t>
  </si>
  <si>
    <t>H</t>
  </si>
  <si>
    <t xml:space="preserve">Total individuals present </t>
  </si>
  <si>
    <t>Sum of H</t>
  </si>
  <si>
    <t>H'</t>
  </si>
  <si>
    <t>Simpson's Index</t>
  </si>
  <si>
    <t>ni</t>
  </si>
  <si>
    <t>numerator</t>
  </si>
  <si>
    <t>denominator</t>
  </si>
  <si>
    <t>D</t>
  </si>
  <si>
    <t>D'</t>
  </si>
  <si>
    <t>Pielou's Index</t>
  </si>
  <si>
    <t>ln S</t>
  </si>
  <si>
    <t>J'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</si>
</sst>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00B0F0"/>
      </left>
      <right/>
      <top style="thick">
        <color rgb="FF00B0F0"/>
      </top>
      <bottom/>
      <diagonal/>
    </border>
    <border>
      <left/>
      <right/>
      <top style="thick">
        <color rgb="FF00B0F0"/>
      </top>
      <bottom/>
      <diagonal/>
    </border>
    <border>
      <left/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/>
      <top/>
      <bottom/>
      <diagonal/>
    </border>
    <border>
      <left/>
      <right style="thick">
        <color rgb="FF00B0F0"/>
      </right>
      <top/>
      <bottom/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 style="thick">
        <color rgb="FF00B0F0"/>
      </right>
      <top/>
      <bottom style="thick">
        <color rgb="FF00B0F0"/>
      </bottom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/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/>
      <top/>
      <bottom/>
      <diagonal/>
    </border>
    <border>
      <left/>
      <right style="thick">
        <color rgb="FF7030A0"/>
      </right>
      <top/>
      <bottom/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/>
      <right style="thick">
        <color rgb="FF7030A0"/>
      </right>
      <top/>
      <bottom style="thick">
        <color rgb="FF7030A0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rgb="FFFF0000"/>
      </top>
      <bottom style="thick">
        <color rgb="FF00B0F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Fill="1" applyBorder="1"/>
    <xf numFmtId="0" fontId="0" fillId="0" borderId="6" xfId="0" applyBorder="1"/>
    <xf numFmtId="0" fontId="0" fillId="0" borderId="7" xfId="0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A14" workbookViewId="0">
      <selection activeCell="I5" sqref="I5:N32"/>
    </sheetView>
  </sheetViews>
  <sheetFormatPr defaultRowHeight="15" x14ac:dyDescent="0.25"/>
  <cols>
    <col min="5" max="5" width="23.42578125" customWidth="1"/>
    <col min="6" max="6" width="15" bestFit="1" customWidth="1"/>
  </cols>
  <sheetData>
    <row r="1" spans="1:14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 t="s">
        <v>0</v>
      </c>
      <c r="K1" s="30"/>
      <c r="L1" s="30"/>
      <c r="M1" s="30" t="s">
        <v>1</v>
      </c>
      <c r="N1" s="30"/>
    </row>
    <row r="2" spans="1:14" x14ac:dyDescent="0.25">
      <c r="A2" s="30" t="s">
        <v>13</v>
      </c>
      <c r="B2" s="30"/>
      <c r="C2" s="30"/>
      <c r="F2" s="30" t="s">
        <v>14</v>
      </c>
      <c r="G2" s="30"/>
      <c r="H2" s="30"/>
    </row>
    <row r="3" spans="1:14" x14ac:dyDescent="0.25">
      <c r="A3" s="30" t="s">
        <v>15</v>
      </c>
      <c r="B3" s="30"/>
      <c r="C3" s="30"/>
      <c r="D3" s="30"/>
      <c r="E3" s="30"/>
      <c r="F3" s="30" t="s">
        <v>16</v>
      </c>
      <c r="G3" s="30"/>
      <c r="H3" s="30"/>
      <c r="I3" s="30"/>
      <c r="J3" s="30"/>
      <c r="K3" s="30"/>
    </row>
    <row r="4" spans="1:14" ht="15.75" thickBot="1" x14ac:dyDescent="0.3">
      <c r="A4" s="30" t="s">
        <v>17</v>
      </c>
      <c r="B4" s="30"/>
      <c r="C4" s="30"/>
      <c r="D4" s="30"/>
    </row>
    <row r="5" spans="1:14" ht="15.75" thickTop="1" x14ac:dyDescent="0.25">
      <c r="A5" s="30" t="s">
        <v>23</v>
      </c>
      <c r="B5" s="30"/>
      <c r="C5" s="30"/>
      <c r="D5" s="30"/>
      <c r="E5" s="30"/>
      <c r="I5" s="1" t="s">
        <v>91</v>
      </c>
      <c r="J5" s="2"/>
      <c r="K5" s="2"/>
      <c r="L5" s="2"/>
      <c r="M5" s="2"/>
      <c r="N5" s="3"/>
    </row>
    <row r="6" spans="1:14" x14ac:dyDescent="0.25">
      <c r="I6" s="4"/>
      <c r="J6" s="5"/>
      <c r="K6" s="5"/>
      <c r="L6" s="5" t="s">
        <v>92</v>
      </c>
      <c r="M6" s="5">
        <f>COUNT(F8:G12)</f>
        <v>5</v>
      </c>
      <c r="N6" s="6"/>
    </row>
    <row r="7" spans="1:14" x14ac:dyDescent="0.25">
      <c r="B7" t="s">
        <v>3</v>
      </c>
      <c r="F7" t="s">
        <v>4</v>
      </c>
      <c r="I7" s="4" t="s">
        <v>93</v>
      </c>
      <c r="J7" s="5" t="s">
        <v>94</v>
      </c>
      <c r="K7" s="7" t="s">
        <v>95</v>
      </c>
      <c r="L7" s="5" t="s">
        <v>96</v>
      </c>
      <c r="M7" s="5">
        <f>SUM(F8:G12)</f>
        <v>309</v>
      </c>
      <c r="N7" s="6"/>
    </row>
    <row r="8" spans="1:14" x14ac:dyDescent="0.25">
      <c r="B8" s="31" t="s">
        <v>6</v>
      </c>
      <c r="C8" s="31"/>
      <c r="D8" s="31"/>
      <c r="E8" s="31"/>
      <c r="F8" s="32">
        <v>1</v>
      </c>
      <c r="G8" s="32"/>
      <c r="I8" s="4">
        <f>F8/$M$7</f>
        <v>3.2362459546925568E-3</v>
      </c>
      <c r="J8" s="5">
        <f>LN(I8)</f>
        <v>-5.733341276897745</v>
      </c>
      <c r="K8" s="7">
        <f>I8*J8</f>
        <v>-1.8554502514232185E-2</v>
      </c>
      <c r="L8" s="7" t="s">
        <v>97</v>
      </c>
      <c r="M8" s="5">
        <f>SUM(K8:K10)</f>
        <v>-6.7226719802577939E-2</v>
      </c>
      <c r="N8" s="6"/>
    </row>
    <row r="9" spans="1:14" x14ac:dyDescent="0.25">
      <c r="B9" s="31" t="s">
        <v>7</v>
      </c>
      <c r="C9" s="31"/>
      <c r="D9" s="31"/>
      <c r="E9" s="31"/>
      <c r="F9" s="32">
        <v>2</v>
      </c>
      <c r="G9" s="32"/>
      <c r="I9" s="4">
        <f t="shared" ref="I9:I12" si="0">F9/$M$7</f>
        <v>6.4724919093851136E-3</v>
      </c>
      <c r="J9" s="5">
        <f t="shared" ref="J9:J12" si="1">LN(I9)</f>
        <v>-5.0401940963378005</v>
      </c>
      <c r="K9" s="7">
        <f t="shared" ref="K9:K12" si="2">I9*J9</f>
        <v>-3.262261551027703E-2</v>
      </c>
      <c r="L9" s="7" t="s">
        <v>98</v>
      </c>
      <c r="M9" s="5">
        <f>ABS(M8)</f>
        <v>6.7226719802577939E-2</v>
      </c>
      <c r="N9" s="6"/>
    </row>
    <row r="10" spans="1:14" x14ac:dyDescent="0.25">
      <c r="B10" s="31" t="s">
        <v>10</v>
      </c>
      <c r="C10" s="31"/>
      <c r="D10" s="31"/>
      <c r="E10" s="31"/>
      <c r="F10" s="32">
        <v>304</v>
      </c>
      <c r="G10" s="32"/>
      <c r="I10" s="4">
        <f t="shared" si="0"/>
        <v>0.98381877022653719</v>
      </c>
      <c r="J10" s="5">
        <f t="shared" si="1"/>
        <v>-1.6313575491523794E-2</v>
      </c>
      <c r="K10" s="7">
        <f t="shared" si="2"/>
        <v>-1.6049601778068717E-2</v>
      </c>
      <c r="L10" s="5"/>
      <c r="M10" s="28"/>
      <c r="N10" s="6"/>
    </row>
    <row r="11" spans="1:14" x14ac:dyDescent="0.25">
      <c r="B11" s="31" t="s">
        <v>12</v>
      </c>
      <c r="C11" s="31"/>
      <c r="D11" s="31"/>
      <c r="E11" s="31"/>
      <c r="F11" s="32">
        <v>1</v>
      </c>
      <c r="G11" s="32"/>
      <c r="I11" s="4">
        <f t="shared" si="0"/>
        <v>3.2362459546925568E-3</v>
      </c>
      <c r="J11" s="5">
        <f t="shared" si="1"/>
        <v>-5.733341276897745</v>
      </c>
      <c r="K11" s="7">
        <f t="shared" si="2"/>
        <v>-1.8554502514232185E-2</v>
      </c>
      <c r="L11" s="5"/>
      <c r="M11" s="5"/>
      <c r="N11" s="6"/>
    </row>
    <row r="12" spans="1:14" ht="15.75" thickBot="1" x14ac:dyDescent="0.3">
      <c r="B12" s="32" t="s">
        <v>18</v>
      </c>
      <c r="C12" s="32"/>
      <c r="D12" s="32"/>
      <c r="E12" s="32"/>
      <c r="F12" s="32">
        <v>1</v>
      </c>
      <c r="G12" s="32"/>
      <c r="I12" s="4">
        <f t="shared" si="0"/>
        <v>3.2362459546925568E-3</v>
      </c>
      <c r="J12" s="5">
        <f t="shared" si="1"/>
        <v>-5.733341276897745</v>
      </c>
      <c r="K12" s="10">
        <f t="shared" si="2"/>
        <v>-1.8554502514232185E-2</v>
      </c>
      <c r="L12" s="9"/>
      <c r="M12" s="9"/>
      <c r="N12" s="11"/>
    </row>
    <row r="13" spans="1:14" ht="16.5" thickTop="1" thickBot="1" x14ac:dyDescent="0.3">
      <c r="B13" s="32"/>
      <c r="C13" s="32"/>
      <c r="D13" s="32"/>
      <c r="E13" s="32"/>
      <c r="F13" s="32"/>
      <c r="G13" s="32"/>
      <c r="I13" s="2"/>
      <c r="J13" s="29"/>
      <c r="K13" s="5"/>
      <c r="L13" s="5"/>
      <c r="M13" s="5"/>
      <c r="N13" s="5"/>
    </row>
    <row r="14" spans="1:14" ht="15.75" customHeight="1" thickTop="1" x14ac:dyDescent="0.25">
      <c r="B14" s="32"/>
      <c r="C14" s="32"/>
      <c r="D14" s="32"/>
      <c r="E14" s="32"/>
      <c r="F14" s="32"/>
      <c r="G14" s="32"/>
      <c r="I14" s="12" t="s">
        <v>99</v>
      </c>
      <c r="J14" s="13"/>
      <c r="K14" s="13"/>
      <c r="L14" s="13"/>
      <c r="M14" s="13"/>
      <c r="N14" s="14"/>
    </row>
    <row r="15" spans="1:14" x14ac:dyDescent="0.25">
      <c r="B15" t="s">
        <v>3</v>
      </c>
      <c r="F15" t="s">
        <v>4</v>
      </c>
      <c r="I15" s="15" t="s">
        <v>100</v>
      </c>
      <c r="J15" s="5" t="s">
        <v>101</v>
      </c>
      <c r="K15" s="7" t="s">
        <v>102</v>
      </c>
      <c r="L15" s="7" t="s">
        <v>103</v>
      </c>
      <c r="M15" s="5"/>
      <c r="N15" s="16"/>
    </row>
    <row r="16" spans="1:14" x14ac:dyDescent="0.25">
      <c r="B16" s="31" t="s">
        <v>6</v>
      </c>
      <c r="C16" s="31"/>
      <c r="D16" s="31"/>
      <c r="E16" s="31"/>
      <c r="F16" s="32">
        <v>1</v>
      </c>
      <c r="G16" s="32"/>
      <c r="I16" s="15">
        <f>F16</f>
        <v>1</v>
      </c>
      <c r="J16" s="5">
        <f>I16*(I16-1)</f>
        <v>0</v>
      </c>
      <c r="K16" s="5">
        <f>$M$7*($M$7-1)</f>
        <v>95172</v>
      </c>
      <c r="L16" s="5">
        <f>J16/K16</f>
        <v>0</v>
      </c>
      <c r="M16" s="5"/>
      <c r="N16" s="16"/>
    </row>
    <row r="17" spans="2:14" ht="15" customHeight="1" x14ac:dyDescent="0.25">
      <c r="B17" s="31" t="s">
        <v>7</v>
      </c>
      <c r="C17" s="31"/>
      <c r="D17" s="31"/>
      <c r="E17" s="31"/>
      <c r="F17" s="32">
        <v>2</v>
      </c>
      <c r="G17" s="32"/>
      <c r="I17" s="15">
        <f t="shared" ref="I17:I20" si="3">F17</f>
        <v>2</v>
      </c>
      <c r="J17" s="5">
        <f t="shared" ref="J17:J20" si="4">I17*(I17-1)</f>
        <v>2</v>
      </c>
      <c r="K17" s="5">
        <f t="shared" ref="K17:K20" si="5">$M$7*($M$7-1)</f>
        <v>95172</v>
      </c>
      <c r="L17" s="5">
        <f t="shared" ref="L17:L20" si="6">J17/K17</f>
        <v>2.1014584121380238E-5</v>
      </c>
      <c r="M17" s="5"/>
      <c r="N17" s="16"/>
    </row>
    <row r="18" spans="2:14" x14ac:dyDescent="0.25">
      <c r="B18" s="31" t="s">
        <v>10</v>
      </c>
      <c r="C18" s="31"/>
      <c r="D18" s="31"/>
      <c r="E18" s="31"/>
      <c r="F18" s="32">
        <v>304</v>
      </c>
      <c r="G18" s="32"/>
      <c r="I18" s="15">
        <f t="shared" si="3"/>
        <v>304</v>
      </c>
      <c r="J18" s="5">
        <f t="shared" si="4"/>
        <v>92112</v>
      </c>
      <c r="K18" s="5">
        <f t="shared" si="5"/>
        <v>95172</v>
      </c>
      <c r="L18" s="5">
        <f t="shared" si="6"/>
        <v>0.96784768629428819</v>
      </c>
      <c r="M18" s="5"/>
      <c r="N18" s="16"/>
    </row>
    <row r="19" spans="2:14" x14ac:dyDescent="0.25">
      <c r="B19" s="31" t="s">
        <v>12</v>
      </c>
      <c r="C19" s="31"/>
      <c r="D19" s="31"/>
      <c r="E19" s="31"/>
      <c r="F19" s="32">
        <v>1</v>
      </c>
      <c r="G19" s="32"/>
      <c r="I19" s="15">
        <f t="shared" si="3"/>
        <v>1</v>
      </c>
      <c r="J19" s="5">
        <f t="shared" si="4"/>
        <v>0</v>
      </c>
      <c r="K19" s="5">
        <f t="shared" si="5"/>
        <v>95172</v>
      </c>
      <c r="L19" s="5">
        <f t="shared" si="6"/>
        <v>0</v>
      </c>
      <c r="M19" s="5"/>
      <c r="N19" s="16"/>
    </row>
    <row r="20" spans="2:14" x14ac:dyDescent="0.25">
      <c r="B20" s="32" t="s">
        <v>18</v>
      </c>
      <c r="C20" s="32"/>
      <c r="D20" s="32"/>
      <c r="E20" s="32"/>
      <c r="F20" s="32">
        <v>1</v>
      </c>
      <c r="G20" s="32"/>
      <c r="I20" s="15">
        <f t="shared" si="3"/>
        <v>1</v>
      </c>
      <c r="J20" s="5">
        <f t="shared" si="4"/>
        <v>0</v>
      </c>
      <c r="K20" s="5">
        <f t="shared" si="5"/>
        <v>95172</v>
      </c>
      <c r="L20" s="5">
        <f t="shared" si="6"/>
        <v>0</v>
      </c>
      <c r="M20" s="5"/>
      <c r="N20" s="16"/>
    </row>
    <row r="21" spans="2:14" x14ac:dyDescent="0.25">
      <c r="I21" s="15"/>
      <c r="J21" s="5"/>
      <c r="K21" s="5"/>
      <c r="L21" s="5"/>
      <c r="M21" s="5"/>
      <c r="N21" s="16"/>
    </row>
    <row r="22" spans="2:14" x14ac:dyDescent="0.25">
      <c r="I22" s="15"/>
      <c r="J22" s="5"/>
      <c r="K22" s="5"/>
      <c r="L22" s="5"/>
      <c r="M22" s="5"/>
      <c r="N22" s="16"/>
    </row>
    <row r="23" spans="2:14" x14ac:dyDescent="0.25">
      <c r="I23" s="15"/>
      <c r="J23" s="5"/>
      <c r="K23" s="5"/>
      <c r="L23" s="5"/>
      <c r="M23" s="5"/>
      <c r="N23" s="16"/>
    </row>
    <row r="24" spans="2:14" ht="15.75" thickBot="1" x14ac:dyDescent="0.3">
      <c r="I24" s="17"/>
      <c r="J24" s="18"/>
      <c r="K24" s="18"/>
      <c r="L24" s="18" t="s">
        <v>104</v>
      </c>
      <c r="M24" s="18">
        <f>SUM(L16:L20)</f>
        <v>0.96786870087840959</v>
      </c>
      <c r="N24" s="19"/>
    </row>
    <row r="25" spans="2:14" ht="16.5" thickTop="1" thickBot="1" x14ac:dyDescent="0.3"/>
    <row r="26" spans="2:14" ht="15.75" thickTop="1" x14ac:dyDescent="0.25">
      <c r="I26" s="20" t="s">
        <v>105</v>
      </c>
      <c r="J26" s="21"/>
      <c r="K26" s="21"/>
      <c r="L26" s="21"/>
      <c r="M26" s="21"/>
      <c r="N26" s="22"/>
    </row>
    <row r="27" spans="2:14" x14ac:dyDescent="0.25">
      <c r="I27" s="23"/>
      <c r="J27" s="5"/>
      <c r="K27" s="5"/>
      <c r="L27" s="5"/>
      <c r="M27" s="5"/>
      <c r="N27" s="24"/>
    </row>
    <row r="28" spans="2:14" x14ac:dyDescent="0.25">
      <c r="I28" s="23" t="s">
        <v>98</v>
      </c>
      <c r="J28" s="5" t="s">
        <v>106</v>
      </c>
      <c r="K28" s="5" t="s">
        <v>107</v>
      </c>
      <c r="L28" s="5"/>
      <c r="M28" s="5"/>
      <c r="N28" s="24"/>
    </row>
    <row r="29" spans="2:14" x14ac:dyDescent="0.25">
      <c r="I29" s="23">
        <f>M9</f>
        <v>6.7226719802577939E-2</v>
      </c>
      <c r="J29" s="5">
        <f>LN(M6)</f>
        <v>1.6094379124341003</v>
      </c>
      <c r="K29" s="5">
        <f>I29/J29</f>
        <v>4.1770309549192128E-2</v>
      </c>
      <c r="L29" s="5"/>
      <c r="M29" s="5"/>
      <c r="N29" s="24"/>
    </row>
    <row r="30" spans="2:14" x14ac:dyDescent="0.25">
      <c r="I30" s="23"/>
      <c r="J30" s="5"/>
      <c r="K30" s="5"/>
      <c r="L30" s="5"/>
      <c r="M30" s="5"/>
      <c r="N30" s="24"/>
    </row>
    <row r="31" spans="2:14" x14ac:dyDescent="0.25">
      <c r="I31" s="23"/>
      <c r="J31" s="5"/>
      <c r="K31" s="5"/>
      <c r="L31" s="5"/>
      <c r="M31" s="5"/>
      <c r="N31" s="24"/>
    </row>
    <row r="32" spans="2:14" ht="15.75" thickBot="1" x14ac:dyDescent="0.3">
      <c r="I32" s="25"/>
      <c r="J32" s="26"/>
      <c r="K32" s="26"/>
      <c r="L32" s="26"/>
      <c r="M32" s="26"/>
      <c r="N32" s="27"/>
    </row>
    <row r="33" ht="15.75" thickTop="1" x14ac:dyDescent="0.25"/>
  </sheetData>
  <mergeCells count="33">
    <mergeCell ref="B16:E16"/>
    <mergeCell ref="F16:G16"/>
    <mergeCell ref="B17:E17"/>
    <mergeCell ref="F17:G17"/>
    <mergeCell ref="B11:E11"/>
    <mergeCell ref="F11:G11"/>
    <mergeCell ref="B10:E10"/>
    <mergeCell ref="F10:G10"/>
    <mergeCell ref="B20:E20"/>
    <mergeCell ref="F20:G20"/>
    <mergeCell ref="B12:E12"/>
    <mergeCell ref="F12:G12"/>
    <mergeCell ref="B13:E13"/>
    <mergeCell ref="F13:G13"/>
    <mergeCell ref="B14:E14"/>
    <mergeCell ref="F14:G14"/>
    <mergeCell ref="B18:E18"/>
    <mergeCell ref="F18:G18"/>
    <mergeCell ref="B19:E19"/>
    <mergeCell ref="F19:G19"/>
    <mergeCell ref="B8:E8"/>
    <mergeCell ref="F8:G8"/>
    <mergeCell ref="B9:E9"/>
    <mergeCell ref="F9:G9"/>
    <mergeCell ref="A4:D4"/>
    <mergeCell ref="A5:E5"/>
    <mergeCell ref="A3:E3"/>
    <mergeCell ref="F3:K3"/>
    <mergeCell ref="A1:I1"/>
    <mergeCell ref="J1:L1"/>
    <mergeCell ref="M1:N1"/>
    <mergeCell ref="A2:C2"/>
    <mergeCell ref="F2:H2"/>
  </mergeCells>
  <pageMargins left="0.7" right="0.7" top="0.75" bottom="0.75" header="0.3" footer="0.3"/>
  <pageSetup scale="82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workbookViewId="0">
      <selection activeCell="N32" sqref="I5:N32"/>
    </sheetView>
  </sheetViews>
  <sheetFormatPr defaultRowHeight="15" x14ac:dyDescent="0.25"/>
  <cols>
    <col min="5" max="5" width="23.42578125" customWidth="1"/>
    <col min="6" max="6" width="15" bestFit="1" customWidth="1"/>
  </cols>
  <sheetData>
    <row r="1" spans="1:14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 t="s">
        <v>0</v>
      </c>
      <c r="K1" s="30"/>
      <c r="L1" s="30"/>
      <c r="M1" s="30" t="s">
        <v>1</v>
      </c>
      <c r="N1" s="30"/>
    </row>
    <row r="2" spans="1:14" x14ac:dyDescent="0.25">
      <c r="A2" s="30" t="s">
        <v>62</v>
      </c>
      <c r="B2" s="30"/>
      <c r="C2" s="30"/>
      <c r="F2" s="30" t="s">
        <v>63</v>
      </c>
      <c r="G2" s="30"/>
      <c r="H2" s="30"/>
    </row>
    <row r="3" spans="1:14" x14ac:dyDescent="0.25">
      <c r="A3" s="30" t="s">
        <v>64</v>
      </c>
      <c r="B3" s="30"/>
      <c r="C3" s="30"/>
      <c r="D3" s="30"/>
      <c r="E3" s="30"/>
      <c r="F3" s="30" t="s">
        <v>65</v>
      </c>
      <c r="G3" s="30"/>
      <c r="H3" s="30"/>
      <c r="I3" s="30"/>
      <c r="J3" s="30"/>
      <c r="K3" s="30"/>
    </row>
    <row r="4" spans="1:14" ht="15.75" thickBot="1" x14ac:dyDescent="0.3">
      <c r="A4" s="30" t="s">
        <v>66</v>
      </c>
      <c r="B4" s="30"/>
      <c r="C4" s="30"/>
      <c r="D4" s="30"/>
    </row>
    <row r="5" spans="1:14" ht="15.75" thickTop="1" x14ac:dyDescent="0.25">
      <c r="A5" s="30" t="s">
        <v>2</v>
      </c>
      <c r="B5" s="30"/>
      <c r="C5" s="30"/>
      <c r="D5" s="30"/>
      <c r="E5" s="30"/>
      <c r="I5" s="1" t="s">
        <v>91</v>
      </c>
      <c r="J5" s="2"/>
      <c r="K5" s="2"/>
      <c r="L5" s="2"/>
      <c r="M5" s="2"/>
      <c r="N5" s="3"/>
    </row>
    <row r="6" spans="1:14" x14ac:dyDescent="0.25">
      <c r="I6" s="4"/>
      <c r="J6" s="5"/>
      <c r="K6" s="5"/>
      <c r="L6" s="5" t="s">
        <v>92</v>
      </c>
      <c r="M6" s="5">
        <f>COUNT(F8:G12)</f>
        <v>2</v>
      </c>
      <c r="N6" s="6"/>
    </row>
    <row r="7" spans="1:14" x14ac:dyDescent="0.25">
      <c r="B7" t="s">
        <v>3</v>
      </c>
      <c r="F7" t="s">
        <v>4</v>
      </c>
      <c r="I7" s="4" t="s">
        <v>93</v>
      </c>
      <c r="J7" s="5" t="s">
        <v>94</v>
      </c>
      <c r="K7" s="7" t="s">
        <v>95</v>
      </c>
      <c r="L7" s="5" t="s">
        <v>96</v>
      </c>
      <c r="M7" s="5">
        <f>SUM(F8:G12)</f>
        <v>42</v>
      </c>
      <c r="N7" s="6"/>
    </row>
    <row r="8" spans="1:14" x14ac:dyDescent="0.25">
      <c r="B8" s="31" t="s">
        <v>8</v>
      </c>
      <c r="C8" s="31"/>
      <c r="D8" s="31"/>
      <c r="E8" s="31"/>
      <c r="F8" s="32">
        <v>34</v>
      </c>
      <c r="G8" s="32"/>
      <c r="I8" s="4">
        <f>F8/$M$7</f>
        <v>0.80952380952380953</v>
      </c>
      <c r="J8" s="5">
        <f t="shared" ref="J8:J9" si="0">LN(I8)</f>
        <v>-0.2113090936672069</v>
      </c>
      <c r="K8" s="7">
        <f t="shared" ref="K8:K9" si="1">I8*J8</f>
        <v>-0.17105974249250083</v>
      </c>
      <c r="L8" s="7" t="s">
        <v>97</v>
      </c>
      <c r="M8" s="5">
        <f>SUM(K8:K10)</f>
        <v>-0.48691270946460224</v>
      </c>
      <c r="N8" s="6"/>
    </row>
    <row r="9" spans="1:14" x14ac:dyDescent="0.25">
      <c r="B9" s="31" t="s">
        <v>10</v>
      </c>
      <c r="C9" s="31"/>
      <c r="D9" s="31"/>
      <c r="E9" s="31"/>
      <c r="F9" s="32">
        <v>8</v>
      </c>
      <c r="G9" s="32"/>
      <c r="I9" s="4">
        <f t="shared" ref="I9" si="2">F9/$M$7</f>
        <v>0.19047619047619047</v>
      </c>
      <c r="J9" s="5">
        <f t="shared" si="0"/>
        <v>-1.6582280766035324</v>
      </c>
      <c r="K9" s="7">
        <f t="shared" si="1"/>
        <v>-0.31585296697210141</v>
      </c>
      <c r="L9" s="7" t="s">
        <v>98</v>
      </c>
      <c r="M9" s="5">
        <f>ABS(M8)</f>
        <v>0.48691270946460224</v>
      </c>
      <c r="N9" s="6"/>
    </row>
    <row r="10" spans="1:14" x14ac:dyDescent="0.25">
      <c r="B10" s="31"/>
      <c r="C10" s="31"/>
      <c r="D10" s="31"/>
      <c r="E10" s="31"/>
      <c r="F10" s="32"/>
      <c r="G10" s="32"/>
      <c r="I10" s="4"/>
      <c r="J10" s="5"/>
      <c r="K10" s="7"/>
      <c r="L10" s="5"/>
      <c r="M10" s="5"/>
      <c r="N10" s="6"/>
    </row>
    <row r="11" spans="1:14" x14ac:dyDescent="0.25">
      <c r="B11" s="31"/>
      <c r="C11" s="31"/>
      <c r="D11" s="31"/>
      <c r="E11" s="31"/>
      <c r="F11" s="32"/>
      <c r="G11" s="32"/>
      <c r="I11" s="4"/>
      <c r="J11" s="5"/>
      <c r="K11" s="7"/>
      <c r="L11" s="5"/>
      <c r="M11" s="5"/>
      <c r="N11" s="6"/>
    </row>
    <row r="12" spans="1:14" ht="15" customHeight="1" thickBot="1" x14ac:dyDescent="0.3">
      <c r="B12" s="31"/>
      <c r="C12" s="31"/>
      <c r="D12" s="31"/>
      <c r="E12" s="31"/>
      <c r="F12" s="32"/>
      <c r="G12" s="32"/>
      <c r="I12" s="4"/>
      <c r="J12" s="5"/>
      <c r="K12" s="7"/>
      <c r="L12" s="9"/>
      <c r="M12" s="9"/>
      <c r="N12" s="11"/>
    </row>
    <row r="13" spans="1:14" ht="16.5" thickTop="1" thickBot="1" x14ac:dyDescent="0.3">
      <c r="B13" s="31"/>
      <c r="C13" s="31"/>
      <c r="D13" s="31"/>
      <c r="E13" s="31"/>
      <c r="F13" s="32"/>
      <c r="G13" s="32"/>
      <c r="I13" s="2"/>
      <c r="J13" s="29"/>
      <c r="K13" s="29"/>
      <c r="L13" s="5"/>
      <c r="M13" s="5"/>
      <c r="N13" s="5"/>
    </row>
    <row r="14" spans="1:14" ht="15.75" thickTop="1" x14ac:dyDescent="0.25">
      <c r="B14" s="31"/>
      <c r="C14" s="31"/>
      <c r="D14" s="31"/>
      <c r="E14" s="31"/>
      <c r="F14" s="32"/>
      <c r="G14" s="32"/>
      <c r="I14" s="12" t="s">
        <v>99</v>
      </c>
      <c r="J14" s="13"/>
      <c r="K14" s="13"/>
      <c r="L14" s="13"/>
      <c r="M14" s="13"/>
      <c r="N14" s="14"/>
    </row>
    <row r="15" spans="1:14" ht="15" customHeight="1" x14ac:dyDescent="0.25">
      <c r="B15" t="s">
        <v>3</v>
      </c>
      <c r="F15" t="s">
        <v>4</v>
      </c>
      <c r="I15" s="15" t="s">
        <v>100</v>
      </c>
      <c r="J15" s="5" t="s">
        <v>101</v>
      </c>
      <c r="K15" s="7" t="s">
        <v>102</v>
      </c>
      <c r="L15" s="7" t="s">
        <v>103</v>
      </c>
      <c r="M15" s="5"/>
      <c r="N15" s="16"/>
    </row>
    <row r="16" spans="1:14" x14ac:dyDescent="0.25">
      <c r="B16" s="31" t="s">
        <v>8</v>
      </c>
      <c r="C16" s="31"/>
      <c r="D16" s="31"/>
      <c r="E16" s="31"/>
      <c r="F16" s="32">
        <v>34</v>
      </c>
      <c r="G16" s="32"/>
      <c r="I16" s="15">
        <f>F16</f>
        <v>34</v>
      </c>
      <c r="J16" s="5">
        <f>I16*(I16-1)</f>
        <v>1122</v>
      </c>
      <c r="K16" s="5">
        <f>$M$7*($M$7-1)</f>
        <v>1722</v>
      </c>
      <c r="L16" s="5">
        <f>J16/K16</f>
        <v>0.65156794425087106</v>
      </c>
      <c r="M16" s="5"/>
      <c r="N16" s="16"/>
    </row>
    <row r="17" spans="2:14" x14ac:dyDescent="0.25">
      <c r="B17" s="31" t="s">
        <v>10</v>
      </c>
      <c r="C17" s="31"/>
      <c r="D17" s="31"/>
      <c r="E17" s="31"/>
      <c r="F17" s="32">
        <v>8</v>
      </c>
      <c r="G17" s="32"/>
      <c r="I17" s="15">
        <f t="shared" ref="I17" si="3">F17</f>
        <v>8</v>
      </c>
      <c r="J17" s="5">
        <f t="shared" ref="J17" si="4">I17*(I17-1)</f>
        <v>56</v>
      </c>
      <c r="K17" s="5">
        <f t="shared" ref="K17" si="5">$M$7*($M$7-1)</f>
        <v>1722</v>
      </c>
      <c r="L17" s="5">
        <f t="shared" ref="L17" si="6">J17/K17</f>
        <v>3.2520325203252036E-2</v>
      </c>
      <c r="M17" s="5"/>
      <c r="N17" s="16"/>
    </row>
    <row r="18" spans="2:14" x14ac:dyDescent="0.25">
      <c r="B18" s="31"/>
      <c r="C18" s="31"/>
      <c r="D18" s="31"/>
      <c r="E18" s="31"/>
      <c r="F18" s="32"/>
      <c r="G18" s="32"/>
      <c r="I18" s="15"/>
      <c r="J18" s="5"/>
      <c r="K18" s="5"/>
      <c r="L18" s="5"/>
      <c r="M18" s="5"/>
      <c r="N18" s="16"/>
    </row>
    <row r="19" spans="2:14" x14ac:dyDescent="0.25">
      <c r="B19" s="31"/>
      <c r="C19" s="31"/>
      <c r="D19" s="31"/>
      <c r="E19" s="31"/>
      <c r="F19" s="32"/>
      <c r="G19" s="32"/>
      <c r="I19" s="15"/>
      <c r="J19" s="5"/>
      <c r="K19" s="5"/>
      <c r="L19" s="5"/>
      <c r="M19" s="5"/>
      <c r="N19" s="16"/>
    </row>
    <row r="20" spans="2:14" x14ac:dyDescent="0.25">
      <c r="B20" s="32"/>
      <c r="C20" s="32"/>
      <c r="D20" s="32"/>
      <c r="E20" s="32"/>
      <c r="F20" s="32"/>
      <c r="G20" s="32"/>
      <c r="I20" s="15"/>
      <c r="J20" s="5"/>
      <c r="K20" s="5"/>
      <c r="L20" s="5"/>
      <c r="M20" s="5"/>
      <c r="N20" s="16"/>
    </row>
    <row r="21" spans="2:14" x14ac:dyDescent="0.25">
      <c r="B21" s="32"/>
      <c r="C21" s="32"/>
      <c r="D21" s="32"/>
      <c r="E21" s="32"/>
      <c r="F21" s="32"/>
      <c r="G21" s="32"/>
      <c r="I21" s="15"/>
      <c r="J21" s="5"/>
      <c r="K21" s="5"/>
      <c r="L21" s="5"/>
      <c r="M21" s="5"/>
      <c r="N21" s="16"/>
    </row>
    <row r="22" spans="2:14" x14ac:dyDescent="0.25">
      <c r="B22" s="32"/>
      <c r="C22" s="32"/>
      <c r="D22" s="32"/>
      <c r="E22" s="32"/>
      <c r="F22" s="32"/>
      <c r="G22" s="32"/>
      <c r="I22" s="15"/>
      <c r="J22" s="5"/>
      <c r="K22" s="5"/>
      <c r="L22" s="5"/>
      <c r="M22" s="5"/>
      <c r="N22" s="16"/>
    </row>
    <row r="23" spans="2:14" x14ac:dyDescent="0.25">
      <c r="B23" s="32"/>
      <c r="C23" s="32"/>
      <c r="D23" s="32"/>
      <c r="E23" s="32"/>
      <c r="F23" s="32"/>
      <c r="G23" s="32"/>
      <c r="I23" s="15"/>
      <c r="J23" s="5"/>
      <c r="K23" s="5"/>
      <c r="L23" s="5"/>
      <c r="M23" s="5"/>
      <c r="N23" s="16"/>
    </row>
    <row r="24" spans="2:14" ht="15.75" thickBot="1" x14ac:dyDescent="0.3">
      <c r="B24" s="32"/>
      <c r="C24" s="32"/>
      <c r="D24" s="32"/>
      <c r="E24" s="32"/>
      <c r="F24" s="32"/>
      <c r="G24" s="32"/>
      <c r="I24" s="17"/>
      <c r="J24" s="18"/>
      <c r="K24" s="18"/>
      <c r="L24" s="18" t="s">
        <v>104</v>
      </c>
      <c r="M24" s="18">
        <f>SUM(L16:L18)</f>
        <v>0.68408826945412304</v>
      </c>
      <c r="N24" s="19"/>
    </row>
    <row r="25" spans="2:14" ht="16.5" thickTop="1" thickBot="1" x14ac:dyDescent="0.3">
      <c r="B25" s="32"/>
      <c r="C25" s="32"/>
      <c r="D25" s="32"/>
      <c r="E25" s="32"/>
      <c r="F25" s="32"/>
      <c r="G25" s="32"/>
    </row>
    <row r="26" spans="2:14" ht="15.75" thickTop="1" x14ac:dyDescent="0.25">
      <c r="B26" s="32"/>
      <c r="C26" s="32"/>
      <c r="D26" s="32"/>
      <c r="E26" s="32"/>
      <c r="F26" s="32"/>
      <c r="G26" s="32"/>
      <c r="I26" s="20" t="s">
        <v>105</v>
      </c>
      <c r="J26" s="21"/>
      <c r="K26" s="21"/>
      <c r="L26" s="21"/>
      <c r="M26" s="21"/>
      <c r="N26" s="22"/>
    </row>
    <row r="27" spans="2:14" x14ac:dyDescent="0.25">
      <c r="B27" s="32"/>
      <c r="C27" s="32"/>
      <c r="D27" s="32"/>
      <c r="E27" s="32"/>
      <c r="F27" s="32"/>
      <c r="G27" s="32"/>
      <c r="I27" s="23"/>
      <c r="J27" s="5"/>
      <c r="K27" s="5"/>
      <c r="L27" s="5"/>
      <c r="M27" s="5"/>
      <c r="N27" s="24"/>
    </row>
    <row r="28" spans="2:14" x14ac:dyDescent="0.25">
      <c r="B28" s="32"/>
      <c r="C28" s="32"/>
      <c r="D28" s="32"/>
      <c r="E28" s="32"/>
      <c r="F28" s="32"/>
      <c r="G28" s="32"/>
      <c r="I28" s="23" t="s">
        <v>98</v>
      </c>
      <c r="J28" s="5" t="s">
        <v>106</v>
      </c>
      <c r="K28" s="5" t="s">
        <v>107</v>
      </c>
      <c r="L28" s="5"/>
      <c r="M28" s="5"/>
      <c r="N28" s="24"/>
    </row>
    <row r="29" spans="2:14" x14ac:dyDescent="0.25">
      <c r="I29" s="23">
        <f>M9</f>
        <v>0.48691270946460224</v>
      </c>
      <c r="J29" s="5">
        <f>LN(M6)</f>
        <v>0.69314718055994529</v>
      </c>
      <c r="K29" s="5">
        <f>I29/J29</f>
        <v>0.70246655129039037</v>
      </c>
      <c r="L29" s="5"/>
      <c r="M29" s="5"/>
      <c r="N29" s="24"/>
    </row>
    <row r="30" spans="2:14" x14ac:dyDescent="0.25">
      <c r="I30" s="23"/>
      <c r="J30" s="5"/>
      <c r="K30" s="5"/>
      <c r="L30" s="5"/>
      <c r="M30" s="5"/>
      <c r="N30" s="24"/>
    </row>
    <row r="31" spans="2:14" x14ac:dyDescent="0.25">
      <c r="I31" s="23"/>
      <c r="J31" s="5"/>
      <c r="K31" s="5"/>
      <c r="L31" s="5"/>
      <c r="M31" s="5"/>
      <c r="N31" s="24"/>
    </row>
    <row r="32" spans="2:14" ht="15.75" thickBot="1" x14ac:dyDescent="0.3">
      <c r="I32" s="25"/>
      <c r="J32" s="26"/>
      <c r="K32" s="26"/>
      <c r="L32" s="26"/>
      <c r="M32" s="26"/>
      <c r="N32" s="27"/>
    </row>
    <row r="33" ht="15.75" thickTop="1" x14ac:dyDescent="0.25"/>
  </sheetData>
  <mergeCells count="49">
    <mergeCell ref="B27:E27"/>
    <mergeCell ref="F27:G27"/>
    <mergeCell ref="B28:E28"/>
    <mergeCell ref="F28:G28"/>
    <mergeCell ref="B24:E24"/>
    <mergeCell ref="F24:G24"/>
    <mergeCell ref="B25:E25"/>
    <mergeCell ref="F25:G25"/>
    <mergeCell ref="B26:E26"/>
    <mergeCell ref="F26:G26"/>
    <mergeCell ref="B21:E21"/>
    <mergeCell ref="F21:G21"/>
    <mergeCell ref="B22:E22"/>
    <mergeCell ref="F22:G22"/>
    <mergeCell ref="B23:E23"/>
    <mergeCell ref="F23:G23"/>
    <mergeCell ref="B18:E18"/>
    <mergeCell ref="F18:G18"/>
    <mergeCell ref="B19:E19"/>
    <mergeCell ref="F19:G19"/>
    <mergeCell ref="B20:E20"/>
    <mergeCell ref="F20:G20"/>
    <mergeCell ref="B16:E16"/>
    <mergeCell ref="F16:G16"/>
    <mergeCell ref="B17:E17"/>
    <mergeCell ref="F17:G17"/>
    <mergeCell ref="B12:E12"/>
    <mergeCell ref="F12:G12"/>
    <mergeCell ref="B13:E13"/>
    <mergeCell ref="F13:G13"/>
    <mergeCell ref="B14:E14"/>
    <mergeCell ref="F14:G14"/>
    <mergeCell ref="B9:E9"/>
    <mergeCell ref="F9:G9"/>
    <mergeCell ref="B10:E10"/>
    <mergeCell ref="F10:G10"/>
    <mergeCell ref="B11:E11"/>
    <mergeCell ref="F11:G11"/>
    <mergeCell ref="B8:E8"/>
    <mergeCell ref="F8:G8"/>
    <mergeCell ref="A4:D4"/>
    <mergeCell ref="A5:E5"/>
    <mergeCell ref="A3:E3"/>
    <mergeCell ref="F3:K3"/>
    <mergeCell ref="A1:I1"/>
    <mergeCell ref="J1:L1"/>
    <mergeCell ref="M1:N1"/>
    <mergeCell ref="A2:C2"/>
    <mergeCell ref="F2:H2"/>
  </mergeCells>
  <pageMargins left="0.7" right="0.7" top="0.75" bottom="0.75" header="0.3" footer="0.3"/>
  <pageSetup scale="82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workbookViewId="0">
      <selection activeCell="N32" sqref="I5:N32"/>
    </sheetView>
  </sheetViews>
  <sheetFormatPr defaultRowHeight="15" x14ac:dyDescent="0.25"/>
  <cols>
    <col min="5" max="5" width="23.42578125" customWidth="1"/>
    <col min="6" max="6" width="15" bestFit="1" customWidth="1"/>
  </cols>
  <sheetData>
    <row r="1" spans="1:14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 t="s">
        <v>0</v>
      </c>
      <c r="K1" s="30"/>
      <c r="L1" s="30"/>
      <c r="M1" s="30" t="s">
        <v>1</v>
      </c>
      <c r="N1" s="30"/>
    </row>
    <row r="2" spans="1:14" x14ac:dyDescent="0.25">
      <c r="A2" s="30" t="s">
        <v>67</v>
      </c>
      <c r="B2" s="30"/>
      <c r="C2" s="30"/>
      <c r="F2" s="30" t="s">
        <v>68</v>
      </c>
      <c r="G2" s="30"/>
      <c r="H2" s="30"/>
    </row>
    <row r="3" spans="1:14" x14ac:dyDescent="0.25">
      <c r="A3" s="30" t="s">
        <v>69</v>
      </c>
      <c r="B3" s="30"/>
      <c r="C3" s="30"/>
      <c r="D3" s="30"/>
      <c r="E3" s="30"/>
      <c r="F3" s="30" t="s">
        <v>70</v>
      </c>
      <c r="G3" s="30"/>
      <c r="H3" s="30"/>
      <c r="I3" s="30"/>
      <c r="J3" s="30"/>
      <c r="K3" s="30"/>
    </row>
    <row r="4" spans="1:14" ht="15.75" thickBot="1" x14ac:dyDescent="0.3">
      <c r="A4" s="30" t="s">
        <v>71</v>
      </c>
      <c r="B4" s="30"/>
      <c r="C4" s="30"/>
      <c r="D4" s="30"/>
    </row>
    <row r="5" spans="1:14" ht="15.75" thickTop="1" x14ac:dyDescent="0.25">
      <c r="A5" s="30" t="s">
        <v>23</v>
      </c>
      <c r="B5" s="30"/>
      <c r="C5" s="30"/>
      <c r="D5" s="30"/>
      <c r="E5" s="30"/>
      <c r="I5" s="1" t="s">
        <v>91</v>
      </c>
      <c r="J5" s="2"/>
      <c r="K5" s="2"/>
      <c r="L5" s="2"/>
      <c r="M5" s="2"/>
      <c r="N5" s="3"/>
    </row>
    <row r="6" spans="1:14" x14ac:dyDescent="0.25">
      <c r="I6" s="4"/>
      <c r="J6" s="5"/>
      <c r="K6" s="5"/>
      <c r="L6" s="5" t="s">
        <v>92</v>
      </c>
      <c r="M6" s="5">
        <f>COUNT(F8:G12)</f>
        <v>3</v>
      </c>
      <c r="N6" s="6"/>
    </row>
    <row r="7" spans="1:14" x14ac:dyDescent="0.25">
      <c r="B7" t="s">
        <v>3</v>
      </c>
      <c r="F7" t="s">
        <v>4</v>
      </c>
      <c r="I7" s="4" t="s">
        <v>93</v>
      </c>
      <c r="J7" s="5" t="s">
        <v>94</v>
      </c>
      <c r="K7" s="7" t="s">
        <v>95</v>
      </c>
      <c r="L7" s="5" t="s">
        <v>96</v>
      </c>
      <c r="M7" s="5">
        <f>SUM(F8:G12)</f>
        <v>102</v>
      </c>
      <c r="N7" s="6"/>
    </row>
    <row r="8" spans="1:14" x14ac:dyDescent="0.25">
      <c r="B8" s="31" t="s">
        <v>8</v>
      </c>
      <c r="C8" s="31"/>
      <c r="D8" s="31"/>
      <c r="E8" s="31"/>
      <c r="F8" s="32">
        <v>3</v>
      </c>
      <c r="G8" s="32"/>
      <c r="I8" s="4">
        <f>F8/$M$7</f>
        <v>2.9411764705882353E-2</v>
      </c>
      <c r="J8" s="5">
        <f t="shared" ref="J8:J10" si="0">LN(I8)</f>
        <v>-3.5263605246161616</v>
      </c>
      <c r="K8" s="7">
        <f t="shared" ref="K8:K10" si="1">I8*J8</f>
        <v>-0.1037164860181224</v>
      </c>
      <c r="L8" s="7" t="s">
        <v>97</v>
      </c>
      <c r="M8" s="5">
        <f>SUM(K8:K10)</f>
        <v>-0.2644914396281835</v>
      </c>
      <c r="N8" s="6"/>
    </row>
    <row r="9" spans="1:14" x14ac:dyDescent="0.25">
      <c r="B9" s="31" t="s">
        <v>10</v>
      </c>
      <c r="C9" s="31"/>
      <c r="D9" s="31"/>
      <c r="E9" s="31"/>
      <c r="F9" s="32">
        <v>96</v>
      </c>
      <c r="G9" s="32"/>
      <c r="I9" s="4">
        <f t="shared" ref="I9:I10" si="2">F9/$M$7</f>
        <v>0.94117647058823528</v>
      </c>
      <c r="J9" s="5">
        <f t="shared" si="0"/>
        <v>-6.0624621816434854E-2</v>
      </c>
      <c r="K9" s="7">
        <f t="shared" si="1"/>
        <v>-5.7058467591938687E-2</v>
      </c>
      <c r="L9" s="7" t="s">
        <v>98</v>
      </c>
      <c r="M9" s="5">
        <f>ABS(M8)</f>
        <v>0.2644914396281835</v>
      </c>
      <c r="N9" s="6"/>
    </row>
    <row r="10" spans="1:14" x14ac:dyDescent="0.25">
      <c r="B10" s="31" t="s">
        <v>12</v>
      </c>
      <c r="C10" s="31"/>
      <c r="D10" s="31"/>
      <c r="E10" s="31"/>
      <c r="F10" s="32">
        <v>3</v>
      </c>
      <c r="G10" s="32"/>
      <c r="I10" s="4">
        <f t="shared" si="2"/>
        <v>2.9411764705882353E-2</v>
      </c>
      <c r="J10" s="5">
        <f t="shared" si="0"/>
        <v>-3.5263605246161616</v>
      </c>
      <c r="K10" s="7">
        <f t="shared" si="1"/>
        <v>-0.1037164860181224</v>
      </c>
      <c r="L10" s="5"/>
      <c r="M10" s="5"/>
      <c r="N10" s="6"/>
    </row>
    <row r="11" spans="1:14" x14ac:dyDescent="0.25">
      <c r="B11" s="31"/>
      <c r="C11" s="31"/>
      <c r="D11" s="31"/>
      <c r="E11" s="31"/>
      <c r="F11" s="32"/>
      <c r="G11" s="32"/>
      <c r="I11" s="4"/>
      <c r="J11" s="5"/>
      <c r="K11" s="7"/>
      <c r="L11" s="5"/>
      <c r="M11" s="5"/>
      <c r="N11" s="6"/>
    </row>
    <row r="12" spans="1:14" ht="15" customHeight="1" thickBot="1" x14ac:dyDescent="0.3">
      <c r="B12" s="31"/>
      <c r="C12" s="31"/>
      <c r="D12" s="31"/>
      <c r="E12" s="31"/>
      <c r="F12" s="32"/>
      <c r="G12" s="32"/>
      <c r="I12" s="4"/>
      <c r="J12" s="5"/>
      <c r="K12" s="7"/>
      <c r="L12" s="9"/>
      <c r="M12" s="9"/>
      <c r="N12" s="11"/>
    </row>
    <row r="13" spans="1:14" ht="16.5" thickTop="1" thickBot="1" x14ac:dyDescent="0.3">
      <c r="B13" s="32"/>
      <c r="C13" s="32"/>
      <c r="D13" s="32"/>
      <c r="E13" s="32"/>
      <c r="F13" s="32"/>
      <c r="G13" s="32"/>
      <c r="I13" s="2"/>
      <c r="J13" s="29"/>
      <c r="K13" s="29"/>
      <c r="L13" s="5"/>
      <c r="M13" s="5"/>
      <c r="N13" s="5"/>
    </row>
    <row r="14" spans="1:14" ht="15.75" thickTop="1" x14ac:dyDescent="0.25">
      <c r="B14" s="32"/>
      <c r="C14" s="32"/>
      <c r="D14" s="32"/>
      <c r="E14" s="32"/>
      <c r="F14" s="32"/>
      <c r="G14" s="32"/>
      <c r="I14" s="12" t="s">
        <v>99</v>
      </c>
      <c r="J14" s="13"/>
      <c r="K14" s="13"/>
      <c r="L14" s="13"/>
      <c r="M14" s="13"/>
      <c r="N14" s="14"/>
    </row>
    <row r="15" spans="1:14" ht="15" customHeight="1" x14ac:dyDescent="0.25">
      <c r="B15" t="s">
        <v>3</v>
      </c>
      <c r="F15" t="s">
        <v>4</v>
      </c>
      <c r="I15" s="15" t="s">
        <v>100</v>
      </c>
      <c r="J15" s="5" t="s">
        <v>101</v>
      </c>
      <c r="K15" s="7" t="s">
        <v>102</v>
      </c>
      <c r="L15" s="7" t="s">
        <v>103</v>
      </c>
      <c r="M15" s="5"/>
      <c r="N15" s="16"/>
    </row>
    <row r="16" spans="1:14" x14ac:dyDescent="0.25">
      <c r="B16" s="31" t="s">
        <v>8</v>
      </c>
      <c r="C16" s="31"/>
      <c r="D16" s="31"/>
      <c r="E16" s="31"/>
      <c r="F16" s="32">
        <v>3</v>
      </c>
      <c r="G16" s="32"/>
      <c r="I16" s="15">
        <f>F16</f>
        <v>3</v>
      </c>
      <c r="J16" s="5">
        <f>I16*(I16-1)</f>
        <v>6</v>
      </c>
      <c r="K16" s="5">
        <f>$M$7*($M$7-1)</f>
        <v>10302</v>
      </c>
      <c r="L16" s="5">
        <f>J16/K16</f>
        <v>5.8241118229470008E-4</v>
      </c>
      <c r="M16" s="5"/>
      <c r="N16" s="16"/>
    </row>
    <row r="17" spans="2:14" x14ac:dyDescent="0.25">
      <c r="B17" s="31" t="s">
        <v>10</v>
      </c>
      <c r="C17" s="31"/>
      <c r="D17" s="31"/>
      <c r="E17" s="31"/>
      <c r="F17" s="32">
        <v>96</v>
      </c>
      <c r="G17" s="32"/>
      <c r="I17" s="15">
        <f t="shared" ref="I17:I18" si="3">F17</f>
        <v>96</v>
      </c>
      <c r="J17" s="5">
        <f t="shared" ref="J17:J18" si="4">I17*(I17-1)</f>
        <v>9120</v>
      </c>
      <c r="K17" s="5">
        <f t="shared" ref="K17:K18" si="5">$M$7*($M$7-1)</f>
        <v>10302</v>
      </c>
      <c r="L17" s="5">
        <f t="shared" ref="L17:L18" si="6">J17/K17</f>
        <v>0.88526499708794404</v>
      </c>
      <c r="M17" s="5"/>
      <c r="N17" s="16"/>
    </row>
    <row r="18" spans="2:14" x14ac:dyDescent="0.25">
      <c r="B18" s="31" t="s">
        <v>12</v>
      </c>
      <c r="C18" s="31"/>
      <c r="D18" s="31"/>
      <c r="E18" s="31"/>
      <c r="F18" s="32">
        <v>3</v>
      </c>
      <c r="G18" s="32"/>
      <c r="I18" s="15">
        <f t="shared" si="3"/>
        <v>3</v>
      </c>
      <c r="J18" s="5">
        <f t="shared" si="4"/>
        <v>6</v>
      </c>
      <c r="K18" s="5">
        <f t="shared" si="5"/>
        <v>10302</v>
      </c>
      <c r="L18" s="5">
        <f t="shared" si="6"/>
        <v>5.8241118229470008E-4</v>
      </c>
      <c r="M18" s="5"/>
      <c r="N18" s="16"/>
    </row>
    <row r="19" spans="2:14" x14ac:dyDescent="0.25">
      <c r="B19" s="32"/>
      <c r="C19" s="32"/>
      <c r="D19" s="32"/>
      <c r="E19" s="32"/>
      <c r="F19" s="32"/>
      <c r="G19" s="32"/>
      <c r="I19" s="15"/>
      <c r="J19" s="5"/>
      <c r="K19" s="5"/>
      <c r="L19" s="5"/>
      <c r="M19" s="5"/>
      <c r="N19" s="16"/>
    </row>
    <row r="20" spans="2:14" x14ac:dyDescent="0.25">
      <c r="B20" s="32"/>
      <c r="C20" s="32"/>
      <c r="D20" s="32"/>
      <c r="E20" s="32"/>
      <c r="F20" s="32"/>
      <c r="G20" s="32"/>
      <c r="I20" s="15"/>
      <c r="J20" s="5"/>
      <c r="K20" s="5"/>
      <c r="L20" s="5"/>
      <c r="M20" s="5"/>
      <c r="N20" s="16"/>
    </row>
    <row r="21" spans="2:14" x14ac:dyDescent="0.25">
      <c r="B21" s="32"/>
      <c r="C21" s="32"/>
      <c r="D21" s="32"/>
      <c r="E21" s="32"/>
      <c r="F21" s="32"/>
      <c r="G21" s="32"/>
      <c r="I21" s="15"/>
      <c r="J21" s="5"/>
      <c r="K21" s="5"/>
      <c r="L21" s="5"/>
      <c r="M21" s="5"/>
      <c r="N21" s="16"/>
    </row>
    <row r="22" spans="2:14" x14ac:dyDescent="0.25">
      <c r="I22" s="15"/>
      <c r="J22" s="5"/>
      <c r="K22" s="5"/>
      <c r="L22" s="5"/>
      <c r="M22" s="5"/>
      <c r="N22" s="16"/>
    </row>
    <row r="23" spans="2:14" x14ac:dyDescent="0.25">
      <c r="I23" s="15"/>
      <c r="J23" s="5"/>
      <c r="K23" s="5"/>
      <c r="L23" s="5"/>
      <c r="M23" s="5"/>
      <c r="N23" s="16"/>
    </row>
    <row r="24" spans="2:14" ht="15.75" thickBot="1" x14ac:dyDescent="0.3">
      <c r="I24" s="17"/>
      <c r="J24" s="18"/>
      <c r="K24" s="18"/>
      <c r="L24" s="18" t="s">
        <v>104</v>
      </c>
      <c r="M24" s="18">
        <f>SUM(L16:L18)</f>
        <v>0.88642981945253352</v>
      </c>
      <c r="N24" s="19"/>
    </row>
    <row r="25" spans="2:14" ht="16.5" thickTop="1" thickBot="1" x14ac:dyDescent="0.3"/>
    <row r="26" spans="2:14" ht="15.75" thickTop="1" x14ac:dyDescent="0.25">
      <c r="I26" s="20" t="s">
        <v>105</v>
      </c>
      <c r="J26" s="21"/>
      <c r="K26" s="21"/>
      <c r="L26" s="21"/>
      <c r="M26" s="21"/>
      <c r="N26" s="22"/>
    </row>
    <row r="27" spans="2:14" x14ac:dyDescent="0.25">
      <c r="I27" s="23"/>
      <c r="J27" s="5"/>
      <c r="K27" s="5"/>
      <c r="L27" s="5"/>
      <c r="M27" s="5"/>
      <c r="N27" s="24"/>
    </row>
    <row r="28" spans="2:14" x14ac:dyDescent="0.25">
      <c r="I28" s="23" t="s">
        <v>98</v>
      </c>
      <c r="J28" s="5" t="s">
        <v>106</v>
      </c>
      <c r="K28" s="5" t="s">
        <v>107</v>
      </c>
      <c r="L28" s="5"/>
      <c r="M28" s="5"/>
      <c r="N28" s="24"/>
    </row>
    <row r="29" spans="2:14" x14ac:dyDescent="0.25">
      <c r="I29" s="23">
        <f>M9</f>
        <v>0.2644914396281835</v>
      </c>
      <c r="J29" s="5">
        <f>LN(M6)</f>
        <v>1.0986122886681098</v>
      </c>
      <c r="K29" s="5">
        <f>I29/J29</f>
        <v>0.24075048345657657</v>
      </c>
      <c r="L29" s="5"/>
      <c r="M29" s="5"/>
      <c r="N29" s="24"/>
    </row>
    <row r="30" spans="2:14" x14ac:dyDescent="0.25">
      <c r="I30" s="23"/>
      <c r="J30" s="5"/>
      <c r="K30" s="5"/>
      <c r="L30" s="5"/>
      <c r="M30" s="5"/>
      <c r="N30" s="24"/>
    </row>
    <row r="31" spans="2:14" x14ac:dyDescent="0.25">
      <c r="I31" s="23"/>
      <c r="J31" s="5"/>
      <c r="K31" s="5"/>
      <c r="L31" s="5"/>
      <c r="M31" s="5"/>
      <c r="N31" s="24"/>
    </row>
    <row r="32" spans="2:14" ht="15.75" thickBot="1" x14ac:dyDescent="0.3">
      <c r="I32" s="25"/>
      <c r="J32" s="26"/>
      <c r="K32" s="26"/>
      <c r="L32" s="26"/>
      <c r="M32" s="26"/>
      <c r="N32" s="27"/>
    </row>
    <row r="33" ht="15.75" thickTop="1" x14ac:dyDescent="0.25"/>
  </sheetData>
  <mergeCells count="35">
    <mergeCell ref="B20:E20"/>
    <mergeCell ref="F20:G20"/>
    <mergeCell ref="B21:E21"/>
    <mergeCell ref="F21:G21"/>
    <mergeCell ref="B17:E17"/>
    <mergeCell ref="F17:G17"/>
    <mergeCell ref="B18:E18"/>
    <mergeCell ref="F18:G18"/>
    <mergeCell ref="B19:E19"/>
    <mergeCell ref="F19:G19"/>
    <mergeCell ref="B14:E14"/>
    <mergeCell ref="F14:G14"/>
    <mergeCell ref="B16:E16"/>
    <mergeCell ref="F16:G16"/>
    <mergeCell ref="B11:E11"/>
    <mergeCell ref="F11:G11"/>
    <mergeCell ref="B12:E12"/>
    <mergeCell ref="F12:G12"/>
    <mergeCell ref="B13:E13"/>
    <mergeCell ref="F13:G13"/>
    <mergeCell ref="B10:E10"/>
    <mergeCell ref="F10:G10"/>
    <mergeCell ref="B9:E9"/>
    <mergeCell ref="F9:G9"/>
    <mergeCell ref="B8:E8"/>
    <mergeCell ref="F8:G8"/>
    <mergeCell ref="M1:N1"/>
    <mergeCell ref="A2:C2"/>
    <mergeCell ref="F2:H2"/>
    <mergeCell ref="A4:D4"/>
    <mergeCell ref="A5:E5"/>
    <mergeCell ref="A3:E3"/>
    <mergeCell ref="F3:K3"/>
    <mergeCell ref="A1:I1"/>
    <mergeCell ref="J1:L1"/>
  </mergeCells>
  <pageMargins left="0.7" right="0.7" top="0.75" bottom="0.75" header="0.3" footer="0.3"/>
  <pageSetup scale="82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A18" workbookViewId="0">
      <selection activeCell="I5" sqref="I5:N32"/>
    </sheetView>
  </sheetViews>
  <sheetFormatPr defaultRowHeight="15" x14ac:dyDescent="0.25"/>
  <cols>
    <col min="5" max="5" width="23.42578125" customWidth="1"/>
    <col min="6" max="6" width="15" bestFit="1" customWidth="1"/>
  </cols>
  <sheetData>
    <row r="1" spans="1:14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 t="s">
        <v>0</v>
      </c>
      <c r="K1" s="30"/>
      <c r="L1" s="30"/>
      <c r="M1" s="30" t="s">
        <v>1</v>
      </c>
      <c r="N1" s="30"/>
    </row>
    <row r="2" spans="1:14" x14ac:dyDescent="0.25">
      <c r="A2" s="30" t="s">
        <v>72</v>
      </c>
      <c r="B2" s="30"/>
      <c r="C2" s="30"/>
      <c r="F2" s="30" t="s">
        <v>73</v>
      </c>
      <c r="G2" s="30"/>
      <c r="H2" s="30"/>
    </row>
    <row r="3" spans="1:14" x14ac:dyDescent="0.25">
      <c r="A3" s="30" t="s">
        <v>74</v>
      </c>
      <c r="B3" s="30"/>
      <c r="C3" s="30"/>
      <c r="D3" s="30"/>
      <c r="E3" s="30"/>
      <c r="F3" s="30" t="s">
        <v>75</v>
      </c>
      <c r="G3" s="30"/>
      <c r="H3" s="30"/>
      <c r="I3" s="30"/>
      <c r="J3" s="30"/>
      <c r="K3" s="30"/>
    </row>
    <row r="4" spans="1:14" ht="15.75" thickBot="1" x14ac:dyDescent="0.3">
      <c r="A4" s="30" t="s">
        <v>76</v>
      </c>
      <c r="B4" s="30"/>
      <c r="C4" s="30"/>
      <c r="D4" s="30"/>
    </row>
    <row r="5" spans="1:14" ht="15.75" thickTop="1" x14ac:dyDescent="0.25">
      <c r="A5" s="30" t="s">
        <v>23</v>
      </c>
      <c r="B5" s="30"/>
      <c r="C5" s="30"/>
      <c r="D5" s="30"/>
      <c r="E5" s="30"/>
      <c r="I5" s="1" t="s">
        <v>91</v>
      </c>
      <c r="J5" s="2"/>
      <c r="K5" s="2"/>
      <c r="L5" s="2"/>
      <c r="M5" s="2"/>
      <c r="N5" s="3"/>
    </row>
    <row r="6" spans="1:14" x14ac:dyDescent="0.25">
      <c r="I6" s="4"/>
      <c r="J6" s="5"/>
      <c r="K6" s="5"/>
      <c r="L6" s="5" t="s">
        <v>92</v>
      </c>
      <c r="M6" s="5">
        <f>COUNT(F8:G12)</f>
        <v>4</v>
      </c>
      <c r="N6" s="6"/>
    </row>
    <row r="7" spans="1:14" x14ac:dyDescent="0.25">
      <c r="B7" t="s">
        <v>3</v>
      </c>
      <c r="F7" t="s">
        <v>4</v>
      </c>
      <c r="I7" s="4" t="s">
        <v>93</v>
      </c>
      <c r="J7" s="5" t="s">
        <v>94</v>
      </c>
      <c r="K7" s="7" t="s">
        <v>95</v>
      </c>
      <c r="L7" s="5" t="s">
        <v>96</v>
      </c>
      <c r="M7" s="5">
        <f>SUM(F8:G12)</f>
        <v>261</v>
      </c>
      <c r="N7" s="6"/>
    </row>
    <row r="8" spans="1:14" x14ac:dyDescent="0.25">
      <c r="B8" s="31" t="s">
        <v>5</v>
      </c>
      <c r="C8" s="31"/>
      <c r="D8" s="31"/>
      <c r="E8" s="31"/>
      <c r="F8" s="32">
        <v>2</v>
      </c>
      <c r="G8" s="32"/>
      <c r="I8" s="4">
        <f>F8/$M$7</f>
        <v>7.6628352490421452E-3</v>
      </c>
      <c r="J8" s="5">
        <f t="shared" ref="J8:J11" si="0">LN(I8)</f>
        <v>-4.8713732267627483</v>
      </c>
      <c r="K8" s="7">
        <f t="shared" ref="K8:K11" si="1">I8*J8</f>
        <v>-3.7328530473277763E-2</v>
      </c>
      <c r="L8" s="7" t="s">
        <v>97</v>
      </c>
      <c r="M8" s="5">
        <f>SUM(K8:K11)</f>
        <v>-0.11494947050657171</v>
      </c>
      <c r="N8" s="6"/>
    </row>
    <row r="9" spans="1:14" x14ac:dyDescent="0.25">
      <c r="B9" s="31" t="s">
        <v>7</v>
      </c>
      <c r="C9" s="31"/>
      <c r="D9" s="31"/>
      <c r="E9" s="31"/>
      <c r="F9" s="32">
        <v>1</v>
      </c>
      <c r="G9" s="32"/>
      <c r="I9" s="4">
        <f t="shared" ref="I9:I11" si="2">F9/$M$7</f>
        <v>3.8314176245210726E-3</v>
      </c>
      <c r="J9" s="5">
        <f t="shared" si="0"/>
        <v>-5.5645204073226937</v>
      </c>
      <c r="K9" s="7">
        <f t="shared" si="1"/>
        <v>-2.1320001560623348E-2</v>
      </c>
      <c r="L9" s="7" t="s">
        <v>98</v>
      </c>
      <c r="M9" s="5">
        <f>ABS(M8)</f>
        <v>0.11494947050657171</v>
      </c>
      <c r="N9" s="6"/>
    </row>
    <row r="10" spans="1:14" x14ac:dyDescent="0.25">
      <c r="B10" s="31" t="s">
        <v>8</v>
      </c>
      <c r="C10" s="31"/>
      <c r="D10" s="31"/>
      <c r="E10" s="31"/>
      <c r="F10" s="32">
        <v>2</v>
      </c>
      <c r="G10" s="32"/>
      <c r="I10" s="4">
        <f t="shared" si="2"/>
        <v>7.6628352490421452E-3</v>
      </c>
      <c r="J10" s="5">
        <f t="shared" si="0"/>
        <v>-4.8713732267627483</v>
      </c>
      <c r="K10" s="7">
        <f t="shared" si="1"/>
        <v>-3.7328530473277763E-2</v>
      </c>
      <c r="L10" s="5"/>
      <c r="M10" s="5"/>
      <c r="N10" s="6"/>
    </row>
    <row r="11" spans="1:14" x14ac:dyDescent="0.25">
      <c r="B11" s="31" t="s">
        <v>10</v>
      </c>
      <c r="C11" s="31"/>
      <c r="D11" s="31"/>
      <c r="E11" s="31"/>
      <c r="F11" s="32">
        <v>256</v>
      </c>
      <c r="G11" s="32"/>
      <c r="I11" s="4">
        <f t="shared" si="2"/>
        <v>0.98084291187739459</v>
      </c>
      <c r="J11" s="5">
        <f t="shared" si="0"/>
        <v>-1.9342962843130987E-2</v>
      </c>
      <c r="K11" s="7">
        <f t="shared" si="1"/>
        <v>-1.8972407999392843E-2</v>
      </c>
      <c r="L11" s="5"/>
      <c r="M11" s="5"/>
      <c r="N11" s="6"/>
    </row>
    <row r="12" spans="1:14" ht="15.75" thickBot="1" x14ac:dyDescent="0.3">
      <c r="B12" s="31"/>
      <c r="C12" s="31"/>
      <c r="D12" s="31"/>
      <c r="E12" s="31"/>
      <c r="F12" s="32"/>
      <c r="G12" s="32"/>
      <c r="I12" s="4"/>
      <c r="J12" s="5"/>
      <c r="K12" s="7"/>
      <c r="L12" s="9"/>
      <c r="M12" s="9"/>
      <c r="N12" s="11"/>
    </row>
    <row r="13" spans="1:14" ht="16.5" thickTop="1" thickBot="1" x14ac:dyDescent="0.3">
      <c r="B13" s="31"/>
      <c r="C13" s="31"/>
      <c r="D13" s="31"/>
      <c r="E13" s="31"/>
      <c r="F13" s="32"/>
      <c r="G13" s="32"/>
      <c r="I13" s="2"/>
      <c r="J13" s="29"/>
      <c r="K13" s="29"/>
      <c r="L13" s="5"/>
      <c r="M13" s="5"/>
      <c r="N13" s="5"/>
    </row>
    <row r="14" spans="1:14" ht="15" customHeight="1" thickTop="1" x14ac:dyDescent="0.25">
      <c r="B14" s="31"/>
      <c r="C14" s="31"/>
      <c r="D14" s="31"/>
      <c r="E14" s="31"/>
      <c r="F14" s="32"/>
      <c r="G14" s="32"/>
      <c r="I14" s="12" t="s">
        <v>99</v>
      </c>
      <c r="J14" s="13"/>
      <c r="K14" s="13"/>
      <c r="L14" s="13"/>
      <c r="M14" s="13"/>
      <c r="N14" s="14"/>
    </row>
    <row r="15" spans="1:14" x14ac:dyDescent="0.25">
      <c r="B15" t="s">
        <v>3</v>
      </c>
      <c r="F15" t="s">
        <v>4</v>
      </c>
      <c r="I15" s="15" t="s">
        <v>100</v>
      </c>
      <c r="J15" s="5" t="s">
        <v>101</v>
      </c>
      <c r="K15" s="7" t="s">
        <v>102</v>
      </c>
      <c r="L15" s="7" t="s">
        <v>103</v>
      </c>
      <c r="M15" s="5"/>
      <c r="N15" s="16"/>
    </row>
    <row r="16" spans="1:14" x14ac:dyDescent="0.25">
      <c r="B16" s="31" t="s">
        <v>5</v>
      </c>
      <c r="C16" s="31"/>
      <c r="D16" s="31"/>
      <c r="E16" s="31"/>
      <c r="F16" s="32">
        <v>2</v>
      </c>
      <c r="G16" s="32"/>
      <c r="I16" s="15">
        <f>F16</f>
        <v>2</v>
      </c>
      <c r="J16" s="5">
        <f>I16*(I16-1)</f>
        <v>2</v>
      </c>
      <c r="K16" s="5">
        <f>$M$7*($M$7-1)</f>
        <v>67860</v>
      </c>
      <c r="L16" s="5">
        <f>J16/K16</f>
        <v>2.9472443265546713E-5</v>
      </c>
      <c r="M16" s="5"/>
      <c r="N16" s="16"/>
    </row>
    <row r="17" spans="2:14" ht="15" customHeight="1" x14ac:dyDescent="0.25">
      <c r="B17" s="31" t="s">
        <v>7</v>
      </c>
      <c r="C17" s="31"/>
      <c r="D17" s="31"/>
      <c r="E17" s="31"/>
      <c r="F17" s="32">
        <v>1</v>
      </c>
      <c r="G17" s="32"/>
      <c r="I17" s="15">
        <f t="shared" ref="I17:I19" si="3">F17</f>
        <v>1</v>
      </c>
      <c r="J17" s="5">
        <f t="shared" ref="J17:J19" si="4">I17*(I17-1)</f>
        <v>0</v>
      </c>
      <c r="K17" s="5">
        <f t="shared" ref="K17:K19" si="5">$M$7*($M$7-1)</f>
        <v>67860</v>
      </c>
      <c r="L17" s="5">
        <f t="shared" ref="L17:L19" si="6">J17/K17</f>
        <v>0</v>
      </c>
      <c r="M17" s="5"/>
      <c r="N17" s="16"/>
    </row>
    <row r="18" spans="2:14" x14ac:dyDescent="0.25">
      <c r="B18" s="31" t="s">
        <v>8</v>
      </c>
      <c r="C18" s="31"/>
      <c r="D18" s="31"/>
      <c r="E18" s="31"/>
      <c r="F18" s="32">
        <v>2</v>
      </c>
      <c r="G18" s="32"/>
      <c r="I18" s="15">
        <f t="shared" si="3"/>
        <v>2</v>
      </c>
      <c r="J18" s="5">
        <f t="shared" si="4"/>
        <v>2</v>
      </c>
      <c r="K18" s="5">
        <f t="shared" si="5"/>
        <v>67860</v>
      </c>
      <c r="L18" s="5">
        <f t="shared" si="6"/>
        <v>2.9472443265546713E-5</v>
      </c>
      <c r="M18" s="5"/>
      <c r="N18" s="16"/>
    </row>
    <row r="19" spans="2:14" x14ac:dyDescent="0.25">
      <c r="B19" s="31" t="s">
        <v>10</v>
      </c>
      <c r="C19" s="31"/>
      <c r="D19" s="31"/>
      <c r="E19" s="31"/>
      <c r="F19" s="32">
        <v>256</v>
      </c>
      <c r="G19" s="32"/>
      <c r="I19" s="15">
        <f t="shared" si="3"/>
        <v>256</v>
      </c>
      <c r="J19" s="5">
        <f t="shared" si="4"/>
        <v>65280</v>
      </c>
      <c r="K19" s="5">
        <f t="shared" si="5"/>
        <v>67860</v>
      </c>
      <c r="L19" s="5">
        <f t="shared" si="6"/>
        <v>0.96198054818744472</v>
      </c>
      <c r="M19" s="5"/>
      <c r="N19" s="16"/>
    </row>
    <row r="20" spans="2:14" x14ac:dyDescent="0.25">
      <c r="B20" s="31"/>
      <c r="C20" s="31"/>
      <c r="D20" s="31"/>
      <c r="E20" s="31"/>
      <c r="F20" s="32"/>
      <c r="G20" s="32"/>
      <c r="I20" s="15"/>
      <c r="J20" s="5"/>
      <c r="K20" s="5"/>
      <c r="L20" s="5"/>
      <c r="M20" s="5"/>
      <c r="N20" s="16"/>
    </row>
    <row r="21" spans="2:14" x14ac:dyDescent="0.25">
      <c r="B21" s="31"/>
      <c r="C21" s="31"/>
      <c r="D21" s="31"/>
      <c r="E21" s="31"/>
      <c r="F21" s="32"/>
      <c r="G21" s="32"/>
      <c r="I21" s="15"/>
      <c r="J21" s="5"/>
      <c r="K21" s="5"/>
      <c r="L21" s="5"/>
      <c r="M21" s="5"/>
      <c r="N21" s="16"/>
    </row>
    <row r="22" spans="2:14" x14ac:dyDescent="0.25">
      <c r="B22" s="32"/>
      <c r="C22" s="32"/>
      <c r="D22" s="32"/>
      <c r="E22" s="32"/>
      <c r="F22" s="32"/>
      <c r="G22" s="32"/>
      <c r="I22" s="15"/>
      <c r="J22" s="5"/>
      <c r="K22" s="5"/>
      <c r="L22" s="5"/>
      <c r="M22" s="5"/>
      <c r="N22" s="16"/>
    </row>
    <row r="23" spans="2:14" x14ac:dyDescent="0.25">
      <c r="B23" s="32"/>
      <c r="C23" s="32"/>
      <c r="D23" s="32"/>
      <c r="E23" s="32"/>
      <c r="F23" s="32"/>
      <c r="G23" s="32"/>
      <c r="I23" s="15"/>
      <c r="J23" s="5"/>
      <c r="K23" s="5"/>
      <c r="L23" s="5"/>
      <c r="M23" s="5"/>
      <c r="N23" s="16"/>
    </row>
    <row r="24" spans="2:14" ht="15.75" thickBot="1" x14ac:dyDescent="0.3">
      <c r="B24" s="32"/>
      <c r="C24" s="32"/>
      <c r="D24" s="32"/>
      <c r="E24" s="32"/>
      <c r="F24" s="32"/>
      <c r="G24" s="32"/>
      <c r="I24" s="17"/>
      <c r="J24" s="18"/>
      <c r="K24" s="18"/>
      <c r="L24" s="18" t="s">
        <v>104</v>
      </c>
      <c r="M24" s="18">
        <f>SUM(L16:L19)</f>
        <v>0.96203949307397585</v>
      </c>
      <c r="N24" s="19"/>
    </row>
    <row r="25" spans="2:14" ht="16.5" thickTop="1" thickBot="1" x14ac:dyDescent="0.3">
      <c r="B25" s="32"/>
      <c r="C25" s="32"/>
      <c r="D25" s="32"/>
      <c r="E25" s="32"/>
      <c r="F25" s="32"/>
      <c r="G25" s="32"/>
    </row>
    <row r="26" spans="2:14" ht="15.75" thickTop="1" x14ac:dyDescent="0.25">
      <c r="B26" s="32"/>
      <c r="C26" s="32"/>
      <c r="D26" s="32"/>
      <c r="E26" s="32"/>
      <c r="F26" s="32"/>
      <c r="G26" s="32"/>
      <c r="I26" s="20" t="s">
        <v>105</v>
      </c>
      <c r="J26" s="21"/>
      <c r="K26" s="21"/>
      <c r="L26" s="21"/>
      <c r="M26" s="21"/>
      <c r="N26" s="22"/>
    </row>
    <row r="27" spans="2:14" x14ac:dyDescent="0.25">
      <c r="B27" s="32"/>
      <c r="C27" s="32"/>
      <c r="D27" s="32"/>
      <c r="E27" s="32"/>
      <c r="F27" s="32"/>
      <c r="G27" s="32"/>
      <c r="I27" s="23"/>
      <c r="J27" s="5"/>
      <c r="K27" s="5"/>
      <c r="L27" s="5"/>
      <c r="M27" s="5"/>
      <c r="N27" s="24"/>
    </row>
    <row r="28" spans="2:14" x14ac:dyDescent="0.25">
      <c r="B28" s="32"/>
      <c r="C28" s="32"/>
      <c r="D28" s="32"/>
      <c r="E28" s="32"/>
      <c r="F28" s="32"/>
      <c r="G28" s="32"/>
      <c r="I28" s="23" t="s">
        <v>98</v>
      </c>
      <c r="J28" s="5" t="s">
        <v>106</v>
      </c>
      <c r="K28" s="5" t="s">
        <v>107</v>
      </c>
      <c r="L28" s="5"/>
      <c r="M28" s="5"/>
      <c r="N28" s="24"/>
    </row>
    <row r="29" spans="2:14" x14ac:dyDescent="0.25">
      <c r="B29" s="32"/>
      <c r="C29" s="32"/>
      <c r="D29" s="32"/>
      <c r="E29" s="32"/>
      <c r="F29" s="32"/>
      <c r="G29" s="32"/>
      <c r="I29" s="23">
        <f>M9</f>
        <v>0.11494947050657171</v>
      </c>
      <c r="J29" s="5">
        <f>LN(M6)</f>
        <v>1.3862943611198906</v>
      </c>
      <c r="K29" s="5">
        <f>I29/J29</f>
        <v>8.2918515526321582E-2</v>
      </c>
      <c r="L29" s="5"/>
      <c r="M29" s="5"/>
      <c r="N29" s="24"/>
    </row>
    <row r="30" spans="2:14" x14ac:dyDescent="0.25">
      <c r="B30" s="32"/>
      <c r="C30" s="32"/>
      <c r="D30" s="32"/>
      <c r="E30" s="32"/>
      <c r="F30" s="32"/>
      <c r="G30" s="32"/>
      <c r="I30" s="23"/>
      <c r="J30" s="5"/>
      <c r="K30" s="5"/>
      <c r="L30" s="5"/>
      <c r="M30" s="5"/>
      <c r="N30" s="24"/>
    </row>
    <row r="31" spans="2:14" x14ac:dyDescent="0.25">
      <c r="I31" s="23"/>
      <c r="J31" s="5"/>
      <c r="K31" s="5"/>
      <c r="L31" s="5"/>
      <c r="M31" s="5"/>
      <c r="N31" s="24"/>
    </row>
    <row r="32" spans="2:14" ht="15.75" thickBot="1" x14ac:dyDescent="0.3">
      <c r="I32" s="25"/>
      <c r="J32" s="26"/>
      <c r="K32" s="26"/>
      <c r="L32" s="26"/>
      <c r="M32" s="26"/>
      <c r="N32" s="27"/>
    </row>
    <row r="33" ht="15.75" thickTop="1" x14ac:dyDescent="0.25"/>
  </sheetData>
  <mergeCells count="53">
    <mergeCell ref="B29:E29"/>
    <mergeCell ref="F29:G29"/>
    <mergeCell ref="B30:E30"/>
    <mergeCell ref="F30:G30"/>
    <mergeCell ref="B26:E26"/>
    <mergeCell ref="F26:G26"/>
    <mergeCell ref="B27:E27"/>
    <mergeCell ref="F27:G27"/>
    <mergeCell ref="B28:E28"/>
    <mergeCell ref="F28:G28"/>
    <mergeCell ref="B23:E23"/>
    <mergeCell ref="F23:G23"/>
    <mergeCell ref="B24:E24"/>
    <mergeCell ref="F24:G24"/>
    <mergeCell ref="B25:E25"/>
    <mergeCell ref="F25:G25"/>
    <mergeCell ref="B20:E20"/>
    <mergeCell ref="F20:G20"/>
    <mergeCell ref="B21:E21"/>
    <mergeCell ref="F21:G21"/>
    <mergeCell ref="B22:E22"/>
    <mergeCell ref="F22:G22"/>
    <mergeCell ref="B17:E17"/>
    <mergeCell ref="F17:G17"/>
    <mergeCell ref="B18:E18"/>
    <mergeCell ref="F18:G18"/>
    <mergeCell ref="B19:E19"/>
    <mergeCell ref="F19:G19"/>
    <mergeCell ref="B14:E14"/>
    <mergeCell ref="F14:G14"/>
    <mergeCell ref="B16:E16"/>
    <mergeCell ref="F16:G16"/>
    <mergeCell ref="B11:E11"/>
    <mergeCell ref="F11:G11"/>
    <mergeCell ref="B12:E12"/>
    <mergeCell ref="F12:G12"/>
    <mergeCell ref="B13:E13"/>
    <mergeCell ref="F13:G13"/>
    <mergeCell ref="B10:E10"/>
    <mergeCell ref="F10:G10"/>
    <mergeCell ref="B9:E9"/>
    <mergeCell ref="F9:G9"/>
    <mergeCell ref="B8:E8"/>
    <mergeCell ref="F8:G8"/>
    <mergeCell ref="M1:N1"/>
    <mergeCell ref="A2:C2"/>
    <mergeCell ref="F2:H2"/>
    <mergeCell ref="A4:D4"/>
    <mergeCell ref="A5:E5"/>
    <mergeCell ref="A3:E3"/>
    <mergeCell ref="F3:K3"/>
    <mergeCell ref="A1:I1"/>
    <mergeCell ref="J1:L1"/>
  </mergeCells>
  <pageMargins left="0.7" right="0.7" top="0.75" bottom="0.75" header="0.3" footer="0.3"/>
  <pageSetup scale="82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workbookViewId="0">
      <selection activeCell="N32" sqref="I5:N32"/>
    </sheetView>
  </sheetViews>
  <sheetFormatPr defaultRowHeight="15" x14ac:dyDescent="0.25"/>
  <cols>
    <col min="5" max="5" width="23.42578125" customWidth="1"/>
    <col min="6" max="6" width="15" bestFit="1" customWidth="1"/>
  </cols>
  <sheetData>
    <row r="1" spans="1:14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 t="s">
        <v>0</v>
      </c>
      <c r="K1" s="30"/>
      <c r="L1" s="30"/>
      <c r="M1" s="30" t="s">
        <v>1</v>
      </c>
      <c r="N1" s="30"/>
    </row>
    <row r="2" spans="1:14" x14ac:dyDescent="0.25">
      <c r="A2" s="30" t="s">
        <v>77</v>
      </c>
      <c r="B2" s="30"/>
      <c r="C2" s="30"/>
      <c r="F2" s="30" t="s">
        <v>78</v>
      </c>
      <c r="G2" s="30"/>
      <c r="H2" s="30"/>
    </row>
    <row r="3" spans="1:14" x14ac:dyDescent="0.25">
      <c r="A3" s="30" t="s">
        <v>54</v>
      </c>
      <c r="B3" s="30"/>
      <c r="C3" s="30"/>
      <c r="D3" s="30"/>
      <c r="E3" s="30"/>
      <c r="F3" s="30" t="s">
        <v>79</v>
      </c>
      <c r="G3" s="30"/>
      <c r="H3" s="30"/>
      <c r="I3" s="30"/>
      <c r="J3" s="30"/>
      <c r="K3" s="30"/>
    </row>
    <row r="4" spans="1:14" ht="15.75" thickBot="1" x14ac:dyDescent="0.3">
      <c r="A4" s="30" t="s">
        <v>80</v>
      </c>
      <c r="B4" s="30"/>
      <c r="C4" s="30"/>
      <c r="D4" s="30"/>
    </row>
    <row r="5" spans="1:14" ht="15.75" thickTop="1" x14ac:dyDescent="0.25">
      <c r="A5" s="30" t="s">
        <v>23</v>
      </c>
      <c r="B5" s="30"/>
      <c r="C5" s="30"/>
      <c r="D5" s="30"/>
      <c r="E5" s="30"/>
      <c r="I5" s="1" t="s">
        <v>91</v>
      </c>
      <c r="J5" s="2"/>
      <c r="K5" s="2"/>
      <c r="L5" s="2"/>
      <c r="M5" s="2"/>
      <c r="N5" s="3"/>
    </row>
    <row r="6" spans="1:14" x14ac:dyDescent="0.25">
      <c r="I6" s="4"/>
      <c r="J6" s="5"/>
      <c r="K6" s="5"/>
      <c r="L6" s="5" t="s">
        <v>92</v>
      </c>
      <c r="M6" s="5">
        <f>COUNT(F8:G12)</f>
        <v>3</v>
      </c>
      <c r="N6" s="6"/>
    </row>
    <row r="7" spans="1:14" x14ac:dyDescent="0.25">
      <c r="B7" t="s">
        <v>3</v>
      </c>
      <c r="F7" t="s">
        <v>4</v>
      </c>
      <c r="I7" s="4" t="s">
        <v>93</v>
      </c>
      <c r="J7" s="5" t="s">
        <v>94</v>
      </c>
      <c r="K7" s="7" t="s">
        <v>95</v>
      </c>
      <c r="L7" s="5" t="s">
        <v>96</v>
      </c>
      <c r="M7" s="5">
        <f>SUM(F8:G12)</f>
        <v>310</v>
      </c>
      <c r="N7" s="6"/>
    </row>
    <row r="8" spans="1:14" x14ac:dyDescent="0.25">
      <c r="B8" s="31" t="s">
        <v>8</v>
      </c>
      <c r="C8" s="31"/>
      <c r="D8" s="31"/>
      <c r="E8" s="31"/>
      <c r="F8" s="32">
        <v>2</v>
      </c>
      <c r="G8" s="32"/>
      <c r="I8" s="4">
        <f>F8/$M$7</f>
        <v>6.4516129032258064E-3</v>
      </c>
      <c r="J8" s="5">
        <f t="shared" ref="J8:J10" si="0">LN(I8)</f>
        <v>-5.0434251169192468</v>
      </c>
      <c r="K8" s="7">
        <f t="shared" ref="K8:K10" si="1">I8*J8</f>
        <v>-3.2538226560769337E-2</v>
      </c>
      <c r="L8" s="7" t="s">
        <v>97</v>
      </c>
      <c r="M8" s="5">
        <f>SUM(K8:K10)</f>
        <v>-9.3419964923112025E-2</v>
      </c>
      <c r="N8" s="6"/>
    </row>
    <row r="9" spans="1:14" x14ac:dyDescent="0.25">
      <c r="B9" s="31" t="s">
        <v>10</v>
      </c>
      <c r="C9" s="31"/>
      <c r="D9" s="31"/>
      <c r="E9" s="31"/>
      <c r="F9" s="32">
        <v>305</v>
      </c>
      <c r="G9" s="32"/>
      <c r="I9" s="4">
        <f t="shared" ref="I9:I10" si="2">F9/$M$7</f>
        <v>0.9838709677419355</v>
      </c>
      <c r="J9" s="5">
        <f t="shared" si="0"/>
        <v>-1.6260520871780291E-2</v>
      </c>
      <c r="K9" s="7">
        <f t="shared" si="1"/>
        <v>-1.5998254406106416E-2</v>
      </c>
      <c r="L9" s="7" t="s">
        <v>98</v>
      </c>
      <c r="M9" s="5">
        <f>ABS(M8)</f>
        <v>9.3419964923112025E-2</v>
      </c>
      <c r="N9" s="6"/>
    </row>
    <row r="10" spans="1:14" x14ac:dyDescent="0.25">
      <c r="B10" s="31" t="s">
        <v>12</v>
      </c>
      <c r="C10" s="31"/>
      <c r="D10" s="31"/>
      <c r="E10" s="31"/>
      <c r="F10" s="32">
        <v>3</v>
      </c>
      <c r="G10" s="32"/>
      <c r="I10" s="4">
        <f t="shared" si="2"/>
        <v>9.6774193548387101E-3</v>
      </c>
      <c r="J10" s="5">
        <f t="shared" si="0"/>
        <v>-4.6379600088110822</v>
      </c>
      <c r="K10" s="7">
        <f t="shared" si="1"/>
        <v>-4.4883483956236279E-2</v>
      </c>
      <c r="L10" s="5"/>
      <c r="M10" s="5"/>
      <c r="N10" s="6"/>
    </row>
    <row r="11" spans="1:14" x14ac:dyDescent="0.25">
      <c r="B11" s="31"/>
      <c r="C11" s="31"/>
      <c r="D11" s="31"/>
      <c r="E11" s="31"/>
      <c r="F11" s="32"/>
      <c r="G11" s="32"/>
      <c r="I11" s="4"/>
      <c r="J11" s="5"/>
      <c r="K11" s="7"/>
      <c r="L11" s="5"/>
      <c r="M11" s="5"/>
      <c r="N11" s="6"/>
    </row>
    <row r="12" spans="1:14" ht="15" customHeight="1" thickBot="1" x14ac:dyDescent="0.3">
      <c r="B12" s="31"/>
      <c r="C12" s="31"/>
      <c r="D12" s="31"/>
      <c r="E12" s="31"/>
      <c r="F12" s="32"/>
      <c r="G12" s="32"/>
      <c r="I12" s="4"/>
      <c r="J12" s="5"/>
      <c r="K12" s="7"/>
      <c r="L12" s="9"/>
      <c r="M12" s="9"/>
      <c r="N12" s="11"/>
    </row>
    <row r="13" spans="1:14" ht="16.5" thickTop="1" thickBot="1" x14ac:dyDescent="0.3">
      <c r="B13" s="32"/>
      <c r="C13" s="32"/>
      <c r="D13" s="32"/>
      <c r="E13" s="32"/>
      <c r="F13" s="32"/>
      <c r="G13" s="32"/>
      <c r="I13" s="2"/>
      <c r="J13" s="29"/>
      <c r="K13" s="29"/>
      <c r="L13" s="5"/>
      <c r="M13" s="5"/>
      <c r="N13" s="5"/>
    </row>
    <row r="14" spans="1:14" ht="15.75" thickTop="1" x14ac:dyDescent="0.25">
      <c r="B14" s="32"/>
      <c r="C14" s="32"/>
      <c r="D14" s="32"/>
      <c r="E14" s="32"/>
      <c r="F14" s="32"/>
      <c r="G14" s="32"/>
      <c r="I14" s="12" t="s">
        <v>99</v>
      </c>
      <c r="J14" s="13"/>
      <c r="K14" s="13"/>
      <c r="L14" s="13"/>
      <c r="M14" s="13"/>
      <c r="N14" s="14"/>
    </row>
    <row r="15" spans="1:14" ht="15" customHeight="1" x14ac:dyDescent="0.25">
      <c r="B15" t="s">
        <v>3</v>
      </c>
      <c r="F15" t="s">
        <v>4</v>
      </c>
      <c r="I15" s="15" t="s">
        <v>100</v>
      </c>
      <c r="J15" s="5" t="s">
        <v>101</v>
      </c>
      <c r="K15" s="7" t="s">
        <v>102</v>
      </c>
      <c r="L15" s="7" t="s">
        <v>103</v>
      </c>
      <c r="M15" s="5"/>
      <c r="N15" s="16"/>
    </row>
    <row r="16" spans="1:14" x14ac:dyDescent="0.25">
      <c r="B16" s="31" t="s">
        <v>8</v>
      </c>
      <c r="C16" s="31"/>
      <c r="D16" s="31"/>
      <c r="E16" s="31"/>
      <c r="F16" s="32">
        <v>2</v>
      </c>
      <c r="G16" s="32"/>
      <c r="I16" s="15">
        <f>F16</f>
        <v>2</v>
      </c>
      <c r="J16" s="5">
        <f>I16*(I16-1)</f>
        <v>2</v>
      </c>
      <c r="K16" s="5">
        <f>$M$7*($M$7-1)</f>
        <v>95790</v>
      </c>
      <c r="L16" s="5">
        <f>J16/K16</f>
        <v>2.0879006159306817E-5</v>
      </c>
      <c r="M16" s="5"/>
      <c r="N16" s="16"/>
    </row>
    <row r="17" spans="2:14" x14ac:dyDescent="0.25">
      <c r="B17" s="31" t="s">
        <v>10</v>
      </c>
      <c r="C17" s="31"/>
      <c r="D17" s="31"/>
      <c r="E17" s="31"/>
      <c r="F17" s="32">
        <v>305</v>
      </c>
      <c r="G17" s="32"/>
      <c r="I17" s="15">
        <f t="shared" ref="I17:I18" si="3">F17</f>
        <v>305</v>
      </c>
      <c r="J17" s="5">
        <f t="shared" ref="J17:J18" si="4">I17*(I17-1)</f>
        <v>92720</v>
      </c>
      <c r="K17" s="5">
        <f>$M$7*($M$7-1)</f>
        <v>95790</v>
      </c>
      <c r="L17" s="5">
        <f t="shared" ref="L17:L18" si="5">J17/K17</f>
        <v>0.96795072554546402</v>
      </c>
      <c r="M17" s="5"/>
      <c r="N17" s="16"/>
    </row>
    <row r="18" spans="2:14" x14ac:dyDescent="0.25">
      <c r="B18" s="31" t="s">
        <v>12</v>
      </c>
      <c r="C18" s="31"/>
      <c r="D18" s="31"/>
      <c r="E18" s="31"/>
      <c r="F18" s="32">
        <v>3</v>
      </c>
      <c r="G18" s="32"/>
      <c r="I18" s="15">
        <f t="shared" si="3"/>
        <v>3</v>
      </c>
      <c r="J18" s="5">
        <f t="shared" si="4"/>
        <v>6</v>
      </c>
      <c r="K18" s="5">
        <f t="shared" ref="K18" si="6">$M$7*($M$7-1)</f>
        <v>95790</v>
      </c>
      <c r="L18" s="5">
        <f t="shared" si="5"/>
        <v>6.2637018477920451E-5</v>
      </c>
      <c r="M18" s="5"/>
      <c r="N18" s="16"/>
    </row>
    <row r="19" spans="2:14" x14ac:dyDescent="0.25">
      <c r="B19" s="32"/>
      <c r="C19" s="32"/>
      <c r="D19" s="32"/>
      <c r="E19" s="32"/>
      <c r="F19" s="32"/>
      <c r="G19" s="32"/>
      <c r="I19" s="15"/>
      <c r="J19" s="5"/>
      <c r="K19" s="5"/>
      <c r="L19" s="5"/>
      <c r="M19" s="5"/>
      <c r="N19" s="16"/>
    </row>
    <row r="20" spans="2:14" x14ac:dyDescent="0.25">
      <c r="B20" s="32"/>
      <c r="C20" s="32"/>
      <c r="D20" s="32"/>
      <c r="E20" s="32"/>
      <c r="F20" s="32"/>
      <c r="G20" s="32"/>
      <c r="I20" s="15"/>
      <c r="J20" s="5"/>
      <c r="K20" s="5"/>
      <c r="L20" s="5"/>
      <c r="M20" s="5"/>
      <c r="N20" s="16"/>
    </row>
    <row r="21" spans="2:14" x14ac:dyDescent="0.25">
      <c r="B21" s="32"/>
      <c r="C21" s="32"/>
      <c r="D21" s="32"/>
      <c r="E21" s="32"/>
      <c r="F21" s="32"/>
      <c r="G21" s="32"/>
      <c r="I21" s="15"/>
      <c r="J21" s="5"/>
      <c r="K21" s="5"/>
      <c r="L21" s="5"/>
      <c r="M21" s="5"/>
      <c r="N21" s="16"/>
    </row>
    <row r="22" spans="2:14" x14ac:dyDescent="0.25">
      <c r="I22" s="15"/>
      <c r="J22" s="5"/>
      <c r="K22" s="5"/>
      <c r="L22" s="5"/>
      <c r="M22" s="5"/>
      <c r="N22" s="16"/>
    </row>
    <row r="23" spans="2:14" x14ac:dyDescent="0.25">
      <c r="I23" s="15"/>
      <c r="J23" s="5"/>
      <c r="K23" s="5"/>
      <c r="L23" s="5"/>
      <c r="M23" s="5"/>
      <c r="N23" s="16"/>
    </row>
    <row r="24" spans="2:14" ht="15.75" thickBot="1" x14ac:dyDescent="0.3">
      <c r="I24" s="17"/>
      <c r="J24" s="18"/>
      <c r="K24" s="18"/>
      <c r="L24" s="18" t="s">
        <v>104</v>
      </c>
      <c r="M24" s="18">
        <f>SUM(L16:L18)</f>
        <v>0.96803424157010132</v>
      </c>
      <c r="N24" s="19"/>
    </row>
    <row r="25" spans="2:14" ht="16.5" thickTop="1" thickBot="1" x14ac:dyDescent="0.3"/>
    <row r="26" spans="2:14" ht="15.75" thickTop="1" x14ac:dyDescent="0.25">
      <c r="I26" s="20" t="s">
        <v>105</v>
      </c>
      <c r="J26" s="21"/>
      <c r="K26" s="21"/>
      <c r="L26" s="21"/>
      <c r="M26" s="21"/>
      <c r="N26" s="22"/>
    </row>
    <row r="27" spans="2:14" x14ac:dyDescent="0.25">
      <c r="I27" s="23"/>
      <c r="J27" s="5"/>
      <c r="K27" s="5"/>
      <c r="L27" s="5"/>
      <c r="M27" s="5"/>
      <c r="N27" s="24"/>
    </row>
    <row r="28" spans="2:14" x14ac:dyDescent="0.25">
      <c r="I28" s="23" t="s">
        <v>98</v>
      </c>
      <c r="J28" s="5" t="s">
        <v>106</v>
      </c>
      <c r="K28" s="5" t="s">
        <v>107</v>
      </c>
      <c r="L28" s="5"/>
      <c r="M28" s="5"/>
      <c r="N28" s="24"/>
    </row>
    <row r="29" spans="2:14" x14ac:dyDescent="0.25">
      <c r="I29" s="23">
        <f>M9</f>
        <v>9.3419964923112025E-2</v>
      </c>
      <c r="J29" s="5">
        <f>LN(M6)</f>
        <v>1.0986122886681098</v>
      </c>
      <c r="K29" s="5">
        <f>I29/J29</f>
        <v>8.5034516623119755E-2</v>
      </c>
      <c r="L29" s="5"/>
      <c r="M29" s="5"/>
      <c r="N29" s="24"/>
    </row>
    <row r="30" spans="2:14" x14ac:dyDescent="0.25">
      <c r="I30" s="23"/>
      <c r="J30" s="5"/>
      <c r="K30" s="5"/>
      <c r="L30" s="5"/>
      <c r="M30" s="5"/>
      <c r="N30" s="24"/>
    </row>
    <row r="31" spans="2:14" x14ac:dyDescent="0.25">
      <c r="I31" s="23"/>
      <c r="J31" s="5"/>
      <c r="K31" s="5"/>
      <c r="L31" s="5"/>
      <c r="M31" s="5"/>
      <c r="N31" s="24"/>
    </row>
    <row r="32" spans="2:14" ht="15.75" thickBot="1" x14ac:dyDescent="0.3">
      <c r="I32" s="25"/>
      <c r="J32" s="26"/>
      <c r="K32" s="26"/>
      <c r="L32" s="26"/>
      <c r="M32" s="26"/>
      <c r="N32" s="27"/>
    </row>
    <row r="33" ht="15.75" thickTop="1" x14ac:dyDescent="0.25"/>
  </sheetData>
  <mergeCells count="35">
    <mergeCell ref="B20:E20"/>
    <mergeCell ref="F20:G20"/>
    <mergeCell ref="B21:E21"/>
    <mergeCell ref="F21:G21"/>
    <mergeCell ref="B17:E17"/>
    <mergeCell ref="F17:G17"/>
    <mergeCell ref="B18:E18"/>
    <mergeCell ref="F18:G18"/>
    <mergeCell ref="B19:E19"/>
    <mergeCell ref="F19:G19"/>
    <mergeCell ref="B14:E14"/>
    <mergeCell ref="F14:G14"/>
    <mergeCell ref="B16:E16"/>
    <mergeCell ref="F16:G16"/>
    <mergeCell ref="B11:E11"/>
    <mergeCell ref="F11:G11"/>
    <mergeCell ref="B12:E12"/>
    <mergeCell ref="F12:G12"/>
    <mergeCell ref="B13:E13"/>
    <mergeCell ref="F13:G13"/>
    <mergeCell ref="B10:E10"/>
    <mergeCell ref="F10:G10"/>
    <mergeCell ref="B9:E9"/>
    <mergeCell ref="F9:G9"/>
    <mergeCell ref="B8:E8"/>
    <mergeCell ref="F8:G8"/>
    <mergeCell ref="M1:N1"/>
    <mergeCell ref="A2:C2"/>
    <mergeCell ref="F2:H2"/>
    <mergeCell ref="A4:D4"/>
    <mergeCell ref="A5:E5"/>
    <mergeCell ref="A3:E3"/>
    <mergeCell ref="F3:K3"/>
    <mergeCell ref="A1:I1"/>
    <mergeCell ref="J1:L1"/>
  </mergeCells>
  <pageMargins left="0.7" right="0.7" top="0.75" bottom="0.75" header="0.3" footer="0.3"/>
  <pageSetup scale="82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workbookViewId="0">
      <selection activeCell="N32" sqref="I5:N32"/>
    </sheetView>
  </sheetViews>
  <sheetFormatPr defaultRowHeight="15" x14ac:dyDescent="0.25"/>
  <cols>
    <col min="5" max="5" width="23.42578125" customWidth="1"/>
    <col min="6" max="6" width="15" bestFit="1" customWidth="1"/>
  </cols>
  <sheetData>
    <row r="1" spans="1:14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 t="s">
        <v>0</v>
      </c>
      <c r="K1" s="30"/>
      <c r="L1" s="30"/>
      <c r="M1" s="30" t="s">
        <v>1</v>
      </c>
      <c r="N1" s="30"/>
    </row>
    <row r="2" spans="1:14" x14ac:dyDescent="0.25">
      <c r="A2" s="30" t="s">
        <v>81</v>
      </c>
      <c r="B2" s="30"/>
      <c r="C2" s="30"/>
      <c r="F2" s="30" t="s">
        <v>82</v>
      </c>
      <c r="G2" s="30"/>
      <c r="H2" s="30"/>
    </row>
    <row r="3" spans="1:14" x14ac:dyDescent="0.25">
      <c r="A3" s="30" t="s">
        <v>83</v>
      </c>
      <c r="B3" s="30"/>
      <c r="C3" s="30"/>
      <c r="D3" s="30"/>
      <c r="E3" s="30"/>
      <c r="F3" s="30" t="s">
        <v>84</v>
      </c>
      <c r="G3" s="30"/>
      <c r="H3" s="30"/>
      <c r="I3" s="30"/>
      <c r="J3" s="30"/>
      <c r="K3" s="30"/>
    </row>
    <row r="4" spans="1:14" ht="15.75" thickBot="1" x14ac:dyDescent="0.3">
      <c r="A4" s="30" t="s">
        <v>85</v>
      </c>
      <c r="B4" s="30"/>
      <c r="C4" s="30"/>
      <c r="D4" s="30"/>
    </row>
    <row r="5" spans="1:14" ht="15.75" thickTop="1" x14ac:dyDescent="0.25">
      <c r="A5" s="30" t="s">
        <v>23</v>
      </c>
      <c r="B5" s="30"/>
      <c r="C5" s="30"/>
      <c r="D5" s="30"/>
      <c r="E5" s="30"/>
      <c r="I5" s="1" t="s">
        <v>91</v>
      </c>
      <c r="J5" s="2"/>
      <c r="K5" s="2"/>
      <c r="L5" s="2"/>
      <c r="M5" s="2"/>
      <c r="N5" s="3"/>
    </row>
    <row r="6" spans="1:14" x14ac:dyDescent="0.25">
      <c r="I6" s="4"/>
      <c r="J6" s="5"/>
      <c r="K6" s="5"/>
      <c r="L6" s="5" t="s">
        <v>92</v>
      </c>
      <c r="M6" s="5">
        <f>COUNT(F8:G12)</f>
        <v>4</v>
      </c>
      <c r="N6" s="6"/>
    </row>
    <row r="7" spans="1:14" x14ac:dyDescent="0.25">
      <c r="B7" t="s">
        <v>3</v>
      </c>
      <c r="F7" t="s">
        <v>4</v>
      </c>
      <c r="I7" s="4" t="s">
        <v>93</v>
      </c>
      <c r="J7" s="5" t="s">
        <v>94</v>
      </c>
      <c r="K7" s="7" t="s">
        <v>95</v>
      </c>
      <c r="L7" s="5" t="s">
        <v>96</v>
      </c>
      <c r="M7" s="5">
        <f>SUM(F8:G12)</f>
        <v>109</v>
      </c>
      <c r="N7" s="6"/>
    </row>
    <row r="8" spans="1:14" x14ac:dyDescent="0.25">
      <c r="B8" s="31" t="s">
        <v>6</v>
      </c>
      <c r="C8" s="31"/>
      <c r="D8" s="31"/>
      <c r="E8" s="31"/>
      <c r="F8" s="32">
        <v>1</v>
      </c>
      <c r="G8" s="32"/>
      <c r="I8" s="4">
        <f>F8/$M$7</f>
        <v>9.1743119266055051E-3</v>
      </c>
      <c r="J8" s="5">
        <f t="shared" ref="J8:J11" si="0">LN(I8)</f>
        <v>-4.6913478822291435</v>
      </c>
      <c r="K8" s="7">
        <f t="shared" ref="K8:K11" si="1">I8*J8</f>
        <v>-4.3039888827790307E-2</v>
      </c>
      <c r="L8" s="7" t="s">
        <v>97</v>
      </c>
      <c r="M8" s="5">
        <f>SUM(K8:K11)</f>
        <v>-0.72268379676678152</v>
      </c>
      <c r="N8" s="6"/>
    </row>
    <row r="9" spans="1:14" x14ac:dyDescent="0.25">
      <c r="B9" s="31" t="s">
        <v>8</v>
      </c>
      <c r="C9" s="31"/>
      <c r="D9" s="31"/>
      <c r="E9" s="31"/>
      <c r="F9" s="32">
        <v>15</v>
      </c>
      <c r="G9" s="32"/>
      <c r="I9" s="4">
        <f t="shared" ref="I9:I11" si="2">F9/$M$7</f>
        <v>0.13761467889908258</v>
      </c>
      <c r="J9" s="5">
        <f t="shared" si="0"/>
        <v>-1.9832976811269336</v>
      </c>
      <c r="K9" s="7">
        <f t="shared" si="1"/>
        <v>-0.27293087354957801</v>
      </c>
      <c r="L9" s="7" t="s">
        <v>98</v>
      </c>
      <c r="M9" s="5">
        <f>ABS(M8)</f>
        <v>0.72268379676678152</v>
      </c>
      <c r="N9" s="6"/>
    </row>
    <row r="10" spans="1:14" x14ac:dyDescent="0.25">
      <c r="B10" s="31" t="s">
        <v>10</v>
      </c>
      <c r="C10" s="31"/>
      <c r="D10" s="31"/>
      <c r="E10" s="31"/>
      <c r="F10" s="32">
        <v>84</v>
      </c>
      <c r="G10" s="32"/>
      <c r="I10" s="4">
        <f t="shared" si="2"/>
        <v>0.77064220183486243</v>
      </c>
      <c r="J10" s="5">
        <f t="shared" si="0"/>
        <v>-0.26053108338583003</v>
      </c>
      <c r="K10" s="7">
        <f t="shared" si="1"/>
        <v>-0.20077624774687819</v>
      </c>
      <c r="L10" s="5"/>
      <c r="M10" s="5"/>
      <c r="N10" s="6"/>
    </row>
    <row r="11" spans="1:14" x14ac:dyDescent="0.25">
      <c r="B11" s="31" t="s">
        <v>12</v>
      </c>
      <c r="C11" s="31"/>
      <c r="D11" s="31"/>
      <c r="E11" s="31"/>
      <c r="F11" s="32">
        <v>9</v>
      </c>
      <c r="G11" s="32"/>
      <c r="I11" s="4">
        <f t="shared" si="2"/>
        <v>8.2568807339449546E-2</v>
      </c>
      <c r="J11" s="5">
        <f t="shared" si="0"/>
        <v>-2.4941233048929243</v>
      </c>
      <c r="K11" s="7">
        <f t="shared" si="1"/>
        <v>-0.20593678664253504</v>
      </c>
      <c r="L11" s="5"/>
      <c r="M11" s="5"/>
      <c r="N11" s="6"/>
    </row>
    <row r="12" spans="1:14" ht="15.75" thickBot="1" x14ac:dyDescent="0.3">
      <c r="B12" s="31"/>
      <c r="C12" s="31"/>
      <c r="D12" s="31"/>
      <c r="E12" s="31"/>
      <c r="F12" s="32"/>
      <c r="G12" s="32"/>
      <c r="I12" s="4"/>
      <c r="J12" s="5"/>
      <c r="K12" s="7"/>
      <c r="L12" s="9"/>
      <c r="M12" s="9"/>
      <c r="N12" s="11"/>
    </row>
    <row r="13" spans="1:14" ht="15" customHeight="1" thickTop="1" thickBot="1" x14ac:dyDescent="0.3">
      <c r="B13" s="31"/>
      <c r="C13" s="31"/>
      <c r="D13" s="31"/>
      <c r="E13" s="31"/>
      <c r="F13" s="32"/>
      <c r="G13" s="32"/>
      <c r="I13" s="2"/>
      <c r="J13" s="29"/>
      <c r="K13" s="29"/>
      <c r="L13" s="5"/>
      <c r="M13" s="5"/>
      <c r="N13" s="5"/>
    </row>
    <row r="14" spans="1:14" ht="15.75" thickTop="1" x14ac:dyDescent="0.25">
      <c r="B14" s="32"/>
      <c r="C14" s="32"/>
      <c r="D14" s="32"/>
      <c r="E14" s="32"/>
      <c r="F14" s="32"/>
      <c r="G14" s="32"/>
      <c r="I14" s="12" t="s">
        <v>99</v>
      </c>
      <c r="J14" s="13"/>
      <c r="K14" s="13"/>
      <c r="L14" s="13"/>
      <c r="M14" s="13"/>
      <c r="N14" s="14"/>
    </row>
    <row r="15" spans="1:14" x14ac:dyDescent="0.25">
      <c r="B15" t="s">
        <v>3</v>
      </c>
      <c r="F15" t="s">
        <v>4</v>
      </c>
      <c r="I15" s="15" t="s">
        <v>100</v>
      </c>
      <c r="J15" s="5" t="s">
        <v>101</v>
      </c>
      <c r="K15" s="7" t="s">
        <v>102</v>
      </c>
      <c r="L15" s="7" t="s">
        <v>103</v>
      </c>
      <c r="M15" s="5"/>
      <c r="N15" s="16"/>
    </row>
    <row r="16" spans="1:14" ht="15" customHeight="1" x14ac:dyDescent="0.25">
      <c r="B16" s="31" t="s">
        <v>6</v>
      </c>
      <c r="C16" s="31"/>
      <c r="D16" s="31"/>
      <c r="E16" s="31"/>
      <c r="F16" s="32">
        <v>1</v>
      </c>
      <c r="G16" s="32"/>
      <c r="I16" s="15">
        <f>F16</f>
        <v>1</v>
      </c>
      <c r="J16" s="5">
        <f>I16*(I16-1)</f>
        <v>0</v>
      </c>
      <c r="K16" s="5">
        <f>$M$7*($M$7-1)</f>
        <v>11772</v>
      </c>
      <c r="L16" s="5">
        <f>J16/K16</f>
        <v>0</v>
      </c>
      <c r="M16" s="5"/>
      <c r="N16" s="16"/>
    </row>
    <row r="17" spans="2:14" x14ac:dyDescent="0.25">
      <c r="B17" s="31" t="s">
        <v>8</v>
      </c>
      <c r="C17" s="31"/>
      <c r="D17" s="31"/>
      <c r="E17" s="31"/>
      <c r="F17" s="32">
        <v>15</v>
      </c>
      <c r="G17" s="32"/>
      <c r="I17" s="15">
        <f t="shared" ref="I17:I19" si="3">F17</f>
        <v>15</v>
      </c>
      <c r="J17" s="5">
        <f t="shared" ref="J17:J19" si="4">I17*(I17-1)</f>
        <v>210</v>
      </c>
      <c r="K17" s="5">
        <f t="shared" ref="K17:K19" si="5">$M$7*($M$7-1)</f>
        <v>11772</v>
      </c>
      <c r="L17" s="5">
        <f t="shared" ref="L17:L19" si="6">J17/K17</f>
        <v>1.7838939857288481E-2</v>
      </c>
      <c r="M17" s="5"/>
      <c r="N17" s="16"/>
    </row>
    <row r="18" spans="2:14" x14ac:dyDescent="0.25">
      <c r="B18" s="31" t="s">
        <v>10</v>
      </c>
      <c r="C18" s="31"/>
      <c r="D18" s="31"/>
      <c r="E18" s="31"/>
      <c r="F18" s="32">
        <v>84</v>
      </c>
      <c r="G18" s="32"/>
      <c r="I18" s="15">
        <f t="shared" si="3"/>
        <v>84</v>
      </c>
      <c r="J18" s="5">
        <f t="shared" si="4"/>
        <v>6972</v>
      </c>
      <c r="K18" s="5">
        <f t="shared" si="5"/>
        <v>11772</v>
      </c>
      <c r="L18" s="5">
        <f t="shared" si="6"/>
        <v>0.5922528032619776</v>
      </c>
      <c r="M18" s="5"/>
      <c r="N18" s="16"/>
    </row>
    <row r="19" spans="2:14" x14ac:dyDescent="0.25">
      <c r="B19" s="31" t="s">
        <v>12</v>
      </c>
      <c r="C19" s="31"/>
      <c r="D19" s="31"/>
      <c r="E19" s="31"/>
      <c r="F19" s="32">
        <v>9</v>
      </c>
      <c r="G19" s="32"/>
      <c r="I19" s="15">
        <f t="shared" si="3"/>
        <v>9</v>
      </c>
      <c r="J19" s="5">
        <f t="shared" si="4"/>
        <v>72</v>
      </c>
      <c r="K19" s="5">
        <f t="shared" si="5"/>
        <v>11772</v>
      </c>
      <c r="L19" s="5">
        <f t="shared" si="6"/>
        <v>6.1162079510703364E-3</v>
      </c>
      <c r="M19" s="5"/>
      <c r="N19" s="16"/>
    </row>
    <row r="20" spans="2:14" x14ac:dyDescent="0.25">
      <c r="B20" s="32"/>
      <c r="C20" s="32"/>
      <c r="D20" s="32"/>
      <c r="E20" s="32"/>
      <c r="F20" s="32"/>
      <c r="G20" s="32"/>
      <c r="I20" s="15"/>
      <c r="J20" s="5"/>
      <c r="K20" s="5"/>
      <c r="L20" s="5"/>
      <c r="M20" s="5"/>
      <c r="N20" s="16"/>
    </row>
    <row r="21" spans="2:14" x14ac:dyDescent="0.25">
      <c r="B21" s="32"/>
      <c r="C21" s="32"/>
      <c r="D21" s="32"/>
      <c r="E21" s="32"/>
      <c r="F21" s="32"/>
      <c r="G21" s="32"/>
      <c r="I21" s="15"/>
      <c r="J21" s="5"/>
      <c r="K21" s="5"/>
      <c r="L21" s="5"/>
      <c r="M21" s="5"/>
      <c r="N21" s="16"/>
    </row>
    <row r="22" spans="2:14" x14ac:dyDescent="0.25">
      <c r="B22" s="32"/>
      <c r="C22" s="32"/>
      <c r="D22" s="32"/>
      <c r="E22" s="32"/>
      <c r="F22" s="32"/>
      <c r="G22" s="32"/>
      <c r="I22" s="15"/>
      <c r="J22" s="5"/>
      <c r="K22" s="5"/>
      <c r="L22" s="5"/>
      <c r="M22" s="5"/>
      <c r="N22" s="16"/>
    </row>
    <row r="23" spans="2:14" x14ac:dyDescent="0.25">
      <c r="I23" s="15"/>
      <c r="J23" s="5"/>
      <c r="K23" s="5"/>
      <c r="L23" s="5"/>
      <c r="M23" s="5"/>
      <c r="N23" s="16"/>
    </row>
    <row r="24" spans="2:14" ht="15.75" thickBot="1" x14ac:dyDescent="0.3">
      <c r="I24" s="17"/>
      <c r="J24" s="18"/>
      <c r="K24" s="18"/>
      <c r="L24" s="18" t="s">
        <v>104</v>
      </c>
      <c r="M24" s="18">
        <f>SUM(L16:L19)</f>
        <v>0.61620795107033643</v>
      </c>
      <c r="N24" s="19"/>
    </row>
    <row r="25" spans="2:14" ht="16.5" thickTop="1" thickBot="1" x14ac:dyDescent="0.3"/>
    <row r="26" spans="2:14" ht="15.75" thickTop="1" x14ac:dyDescent="0.25">
      <c r="I26" s="20" t="s">
        <v>105</v>
      </c>
      <c r="J26" s="21"/>
      <c r="K26" s="21"/>
      <c r="L26" s="21"/>
      <c r="M26" s="21"/>
      <c r="N26" s="22"/>
    </row>
    <row r="27" spans="2:14" x14ac:dyDescent="0.25">
      <c r="I27" s="23"/>
      <c r="J27" s="5"/>
      <c r="K27" s="5"/>
      <c r="L27" s="5"/>
      <c r="M27" s="5"/>
      <c r="N27" s="24"/>
    </row>
    <row r="28" spans="2:14" x14ac:dyDescent="0.25">
      <c r="I28" s="23" t="s">
        <v>98</v>
      </c>
      <c r="J28" s="5" t="s">
        <v>106</v>
      </c>
      <c r="K28" s="5" t="s">
        <v>107</v>
      </c>
      <c r="L28" s="5"/>
      <c r="M28" s="5"/>
      <c r="N28" s="24"/>
    </row>
    <row r="29" spans="2:14" x14ac:dyDescent="0.25">
      <c r="I29" s="23">
        <f>M9</f>
        <v>0.72268379676678152</v>
      </c>
      <c r="J29" s="5">
        <f>LN(M6)</f>
        <v>1.3862943611198906</v>
      </c>
      <c r="K29" s="5">
        <f>I29/J29</f>
        <v>0.52130616486312165</v>
      </c>
      <c r="L29" s="5"/>
      <c r="M29" s="5"/>
      <c r="N29" s="24"/>
    </row>
    <row r="30" spans="2:14" x14ac:dyDescent="0.25">
      <c r="I30" s="23"/>
      <c r="J30" s="5"/>
      <c r="K30" s="5"/>
      <c r="L30" s="5"/>
      <c r="M30" s="5"/>
      <c r="N30" s="24"/>
    </row>
    <row r="31" spans="2:14" x14ac:dyDescent="0.25">
      <c r="I31" s="23"/>
      <c r="J31" s="5"/>
      <c r="K31" s="5"/>
      <c r="L31" s="5"/>
      <c r="M31" s="5"/>
      <c r="N31" s="24"/>
    </row>
    <row r="32" spans="2:14" ht="15.75" thickBot="1" x14ac:dyDescent="0.3">
      <c r="I32" s="25"/>
      <c r="J32" s="26"/>
      <c r="K32" s="26"/>
      <c r="L32" s="26"/>
      <c r="M32" s="26"/>
      <c r="N32" s="27"/>
    </row>
    <row r="33" ht="15.75" thickTop="1" x14ac:dyDescent="0.25"/>
  </sheetData>
  <mergeCells count="37">
    <mergeCell ref="B21:E21"/>
    <mergeCell ref="F21:G21"/>
    <mergeCell ref="B22:E22"/>
    <mergeCell ref="F22:G22"/>
    <mergeCell ref="B18:E18"/>
    <mergeCell ref="F18:G18"/>
    <mergeCell ref="B19:E19"/>
    <mergeCell ref="F19:G19"/>
    <mergeCell ref="B20:E20"/>
    <mergeCell ref="F20:G20"/>
    <mergeCell ref="B16:E16"/>
    <mergeCell ref="F16:G16"/>
    <mergeCell ref="B17:E17"/>
    <mergeCell ref="F17:G17"/>
    <mergeCell ref="B12:E12"/>
    <mergeCell ref="F12:G12"/>
    <mergeCell ref="B13:E13"/>
    <mergeCell ref="F13:G13"/>
    <mergeCell ref="B14:E14"/>
    <mergeCell ref="F14:G14"/>
    <mergeCell ref="B11:E11"/>
    <mergeCell ref="F11:G11"/>
    <mergeCell ref="B10:E10"/>
    <mergeCell ref="F10:G10"/>
    <mergeCell ref="B9:E9"/>
    <mergeCell ref="F9:G9"/>
    <mergeCell ref="B8:E8"/>
    <mergeCell ref="F8:G8"/>
    <mergeCell ref="A4:D4"/>
    <mergeCell ref="A5:E5"/>
    <mergeCell ref="A3:E3"/>
    <mergeCell ref="F3:K3"/>
    <mergeCell ref="A1:I1"/>
    <mergeCell ref="J1:L1"/>
    <mergeCell ref="M1:N1"/>
    <mergeCell ref="A2:C2"/>
    <mergeCell ref="F2:H2"/>
  </mergeCells>
  <pageMargins left="0.7" right="0.7" top="0.75" bottom="0.75" header="0.3" footer="0.3"/>
  <pageSetup scale="82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A10" workbookViewId="0">
      <selection activeCell="B23" sqref="B23:E23"/>
    </sheetView>
  </sheetViews>
  <sheetFormatPr defaultRowHeight="15" x14ac:dyDescent="0.25"/>
  <cols>
    <col min="5" max="5" width="23.42578125" customWidth="1"/>
    <col min="6" max="6" width="15" bestFit="1" customWidth="1"/>
  </cols>
  <sheetData>
    <row r="1" spans="1:14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 t="s">
        <v>0</v>
      </c>
      <c r="K1" s="30"/>
      <c r="L1" s="30"/>
      <c r="M1" s="30" t="s">
        <v>1</v>
      </c>
      <c r="N1" s="30"/>
    </row>
    <row r="2" spans="1:14" x14ac:dyDescent="0.25">
      <c r="A2" s="30" t="s">
        <v>86</v>
      </c>
      <c r="B2" s="30"/>
      <c r="C2" s="30"/>
      <c r="F2" s="30" t="s">
        <v>87</v>
      </c>
      <c r="G2" s="30"/>
      <c r="H2" s="30"/>
    </row>
    <row r="3" spans="1:14" x14ac:dyDescent="0.25">
      <c r="A3" s="30" t="s">
        <v>88</v>
      </c>
      <c r="B3" s="30"/>
      <c r="C3" s="30"/>
      <c r="D3" s="30"/>
      <c r="E3" s="30"/>
      <c r="F3" s="30" t="s">
        <v>89</v>
      </c>
      <c r="G3" s="30"/>
      <c r="H3" s="30"/>
      <c r="I3" s="30"/>
      <c r="J3" s="30"/>
      <c r="K3" s="30"/>
    </row>
    <row r="4" spans="1:14" ht="15.75" thickBot="1" x14ac:dyDescent="0.3">
      <c r="A4" s="30" t="s">
        <v>90</v>
      </c>
      <c r="B4" s="30"/>
      <c r="C4" s="30"/>
      <c r="D4" s="30"/>
    </row>
    <row r="5" spans="1:14" ht="15.75" thickTop="1" x14ac:dyDescent="0.25">
      <c r="A5" s="30" t="s">
        <v>23</v>
      </c>
      <c r="B5" s="30"/>
      <c r="C5" s="30"/>
      <c r="D5" s="30"/>
      <c r="E5" s="30"/>
      <c r="I5" s="1" t="s">
        <v>91</v>
      </c>
      <c r="J5" s="2"/>
      <c r="K5" s="2"/>
      <c r="L5" s="2"/>
      <c r="M5" s="2"/>
      <c r="N5" s="3"/>
    </row>
    <row r="6" spans="1:14" x14ac:dyDescent="0.25">
      <c r="I6" s="4"/>
      <c r="J6" s="5"/>
      <c r="K6" s="5"/>
      <c r="L6" s="5" t="s">
        <v>92</v>
      </c>
      <c r="M6" s="5">
        <f>COUNT(F8:G12)</f>
        <v>3</v>
      </c>
      <c r="N6" s="6"/>
    </row>
    <row r="7" spans="1:14" x14ac:dyDescent="0.25">
      <c r="B7" t="s">
        <v>3</v>
      </c>
      <c r="F7" t="s">
        <v>4</v>
      </c>
      <c r="I7" s="4" t="s">
        <v>93</v>
      </c>
      <c r="J7" s="5" t="s">
        <v>94</v>
      </c>
      <c r="K7" s="7" t="s">
        <v>95</v>
      </c>
      <c r="L7" s="5" t="s">
        <v>96</v>
      </c>
      <c r="M7" s="5">
        <f>SUM(F8:G12)</f>
        <v>296</v>
      </c>
      <c r="N7" s="6"/>
    </row>
    <row r="8" spans="1:14" x14ac:dyDescent="0.25">
      <c r="B8" s="31" t="s">
        <v>8</v>
      </c>
      <c r="C8" s="31"/>
      <c r="D8" s="31"/>
      <c r="E8" s="31"/>
      <c r="F8" s="32">
        <v>11</v>
      </c>
      <c r="G8" s="32"/>
      <c r="I8" s="4">
        <f>F8/$M$7</f>
        <v>3.7162162162162164E-2</v>
      </c>
      <c r="J8" s="5">
        <f t="shared" ref="J8:J10" si="0">LN(I8)</f>
        <v>-3.2924641815256899</v>
      </c>
      <c r="K8" s="7">
        <f t="shared" ref="K8:K10" si="1">I8*J8</f>
        <v>-0.12235508782696822</v>
      </c>
      <c r="L8" s="7" t="s">
        <v>97</v>
      </c>
      <c r="M8" s="5">
        <f>SUM(K8:K10)</f>
        <v>-0.18128671230188276</v>
      </c>
      <c r="N8" s="6"/>
    </row>
    <row r="9" spans="1:14" x14ac:dyDescent="0.25">
      <c r="B9" s="31" t="s">
        <v>9</v>
      </c>
      <c r="C9" s="31"/>
      <c r="D9" s="31"/>
      <c r="E9" s="31"/>
      <c r="F9" s="32">
        <v>1</v>
      </c>
      <c r="G9" s="32"/>
      <c r="I9" s="4">
        <f t="shared" ref="I9:I10" si="2">F9/$M$7</f>
        <v>3.3783783783783786E-3</v>
      </c>
      <c r="J9" s="5">
        <f t="shared" si="0"/>
        <v>-5.6903594543240601</v>
      </c>
      <c r="K9" s="7">
        <f t="shared" si="1"/>
        <v>-1.9224187345689394E-2</v>
      </c>
      <c r="L9" s="7" t="s">
        <v>98</v>
      </c>
      <c r="M9" s="5">
        <f>ABS(M8)</f>
        <v>0.18128671230188276</v>
      </c>
      <c r="N9" s="6"/>
    </row>
    <row r="10" spans="1:14" x14ac:dyDescent="0.25">
      <c r="B10" s="31" t="s">
        <v>10</v>
      </c>
      <c r="C10" s="31"/>
      <c r="D10" s="31"/>
      <c r="E10" s="31"/>
      <c r="F10" s="32">
        <v>284</v>
      </c>
      <c r="G10" s="32"/>
      <c r="I10" s="4">
        <f t="shared" si="2"/>
        <v>0.95945945945945943</v>
      </c>
      <c r="J10" s="5">
        <f t="shared" si="0"/>
        <v>-4.1385216162854364E-2</v>
      </c>
      <c r="K10" s="7">
        <f t="shared" si="1"/>
        <v>-3.9707437129225129E-2</v>
      </c>
      <c r="L10" s="5"/>
      <c r="M10" s="5"/>
      <c r="N10" s="6"/>
    </row>
    <row r="11" spans="1:14" ht="15" customHeight="1" x14ac:dyDescent="0.25">
      <c r="B11" s="31"/>
      <c r="C11" s="31"/>
      <c r="D11" s="31"/>
      <c r="E11" s="31"/>
      <c r="F11" s="32"/>
      <c r="G11" s="32"/>
      <c r="I11" s="4"/>
      <c r="J11" s="5"/>
      <c r="K11" s="7"/>
      <c r="L11" s="5"/>
      <c r="M11" s="5"/>
      <c r="N11" s="6"/>
    </row>
    <row r="12" spans="1:14" ht="15.75" thickBot="1" x14ac:dyDescent="0.3">
      <c r="B12" s="31"/>
      <c r="C12" s="31"/>
      <c r="D12" s="31"/>
      <c r="E12" s="31"/>
      <c r="F12" s="32"/>
      <c r="G12" s="32"/>
      <c r="I12" s="4"/>
      <c r="J12" s="5"/>
      <c r="K12" s="7"/>
      <c r="L12" s="9"/>
      <c r="M12" s="9"/>
      <c r="N12" s="11"/>
    </row>
    <row r="13" spans="1:14" ht="16.5" thickTop="1" thickBot="1" x14ac:dyDescent="0.3">
      <c r="B13" s="31"/>
      <c r="C13" s="31"/>
      <c r="D13" s="31"/>
      <c r="E13" s="31"/>
      <c r="F13" s="32"/>
      <c r="G13" s="32"/>
      <c r="I13" s="2"/>
      <c r="J13" s="29"/>
      <c r="K13" s="29"/>
      <c r="L13" s="5"/>
      <c r="M13" s="5"/>
      <c r="N13" s="5"/>
    </row>
    <row r="14" spans="1:14" ht="15" customHeight="1" thickTop="1" x14ac:dyDescent="0.25">
      <c r="B14" s="31"/>
      <c r="C14" s="31"/>
      <c r="D14" s="31"/>
      <c r="E14" s="31"/>
      <c r="F14" s="32"/>
      <c r="G14" s="32"/>
      <c r="I14" s="12" t="s">
        <v>99</v>
      </c>
      <c r="J14" s="13"/>
      <c r="K14" s="13"/>
      <c r="L14" s="13"/>
      <c r="M14" s="13"/>
      <c r="N14" s="14"/>
    </row>
    <row r="15" spans="1:14" x14ac:dyDescent="0.25">
      <c r="B15" t="s">
        <v>3</v>
      </c>
      <c r="F15" t="s">
        <v>4</v>
      </c>
      <c r="I15" s="15" t="s">
        <v>100</v>
      </c>
      <c r="J15" s="5" t="s">
        <v>101</v>
      </c>
      <c r="K15" s="7" t="s">
        <v>102</v>
      </c>
      <c r="L15" s="7" t="s">
        <v>103</v>
      </c>
      <c r="M15" s="5"/>
      <c r="N15" s="16"/>
    </row>
    <row r="16" spans="1:14" x14ac:dyDescent="0.25">
      <c r="B16" s="31" t="s">
        <v>8</v>
      </c>
      <c r="C16" s="31"/>
      <c r="D16" s="31"/>
      <c r="E16" s="31"/>
      <c r="F16" s="32">
        <v>11</v>
      </c>
      <c r="G16" s="32"/>
      <c r="I16" s="15">
        <f>F16</f>
        <v>11</v>
      </c>
      <c r="J16" s="5">
        <f>I16*(I16-1)</f>
        <v>110</v>
      </c>
      <c r="K16" s="5">
        <f>$M$7*($M$7-1)</f>
        <v>87320</v>
      </c>
      <c r="L16" s="5">
        <f>J16/K16</f>
        <v>1.2597343105817682E-3</v>
      </c>
      <c r="M16" s="5"/>
      <c r="N16" s="16"/>
    </row>
    <row r="17" spans="2:14" x14ac:dyDescent="0.25">
      <c r="B17" s="31" t="s">
        <v>9</v>
      </c>
      <c r="C17" s="31"/>
      <c r="D17" s="31"/>
      <c r="E17" s="31"/>
      <c r="F17" s="32">
        <v>1</v>
      </c>
      <c r="G17" s="32"/>
      <c r="I17" s="15">
        <f t="shared" ref="I17:I18" si="3">F17</f>
        <v>1</v>
      </c>
      <c r="J17" s="5">
        <f t="shared" ref="J17:J18" si="4">I17*(I17-1)</f>
        <v>0</v>
      </c>
      <c r="K17" s="5">
        <f t="shared" ref="K17:K18" si="5">$M$7*($M$7-1)</f>
        <v>87320</v>
      </c>
      <c r="L17" s="5">
        <f t="shared" ref="L17:L18" si="6">J17/K17</f>
        <v>0</v>
      </c>
      <c r="M17" s="5"/>
      <c r="N17" s="16"/>
    </row>
    <row r="18" spans="2:14" x14ac:dyDescent="0.25">
      <c r="B18" s="31" t="s">
        <v>10</v>
      </c>
      <c r="C18" s="31"/>
      <c r="D18" s="31"/>
      <c r="E18" s="31"/>
      <c r="F18" s="32">
        <v>284</v>
      </c>
      <c r="G18" s="32"/>
      <c r="I18" s="15">
        <f t="shared" si="3"/>
        <v>284</v>
      </c>
      <c r="J18" s="5">
        <f t="shared" si="4"/>
        <v>80372</v>
      </c>
      <c r="K18" s="5">
        <f t="shared" si="5"/>
        <v>87320</v>
      </c>
      <c r="L18" s="5">
        <f t="shared" si="6"/>
        <v>0.92043060009161703</v>
      </c>
      <c r="M18" s="5"/>
      <c r="N18" s="16"/>
    </row>
    <row r="19" spans="2:14" x14ac:dyDescent="0.25">
      <c r="B19" s="31"/>
      <c r="C19" s="31"/>
      <c r="D19" s="31"/>
      <c r="E19" s="31"/>
      <c r="F19" s="32"/>
      <c r="G19" s="32"/>
      <c r="I19" s="15"/>
      <c r="J19" s="5"/>
      <c r="K19" s="5"/>
      <c r="L19" s="5"/>
      <c r="M19" s="5"/>
      <c r="N19" s="16"/>
    </row>
    <row r="20" spans="2:14" x14ac:dyDescent="0.25">
      <c r="B20" s="31"/>
      <c r="C20" s="31"/>
      <c r="D20" s="31"/>
      <c r="E20" s="31"/>
      <c r="F20" s="32"/>
      <c r="G20" s="32"/>
      <c r="I20" s="15"/>
      <c r="J20" s="5"/>
      <c r="K20" s="5"/>
      <c r="L20" s="5"/>
      <c r="M20" s="5"/>
      <c r="N20" s="16"/>
    </row>
    <row r="21" spans="2:14" x14ac:dyDescent="0.25">
      <c r="B21" s="32"/>
      <c r="C21" s="32"/>
      <c r="D21" s="32"/>
      <c r="E21" s="32"/>
      <c r="F21" s="32"/>
      <c r="G21" s="32"/>
      <c r="I21" s="15"/>
      <c r="J21" s="5"/>
      <c r="K21" s="5"/>
      <c r="L21" s="5"/>
      <c r="M21" s="5"/>
      <c r="N21" s="16"/>
    </row>
    <row r="22" spans="2:14" x14ac:dyDescent="0.25">
      <c r="B22" s="32"/>
      <c r="C22" s="32"/>
      <c r="D22" s="32"/>
      <c r="E22" s="32"/>
      <c r="F22" s="32"/>
      <c r="G22" s="32"/>
      <c r="I22" s="15"/>
      <c r="J22" s="5"/>
      <c r="K22" s="5"/>
      <c r="L22" s="5"/>
      <c r="M22" s="5"/>
      <c r="N22" s="16"/>
    </row>
    <row r="23" spans="2:14" x14ac:dyDescent="0.25">
      <c r="B23" s="32"/>
      <c r="C23" s="32"/>
      <c r="D23" s="32"/>
      <c r="E23" s="32"/>
      <c r="F23" s="32"/>
      <c r="G23" s="32"/>
      <c r="I23" s="15"/>
      <c r="J23" s="5"/>
      <c r="K23" s="5"/>
      <c r="L23" s="5"/>
      <c r="M23" s="5"/>
      <c r="N23" s="16"/>
    </row>
    <row r="24" spans="2:14" ht="15.75" thickBot="1" x14ac:dyDescent="0.3">
      <c r="B24" s="32"/>
      <c r="C24" s="32"/>
      <c r="D24" s="32"/>
      <c r="E24" s="32"/>
      <c r="F24" s="32"/>
      <c r="G24" s="32"/>
      <c r="I24" s="17"/>
      <c r="J24" s="18"/>
      <c r="K24" s="18"/>
      <c r="L24" s="18" t="s">
        <v>104</v>
      </c>
      <c r="M24" s="18">
        <f>SUM(L16:L19)</f>
        <v>0.92169033440219883</v>
      </c>
      <c r="N24" s="19"/>
    </row>
    <row r="25" spans="2:14" ht="16.5" thickTop="1" thickBot="1" x14ac:dyDescent="0.3">
      <c r="B25" s="32"/>
      <c r="C25" s="32"/>
      <c r="D25" s="32"/>
      <c r="E25" s="32"/>
      <c r="F25" s="32"/>
      <c r="G25" s="32"/>
    </row>
    <row r="26" spans="2:14" ht="15.75" thickTop="1" x14ac:dyDescent="0.25">
      <c r="B26" s="32"/>
      <c r="C26" s="32"/>
      <c r="D26" s="32"/>
      <c r="E26" s="32"/>
      <c r="F26" s="32"/>
      <c r="G26" s="32"/>
      <c r="I26" s="20" t="s">
        <v>105</v>
      </c>
      <c r="J26" s="21"/>
      <c r="K26" s="21"/>
      <c r="L26" s="21"/>
      <c r="M26" s="21"/>
      <c r="N26" s="22"/>
    </row>
    <row r="27" spans="2:14" x14ac:dyDescent="0.25">
      <c r="B27" s="32"/>
      <c r="C27" s="32"/>
      <c r="D27" s="32"/>
      <c r="E27" s="32"/>
      <c r="F27" s="32"/>
      <c r="G27" s="32"/>
      <c r="I27" s="23"/>
      <c r="J27" s="5"/>
      <c r="K27" s="5"/>
      <c r="L27" s="5"/>
      <c r="M27" s="5"/>
      <c r="N27" s="24"/>
    </row>
    <row r="28" spans="2:14" x14ac:dyDescent="0.25">
      <c r="B28" s="32"/>
      <c r="C28" s="32"/>
      <c r="D28" s="32"/>
      <c r="E28" s="32"/>
      <c r="F28" s="32"/>
      <c r="G28" s="32"/>
      <c r="I28" s="23" t="s">
        <v>98</v>
      </c>
      <c r="J28" s="5" t="s">
        <v>106</v>
      </c>
      <c r="K28" s="5" t="s">
        <v>107</v>
      </c>
      <c r="L28" s="5"/>
      <c r="M28" s="5"/>
      <c r="N28" s="24"/>
    </row>
    <row r="29" spans="2:14" x14ac:dyDescent="0.25">
      <c r="B29" s="32"/>
      <c r="C29" s="32"/>
      <c r="D29" s="32"/>
      <c r="E29" s="32"/>
      <c r="F29" s="32"/>
      <c r="G29" s="32"/>
      <c r="I29" s="23">
        <f>M9</f>
        <v>0.18128671230188276</v>
      </c>
      <c r="J29" s="5">
        <f>LN(M6)</f>
        <v>1.0986122886681098</v>
      </c>
      <c r="K29" s="5">
        <f>I29/J29</f>
        <v>0.1650142768033877</v>
      </c>
      <c r="L29" s="5"/>
      <c r="M29" s="5"/>
      <c r="N29" s="24"/>
    </row>
    <row r="30" spans="2:14" x14ac:dyDescent="0.25">
      <c r="I30" s="23"/>
      <c r="J30" s="5"/>
      <c r="K30" s="5"/>
      <c r="L30" s="5"/>
      <c r="M30" s="5"/>
      <c r="N30" s="24"/>
    </row>
    <row r="31" spans="2:14" x14ac:dyDescent="0.25">
      <c r="I31" s="23"/>
      <c r="J31" s="5"/>
      <c r="K31" s="5"/>
      <c r="L31" s="5"/>
      <c r="M31" s="5"/>
      <c r="N31" s="24"/>
    </row>
    <row r="32" spans="2:14" ht="15.75" thickBot="1" x14ac:dyDescent="0.3">
      <c r="I32" s="25"/>
      <c r="J32" s="26"/>
      <c r="K32" s="26"/>
      <c r="L32" s="26"/>
      <c r="M32" s="26"/>
      <c r="N32" s="27"/>
    </row>
    <row r="33" ht="15.75" thickTop="1" x14ac:dyDescent="0.25"/>
  </sheetData>
  <mergeCells count="51">
    <mergeCell ref="B28:E28"/>
    <mergeCell ref="F28:G28"/>
    <mergeCell ref="B29:E29"/>
    <mergeCell ref="F29:G29"/>
    <mergeCell ref="B25:E25"/>
    <mergeCell ref="F25:G25"/>
    <mergeCell ref="B26:E26"/>
    <mergeCell ref="F26:G26"/>
    <mergeCell ref="B27:E27"/>
    <mergeCell ref="F27:G27"/>
    <mergeCell ref="B22:E22"/>
    <mergeCell ref="F22:G22"/>
    <mergeCell ref="B23:E23"/>
    <mergeCell ref="F23:G23"/>
    <mergeCell ref="B24:E24"/>
    <mergeCell ref="F24:G24"/>
    <mergeCell ref="B19:E19"/>
    <mergeCell ref="F19:G19"/>
    <mergeCell ref="B20:E20"/>
    <mergeCell ref="F20:G20"/>
    <mergeCell ref="B21:E21"/>
    <mergeCell ref="F21:G21"/>
    <mergeCell ref="B16:E16"/>
    <mergeCell ref="F16:G16"/>
    <mergeCell ref="B17:E17"/>
    <mergeCell ref="F17:G17"/>
    <mergeCell ref="B18:E18"/>
    <mergeCell ref="F18:G18"/>
    <mergeCell ref="B13:E13"/>
    <mergeCell ref="F13:G13"/>
    <mergeCell ref="B14:E14"/>
    <mergeCell ref="F14:G14"/>
    <mergeCell ref="B10:E10"/>
    <mergeCell ref="F10:G10"/>
    <mergeCell ref="B11:E11"/>
    <mergeCell ref="F11:G11"/>
    <mergeCell ref="B12:E12"/>
    <mergeCell ref="F12:G12"/>
    <mergeCell ref="B8:E8"/>
    <mergeCell ref="F8:G8"/>
    <mergeCell ref="B9:E9"/>
    <mergeCell ref="F9:G9"/>
    <mergeCell ref="A4:D4"/>
    <mergeCell ref="A5:E5"/>
    <mergeCell ref="A3:E3"/>
    <mergeCell ref="F3:K3"/>
    <mergeCell ref="A1:I1"/>
    <mergeCell ref="J1:L1"/>
    <mergeCell ref="M1:N1"/>
    <mergeCell ref="A2:C2"/>
    <mergeCell ref="F2:H2"/>
  </mergeCells>
  <pageMargins left="0.7" right="0.7" top="0.75" bottom="0.75" header="0.3" footer="0.3"/>
  <pageSetup scale="8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opLeftCell="A2" workbookViewId="0">
      <selection activeCell="K16" sqref="K15:K16"/>
    </sheetView>
  </sheetViews>
  <sheetFormatPr defaultRowHeight="15" x14ac:dyDescent="0.25"/>
  <cols>
    <col min="5" max="5" width="23.42578125" customWidth="1"/>
    <col min="6" max="6" width="15" bestFit="1" customWidth="1"/>
  </cols>
  <sheetData>
    <row r="1" spans="1:14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 t="s">
        <v>0</v>
      </c>
      <c r="K1" s="30"/>
      <c r="L1" s="30"/>
      <c r="M1" s="30" t="s">
        <v>1</v>
      </c>
      <c r="N1" s="30"/>
    </row>
    <row r="2" spans="1:14" x14ac:dyDescent="0.25">
      <c r="A2" s="30" t="s">
        <v>19</v>
      </c>
      <c r="B2" s="30"/>
      <c r="C2" s="30"/>
      <c r="F2" s="30" t="s">
        <v>20</v>
      </c>
      <c r="G2" s="30"/>
      <c r="H2" s="30"/>
    </row>
    <row r="3" spans="1:14" ht="15.75" thickBot="1" x14ac:dyDescent="0.3">
      <c r="A3" s="30" t="s">
        <v>21</v>
      </c>
      <c r="B3" s="30"/>
      <c r="C3" s="30"/>
      <c r="D3" s="30"/>
      <c r="E3" s="30"/>
      <c r="F3" s="30" t="s">
        <v>22</v>
      </c>
      <c r="G3" s="30"/>
      <c r="H3" s="30"/>
      <c r="I3" s="30"/>
      <c r="J3" s="30"/>
      <c r="K3" s="30"/>
    </row>
    <row r="4" spans="1:14" ht="15.75" thickTop="1" x14ac:dyDescent="0.25">
      <c r="A4" s="30" t="s">
        <v>34</v>
      </c>
      <c r="B4" s="30"/>
      <c r="C4" s="30"/>
      <c r="D4" s="30"/>
      <c r="I4" s="1" t="s">
        <v>91</v>
      </c>
      <c r="J4" s="2"/>
      <c r="K4" s="2"/>
      <c r="L4" s="2"/>
      <c r="M4" s="2"/>
      <c r="N4" s="3"/>
    </row>
    <row r="5" spans="1:14" x14ac:dyDescent="0.25">
      <c r="A5" s="30" t="s">
        <v>23</v>
      </c>
      <c r="B5" s="30"/>
      <c r="C5" s="30"/>
      <c r="D5" s="30"/>
      <c r="E5" s="30"/>
      <c r="I5" s="4"/>
      <c r="J5" s="5"/>
      <c r="K5" s="5"/>
      <c r="L5" s="5" t="s">
        <v>92</v>
      </c>
      <c r="M5" s="5">
        <f>COUNT(F8:G9)</f>
        <v>2</v>
      </c>
      <c r="N5" s="6"/>
    </row>
    <row r="6" spans="1:14" x14ac:dyDescent="0.25">
      <c r="I6" s="4" t="s">
        <v>93</v>
      </c>
      <c r="J6" s="5" t="s">
        <v>94</v>
      </c>
      <c r="K6" s="7" t="s">
        <v>95</v>
      </c>
      <c r="L6" s="5" t="s">
        <v>96</v>
      </c>
      <c r="M6" s="5">
        <f>SUM(F8:G9)</f>
        <v>31</v>
      </c>
      <c r="N6" s="6"/>
    </row>
    <row r="7" spans="1:14" x14ac:dyDescent="0.25">
      <c r="B7" t="s">
        <v>3</v>
      </c>
      <c r="F7" t="s">
        <v>4</v>
      </c>
      <c r="I7" s="4"/>
      <c r="J7" s="5"/>
      <c r="K7" s="7"/>
      <c r="L7" s="7" t="s">
        <v>97</v>
      </c>
      <c r="M7" s="5">
        <f>SUM(K8:K9)</f>
        <v>-0.23921709381651282</v>
      </c>
      <c r="N7" s="6"/>
    </row>
    <row r="8" spans="1:14" x14ac:dyDescent="0.25">
      <c r="B8" s="31" t="s">
        <v>7</v>
      </c>
      <c r="C8" s="31"/>
      <c r="D8" s="31"/>
      <c r="E8" s="31"/>
      <c r="F8" s="32">
        <v>2</v>
      </c>
      <c r="G8" s="32"/>
      <c r="I8" s="4">
        <f>F8/$M$6</f>
        <v>6.4516129032258063E-2</v>
      </c>
      <c r="J8" s="5">
        <f t="shared" ref="J8:J9" si="0">LN(I8)</f>
        <v>-2.7408400239252009</v>
      </c>
      <c r="K8" s="7">
        <f t="shared" ref="K8:K9" si="1">I8*J8</f>
        <v>-0.17682838864033554</v>
      </c>
      <c r="L8" s="7" t="s">
        <v>98</v>
      </c>
      <c r="M8" s="5">
        <f>ABS(M7)</f>
        <v>0.23921709381651282</v>
      </c>
      <c r="N8" s="6"/>
    </row>
    <row r="9" spans="1:14" x14ac:dyDescent="0.25">
      <c r="B9" s="31" t="s">
        <v>10</v>
      </c>
      <c r="C9" s="31"/>
      <c r="D9" s="31"/>
      <c r="E9" s="31"/>
      <c r="F9" s="32">
        <v>29</v>
      </c>
      <c r="G9" s="32"/>
      <c r="I9" s="4">
        <f>F9/$M$6</f>
        <v>0.93548387096774188</v>
      </c>
      <c r="J9" s="5">
        <f t="shared" si="0"/>
        <v>-6.6691374498672282E-2</v>
      </c>
      <c r="K9" s="7">
        <f t="shared" si="1"/>
        <v>-6.2388705176177291E-2</v>
      </c>
      <c r="L9" s="5"/>
      <c r="M9" s="5"/>
      <c r="N9" s="6"/>
    </row>
    <row r="10" spans="1:14" x14ac:dyDescent="0.25">
      <c r="B10" s="31"/>
      <c r="C10" s="31"/>
      <c r="D10" s="31"/>
      <c r="E10" s="31"/>
      <c r="F10" s="32"/>
      <c r="G10" s="32"/>
      <c r="I10" s="4"/>
      <c r="J10" s="5"/>
      <c r="K10" s="7"/>
      <c r="L10" s="5"/>
      <c r="M10" s="5"/>
      <c r="N10" s="6"/>
    </row>
    <row r="11" spans="1:14" ht="15.75" thickBot="1" x14ac:dyDescent="0.3">
      <c r="B11" s="31"/>
      <c r="C11" s="31"/>
      <c r="D11" s="31"/>
      <c r="E11" s="31"/>
      <c r="F11" s="32"/>
      <c r="G11" s="32"/>
      <c r="I11" s="4"/>
      <c r="J11" s="5"/>
      <c r="K11" s="10"/>
      <c r="L11" s="9"/>
      <c r="M11" s="9"/>
      <c r="N11" s="11"/>
    </row>
    <row r="12" spans="1:14" ht="16.5" thickTop="1" thickBot="1" x14ac:dyDescent="0.3">
      <c r="B12" s="31"/>
      <c r="C12" s="31"/>
      <c r="D12" s="31"/>
      <c r="E12" s="31"/>
      <c r="F12" s="32"/>
      <c r="G12" s="32"/>
      <c r="I12" s="2"/>
      <c r="J12" s="29"/>
      <c r="K12" s="5"/>
      <c r="L12" s="5"/>
      <c r="M12" s="5"/>
      <c r="N12" s="5"/>
    </row>
    <row r="13" spans="1:14" ht="15.75" customHeight="1" thickTop="1" x14ac:dyDescent="0.25">
      <c r="B13" s="31"/>
      <c r="C13" s="31"/>
      <c r="D13" s="31"/>
      <c r="E13" s="31"/>
      <c r="F13" s="32"/>
      <c r="G13" s="32"/>
      <c r="I13" s="12" t="s">
        <v>99</v>
      </c>
      <c r="J13" s="13"/>
      <c r="K13" s="13"/>
      <c r="L13" s="13"/>
      <c r="M13" s="13"/>
      <c r="N13" s="14"/>
    </row>
    <row r="14" spans="1:14" x14ac:dyDescent="0.25">
      <c r="B14" t="s">
        <v>3</v>
      </c>
      <c r="F14" t="s">
        <v>4</v>
      </c>
      <c r="I14" s="15" t="s">
        <v>100</v>
      </c>
      <c r="J14" s="5" t="s">
        <v>101</v>
      </c>
      <c r="K14" s="7" t="s">
        <v>102</v>
      </c>
      <c r="L14" s="7" t="s">
        <v>103</v>
      </c>
      <c r="M14" s="5"/>
      <c r="N14" s="16"/>
    </row>
    <row r="15" spans="1:14" x14ac:dyDescent="0.25">
      <c r="B15" s="31" t="s">
        <v>7</v>
      </c>
      <c r="C15" s="31"/>
      <c r="D15" s="31"/>
      <c r="E15" s="31"/>
      <c r="F15" s="32">
        <v>2</v>
      </c>
      <c r="G15" s="32"/>
      <c r="I15" s="15">
        <f>F15</f>
        <v>2</v>
      </c>
      <c r="J15" s="5">
        <f>I15*(I15-1)</f>
        <v>2</v>
      </c>
      <c r="K15" s="5">
        <f>$M$6*($M$6-1)</f>
        <v>930</v>
      </c>
      <c r="L15" s="5">
        <f>J15/K15</f>
        <v>2.1505376344086021E-3</v>
      </c>
      <c r="M15" s="5"/>
      <c r="N15" s="16"/>
    </row>
    <row r="16" spans="1:14" ht="15" customHeight="1" x14ac:dyDescent="0.25">
      <c r="B16" s="31" t="s">
        <v>10</v>
      </c>
      <c r="C16" s="31"/>
      <c r="D16" s="31"/>
      <c r="E16" s="31"/>
      <c r="F16" s="32">
        <v>29</v>
      </c>
      <c r="G16" s="32"/>
      <c r="I16" s="15">
        <f>F16</f>
        <v>29</v>
      </c>
      <c r="J16" s="5">
        <f t="shared" ref="J16" si="2">I16*(I16-1)</f>
        <v>812</v>
      </c>
      <c r="K16" s="5">
        <f>$M$6*($M$6-1)</f>
        <v>930</v>
      </c>
      <c r="L16" s="5">
        <f t="shared" ref="L16" si="3">J16/K16</f>
        <v>0.87311827956989252</v>
      </c>
      <c r="M16" s="5"/>
      <c r="N16" s="16"/>
    </row>
    <row r="17" spans="2:14" x14ac:dyDescent="0.25">
      <c r="B17" s="31"/>
      <c r="C17" s="31"/>
      <c r="D17" s="31"/>
      <c r="E17" s="31"/>
      <c r="F17" s="32"/>
      <c r="G17" s="32"/>
      <c r="I17" s="15"/>
      <c r="J17" s="5"/>
      <c r="K17" s="5"/>
      <c r="L17" s="5"/>
      <c r="M17" s="5"/>
      <c r="N17" s="16"/>
    </row>
    <row r="18" spans="2:14" x14ac:dyDescent="0.25">
      <c r="B18" s="31"/>
      <c r="C18" s="31"/>
      <c r="D18" s="31"/>
      <c r="E18" s="31"/>
      <c r="F18" s="32"/>
      <c r="G18" s="32"/>
      <c r="I18" s="15"/>
      <c r="J18" s="5"/>
      <c r="K18" s="5"/>
      <c r="L18" s="5"/>
      <c r="M18" s="5"/>
      <c r="N18" s="16"/>
    </row>
    <row r="19" spans="2:14" x14ac:dyDescent="0.25">
      <c r="B19" s="31"/>
      <c r="C19" s="31"/>
      <c r="D19" s="31"/>
      <c r="E19" s="31"/>
      <c r="F19" s="32"/>
      <c r="G19" s="32"/>
      <c r="I19" s="15"/>
      <c r="J19" s="5"/>
      <c r="K19" s="5"/>
      <c r="L19" s="5"/>
      <c r="M19" s="5"/>
      <c r="N19" s="16"/>
    </row>
    <row r="20" spans="2:14" x14ac:dyDescent="0.25">
      <c r="B20" s="32"/>
      <c r="C20" s="32"/>
      <c r="D20" s="32"/>
      <c r="E20" s="32"/>
      <c r="F20" s="32"/>
      <c r="G20" s="32"/>
      <c r="I20" s="15"/>
      <c r="J20" s="5"/>
      <c r="K20" s="5"/>
      <c r="L20" s="5"/>
      <c r="M20" s="5"/>
      <c r="N20" s="16"/>
    </row>
    <row r="21" spans="2:14" x14ac:dyDescent="0.25">
      <c r="B21" s="32"/>
      <c r="C21" s="32"/>
      <c r="D21" s="32"/>
      <c r="E21" s="32"/>
      <c r="F21" s="32"/>
      <c r="G21" s="32"/>
      <c r="I21" s="15"/>
      <c r="J21" s="5"/>
      <c r="K21" s="5"/>
      <c r="L21" s="5"/>
      <c r="M21" s="5"/>
      <c r="N21" s="16"/>
    </row>
    <row r="22" spans="2:14" x14ac:dyDescent="0.25">
      <c r="B22" s="32"/>
      <c r="C22" s="32"/>
      <c r="D22" s="32"/>
      <c r="E22" s="32"/>
      <c r="F22" s="32"/>
      <c r="G22" s="32"/>
      <c r="I22" s="15"/>
      <c r="J22" s="5"/>
      <c r="K22" s="5"/>
      <c r="L22" s="5"/>
      <c r="M22" s="5"/>
      <c r="N22" s="16"/>
    </row>
    <row r="23" spans="2:14" ht="15.75" thickBot="1" x14ac:dyDescent="0.3">
      <c r="B23" s="32"/>
      <c r="C23" s="32"/>
      <c r="D23" s="32"/>
      <c r="E23" s="32"/>
      <c r="F23" s="32"/>
      <c r="G23" s="32"/>
      <c r="I23" s="17"/>
      <c r="J23" s="18"/>
      <c r="K23" s="18"/>
      <c r="L23" s="18" t="s">
        <v>104</v>
      </c>
      <c r="M23" s="18">
        <f>SUM(L15:L19)</f>
        <v>0.87526881720430116</v>
      </c>
      <c r="N23" s="19"/>
    </row>
    <row r="24" spans="2:14" ht="16.5" thickTop="1" thickBot="1" x14ac:dyDescent="0.3">
      <c r="B24" s="32"/>
      <c r="C24" s="32"/>
      <c r="D24" s="32"/>
      <c r="E24" s="32"/>
      <c r="F24" s="32"/>
      <c r="G24" s="32"/>
    </row>
    <row r="25" spans="2:14" ht="15.75" thickTop="1" x14ac:dyDescent="0.25">
      <c r="B25" s="32"/>
      <c r="C25" s="32"/>
      <c r="D25" s="32"/>
      <c r="E25" s="32"/>
      <c r="F25" s="32"/>
      <c r="G25" s="32"/>
      <c r="I25" s="20" t="s">
        <v>105</v>
      </c>
      <c r="J25" s="21"/>
      <c r="K25" s="21"/>
      <c r="L25" s="21"/>
      <c r="M25" s="21"/>
      <c r="N25" s="22"/>
    </row>
    <row r="26" spans="2:14" x14ac:dyDescent="0.25">
      <c r="B26" s="32"/>
      <c r="C26" s="32"/>
      <c r="D26" s="32"/>
      <c r="E26" s="32"/>
      <c r="F26" s="32"/>
      <c r="G26" s="32"/>
      <c r="I26" s="23"/>
      <c r="J26" s="5"/>
      <c r="K26" s="5"/>
      <c r="L26" s="5"/>
      <c r="M26" s="5"/>
      <c r="N26" s="24"/>
    </row>
    <row r="27" spans="2:14" x14ac:dyDescent="0.25">
      <c r="B27" s="32"/>
      <c r="C27" s="32"/>
      <c r="D27" s="32"/>
      <c r="E27" s="32"/>
      <c r="F27" s="32"/>
      <c r="G27" s="32"/>
      <c r="I27" s="23" t="s">
        <v>98</v>
      </c>
      <c r="J27" s="5" t="s">
        <v>106</v>
      </c>
      <c r="K27" s="5" t="s">
        <v>107</v>
      </c>
      <c r="L27" s="5"/>
      <c r="M27" s="5"/>
      <c r="N27" s="24"/>
    </row>
    <row r="28" spans="2:14" x14ac:dyDescent="0.25">
      <c r="B28" s="32"/>
      <c r="C28" s="32"/>
      <c r="D28" s="32"/>
      <c r="E28" s="32"/>
      <c r="F28" s="32"/>
      <c r="G28" s="32"/>
      <c r="I28" s="23">
        <f>M8</f>
        <v>0.23921709381651282</v>
      </c>
      <c r="J28" s="5">
        <f>LN(M5)</f>
        <v>0.69314718055994529</v>
      </c>
      <c r="K28" s="5">
        <f>I28/J28</f>
        <v>0.34511731494495296</v>
      </c>
      <c r="L28" s="5"/>
      <c r="M28" s="5"/>
      <c r="N28" s="24"/>
    </row>
    <row r="29" spans="2:14" x14ac:dyDescent="0.25">
      <c r="I29" s="23"/>
      <c r="J29" s="5"/>
      <c r="K29" s="5"/>
      <c r="L29" s="5"/>
      <c r="M29" s="5"/>
      <c r="N29" s="24"/>
    </row>
    <row r="30" spans="2:14" x14ac:dyDescent="0.25">
      <c r="I30" s="23"/>
      <c r="J30" s="5"/>
      <c r="K30" s="5"/>
      <c r="L30" s="5"/>
      <c r="M30" s="5"/>
      <c r="N30" s="24"/>
    </row>
    <row r="31" spans="2:14" ht="15.75" thickBot="1" x14ac:dyDescent="0.3">
      <c r="I31" s="25"/>
      <c r="J31" s="26"/>
      <c r="K31" s="26"/>
      <c r="L31" s="26"/>
      <c r="M31" s="26"/>
      <c r="N31" s="27"/>
    </row>
    <row r="32" spans="2:14" ht="15.75" thickTop="1" x14ac:dyDescent="0.25"/>
  </sheetData>
  <mergeCells count="49">
    <mergeCell ref="B27:E27"/>
    <mergeCell ref="F27:G27"/>
    <mergeCell ref="B28:E28"/>
    <mergeCell ref="F28:G28"/>
    <mergeCell ref="B24:E24"/>
    <mergeCell ref="F24:G24"/>
    <mergeCell ref="B25:E25"/>
    <mergeCell ref="F25:G25"/>
    <mergeCell ref="B26:E26"/>
    <mergeCell ref="F26:G26"/>
    <mergeCell ref="B21:E21"/>
    <mergeCell ref="F21:G21"/>
    <mergeCell ref="B22:E22"/>
    <mergeCell ref="F22:G22"/>
    <mergeCell ref="B23:E23"/>
    <mergeCell ref="F23:G23"/>
    <mergeCell ref="B18:E18"/>
    <mergeCell ref="F18:G18"/>
    <mergeCell ref="B19:E19"/>
    <mergeCell ref="F19:G19"/>
    <mergeCell ref="B20:E20"/>
    <mergeCell ref="F20:G20"/>
    <mergeCell ref="B15:E15"/>
    <mergeCell ref="F15:G15"/>
    <mergeCell ref="B16:E16"/>
    <mergeCell ref="F16:G16"/>
    <mergeCell ref="B17:E17"/>
    <mergeCell ref="F17:G17"/>
    <mergeCell ref="B12:E12"/>
    <mergeCell ref="F12:G12"/>
    <mergeCell ref="B13:E13"/>
    <mergeCell ref="F13:G13"/>
    <mergeCell ref="B9:E9"/>
    <mergeCell ref="F9:G9"/>
    <mergeCell ref="B10:E10"/>
    <mergeCell ref="F10:G10"/>
    <mergeCell ref="B11:E11"/>
    <mergeCell ref="F11:G11"/>
    <mergeCell ref="B8:E8"/>
    <mergeCell ref="F8:G8"/>
    <mergeCell ref="A4:D4"/>
    <mergeCell ref="A5:E5"/>
    <mergeCell ref="A3:E3"/>
    <mergeCell ref="F3:K3"/>
    <mergeCell ref="A1:I1"/>
    <mergeCell ref="J1:L1"/>
    <mergeCell ref="M1:N1"/>
    <mergeCell ref="A2:C2"/>
    <mergeCell ref="F2:H2"/>
  </mergeCells>
  <pageMargins left="0.7" right="0.7" top="0.75" bottom="0.75" header="0.3" footer="0.3"/>
  <pageSetup scale="8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workbookViewId="0">
      <selection activeCell="N31" sqref="I4:N31"/>
    </sheetView>
  </sheetViews>
  <sheetFormatPr defaultRowHeight="15" x14ac:dyDescent="0.25"/>
  <cols>
    <col min="5" max="5" width="23.42578125" customWidth="1"/>
    <col min="6" max="6" width="15" bestFit="1" customWidth="1"/>
  </cols>
  <sheetData>
    <row r="1" spans="1:14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 t="s">
        <v>0</v>
      </c>
      <c r="K1" s="30"/>
      <c r="L1" s="30"/>
      <c r="M1" s="30" t="s">
        <v>1</v>
      </c>
      <c r="N1" s="30"/>
    </row>
    <row r="2" spans="1:14" x14ac:dyDescent="0.25">
      <c r="A2" s="30" t="s">
        <v>25</v>
      </c>
      <c r="B2" s="30"/>
      <c r="C2" s="30"/>
      <c r="F2" s="30" t="s">
        <v>26</v>
      </c>
      <c r="G2" s="30"/>
      <c r="H2" s="30"/>
    </row>
    <row r="3" spans="1:14" ht="15.75" thickBot="1" x14ac:dyDescent="0.3">
      <c r="A3" s="30" t="s">
        <v>27</v>
      </c>
      <c r="B3" s="30"/>
      <c r="C3" s="30"/>
      <c r="D3" s="30"/>
      <c r="E3" s="30"/>
      <c r="F3" s="30" t="s">
        <v>28</v>
      </c>
      <c r="G3" s="30"/>
      <c r="H3" s="30"/>
      <c r="I3" s="30"/>
      <c r="J3" s="30"/>
      <c r="K3" s="30"/>
    </row>
    <row r="4" spans="1:14" ht="15.75" thickTop="1" x14ac:dyDescent="0.25">
      <c r="A4" s="30" t="s">
        <v>33</v>
      </c>
      <c r="B4" s="30"/>
      <c r="C4" s="30"/>
      <c r="D4" s="30"/>
      <c r="I4" s="1" t="s">
        <v>91</v>
      </c>
      <c r="J4" s="2"/>
      <c r="K4" s="2"/>
      <c r="L4" s="2"/>
      <c r="M4" s="2"/>
      <c r="N4" s="3"/>
    </row>
    <row r="5" spans="1:14" x14ac:dyDescent="0.25">
      <c r="A5" s="30" t="s">
        <v>23</v>
      </c>
      <c r="B5" s="30"/>
      <c r="C5" s="30"/>
      <c r="D5" s="30"/>
      <c r="E5" s="30"/>
      <c r="I5" s="4"/>
      <c r="J5" s="5"/>
      <c r="K5" s="5"/>
      <c r="L5" s="5" t="s">
        <v>92</v>
      </c>
      <c r="M5" s="5">
        <f>COUNT(F8:G10)</f>
        <v>3</v>
      </c>
      <c r="N5" s="6"/>
    </row>
    <row r="6" spans="1:14" x14ac:dyDescent="0.25">
      <c r="I6" s="4" t="s">
        <v>93</v>
      </c>
      <c r="J6" s="5" t="s">
        <v>94</v>
      </c>
      <c r="K6" s="7" t="s">
        <v>95</v>
      </c>
      <c r="L6" s="5" t="s">
        <v>96</v>
      </c>
      <c r="M6" s="5">
        <f>SUM(F8:G10)</f>
        <v>233</v>
      </c>
      <c r="N6" s="6"/>
    </row>
    <row r="7" spans="1:14" x14ac:dyDescent="0.25">
      <c r="B7" t="s">
        <v>3</v>
      </c>
      <c r="F7" t="s">
        <v>4</v>
      </c>
      <c r="I7" s="4"/>
      <c r="J7" s="5"/>
      <c r="K7" s="7"/>
      <c r="L7" s="7" t="s">
        <v>97</v>
      </c>
      <c r="M7" s="5">
        <f>SUM(K8:K10)</f>
        <v>-0.11440334263826683</v>
      </c>
      <c r="N7" s="6"/>
    </row>
    <row r="8" spans="1:14" x14ac:dyDescent="0.25">
      <c r="B8" s="31" t="s">
        <v>7</v>
      </c>
      <c r="C8" s="31"/>
      <c r="D8" s="31"/>
      <c r="E8" s="31"/>
      <c r="F8" s="32">
        <v>4</v>
      </c>
      <c r="G8" s="32"/>
      <c r="I8" s="4">
        <f>F8/$M$6</f>
        <v>1.7167381974248927E-2</v>
      </c>
      <c r="J8" s="5">
        <f t="shared" ref="J8:J10" si="0">LN(I8)</f>
        <v>-4.0647440924458103</v>
      </c>
      <c r="K8" s="7">
        <f t="shared" ref="K8:K10" si="1">I8*J8</f>
        <v>-6.9781014462589011E-2</v>
      </c>
      <c r="L8" s="7" t="s">
        <v>98</v>
      </c>
      <c r="M8" s="5">
        <f>ABS(M7)</f>
        <v>0.11440334263826683</v>
      </c>
      <c r="N8" s="6"/>
    </row>
    <row r="9" spans="1:14" x14ac:dyDescent="0.25">
      <c r="B9" s="31" t="s">
        <v>9</v>
      </c>
      <c r="C9" s="31"/>
      <c r="D9" s="31"/>
      <c r="E9" s="31"/>
      <c r="F9" s="32">
        <v>1</v>
      </c>
      <c r="G9" s="32"/>
      <c r="I9" s="4">
        <f t="shared" ref="I9:I10" si="2">F9/$M$6</f>
        <v>4.2918454935622317E-3</v>
      </c>
      <c r="J9" s="5">
        <f t="shared" si="0"/>
        <v>-5.4510384535657002</v>
      </c>
      <c r="K9" s="7">
        <f t="shared" si="1"/>
        <v>-2.3395014822170386E-2</v>
      </c>
      <c r="L9" s="5"/>
      <c r="M9" s="5"/>
      <c r="N9" s="5"/>
    </row>
    <row r="10" spans="1:14" x14ac:dyDescent="0.25">
      <c r="B10" s="31" t="s">
        <v>10</v>
      </c>
      <c r="C10" s="31"/>
      <c r="D10" s="31"/>
      <c r="E10" s="31"/>
      <c r="F10" s="32">
        <v>228</v>
      </c>
      <c r="G10" s="32"/>
      <c r="I10" s="4">
        <f t="shared" si="2"/>
        <v>0.97854077253218885</v>
      </c>
      <c r="J10" s="5">
        <f t="shared" si="0"/>
        <v>-2.1692824611259785E-2</v>
      </c>
      <c r="K10" s="7">
        <f t="shared" si="1"/>
        <v>-2.1227313353507429E-2</v>
      </c>
      <c r="L10" s="5"/>
      <c r="M10" s="5"/>
      <c r="N10" s="5"/>
    </row>
    <row r="11" spans="1:14" ht="15.75" thickBot="1" x14ac:dyDescent="0.3">
      <c r="B11" s="31"/>
      <c r="C11" s="31"/>
      <c r="D11" s="31"/>
      <c r="E11" s="31"/>
      <c r="F11" s="32"/>
      <c r="G11" s="32"/>
      <c r="I11" s="4"/>
      <c r="J11" s="5"/>
      <c r="K11" s="10"/>
      <c r="L11" s="9"/>
      <c r="M11" s="9"/>
      <c r="N11" s="11"/>
    </row>
    <row r="12" spans="1:14" ht="16.5" thickTop="1" thickBot="1" x14ac:dyDescent="0.3">
      <c r="B12" s="31"/>
      <c r="C12" s="31"/>
      <c r="D12" s="31"/>
      <c r="E12" s="31"/>
      <c r="F12" s="32"/>
      <c r="G12" s="32"/>
      <c r="I12" s="2"/>
      <c r="J12" s="29"/>
      <c r="K12" s="5"/>
      <c r="L12" s="5"/>
      <c r="M12" s="5"/>
      <c r="N12" s="5"/>
    </row>
    <row r="13" spans="1:14" ht="15.75" customHeight="1" thickTop="1" x14ac:dyDescent="0.25">
      <c r="B13" s="31"/>
      <c r="C13" s="31"/>
      <c r="D13" s="31"/>
      <c r="E13" s="31"/>
      <c r="F13" s="32"/>
      <c r="G13" s="32"/>
      <c r="I13" s="12" t="s">
        <v>99</v>
      </c>
      <c r="J13" s="13"/>
      <c r="K13" s="13"/>
      <c r="L13" s="13"/>
      <c r="M13" s="13"/>
      <c r="N13" s="14"/>
    </row>
    <row r="14" spans="1:14" x14ac:dyDescent="0.25">
      <c r="B14" t="s">
        <v>3</v>
      </c>
      <c r="F14" t="s">
        <v>4</v>
      </c>
      <c r="I14" s="15" t="s">
        <v>100</v>
      </c>
      <c r="J14" s="5" t="s">
        <v>101</v>
      </c>
      <c r="K14" s="7" t="s">
        <v>102</v>
      </c>
      <c r="L14" s="7" t="s">
        <v>103</v>
      </c>
      <c r="M14" s="5"/>
      <c r="N14" s="16"/>
    </row>
    <row r="15" spans="1:14" x14ac:dyDescent="0.25">
      <c r="B15" s="31" t="s">
        <v>7</v>
      </c>
      <c r="C15" s="31"/>
      <c r="D15" s="31"/>
      <c r="E15" s="31"/>
      <c r="F15" s="32">
        <v>4</v>
      </c>
      <c r="G15" s="32"/>
      <c r="I15" s="15">
        <f>F8</f>
        <v>4</v>
      </c>
      <c r="J15" s="5">
        <f>I15*(I15-1)</f>
        <v>12</v>
      </c>
      <c r="K15" s="5">
        <f>$M$6*($M$6-1)</f>
        <v>54056</v>
      </c>
      <c r="L15" s="5">
        <f>J15/K15</f>
        <v>2.2199200828770165E-4</v>
      </c>
      <c r="M15" s="5"/>
      <c r="N15" s="16"/>
    </row>
    <row r="16" spans="1:14" ht="15" customHeight="1" x14ac:dyDescent="0.25">
      <c r="B16" s="31" t="s">
        <v>9</v>
      </c>
      <c r="C16" s="31"/>
      <c r="D16" s="31"/>
      <c r="E16" s="31"/>
      <c r="F16" s="32">
        <v>1</v>
      </c>
      <c r="G16" s="32"/>
      <c r="I16" s="15">
        <f t="shared" ref="I16:I17" si="3">F9</f>
        <v>1</v>
      </c>
      <c r="J16" s="5">
        <f t="shared" ref="J16:J17" si="4">I16*(I16-1)</f>
        <v>0</v>
      </c>
      <c r="K16" s="5">
        <f t="shared" ref="K16:K17" si="5">$M$6*($M$6-1)</f>
        <v>54056</v>
      </c>
      <c r="L16" s="5">
        <f t="shared" ref="L16:L17" si="6">J16/K16</f>
        <v>0</v>
      </c>
      <c r="M16" s="5"/>
      <c r="N16" s="16"/>
    </row>
    <row r="17" spans="2:14" x14ac:dyDescent="0.25">
      <c r="B17" s="31" t="s">
        <v>10</v>
      </c>
      <c r="C17" s="31"/>
      <c r="D17" s="31"/>
      <c r="E17" s="31"/>
      <c r="F17" s="32">
        <v>228</v>
      </c>
      <c r="G17" s="32"/>
      <c r="I17" s="15">
        <f t="shared" si="3"/>
        <v>228</v>
      </c>
      <c r="J17" s="5">
        <f t="shared" si="4"/>
        <v>51756</v>
      </c>
      <c r="K17" s="5">
        <f t="shared" si="5"/>
        <v>54056</v>
      </c>
      <c r="L17" s="5">
        <f t="shared" si="6"/>
        <v>0.9574515317448572</v>
      </c>
      <c r="M17" s="5"/>
      <c r="N17" s="16"/>
    </row>
    <row r="18" spans="2:14" x14ac:dyDescent="0.25">
      <c r="B18" s="31"/>
      <c r="C18" s="31"/>
      <c r="D18" s="31"/>
      <c r="E18" s="31"/>
      <c r="F18" s="32"/>
      <c r="G18" s="32"/>
      <c r="I18" s="15"/>
      <c r="J18" s="5"/>
      <c r="K18" s="5"/>
      <c r="L18" s="5"/>
      <c r="M18" s="5"/>
      <c r="N18" s="16"/>
    </row>
    <row r="19" spans="2:14" x14ac:dyDescent="0.25">
      <c r="B19" s="31"/>
      <c r="C19" s="31"/>
      <c r="D19" s="31"/>
      <c r="E19" s="31"/>
      <c r="F19" s="32"/>
      <c r="G19" s="32"/>
      <c r="I19" s="15"/>
      <c r="J19" s="5"/>
      <c r="K19" s="5"/>
      <c r="L19" s="5"/>
      <c r="M19" s="5"/>
      <c r="N19" s="16"/>
    </row>
    <row r="20" spans="2:14" x14ac:dyDescent="0.25">
      <c r="B20" s="31"/>
      <c r="C20" s="31"/>
      <c r="D20" s="31"/>
      <c r="E20" s="31"/>
      <c r="F20" s="32"/>
      <c r="G20" s="32"/>
      <c r="I20" s="15"/>
      <c r="J20" s="5"/>
      <c r="K20" s="5"/>
      <c r="L20" s="5"/>
      <c r="M20" s="5"/>
      <c r="N20" s="16"/>
    </row>
    <row r="21" spans="2:14" x14ac:dyDescent="0.25">
      <c r="B21" s="32"/>
      <c r="C21" s="32"/>
      <c r="D21" s="32"/>
      <c r="E21" s="32"/>
      <c r="F21" s="32"/>
      <c r="G21" s="32"/>
      <c r="I21" s="15"/>
      <c r="J21" s="5"/>
      <c r="K21" s="5"/>
      <c r="L21" s="5"/>
      <c r="M21" s="5"/>
      <c r="N21" s="16"/>
    </row>
    <row r="22" spans="2:14" x14ac:dyDescent="0.25">
      <c r="B22" s="32"/>
      <c r="C22" s="32"/>
      <c r="D22" s="32"/>
      <c r="E22" s="32"/>
      <c r="F22" s="32"/>
      <c r="G22" s="32"/>
      <c r="I22" s="15"/>
      <c r="J22" s="5"/>
      <c r="K22" s="5"/>
      <c r="L22" s="5"/>
      <c r="M22" s="5"/>
      <c r="N22" s="16"/>
    </row>
    <row r="23" spans="2:14" ht="15.75" thickBot="1" x14ac:dyDescent="0.3">
      <c r="B23" s="32"/>
      <c r="C23" s="32"/>
      <c r="D23" s="32"/>
      <c r="E23" s="32"/>
      <c r="F23" s="32"/>
      <c r="G23" s="32"/>
      <c r="I23" s="17"/>
      <c r="J23" s="18"/>
      <c r="K23" s="18"/>
      <c r="L23" s="18" t="s">
        <v>104</v>
      </c>
      <c r="M23" s="18">
        <f>SUM(L15:L17)</f>
        <v>0.95767352375314485</v>
      </c>
      <c r="N23" s="19"/>
    </row>
    <row r="24" spans="2:14" ht="16.5" thickTop="1" thickBot="1" x14ac:dyDescent="0.3">
      <c r="B24" s="32"/>
      <c r="C24" s="32"/>
      <c r="D24" s="32"/>
      <c r="E24" s="32"/>
      <c r="F24" s="32"/>
      <c r="G24" s="32"/>
    </row>
    <row r="25" spans="2:14" ht="15.75" thickTop="1" x14ac:dyDescent="0.25">
      <c r="B25" s="32"/>
      <c r="C25" s="32"/>
      <c r="D25" s="32"/>
      <c r="E25" s="32"/>
      <c r="F25" s="32"/>
      <c r="G25" s="32"/>
      <c r="I25" s="20" t="s">
        <v>105</v>
      </c>
      <c r="J25" s="21"/>
      <c r="K25" s="21"/>
      <c r="L25" s="21"/>
      <c r="M25" s="21"/>
      <c r="N25" s="22"/>
    </row>
    <row r="26" spans="2:14" x14ac:dyDescent="0.25">
      <c r="B26" s="32"/>
      <c r="C26" s="32"/>
      <c r="D26" s="32"/>
      <c r="E26" s="32"/>
      <c r="F26" s="32"/>
      <c r="G26" s="32"/>
      <c r="I26" s="23"/>
      <c r="J26" s="5"/>
      <c r="K26" s="5"/>
      <c r="L26" s="5"/>
      <c r="M26" s="5"/>
      <c r="N26" s="24"/>
    </row>
    <row r="27" spans="2:14" x14ac:dyDescent="0.25">
      <c r="B27" s="32"/>
      <c r="C27" s="32"/>
      <c r="D27" s="32"/>
      <c r="E27" s="32"/>
      <c r="F27" s="32"/>
      <c r="G27" s="32"/>
      <c r="I27" s="23" t="s">
        <v>98</v>
      </c>
      <c r="J27" s="5" t="s">
        <v>106</v>
      </c>
      <c r="K27" s="5" t="s">
        <v>107</v>
      </c>
      <c r="L27" s="5"/>
      <c r="M27" s="5"/>
      <c r="N27" s="24"/>
    </row>
    <row r="28" spans="2:14" x14ac:dyDescent="0.25">
      <c r="B28" s="32"/>
      <c r="C28" s="32"/>
      <c r="D28" s="32"/>
      <c r="E28" s="32"/>
      <c r="F28" s="32"/>
      <c r="G28" s="32"/>
      <c r="I28" s="23">
        <f>M8</f>
        <v>0.11440334263826683</v>
      </c>
      <c r="J28" s="5">
        <f>LN(M5)</f>
        <v>1.0986122886681098</v>
      </c>
      <c r="K28" s="5">
        <f>I28/J28</f>
        <v>0.10413441012658109</v>
      </c>
      <c r="L28" s="5"/>
      <c r="M28" s="5"/>
      <c r="N28" s="24"/>
    </row>
    <row r="29" spans="2:14" x14ac:dyDescent="0.25">
      <c r="B29" s="32"/>
      <c r="C29" s="32"/>
      <c r="D29" s="32"/>
      <c r="E29" s="32"/>
      <c r="F29" s="32"/>
      <c r="G29" s="32"/>
      <c r="I29" s="23"/>
      <c r="J29" s="5"/>
      <c r="K29" s="5"/>
      <c r="L29" s="5"/>
      <c r="M29" s="5"/>
      <c r="N29" s="24"/>
    </row>
    <row r="30" spans="2:14" x14ac:dyDescent="0.25">
      <c r="I30" s="23"/>
      <c r="J30" s="5"/>
      <c r="K30" s="5"/>
      <c r="L30" s="5"/>
      <c r="M30" s="5"/>
      <c r="N30" s="24"/>
    </row>
    <row r="31" spans="2:14" ht="15.75" thickBot="1" x14ac:dyDescent="0.3">
      <c r="I31" s="25"/>
      <c r="J31" s="26"/>
      <c r="K31" s="26"/>
      <c r="L31" s="26"/>
      <c r="M31" s="26"/>
      <c r="N31" s="27"/>
    </row>
    <row r="32" spans="2:14" ht="15.75" thickTop="1" x14ac:dyDescent="0.25"/>
  </sheetData>
  <mergeCells count="51">
    <mergeCell ref="B28:E28"/>
    <mergeCell ref="F28:G28"/>
    <mergeCell ref="B29:E29"/>
    <mergeCell ref="F29:G29"/>
    <mergeCell ref="B25:E25"/>
    <mergeCell ref="F25:G25"/>
    <mergeCell ref="B26:E26"/>
    <mergeCell ref="F26:G26"/>
    <mergeCell ref="B27:E27"/>
    <mergeCell ref="F27:G27"/>
    <mergeCell ref="B22:E22"/>
    <mergeCell ref="F22:G22"/>
    <mergeCell ref="B23:E23"/>
    <mergeCell ref="F23:G23"/>
    <mergeCell ref="B24:E24"/>
    <mergeCell ref="F24:G24"/>
    <mergeCell ref="B19:E19"/>
    <mergeCell ref="F19:G19"/>
    <mergeCell ref="B20:E20"/>
    <mergeCell ref="F20:G20"/>
    <mergeCell ref="B21:E21"/>
    <mergeCell ref="F21:G21"/>
    <mergeCell ref="B16:E16"/>
    <mergeCell ref="F16:G16"/>
    <mergeCell ref="B17:E17"/>
    <mergeCell ref="F17:G17"/>
    <mergeCell ref="B18:E18"/>
    <mergeCell ref="F18:G18"/>
    <mergeCell ref="B13:E13"/>
    <mergeCell ref="F13:G13"/>
    <mergeCell ref="B15:E15"/>
    <mergeCell ref="F15:G15"/>
    <mergeCell ref="B10:E10"/>
    <mergeCell ref="F10:G10"/>
    <mergeCell ref="B11:E11"/>
    <mergeCell ref="F11:G11"/>
    <mergeCell ref="B12:E12"/>
    <mergeCell ref="F12:G12"/>
    <mergeCell ref="B9:E9"/>
    <mergeCell ref="F9:G9"/>
    <mergeCell ref="B8:E8"/>
    <mergeCell ref="F8:G8"/>
    <mergeCell ref="A4:D4"/>
    <mergeCell ref="A5:E5"/>
    <mergeCell ref="A3:E3"/>
    <mergeCell ref="F3:K3"/>
    <mergeCell ref="A1:I1"/>
    <mergeCell ref="J1:L1"/>
    <mergeCell ref="M1:N1"/>
    <mergeCell ref="A2:C2"/>
    <mergeCell ref="F2:H2"/>
  </mergeCells>
  <pageMargins left="0.7" right="0.7" top="0.75" bottom="0.75" header="0.3" footer="0.3"/>
  <pageSetup scale="82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A22" workbookViewId="0">
      <selection activeCell="H10" sqref="H10"/>
    </sheetView>
  </sheetViews>
  <sheetFormatPr defaultRowHeight="15" x14ac:dyDescent="0.25"/>
  <cols>
    <col min="5" max="5" width="23.42578125" customWidth="1"/>
    <col min="6" max="6" width="15" bestFit="1" customWidth="1"/>
  </cols>
  <sheetData>
    <row r="1" spans="1:14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 t="s">
        <v>0</v>
      </c>
      <c r="K1" s="30"/>
      <c r="L1" s="30"/>
      <c r="M1" s="30" t="s">
        <v>1</v>
      </c>
      <c r="N1" s="30"/>
    </row>
    <row r="2" spans="1:14" x14ac:dyDescent="0.25">
      <c r="A2" s="30" t="s">
        <v>29</v>
      </c>
      <c r="B2" s="30"/>
      <c r="C2" s="30"/>
      <c r="F2" s="30" t="s">
        <v>30</v>
      </c>
      <c r="G2" s="30"/>
      <c r="H2" s="30"/>
    </row>
    <row r="3" spans="1:14" x14ac:dyDescent="0.25">
      <c r="A3" s="30" t="s">
        <v>31</v>
      </c>
      <c r="B3" s="30"/>
      <c r="C3" s="30"/>
      <c r="D3" s="30"/>
      <c r="E3" s="30"/>
      <c r="F3" s="30" t="s">
        <v>32</v>
      </c>
      <c r="G3" s="30"/>
      <c r="H3" s="30"/>
      <c r="I3" s="30"/>
      <c r="J3" s="30"/>
      <c r="K3" s="30"/>
    </row>
    <row r="4" spans="1:14" ht="15.75" thickBot="1" x14ac:dyDescent="0.3">
      <c r="A4" s="30" t="s">
        <v>35</v>
      </c>
      <c r="B4" s="30"/>
      <c r="C4" s="30"/>
      <c r="D4" s="30"/>
    </row>
    <row r="5" spans="1:14" ht="15.75" thickTop="1" x14ac:dyDescent="0.25">
      <c r="A5" s="30" t="s">
        <v>23</v>
      </c>
      <c r="B5" s="30"/>
      <c r="C5" s="30"/>
      <c r="D5" s="30"/>
      <c r="E5" s="30"/>
      <c r="I5" s="1" t="s">
        <v>91</v>
      </c>
      <c r="J5" s="2"/>
      <c r="K5" s="2"/>
      <c r="L5" s="2"/>
      <c r="M5" s="2"/>
      <c r="N5" s="3"/>
    </row>
    <row r="6" spans="1:14" x14ac:dyDescent="0.25">
      <c r="I6" s="4"/>
      <c r="J6" s="5"/>
      <c r="K6" s="5"/>
      <c r="L6" s="5" t="s">
        <v>92</v>
      </c>
      <c r="M6" s="5">
        <f>COUNT(F8)</f>
        <v>1</v>
      </c>
      <c r="N6" s="6"/>
    </row>
    <row r="7" spans="1:14" x14ac:dyDescent="0.25">
      <c r="B7" t="s">
        <v>3</v>
      </c>
      <c r="F7" t="s">
        <v>4</v>
      </c>
      <c r="I7" s="4" t="s">
        <v>93</v>
      </c>
      <c r="J7" s="5" t="s">
        <v>94</v>
      </c>
      <c r="K7" s="7" t="s">
        <v>95</v>
      </c>
      <c r="L7" s="5" t="s">
        <v>96</v>
      </c>
      <c r="M7" s="5">
        <f>SUM(F8)</f>
        <v>192</v>
      </c>
      <c r="N7" s="6"/>
    </row>
    <row r="8" spans="1:14" x14ac:dyDescent="0.25">
      <c r="B8" s="31" t="s">
        <v>10</v>
      </c>
      <c r="C8" s="31"/>
      <c r="D8" s="31"/>
      <c r="E8" s="31"/>
      <c r="F8" s="32">
        <v>192</v>
      </c>
      <c r="G8" s="32"/>
      <c r="I8" s="4">
        <f>F8/$M$7</f>
        <v>1</v>
      </c>
      <c r="J8" s="5">
        <f>LN(I8)</f>
        <v>0</v>
      </c>
      <c r="K8" s="7">
        <f>I8*J8</f>
        <v>0</v>
      </c>
      <c r="L8" s="7" t="s">
        <v>97</v>
      </c>
      <c r="M8" s="5">
        <f>SUM(K9:K10)</f>
        <v>0</v>
      </c>
      <c r="N8" s="6"/>
    </row>
    <row r="9" spans="1:14" x14ac:dyDescent="0.25">
      <c r="B9" s="31"/>
      <c r="C9" s="31"/>
      <c r="D9" s="31"/>
      <c r="E9" s="31"/>
      <c r="F9" s="32"/>
      <c r="G9" s="32"/>
      <c r="I9" s="4"/>
      <c r="J9" s="5"/>
      <c r="K9" s="7"/>
      <c r="L9" s="7" t="s">
        <v>98</v>
      </c>
      <c r="M9" s="5">
        <f>SUM(K10:K11)</f>
        <v>0</v>
      </c>
      <c r="N9" s="6"/>
    </row>
    <row r="10" spans="1:14" x14ac:dyDescent="0.25">
      <c r="B10" s="31"/>
      <c r="C10" s="31"/>
      <c r="D10" s="31"/>
      <c r="E10" s="31"/>
      <c r="F10" s="32"/>
      <c r="G10" s="32"/>
      <c r="I10" s="4"/>
      <c r="J10" s="5"/>
      <c r="K10" s="7"/>
      <c r="L10" s="5"/>
      <c r="M10" s="5"/>
      <c r="N10" s="6"/>
    </row>
    <row r="11" spans="1:14" x14ac:dyDescent="0.25">
      <c r="B11" s="31"/>
      <c r="C11" s="31"/>
      <c r="D11" s="31"/>
      <c r="E11" s="31"/>
      <c r="F11" s="32"/>
      <c r="G11" s="32"/>
      <c r="I11" s="4"/>
      <c r="J11" s="5"/>
      <c r="K11" s="7"/>
      <c r="L11" s="5"/>
      <c r="M11" s="5"/>
      <c r="N11" s="6"/>
    </row>
    <row r="12" spans="1:14" ht="15.75" thickBot="1" x14ac:dyDescent="0.3">
      <c r="B12" s="31"/>
      <c r="C12" s="31"/>
      <c r="D12" s="31"/>
      <c r="E12" s="31"/>
      <c r="F12" s="32"/>
      <c r="G12" s="32"/>
      <c r="I12" s="8"/>
      <c r="J12" s="9"/>
      <c r="K12" s="10"/>
      <c r="L12" s="9"/>
      <c r="M12" s="9"/>
      <c r="N12" s="11"/>
    </row>
    <row r="13" spans="1:14" ht="16.5" thickTop="1" thickBot="1" x14ac:dyDescent="0.3">
      <c r="B13" s="31"/>
      <c r="C13" s="31"/>
      <c r="D13" s="31"/>
      <c r="E13" s="31"/>
      <c r="F13" s="32"/>
      <c r="G13" s="32"/>
      <c r="I13" s="2"/>
      <c r="J13" s="5"/>
      <c r="K13" s="5"/>
      <c r="L13" s="5"/>
      <c r="M13" s="5"/>
      <c r="N13" s="5"/>
    </row>
    <row r="14" spans="1:14" ht="15.75" thickTop="1" x14ac:dyDescent="0.25">
      <c r="B14" s="31"/>
      <c r="C14" s="31"/>
      <c r="D14" s="31"/>
      <c r="E14" s="31"/>
      <c r="F14" s="32"/>
      <c r="G14" s="32"/>
      <c r="I14" s="12" t="s">
        <v>99</v>
      </c>
      <c r="J14" s="13"/>
      <c r="K14" s="13"/>
      <c r="L14" s="13"/>
      <c r="M14" s="13"/>
      <c r="N14" s="14"/>
    </row>
    <row r="15" spans="1:14" x14ac:dyDescent="0.25">
      <c r="B15" t="s">
        <v>3</v>
      </c>
      <c r="F15" t="s">
        <v>4</v>
      </c>
      <c r="I15" s="15" t="s">
        <v>100</v>
      </c>
      <c r="J15" s="5" t="s">
        <v>101</v>
      </c>
      <c r="K15" s="7" t="s">
        <v>102</v>
      </c>
      <c r="L15" s="7" t="s">
        <v>103</v>
      </c>
      <c r="M15" s="5"/>
      <c r="N15" s="16"/>
    </row>
    <row r="16" spans="1:14" x14ac:dyDescent="0.25">
      <c r="B16" s="31" t="s">
        <v>10</v>
      </c>
      <c r="C16" s="31"/>
      <c r="D16" s="31"/>
      <c r="E16" s="31"/>
      <c r="F16" s="32">
        <v>192</v>
      </c>
      <c r="G16" s="32"/>
      <c r="I16" s="15">
        <f>F16</f>
        <v>192</v>
      </c>
      <c r="J16" s="5">
        <f>I16*(I16-1)</f>
        <v>36672</v>
      </c>
      <c r="K16" s="5">
        <f>$M$7*($M$7-1)</f>
        <v>36672</v>
      </c>
      <c r="L16" s="5">
        <f>J16/K16</f>
        <v>1</v>
      </c>
      <c r="M16" s="5"/>
      <c r="N16" s="16"/>
    </row>
    <row r="17" spans="2:14" x14ac:dyDescent="0.25">
      <c r="B17" s="31"/>
      <c r="C17" s="31"/>
      <c r="D17" s="31"/>
      <c r="E17" s="31"/>
      <c r="F17" s="32"/>
      <c r="G17" s="32"/>
      <c r="I17" s="15"/>
      <c r="J17" s="5"/>
      <c r="K17" s="5"/>
      <c r="L17" s="5"/>
      <c r="M17" s="5"/>
      <c r="N17" s="16"/>
    </row>
    <row r="18" spans="2:14" x14ac:dyDescent="0.25">
      <c r="B18" s="31"/>
      <c r="C18" s="31"/>
      <c r="D18" s="31"/>
      <c r="E18" s="31"/>
      <c r="F18" s="32"/>
      <c r="G18" s="32"/>
      <c r="I18" s="15"/>
      <c r="J18" s="5"/>
      <c r="K18" s="5"/>
      <c r="L18" s="5"/>
      <c r="M18" s="5"/>
      <c r="N18" s="16"/>
    </row>
    <row r="19" spans="2:14" x14ac:dyDescent="0.25">
      <c r="B19" s="32"/>
      <c r="C19" s="32"/>
      <c r="D19" s="32"/>
      <c r="E19" s="32"/>
      <c r="F19" s="32"/>
      <c r="G19" s="32"/>
      <c r="I19" s="15"/>
      <c r="J19" s="5"/>
      <c r="K19" s="5"/>
      <c r="L19" s="5"/>
      <c r="M19" s="5"/>
      <c r="N19" s="16"/>
    </row>
    <row r="20" spans="2:14" ht="15" customHeight="1" x14ac:dyDescent="0.25">
      <c r="B20" s="32"/>
      <c r="C20" s="32"/>
      <c r="D20" s="32"/>
      <c r="E20" s="32"/>
      <c r="F20" s="32"/>
      <c r="G20" s="32"/>
      <c r="I20" s="15"/>
      <c r="J20" s="5"/>
      <c r="K20" s="5"/>
      <c r="L20" s="5"/>
      <c r="M20" s="5"/>
      <c r="N20" s="16"/>
    </row>
    <row r="21" spans="2:14" x14ac:dyDescent="0.25">
      <c r="B21" s="32"/>
      <c r="C21" s="32"/>
      <c r="D21" s="32"/>
      <c r="E21" s="32"/>
      <c r="F21" s="32"/>
      <c r="G21" s="32"/>
      <c r="I21" s="15"/>
      <c r="J21" s="5"/>
      <c r="K21" s="5"/>
      <c r="L21" s="5"/>
      <c r="M21" s="5"/>
      <c r="N21" s="16"/>
    </row>
    <row r="22" spans="2:14" x14ac:dyDescent="0.25">
      <c r="B22" s="32"/>
      <c r="C22" s="32"/>
      <c r="D22" s="32"/>
      <c r="E22" s="32"/>
      <c r="F22" s="32"/>
      <c r="G22" s="32"/>
      <c r="I22" s="15"/>
      <c r="J22" s="5"/>
      <c r="K22" s="5"/>
      <c r="L22" s="5"/>
      <c r="M22" s="5"/>
      <c r="N22" s="16"/>
    </row>
    <row r="23" spans="2:14" ht="15" customHeight="1" x14ac:dyDescent="0.25">
      <c r="B23" s="32"/>
      <c r="C23" s="32"/>
      <c r="D23" s="32"/>
      <c r="E23" s="32"/>
      <c r="F23" s="32"/>
      <c r="G23" s="32"/>
      <c r="I23" s="15"/>
      <c r="J23" s="5"/>
      <c r="K23" s="5"/>
      <c r="L23" s="5"/>
      <c r="M23" s="5"/>
      <c r="N23" s="16"/>
    </row>
    <row r="24" spans="2:14" ht="15.75" thickBot="1" x14ac:dyDescent="0.3">
      <c r="B24" s="32"/>
      <c r="C24" s="32"/>
      <c r="D24" s="32"/>
      <c r="E24" s="32"/>
      <c r="F24" s="32"/>
      <c r="G24" s="32"/>
      <c r="I24" s="17"/>
      <c r="J24" s="18"/>
      <c r="K24" s="18"/>
      <c r="L24" s="18" t="s">
        <v>104</v>
      </c>
      <c r="M24" s="18">
        <f>SUM(L16:L17)</f>
        <v>1</v>
      </c>
      <c r="N24" s="19"/>
    </row>
    <row r="25" spans="2:14" ht="16.5" thickTop="1" thickBot="1" x14ac:dyDescent="0.3">
      <c r="B25" s="32"/>
      <c r="C25" s="32"/>
      <c r="D25" s="32"/>
      <c r="E25" s="32"/>
      <c r="F25" s="32"/>
      <c r="G25" s="32"/>
    </row>
    <row r="26" spans="2:14" ht="15.75" thickTop="1" x14ac:dyDescent="0.25">
      <c r="B26" s="32"/>
      <c r="C26" s="32"/>
      <c r="D26" s="32"/>
      <c r="E26" s="32"/>
      <c r="F26" s="32"/>
      <c r="G26" s="32"/>
      <c r="I26" s="20" t="s">
        <v>105</v>
      </c>
      <c r="J26" s="21"/>
      <c r="K26" s="21"/>
      <c r="L26" s="21"/>
      <c r="M26" s="21"/>
      <c r="N26" s="22"/>
    </row>
    <row r="27" spans="2:14" x14ac:dyDescent="0.25">
      <c r="B27" s="32"/>
      <c r="C27" s="32"/>
      <c r="D27" s="32"/>
      <c r="E27" s="32"/>
      <c r="F27" s="32"/>
      <c r="G27" s="32"/>
      <c r="I27" s="23"/>
      <c r="J27" s="5"/>
      <c r="K27" s="5"/>
      <c r="L27" s="5"/>
      <c r="M27" s="5"/>
      <c r="N27" s="24"/>
    </row>
    <row r="28" spans="2:14" x14ac:dyDescent="0.25">
      <c r="I28" s="23" t="s">
        <v>98</v>
      </c>
      <c r="J28" s="5" t="s">
        <v>106</v>
      </c>
      <c r="K28" s="5" t="s">
        <v>107</v>
      </c>
      <c r="L28" s="5"/>
      <c r="M28" s="5"/>
      <c r="N28" s="24"/>
    </row>
    <row r="29" spans="2:14" x14ac:dyDescent="0.25">
      <c r="I29" s="23">
        <f>M9</f>
        <v>0</v>
      </c>
      <c r="J29" s="5">
        <f>LN(M6)</f>
        <v>0</v>
      </c>
      <c r="K29" s="5" t="e">
        <f>I29/J29</f>
        <v>#DIV/0!</v>
      </c>
      <c r="L29" s="5"/>
      <c r="M29" s="5"/>
      <c r="N29" s="24"/>
    </row>
    <row r="30" spans="2:14" x14ac:dyDescent="0.25">
      <c r="I30" s="23"/>
      <c r="J30" s="5"/>
      <c r="K30" s="5"/>
      <c r="L30" s="5"/>
      <c r="M30" s="5"/>
      <c r="N30" s="24"/>
    </row>
    <row r="31" spans="2:14" x14ac:dyDescent="0.25">
      <c r="I31" s="23"/>
      <c r="J31" s="5"/>
      <c r="K31" s="5"/>
      <c r="L31" s="5"/>
      <c r="M31" s="5"/>
      <c r="N31" s="24"/>
    </row>
    <row r="32" spans="2:14" ht="15.75" thickBot="1" x14ac:dyDescent="0.3">
      <c r="I32" s="25"/>
      <c r="J32" s="26"/>
      <c r="K32" s="26"/>
      <c r="L32" s="26"/>
      <c r="M32" s="26"/>
      <c r="N32" s="27"/>
    </row>
    <row r="33" ht="15.75" thickTop="1" x14ac:dyDescent="0.25"/>
  </sheetData>
  <mergeCells count="47">
    <mergeCell ref="B26:E26"/>
    <mergeCell ref="F26:G26"/>
    <mergeCell ref="B27:E27"/>
    <mergeCell ref="F27:G27"/>
    <mergeCell ref="B23:E23"/>
    <mergeCell ref="F23:G23"/>
    <mergeCell ref="B24:E24"/>
    <mergeCell ref="F24:G24"/>
    <mergeCell ref="B25:E25"/>
    <mergeCell ref="F25:G25"/>
    <mergeCell ref="B20:E20"/>
    <mergeCell ref="F20:G20"/>
    <mergeCell ref="B21:E21"/>
    <mergeCell ref="F21:G21"/>
    <mergeCell ref="B22:E22"/>
    <mergeCell ref="F22:G22"/>
    <mergeCell ref="B17:E17"/>
    <mergeCell ref="F17:G17"/>
    <mergeCell ref="B18:E18"/>
    <mergeCell ref="F18:G18"/>
    <mergeCell ref="B19:E19"/>
    <mergeCell ref="F19:G19"/>
    <mergeCell ref="B14:E14"/>
    <mergeCell ref="F14:G14"/>
    <mergeCell ref="B16:E16"/>
    <mergeCell ref="F16:G16"/>
    <mergeCell ref="B11:E11"/>
    <mergeCell ref="F11:G11"/>
    <mergeCell ref="B12:E12"/>
    <mergeCell ref="F12:G12"/>
    <mergeCell ref="B13:E13"/>
    <mergeCell ref="F13:G13"/>
    <mergeCell ref="B8:E8"/>
    <mergeCell ref="F8:G8"/>
    <mergeCell ref="B9:E9"/>
    <mergeCell ref="F9:G9"/>
    <mergeCell ref="B10:E10"/>
    <mergeCell ref="F10:G10"/>
    <mergeCell ref="M1:N1"/>
    <mergeCell ref="A2:C2"/>
    <mergeCell ref="F2:H2"/>
    <mergeCell ref="A4:D4"/>
    <mergeCell ref="A5:E5"/>
    <mergeCell ref="A3:E3"/>
    <mergeCell ref="F3:K3"/>
    <mergeCell ref="A1:I1"/>
    <mergeCell ref="J1:L1"/>
  </mergeCells>
  <pageMargins left="0.7" right="0.7" top="0.75" bottom="0.75" header="0.3" footer="0.3"/>
  <pageSetup scale="82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workbookViewId="0">
      <selection activeCell="N32" sqref="I5:N32"/>
    </sheetView>
  </sheetViews>
  <sheetFormatPr defaultRowHeight="15" x14ac:dyDescent="0.25"/>
  <cols>
    <col min="5" max="5" width="23.42578125" customWidth="1"/>
    <col min="6" max="6" width="15" bestFit="1" customWidth="1"/>
  </cols>
  <sheetData>
    <row r="1" spans="1:14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 t="s">
        <v>0</v>
      </c>
      <c r="K1" s="30"/>
      <c r="L1" s="30"/>
      <c r="M1" s="30" t="s">
        <v>1</v>
      </c>
      <c r="N1" s="30"/>
    </row>
    <row r="2" spans="1:14" x14ac:dyDescent="0.25">
      <c r="A2" s="30" t="s">
        <v>36</v>
      </c>
      <c r="B2" s="30"/>
      <c r="C2" s="30"/>
      <c r="F2" s="30" t="s">
        <v>37</v>
      </c>
      <c r="G2" s="30"/>
      <c r="H2" s="30"/>
    </row>
    <row r="3" spans="1:14" x14ac:dyDescent="0.25">
      <c r="A3" s="30" t="s">
        <v>38</v>
      </c>
      <c r="B3" s="30"/>
      <c r="C3" s="30"/>
      <c r="D3" s="30"/>
      <c r="E3" s="30"/>
      <c r="F3" s="30" t="s">
        <v>39</v>
      </c>
      <c r="G3" s="30"/>
      <c r="H3" s="30"/>
      <c r="I3" s="30"/>
      <c r="J3" s="30"/>
      <c r="K3" s="30"/>
    </row>
    <row r="4" spans="1:14" ht="15.75" thickBot="1" x14ac:dyDescent="0.3">
      <c r="A4" s="30" t="s">
        <v>40</v>
      </c>
      <c r="B4" s="30"/>
      <c r="C4" s="30"/>
      <c r="D4" s="30"/>
    </row>
    <row r="5" spans="1:14" ht="15.75" thickTop="1" x14ac:dyDescent="0.25">
      <c r="A5" s="30" t="s">
        <v>23</v>
      </c>
      <c r="B5" s="30"/>
      <c r="C5" s="30"/>
      <c r="D5" s="30"/>
      <c r="E5" s="30"/>
      <c r="I5" s="1" t="s">
        <v>91</v>
      </c>
      <c r="J5" s="2"/>
      <c r="K5" s="2"/>
      <c r="L5" s="2"/>
      <c r="M5" s="2"/>
      <c r="N5" s="3"/>
    </row>
    <row r="6" spans="1:14" x14ac:dyDescent="0.25">
      <c r="I6" s="4"/>
      <c r="J6" s="5"/>
      <c r="K6" s="5"/>
      <c r="L6" s="5" t="s">
        <v>92</v>
      </c>
      <c r="M6" s="5">
        <f>COUNT(F8:G9)</f>
        <v>2</v>
      </c>
      <c r="N6" s="6"/>
    </row>
    <row r="7" spans="1:14" x14ac:dyDescent="0.25">
      <c r="B7" t="s">
        <v>3</v>
      </c>
      <c r="F7" t="s">
        <v>4</v>
      </c>
      <c r="I7" s="4" t="s">
        <v>93</v>
      </c>
      <c r="J7" s="5" t="s">
        <v>94</v>
      </c>
      <c r="K7" s="7" t="s">
        <v>95</v>
      </c>
      <c r="L7" s="5" t="s">
        <v>96</v>
      </c>
      <c r="M7" s="5">
        <f>SUM(F8:G9)</f>
        <v>331</v>
      </c>
      <c r="N7" s="6"/>
    </row>
    <row r="8" spans="1:14" x14ac:dyDescent="0.25">
      <c r="B8" s="31" t="s">
        <v>7</v>
      </c>
      <c r="C8" s="31"/>
      <c r="D8" s="31"/>
      <c r="E8" s="31"/>
      <c r="F8" s="32">
        <v>7</v>
      </c>
      <c r="G8" s="32"/>
      <c r="I8" s="4">
        <f>F8/$M$7</f>
        <v>2.1148036253776436E-2</v>
      </c>
      <c r="J8" s="5">
        <f t="shared" ref="J8:J9" si="0">LN(I8)</f>
        <v>-3.8562082263217494</v>
      </c>
      <c r="K8" s="7">
        <f t="shared" ref="K8:K9" si="1">I8*J8</f>
        <v>-8.1551231372363281E-2</v>
      </c>
      <c r="L8" s="7" t="s">
        <v>97</v>
      </c>
      <c r="M8" s="5">
        <f>SUM(K8:K9)</f>
        <v>-0.10247405465167952</v>
      </c>
      <c r="N8" s="6"/>
    </row>
    <row r="9" spans="1:14" x14ac:dyDescent="0.25">
      <c r="B9" s="31" t="s">
        <v>10</v>
      </c>
      <c r="C9" s="31"/>
      <c r="D9" s="31"/>
      <c r="E9" s="31"/>
      <c r="F9" s="32">
        <v>324</v>
      </c>
      <c r="G9" s="32"/>
      <c r="I9" s="4">
        <f>F9/$M$7</f>
        <v>0.97885196374622352</v>
      </c>
      <c r="J9" s="5">
        <f t="shared" si="0"/>
        <v>-2.1374859584733563E-2</v>
      </c>
      <c r="K9" s="7">
        <f t="shared" si="1"/>
        <v>-2.0922823279316237E-2</v>
      </c>
      <c r="L9" s="7" t="s">
        <v>98</v>
      </c>
      <c r="M9" s="5">
        <f>ABS(M8)</f>
        <v>0.10247405465167952</v>
      </c>
      <c r="N9" s="6"/>
    </row>
    <row r="10" spans="1:14" x14ac:dyDescent="0.25">
      <c r="B10" s="31"/>
      <c r="C10" s="31"/>
      <c r="D10" s="31"/>
      <c r="E10" s="31"/>
      <c r="F10" s="32"/>
      <c r="G10" s="32"/>
      <c r="I10" s="4"/>
      <c r="J10" s="5"/>
      <c r="K10" s="7"/>
      <c r="L10" s="5"/>
      <c r="M10" s="5"/>
      <c r="N10" s="5"/>
    </row>
    <row r="11" spans="1:14" x14ac:dyDescent="0.25">
      <c r="B11" s="31"/>
      <c r="C11" s="31"/>
      <c r="D11" s="31"/>
      <c r="E11" s="31"/>
      <c r="F11" s="32"/>
      <c r="G11" s="32"/>
      <c r="I11" s="4"/>
      <c r="J11" s="5"/>
      <c r="K11" s="7"/>
      <c r="L11" s="5"/>
      <c r="M11" s="5"/>
      <c r="N11" s="5"/>
    </row>
    <row r="12" spans="1:14" ht="15.75" thickBot="1" x14ac:dyDescent="0.3">
      <c r="B12" s="31"/>
      <c r="C12" s="31"/>
      <c r="D12" s="31"/>
      <c r="E12" s="31"/>
      <c r="F12" s="32"/>
      <c r="G12" s="32"/>
      <c r="I12" s="4"/>
      <c r="J12" s="5"/>
      <c r="K12" s="10"/>
      <c r="L12" s="9"/>
      <c r="M12" s="9"/>
      <c r="N12" s="11"/>
    </row>
    <row r="13" spans="1:14" ht="16.5" customHeight="1" thickTop="1" thickBot="1" x14ac:dyDescent="0.3">
      <c r="B13" s="31"/>
      <c r="C13" s="31"/>
      <c r="D13" s="31"/>
      <c r="E13" s="31"/>
      <c r="F13" s="32"/>
      <c r="G13" s="32"/>
      <c r="I13" s="2"/>
      <c r="J13" s="29"/>
      <c r="K13" s="5"/>
      <c r="L13" s="5"/>
      <c r="M13" s="5"/>
      <c r="N13" s="5"/>
    </row>
    <row r="14" spans="1:14" ht="15.75" thickTop="1" x14ac:dyDescent="0.25">
      <c r="B14" s="31"/>
      <c r="C14" s="31"/>
      <c r="D14" s="31"/>
      <c r="E14" s="31"/>
      <c r="F14" s="32"/>
      <c r="G14" s="32"/>
      <c r="I14" s="12" t="s">
        <v>99</v>
      </c>
      <c r="J14" s="13"/>
      <c r="K14" s="13"/>
      <c r="L14" s="13"/>
      <c r="M14" s="13"/>
      <c r="N14" s="14"/>
    </row>
    <row r="15" spans="1:14" x14ac:dyDescent="0.25">
      <c r="B15" t="s">
        <v>3</v>
      </c>
      <c r="F15" t="s">
        <v>4</v>
      </c>
      <c r="I15" s="15" t="s">
        <v>100</v>
      </c>
      <c r="J15" s="5" t="s">
        <v>101</v>
      </c>
      <c r="K15" s="7" t="s">
        <v>102</v>
      </c>
      <c r="L15" s="7" t="s">
        <v>103</v>
      </c>
      <c r="M15" s="5"/>
      <c r="N15" s="16"/>
    </row>
    <row r="16" spans="1:14" ht="15" customHeight="1" x14ac:dyDescent="0.25">
      <c r="B16" s="31" t="s">
        <v>7</v>
      </c>
      <c r="C16" s="31"/>
      <c r="D16" s="31"/>
      <c r="E16" s="31"/>
      <c r="F16" s="32">
        <v>7</v>
      </c>
      <c r="G16" s="32"/>
      <c r="I16" s="15">
        <f>F16</f>
        <v>7</v>
      </c>
      <c r="J16" s="5">
        <f>I16*(I16-1)</f>
        <v>42</v>
      </c>
      <c r="K16" s="5">
        <f>$M$7*($M$7-1)</f>
        <v>109230</v>
      </c>
      <c r="L16" s="5">
        <f>J16/K16</f>
        <v>3.8450975006866246E-4</v>
      </c>
      <c r="M16" s="5"/>
      <c r="N16" s="16"/>
    </row>
    <row r="17" spans="2:14" x14ac:dyDescent="0.25">
      <c r="B17" s="31" t="s">
        <v>10</v>
      </c>
      <c r="C17" s="31"/>
      <c r="D17" s="31"/>
      <c r="E17" s="31"/>
      <c r="F17" s="32">
        <v>324</v>
      </c>
      <c r="G17" s="32"/>
      <c r="I17" s="15">
        <f>F17</f>
        <v>324</v>
      </c>
      <c r="J17" s="5">
        <f t="shared" ref="J17" si="2">I17*(I17-1)</f>
        <v>104652</v>
      </c>
      <c r="K17" s="5">
        <f>$M$7*($M$7-1)</f>
        <v>109230</v>
      </c>
      <c r="L17" s="5">
        <f t="shared" ref="L17" si="3">J17/K17</f>
        <v>0.9580884372425158</v>
      </c>
      <c r="M17" s="5"/>
      <c r="N17" s="16"/>
    </row>
    <row r="18" spans="2:14" x14ac:dyDescent="0.25">
      <c r="B18" s="31"/>
      <c r="C18" s="31"/>
      <c r="D18" s="31"/>
      <c r="E18" s="31"/>
      <c r="F18" s="32"/>
      <c r="G18" s="32"/>
      <c r="I18" s="15"/>
      <c r="J18" s="5"/>
      <c r="K18" s="5"/>
      <c r="L18" s="5"/>
      <c r="M18" s="5"/>
      <c r="N18" s="16"/>
    </row>
    <row r="19" spans="2:14" x14ac:dyDescent="0.25">
      <c r="B19" s="31"/>
      <c r="C19" s="31"/>
      <c r="D19" s="31"/>
      <c r="E19" s="31"/>
      <c r="F19" s="32"/>
      <c r="G19" s="32"/>
      <c r="I19" s="15"/>
      <c r="J19" s="5"/>
      <c r="K19" s="5"/>
      <c r="L19" s="5"/>
      <c r="M19" s="5"/>
      <c r="N19" s="16"/>
    </row>
    <row r="20" spans="2:14" x14ac:dyDescent="0.25">
      <c r="B20" s="32"/>
      <c r="C20" s="32"/>
      <c r="D20" s="32"/>
      <c r="E20" s="32"/>
      <c r="F20" s="32"/>
      <c r="G20" s="32"/>
      <c r="I20" s="15"/>
      <c r="J20" s="5"/>
      <c r="K20" s="5"/>
      <c r="L20" s="5"/>
      <c r="M20" s="5"/>
      <c r="N20" s="16"/>
    </row>
    <row r="21" spans="2:14" x14ac:dyDescent="0.25">
      <c r="B21" s="32"/>
      <c r="C21" s="32"/>
      <c r="D21" s="32"/>
      <c r="E21" s="32"/>
      <c r="F21" s="32"/>
      <c r="G21" s="32"/>
      <c r="I21" s="15"/>
      <c r="J21" s="5"/>
      <c r="K21" s="5"/>
      <c r="L21" s="5"/>
      <c r="M21" s="5"/>
      <c r="N21" s="16"/>
    </row>
    <row r="22" spans="2:14" x14ac:dyDescent="0.25">
      <c r="B22" s="32"/>
      <c r="C22" s="32"/>
      <c r="D22" s="32"/>
      <c r="E22" s="32"/>
      <c r="F22" s="32"/>
      <c r="G22" s="32"/>
      <c r="I22" s="15"/>
      <c r="J22" s="5"/>
      <c r="K22" s="5"/>
      <c r="L22" s="5"/>
      <c r="M22" s="5"/>
      <c r="N22" s="16"/>
    </row>
    <row r="23" spans="2:14" x14ac:dyDescent="0.25">
      <c r="B23" s="32"/>
      <c r="C23" s="32"/>
      <c r="D23" s="32"/>
      <c r="E23" s="32"/>
      <c r="F23" s="32"/>
      <c r="G23" s="32"/>
      <c r="I23" s="15"/>
      <c r="J23" s="5"/>
      <c r="K23" s="5"/>
      <c r="L23" s="5"/>
      <c r="M23" s="5"/>
      <c r="N23" s="16"/>
    </row>
    <row r="24" spans="2:14" ht="15.75" thickBot="1" x14ac:dyDescent="0.3">
      <c r="B24" s="32"/>
      <c r="C24" s="32"/>
      <c r="D24" s="32"/>
      <c r="E24" s="32"/>
      <c r="F24" s="32"/>
      <c r="G24" s="32"/>
      <c r="I24" s="17"/>
      <c r="J24" s="18"/>
      <c r="K24" s="18"/>
      <c r="L24" s="18" t="s">
        <v>104</v>
      </c>
      <c r="M24" s="18">
        <f>SUM(L16:L18)</f>
        <v>0.95847294699258445</v>
      </c>
      <c r="N24" s="19"/>
    </row>
    <row r="25" spans="2:14" ht="16.5" thickTop="1" thickBot="1" x14ac:dyDescent="0.3">
      <c r="B25" s="32"/>
      <c r="C25" s="32"/>
      <c r="D25" s="32"/>
      <c r="E25" s="32"/>
      <c r="F25" s="32"/>
      <c r="G25" s="32"/>
    </row>
    <row r="26" spans="2:14" ht="15.75" thickTop="1" x14ac:dyDescent="0.25">
      <c r="B26" s="32"/>
      <c r="C26" s="32"/>
      <c r="D26" s="32"/>
      <c r="E26" s="32"/>
      <c r="F26" s="32"/>
      <c r="G26" s="32"/>
      <c r="I26" s="20" t="s">
        <v>105</v>
      </c>
      <c r="J26" s="21"/>
      <c r="K26" s="21"/>
      <c r="L26" s="21"/>
      <c r="M26" s="21"/>
      <c r="N26" s="22"/>
    </row>
    <row r="27" spans="2:14" x14ac:dyDescent="0.25">
      <c r="B27" s="32"/>
      <c r="C27" s="32"/>
      <c r="D27" s="32"/>
      <c r="E27" s="32"/>
      <c r="F27" s="32"/>
      <c r="G27" s="32"/>
      <c r="I27" s="23"/>
      <c r="J27" s="5"/>
      <c r="K27" s="5"/>
      <c r="L27" s="5"/>
      <c r="M27" s="5"/>
      <c r="N27" s="24"/>
    </row>
    <row r="28" spans="2:14" x14ac:dyDescent="0.25">
      <c r="B28" s="32"/>
      <c r="C28" s="32"/>
      <c r="D28" s="32"/>
      <c r="E28" s="32"/>
      <c r="F28" s="32"/>
      <c r="G28" s="32"/>
      <c r="I28" s="23" t="s">
        <v>98</v>
      </c>
      <c r="J28" s="5" t="s">
        <v>106</v>
      </c>
      <c r="K28" s="5" t="s">
        <v>107</v>
      </c>
      <c r="L28" s="5"/>
      <c r="M28" s="5"/>
      <c r="N28" s="24"/>
    </row>
    <row r="29" spans="2:14" x14ac:dyDescent="0.25">
      <c r="I29" s="23">
        <f>M9</f>
        <v>0.10247405465167952</v>
      </c>
      <c r="J29" s="5">
        <f>LN(M6)</f>
        <v>0.69314718055994529</v>
      </c>
      <c r="K29" s="5">
        <f>I29/J29</f>
        <v>0.14783881046576267</v>
      </c>
      <c r="L29" s="5"/>
      <c r="M29" s="5"/>
      <c r="N29" s="24"/>
    </row>
    <row r="30" spans="2:14" x14ac:dyDescent="0.25">
      <c r="I30" s="23"/>
      <c r="J30" s="5"/>
      <c r="K30" s="5"/>
      <c r="L30" s="5"/>
      <c r="M30" s="5"/>
      <c r="N30" s="24"/>
    </row>
    <row r="31" spans="2:14" x14ac:dyDescent="0.25">
      <c r="I31" s="23"/>
      <c r="J31" s="5"/>
      <c r="K31" s="5"/>
      <c r="L31" s="5"/>
      <c r="M31" s="5"/>
      <c r="N31" s="24"/>
    </row>
    <row r="32" spans="2:14" ht="15.75" thickBot="1" x14ac:dyDescent="0.3">
      <c r="I32" s="25"/>
      <c r="J32" s="26"/>
      <c r="K32" s="26"/>
      <c r="L32" s="26"/>
      <c r="M32" s="26"/>
      <c r="N32" s="27"/>
    </row>
    <row r="33" ht="15.75" thickTop="1" x14ac:dyDescent="0.25"/>
  </sheetData>
  <mergeCells count="49">
    <mergeCell ref="B27:E27"/>
    <mergeCell ref="F27:G27"/>
    <mergeCell ref="B28:E28"/>
    <mergeCell ref="F28:G28"/>
    <mergeCell ref="B24:E24"/>
    <mergeCell ref="F24:G24"/>
    <mergeCell ref="B25:E25"/>
    <mergeCell ref="F25:G25"/>
    <mergeCell ref="B26:E26"/>
    <mergeCell ref="F26:G26"/>
    <mergeCell ref="B21:E21"/>
    <mergeCell ref="F21:G21"/>
    <mergeCell ref="B22:E22"/>
    <mergeCell ref="F22:G22"/>
    <mergeCell ref="B23:E23"/>
    <mergeCell ref="F23:G23"/>
    <mergeCell ref="B18:E18"/>
    <mergeCell ref="F18:G18"/>
    <mergeCell ref="B19:E19"/>
    <mergeCell ref="F19:G19"/>
    <mergeCell ref="B20:E20"/>
    <mergeCell ref="F20:G20"/>
    <mergeCell ref="B16:E16"/>
    <mergeCell ref="F16:G16"/>
    <mergeCell ref="B17:E17"/>
    <mergeCell ref="F17:G17"/>
    <mergeCell ref="B12:E12"/>
    <mergeCell ref="F12:G12"/>
    <mergeCell ref="B13:E13"/>
    <mergeCell ref="F13:G13"/>
    <mergeCell ref="B14:E14"/>
    <mergeCell ref="F14:G14"/>
    <mergeCell ref="B9:E9"/>
    <mergeCell ref="F9:G9"/>
    <mergeCell ref="B10:E10"/>
    <mergeCell ref="F10:G10"/>
    <mergeCell ref="B11:E11"/>
    <mergeCell ref="F11:G11"/>
    <mergeCell ref="B8:E8"/>
    <mergeCell ref="F8:G8"/>
    <mergeCell ref="A4:D4"/>
    <mergeCell ref="A5:E5"/>
    <mergeCell ref="A3:E3"/>
    <mergeCell ref="F3:K3"/>
    <mergeCell ref="A1:I1"/>
    <mergeCell ref="J1:L1"/>
    <mergeCell ref="M1:N1"/>
    <mergeCell ref="A2:C2"/>
    <mergeCell ref="F2:H2"/>
  </mergeCells>
  <pageMargins left="0.7" right="0.7" top="0.75" bottom="0.75" header="0.3" footer="0.3"/>
  <pageSetup scale="82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workbookViewId="0">
      <selection activeCell="N31" sqref="I4:N31"/>
    </sheetView>
  </sheetViews>
  <sheetFormatPr defaultRowHeight="15" x14ac:dyDescent="0.25"/>
  <cols>
    <col min="5" max="5" width="23.42578125" customWidth="1"/>
    <col min="6" max="6" width="15" bestFit="1" customWidth="1"/>
  </cols>
  <sheetData>
    <row r="1" spans="1:15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 t="s">
        <v>0</v>
      </c>
      <c r="K1" s="30"/>
      <c r="L1" s="30"/>
      <c r="M1" s="30" t="s">
        <v>1</v>
      </c>
      <c r="N1" s="30"/>
    </row>
    <row r="2" spans="1:15" x14ac:dyDescent="0.25">
      <c r="A2" s="30" t="s">
        <v>41</v>
      </c>
      <c r="B2" s="30"/>
      <c r="C2" s="30"/>
      <c r="F2" s="30" t="s">
        <v>42</v>
      </c>
      <c r="G2" s="30"/>
      <c r="H2" s="30"/>
    </row>
    <row r="3" spans="1:15" ht="15.75" thickBot="1" x14ac:dyDescent="0.3">
      <c r="A3" s="30" t="s">
        <v>43</v>
      </c>
      <c r="B3" s="30"/>
      <c r="C3" s="30"/>
      <c r="D3" s="30"/>
      <c r="E3" s="30"/>
      <c r="F3" s="30" t="s">
        <v>44</v>
      </c>
      <c r="G3" s="30"/>
      <c r="H3" s="30"/>
      <c r="I3" s="30"/>
      <c r="J3" s="30"/>
      <c r="K3" s="30"/>
    </row>
    <row r="4" spans="1:15" ht="15.75" thickTop="1" x14ac:dyDescent="0.25">
      <c r="A4" s="30" t="s">
        <v>45</v>
      </c>
      <c r="B4" s="30"/>
      <c r="C4" s="30"/>
      <c r="D4" s="30"/>
      <c r="I4" s="1" t="s">
        <v>91</v>
      </c>
      <c r="J4" s="2"/>
      <c r="K4" s="2"/>
      <c r="L4" s="2"/>
      <c r="M4" s="2"/>
      <c r="N4" s="3"/>
    </row>
    <row r="5" spans="1:15" x14ac:dyDescent="0.25">
      <c r="A5" s="30" t="s">
        <v>23</v>
      </c>
      <c r="B5" s="30"/>
      <c r="C5" s="30"/>
      <c r="D5" s="30"/>
      <c r="E5" s="30"/>
      <c r="I5" s="4"/>
      <c r="J5" s="5"/>
      <c r="K5" s="5"/>
      <c r="L5" s="5" t="s">
        <v>92</v>
      </c>
      <c r="M5" s="5">
        <f>COUNT(F8:G9)</f>
        <v>2</v>
      </c>
      <c r="N5" s="6"/>
    </row>
    <row r="6" spans="1:15" x14ac:dyDescent="0.25">
      <c r="I6" s="4" t="s">
        <v>93</v>
      </c>
      <c r="J6" s="5" t="s">
        <v>94</v>
      </c>
      <c r="K6" s="7" t="s">
        <v>95</v>
      </c>
      <c r="L6" s="5" t="s">
        <v>96</v>
      </c>
      <c r="M6" s="5">
        <f>SUM(F8:G9)</f>
        <v>328</v>
      </c>
      <c r="N6" s="6"/>
    </row>
    <row r="7" spans="1:15" x14ac:dyDescent="0.25">
      <c r="B7" t="s">
        <v>3</v>
      </c>
      <c r="F7" t="s">
        <v>4</v>
      </c>
      <c r="I7" s="4"/>
      <c r="J7" s="5"/>
      <c r="K7" s="7"/>
      <c r="L7" s="7" t="s">
        <v>97</v>
      </c>
      <c r="M7" s="5">
        <f>SUM(K8:K9)</f>
        <v>-6.5860935941478252E-2</v>
      </c>
      <c r="N7" s="6"/>
    </row>
    <row r="8" spans="1:15" x14ac:dyDescent="0.25">
      <c r="B8" s="31" t="s">
        <v>7</v>
      </c>
      <c r="C8" s="31"/>
      <c r="D8" s="31"/>
      <c r="E8" s="31"/>
      <c r="F8" s="32">
        <v>4</v>
      </c>
      <c r="G8" s="32"/>
      <c r="I8" s="4">
        <f>F8/$M$6</f>
        <v>1.2195121951219513E-2</v>
      </c>
      <c r="J8" s="5">
        <f t="shared" ref="J8:J9" si="0">LN(I8)</f>
        <v>-4.4067192472642533</v>
      </c>
      <c r="K8" s="7">
        <f t="shared" ref="K8:K9" si="1">I8*J8</f>
        <v>-5.3740478625173824E-2</v>
      </c>
      <c r="L8" s="7" t="s">
        <v>98</v>
      </c>
      <c r="M8" s="5">
        <f>ABS(M7)</f>
        <v>6.5860935941478252E-2</v>
      </c>
      <c r="N8" s="6"/>
    </row>
    <row r="9" spans="1:15" x14ac:dyDescent="0.25">
      <c r="B9" s="31" t="s">
        <v>10</v>
      </c>
      <c r="C9" s="31"/>
      <c r="D9" s="31"/>
      <c r="E9" s="31"/>
      <c r="F9" s="32">
        <v>324</v>
      </c>
      <c r="G9" s="32"/>
      <c r="I9" s="4">
        <f>F9/$M$6</f>
        <v>0.98780487804878048</v>
      </c>
      <c r="J9" s="5">
        <f t="shared" si="0"/>
        <v>-1.2270092591814359E-2</v>
      </c>
      <c r="K9" s="7">
        <f t="shared" si="1"/>
        <v>-1.2120457316304428E-2</v>
      </c>
      <c r="L9" s="5"/>
      <c r="M9" s="5"/>
      <c r="N9" s="6"/>
    </row>
    <row r="10" spans="1:15" x14ac:dyDescent="0.25">
      <c r="B10" s="32"/>
      <c r="C10" s="32"/>
      <c r="D10" s="32"/>
      <c r="E10" s="32"/>
      <c r="F10" s="32"/>
      <c r="G10" s="32"/>
      <c r="I10" s="4"/>
      <c r="J10" s="5"/>
      <c r="K10" s="7"/>
      <c r="L10" s="5"/>
      <c r="M10" s="5"/>
      <c r="N10" s="5"/>
      <c r="O10" s="4"/>
    </row>
    <row r="11" spans="1:15" ht="15.75" thickBot="1" x14ac:dyDescent="0.3">
      <c r="B11" s="32"/>
      <c r="C11" s="32"/>
      <c r="D11" s="32"/>
      <c r="E11" s="32"/>
      <c r="F11" s="32"/>
      <c r="G11" s="32"/>
      <c r="I11" s="4"/>
      <c r="J11" s="5"/>
      <c r="K11" s="10"/>
      <c r="L11" s="9"/>
      <c r="M11" s="9"/>
      <c r="N11" s="11"/>
    </row>
    <row r="12" spans="1:15" ht="16.5" thickTop="1" thickBot="1" x14ac:dyDescent="0.3">
      <c r="B12" s="32"/>
      <c r="C12" s="32"/>
      <c r="D12" s="32"/>
      <c r="E12" s="32"/>
      <c r="F12" s="32"/>
      <c r="G12" s="32"/>
      <c r="I12" s="2"/>
      <c r="J12" s="29"/>
      <c r="K12" s="5"/>
      <c r="L12" s="5"/>
      <c r="M12" s="5"/>
      <c r="N12" s="5"/>
    </row>
    <row r="13" spans="1:15" ht="15.75" customHeight="1" thickTop="1" x14ac:dyDescent="0.25">
      <c r="B13" s="32"/>
      <c r="C13" s="32"/>
      <c r="D13" s="32"/>
      <c r="E13" s="32"/>
      <c r="F13" s="32"/>
      <c r="G13" s="32"/>
      <c r="I13" s="12" t="s">
        <v>99</v>
      </c>
      <c r="J13" s="13"/>
      <c r="K13" s="13"/>
      <c r="L13" s="13"/>
      <c r="M13" s="13"/>
      <c r="N13" s="14"/>
    </row>
    <row r="14" spans="1:15" x14ac:dyDescent="0.25">
      <c r="B14" t="s">
        <v>3</v>
      </c>
      <c r="F14" t="s">
        <v>4</v>
      </c>
      <c r="I14" s="15" t="s">
        <v>100</v>
      </c>
      <c r="J14" s="5" t="s">
        <v>101</v>
      </c>
      <c r="K14" s="7" t="s">
        <v>102</v>
      </c>
      <c r="L14" s="7" t="s">
        <v>103</v>
      </c>
      <c r="M14" s="5"/>
      <c r="N14" s="16"/>
    </row>
    <row r="15" spans="1:15" x14ac:dyDescent="0.25">
      <c r="B15" s="31" t="s">
        <v>7</v>
      </c>
      <c r="C15" s="31"/>
      <c r="D15" s="31"/>
      <c r="E15" s="31"/>
      <c r="F15" s="32">
        <v>4</v>
      </c>
      <c r="G15" s="32"/>
      <c r="I15" s="15">
        <f>F8</f>
        <v>4</v>
      </c>
      <c r="J15" s="5">
        <f>I15*(I15-1)</f>
        <v>12</v>
      </c>
      <c r="K15" s="5">
        <f>$M$6*($M$6-1)</f>
        <v>107256</v>
      </c>
      <c r="L15" s="5">
        <f>J15/K15</f>
        <v>1.1188185276348176E-4</v>
      </c>
      <c r="M15" s="5"/>
      <c r="N15" s="16"/>
    </row>
    <row r="16" spans="1:15" ht="15" customHeight="1" x14ac:dyDescent="0.25">
      <c r="B16" s="31" t="s">
        <v>10</v>
      </c>
      <c r="C16" s="31"/>
      <c r="D16" s="31"/>
      <c r="E16" s="31"/>
      <c r="F16" s="32">
        <v>324</v>
      </c>
      <c r="G16" s="32"/>
      <c r="I16" s="15">
        <f>F9</f>
        <v>324</v>
      </c>
      <c r="J16" s="5">
        <f t="shared" ref="J16" si="2">I16*(I16-1)</f>
        <v>104652</v>
      </c>
      <c r="K16" s="5">
        <f>$M$6*($M$6-1)</f>
        <v>107256</v>
      </c>
      <c r="L16" s="5">
        <f t="shared" ref="L16" si="3">J16/K16</f>
        <v>0.97572163795032441</v>
      </c>
      <c r="M16" s="5"/>
      <c r="N16" s="16"/>
    </row>
    <row r="17" spans="9:14" x14ac:dyDescent="0.25">
      <c r="I17" s="15"/>
      <c r="J17" s="5"/>
      <c r="K17" s="5"/>
      <c r="L17" s="5"/>
      <c r="M17" s="5"/>
      <c r="N17" s="16"/>
    </row>
    <row r="18" spans="9:14" x14ac:dyDescent="0.25">
      <c r="I18" s="15"/>
      <c r="J18" s="5"/>
      <c r="K18" s="5"/>
      <c r="L18" s="5"/>
      <c r="M18" s="5"/>
      <c r="N18" s="16"/>
    </row>
    <row r="19" spans="9:14" x14ac:dyDescent="0.25">
      <c r="I19" s="15"/>
      <c r="J19" s="5"/>
      <c r="K19" s="5"/>
      <c r="L19" s="5"/>
      <c r="M19" s="5"/>
      <c r="N19" s="16"/>
    </row>
    <row r="20" spans="9:14" x14ac:dyDescent="0.25">
      <c r="I20" s="15"/>
      <c r="J20" s="5"/>
      <c r="K20" s="5"/>
      <c r="L20" s="5"/>
      <c r="M20" s="5"/>
      <c r="N20" s="16"/>
    </row>
    <row r="21" spans="9:14" x14ac:dyDescent="0.25">
      <c r="I21" s="15"/>
      <c r="J21" s="5"/>
      <c r="K21" s="5"/>
      <c r="L21" s="5"/>
      <c r="M21" s="5"/>
      <c r="N21" s="16"/>
    </row>
    <row r="22" spans="9:14" x14ac:dyDescent="0.25">
      <c r="I22" s="15"/>
      <c r="J22" s="5"/>
      <c r="K22" s="5"/>
      <c r="L22" s="5"/>
      <c r="M22" s="5"/>
      <c r="N22" s="16"/>
    </row>
    <row r="23" spans="9:14" ht="15.75" thickBot="1" x14ac:dyDescent="0.3">
      <c r="I23" s="17"/>
      <c r="J23" s="18"/>
      <c r="K23" s="18"/>
      <c r="L23" s="18" t="s">
        <v>104</v>
      </c>
      <c r="M23" s="18">
        <f>SUM(L15:L17)</f>
        <v>0.97583351980308786</v>
      </c>
      <c r="N23" s="19"/>
    </row>
    <row r="24" spans="9:14" ht="16.5" thickTop="1" thickBot="1" x14ac:dyDescent="0.3"/>
    <row r="25" spans="9:14" ht="15.75" thickTop="1" x14ac:dyDescent="0.25">
      <c r="I25" s="20" t="s">
        <v>105</v>
      </c>
      <c r="J25" s="21"/>
      <c r="K25" s="21"/>
      <c r="L25" s="21"/>
      <c r="M25" s="21"/>
      <c r="N25" s="22"/>
    </row>
    <row r="26" spans="9:14" x14ac:dyDescent="0.25">
      <c r="I26" s="23"/>
      <c r="J26" s="5"/>
      <c r="K26" s="5"/>
      <c r="L26" s="5"/>
      <c r="M26" s="5"/>
      <c r="N26" s="24"/>
    </row>
    <row r="27" spans="9:14" x14ac:dyDescent="0.25">
      <c r="I27" s="23" t="s">
        <v>98</v>
      </c>
      <c r="J27" s="5" t="s">
        <v>106</v>
      </c>
      <c r="K27" s="5" t="s">
        <v>107</v>
      </c>
      <c r="L27" s="5"/>
      <c r="M27" s="5"/>
      <c r="N27" s="24"/>
    </row>
    <row r="28" spans="9:14" x14ac:dyDescent="0.25">
      <c r="I28" s="23">
        <f>M8</f>
        <v>6.5860935941478252E-2</v>
      </c>
      <c r="J28" s="5">
        <f>LN(M5)</f>
        <v>0.69314718055994529</v>
      </c>
      <c r="K28" s="5">
        <f>I28/J28</f>
        <v>9.5017245671076375E-2</v>
      </c>
      <c r="L28" s="5"/>
      <c r="M28" s="5"/>
      <c r="N28" s="24"/>
    </row>
    <row r="29" spans="9:14" x14ac:dyDescent="0.25">
      <c r="I29" s="23"/>
      <c r="J29" s="5"/>
      <c r="K29" s="5"/>
      <c r="L29" s="5"/>
      <c r="M29" s="5"/>
      <c r="N29" s="24"/>
    </row>
    <row r="30" spans="9:14" x14ac:dyDescent="0.25">
      <c r="I30" s="23"/>
      <c r="J30" s="5"/>
      <c r="K30" s="5"/>
      <c r="L30" s="5"/>
      <c r="M30" s="5"/>
      <c r="N30" s="24"/>
    </row>
    <row r="31" spans="9:14" ht="15.75" thickBot="1" x14ac:dyDescent="0.3">
      <c r="I31" s="25"/>
      <c r="J31" s="26"/>
      <c r="K31" s="26"/>
      <c r="L31" s="26"/>
      <c r="M31" s="26"/>
      <c r="N31" s="27"/>
    </row>
    <row r="32" spans="9:14" ht="15.75" thickTop="1" x14ac:dyDescent="0.25"/>
  </sheetData>
  <mergeCells count="25">
    <mergeCell ref="B15:E15"/>
    <mergeCell ref="F15:G15"/>
    <mergeCell ref="B16:E16"/>
    <mergeCell ref="F16:G16"/>
    <mergeCell ref="B12:E12"/>
    <mergeCell ref="F12:G12"/>
    <mergeCell ref="B13:E13"/>
    <mergeCell ref="F13:G13"/>
    <mergeCell ref="B10:E10"/>
    <mergeCell ref="F10:G10"/>
    <mergeCell ref="B11:E11"/>
    <mergeCell ref="F11:G11"/>
    <mergeCell ref="B9:E9"/>
    <mergeCell ref="F9:G9"/>
    <mergeCell ref="B8:E8"/>
    <mergeCell ref="F8:G8"/>
    <mergeCell ref="A4:D4"/>
    <mergeCell ref="A5:E5"/>
    <mergeCell ref="A3:E3"/>
    <mergeCell ref="F3:K3"/>
    <mergeCell ref="A1:I1"/>
    <mergeCell ref="J1:L1"/>
    <mergeCell ref="M1:N1"/>
    <mergeCell ref="A2:C2"/>
    <mergeCell ref="F2:H2"/>
  </mergeCells>
  <pageMargins left="0.7" right="0.7" top="0.75" bottom="0.75" header="0.3" footer="0.3"/>
  <pageSetup scale="77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workbookViewId="0">
      <selection activeCell="I5" sqref="I5:N32"/>
    </sheetView>
  </sheetViews>
  <sheetFormatPr defaultRowHeight="15" x14ac:dyDescent="0.25"/>
  <cols>
    <col min="5" max="5" width="23.42578125" customWidth="1"/>
    <col min="6" max="6" width="15" bestFit="1" customWidth="1"/>
  </cols>
  <sheetData>
    <row r="1" spans="1:14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 t="s">
        <v>0</v>
      </c>
      <c r="K1" s="30"/>
      <c r="L1" s="30"/>
      <c r="M1" s="30" t="s">
        <v>1</v>
      </c>
      <c r="N1" s="30"/>
    </row>
    <row r="2" spans="1:14" x14ac:dyDescent="0.25">
      <c r="A2" s="30" t="s">
        <v>46</v>
      </c>
      <c r="B2" s="30"/>
      <c r="C2" s="30"/>
      <c r="F2" s="30" t="s">
        <v>47</v>
      </c>
      <c r="G2" s="30"/>
      <c r="H2" s="30"/>
    </row>
    <row r="3" spans="1:14" x14ac:dyDescent="0.25">
      <c r="A3" s="30" t="s">
        <v>48</v>
      </c>
      <c r="B3" s="30"/>
      <c r="C3" s="30"/>
      <c r="D3" s="30"/>
      <c r="E3" s="30"/>
      <c r="F3" s="30" t="s">
        <v>49</v>
      </c>
      <c r="G3" s="30"/>
      <c r="H3" s="30"/>
      <c r="I3" s="30"/>
      <c r="J3" s="30"/>
      <c r="K3" s="30"/>
    </row>
    <row r="4" spans="1:14" ht="15.75" thickBot="1" x14ac:dyDescent="0.3">
      <c r="A4" s="30" t="s">
        <v>50</v>
      </c>
      <c r="B4" s="30"/>
      <c r="C4" s="30"/>
      <c r="D4" s="30"/>
    </row>
    <row r="5" spans="1:14" ht="15.75" thickTop="1" x14ac:dyDescent="0.25">
      <c r="A5" s="30" t="s">
        <v>23</v>
      </c>
      <c r="B5" s="30"/>
      <c r="C5" s="30"/>
      <c r="D5" s="30"/>
      <c r="E5" s="30"/>
      <c r="I5" s="1" t="s">
        <v>91</v>
      </c>
      <c r="J5" s="2"/>
      <c r="K5" s="2"/>
      <c r="L5" s="2"/>
      <c r="M5" s="2"/>
      <c r="N5" s="3"/>
    </row>
    <row r="6" spans="1:14" x14ac:dyDescent="0.25">
      <c r="I6" s="4"/>
      <c r="J6" s="5"/>
      <c r="K6" s="5"/>
      <c r="L6" s="5" t="s">
        <v>92</v>
      </c>
      <c r="M6" s="5">
        <f>COUNT(F8:G12)</f>
        <v>5</v>
      </c>
      <c r="N6" s="6"/>
    </row>
    <row r="7" spans="1:14" x14ac:dyDescent="0.25">
      <c r="B7" t="s">
        <v>3</v>
      </c>
      <c r="F7" t="s">
        <v>4</v>
      </c>
      <c r="I7" s="4" t="s">
        <v>93</v>
      </c>
      <c r="J7" s="5" t="s">
        <v>94</v>
      </c>
      <c r="K7" s="7" t="s">
        <v>95</v>
      </c>
      <c r="L7" s="5" t="s">
        <v>96</v>
      </c>
      <c r="M7" s="5">
        <f>SUM(F8:G12)</f>
        <v>134</v>
      </c>
      <c r="N7" s="6"/>
    </row>
    <row r="8" spans="1:14" x14ac:dyDescent="0.25">
      <c r="B8" s="31" t="s">
        <v>6</v>
      </c>
      <c r="C8" s="31"/>
      <c r="D8" s="31"/>
      <c r="E8" s="31"/>
      <c r="F8" s="32">
        <v>1</v>
      </c>
      <c r="G8" s="32"/>
      <c r="I8" s="4">
        <f>F8/$M$7</f>
        <v>7.462686567164179E-3</v>
      </c>
      <c r="J8" s="5">
        <f t="shared" ref="J8:J12" si="0">LN(I8)</f>
        <v>-4.8978397999509111</v>
      </c>
      <c r="K8" s="7">
        <f t="shared" ref="K8:K12" si="1">I8*J8</f>
        <v>-3.6551043283215755E-2</v>
      </c>
      <c r="L8" s="7" t="s">
        <v>97</v>
      </c>
      <c r="M8" s="5">
        <f>SUM(K8:K12)</f>
        <v>-0.92267315125258764</v>
      </c>
      <c r="N8" s="6"/>
    </row>
    <row r="9" spans="1:14" x14ac:dyDescent="0.25">
      <c r="B9" s="31" t="s">
        <v>8</v>
      </c>
      <c r="C9" s="31"/>
      <c r="D9" s="31"/>
      <c r="E9" s="31"/>
      <c r="F9" s="32">
        <v>11</v>
      </c>
      <c r="G9" s="32"/>
      <c r="I9" s="4">
        <f t="shared" ref="I9:I12" si="2">F9/$M$7</f>
        <v>8.2089552238805971E-2</v>
      </c>
      <c r="J9" s="5">
        <f t="shared" si="0"/>
        <v>-2.4999445271525409</v>
      </c>
      <c r="K9" s="7">
        <f t="shared" si="1"/>
        <v>-0.2052193268558056</v>
      </c>
      <c r="L9" s="7" t="s">
        <v>98</v>
      </c>
      <c r="M9" s="5">
        <f>ABS(M8)</f>
        <v>0.92267315125258764</v>
      </c>
      <c r="N9" s="6"/>
    </row>
    <row r="10" spans="1:14" x14ac:dyDescent="0.25">
      <c r="B10" s="31" t="s">
        <v>10</v>
      </c>
      <c r="C10" s="31"/>
      <c r="D10" s="31"/>
      <c r="E10" s="31"/>
      <c r="F10" s="32">
        <v>88</v>
      </c>
      <c r="G10" s="32"/>
      <c r="I10" s="4">
        <f t="shared" si="2"/>
        <v>0.65671641791044777</v>
      </c>
      <c r="J10" s="5">
        <f t="shared" si="0"/>
        <v>-0.42050298547270487</v>
      </c>
      <c r="K10" s="7">
        <f t="shared" si="1"/>
        <v>-0.27615121434028378</v>
      </c>
      <c r="L10" s="5"/>
      <c r="M10" s="5"/>
      <c r="N10" s="6"/>
    </row>
    <row r="11" spans="1:14" x14ac:dyDescent="0.25">
      <c r="B11" s="31" t="s">
        <v>11</v>
      </c>
      <c r="C11" s="31"/>
      <c r="D11" s="31"/>
      <c r="E11" s="31"/>
      <c r="F11" s="32">
        <v>2</v>
      </c>
      <c r="G11" s="32"/>
      <c r="I11" s="4">
        <f t="shared" si="2"/>
        <v>1.4925373134328358E-2</v>
      </c>
      <c r="J11" s="5">
        <f t="shared" si="0"/>
        <v>-4.2046926193909657</v>
      </c>
      <c r="K11" s="7">
        <f t="shared" si="1"/>
        <v>-6.2756606259566652E-2</v>
      </c>
      <c r="L11" s="5"/>
      <c r="M11" s="5"/>
      <c r="N11" s="6"/>
    </row>
    <row r="12" spans="1:14" ht="15.75" thickBot="1" x14ac:dyDescent="0.3">
      <c r="B12" s="32" t="s">
        <v>51</v>
      </c>
      <c r="C12" s="32"/>
      <c r="D12" s="32"/>
      <c r="E12" s="32"/>
      <c r="F12" s="32">
        <v>32</v>
      </c>
      <c r="G12" s="32"/>
      <c r="I12" s="4">
        <f t="shared" si="2"/>
        <v>0.23880597014925373</v>
      </c>
      <c r="J12" s="5">
        <f t="shared" si="0"/>
        <v>-1.4321038971511848</v>
      </c>
      <c r="K12" s="7">
        <f t="shared" si="1"/>
        <v>-0.34199496051371575</v>
      </c>
      <c r="L12" s="9"/>
      <c r="M12" s="9"/>
      <c r="N12" s="11"/>
    </row>
    <row r="13" spans="1:14" ht="15" customHeight="1" thickTop="1" thickBot="1" x14ac:dyDescent="0.3">
      <c r="B13" s="32"/>
      <c r="C13" s="32"/>
      <c r="D13" s="32"/>
      <c r="E13" s="32"/>
      <c r="F13" s="32"/>
      <c r="G13" s="32"/>
      <c r="I13" s="2"/>
      <c r="J13" s="29"/>
      <c r="K13" s="29"/>
      <c r="L13" s="5"/>
      <c r="M13" s="5"/>
      <c r="N13" s="5"/>
    </row>
    <row r="14" spans="1:14" ht="15.75" thickTop="1" x14ac:dyDescent="0.25">
      <c r="B14" s="32"/>
      <c r="C14" s="32"/>
      <c r="D14" s="32"/>
      <c r="E14" s="32"/>
      <c r="F14" s="32"/>
      <c r="G14" s="32"/>
      <c r="I14" s="12" t="s">
        <v>99</v>
      </c>
      <c r="J14" s="13"/>
      <c r="K14" s="13"/>
      <c r="L14" s="13"/>
      <c r="M14" s="13"/>
      <c r="N14" s="14"/>
    </row>
    <row r="15" spans="1:14" x14ac:dyDescent="0.25">
      <c r="B15" t="s">
        <v>3</v>
      </c>
      <c r="F15" t="s">
        <v>4</v>
      </c>
      <c r="I15" s="15" t="s">
        <v>100</v>
      </c>
      <c r="J15" s="5" t="s">
        <v>101</v>
      </c>
      <c r="K15" s="7" t="s">
        <v>102</v>
      </c>
      <c r="L15" s="7" t="s">
        <v>103</v>
      </c>
      <c r="M15" s="5"/>
      <c r="N15" s="16"/>
    </row>
    <row r="16" spans="1:14" ht="15" customHeight="1" x14ac:dyDescent="0.25">
      <c r="B16" s="31" t="s">
        <v>6</v>
      </c>
      <c r="C16" s="31"/>
      <c r="D16" s="31"/>
      <c r="E16" s="31"/>
      <c r="F16" s="32">
        <v>1</v>
      </c>
      <c r="G16" s="32"/>
      <c r="I16" s="15">
        <f>F16</f>
        <v>1</v>
      </c>
      <c r="J16" s="5">
        <f>I16*(I16-1)</f>
        <v>0</v>
      </c>
      <c r="K16" s="5">
        <f>$M$7*($M$7-1)</f>
        <v>17822</v>
      </c>
      <c r="L16" s="5">
        <f>J16/K16</f>
        <v>0</v>
      </c>
      <c r="M16" s="5"/>
      <c r="N16" s="16"/>
    </row>
    <row r="17" spans="2:14" x14ac:dyDescent="0.25">
      <c r="B17" s="31" t="s">
        <v>8</v>
      </c>
      <c r="C17" s="31"/>
      <c r="D17" s="31"/>
      <c r="E17" s="31"/>
      <c r="F17" s="32">
        <v>11</v>
      </c>
      <c r="G17" s="32"/>
      <c r="I17" s="15">
        <f t="shared" ref="I17:I20" si="3">F17</f>
        <v>11</v>
      </c>
      <c r="J17" s="5">
        <f t="shared" ref="J17:J20" si="4">I17*(I17-1)</f>
        <v>110</v>
      </c>
      <c r="K17" s="5">
        <f t="shared" ref="K17:K20" si="5">$M$7*($M$7-1)</f>
        <v>17822</v>
      </c>
      <c r="L17" s="5">
        <f t="shared" ref="L17:L20" si="6">J17/K17</f>
        <v>6.1721467848726294E-3</v>
      </c>
      <c r="M17" s="5"/>
      <c r="N17" s="16"/>
    </row>
    <row r="18" spans="2:14" x14ac:dyDescent="0.25">
      <c r="B18" s="31" t="s">
        <v>10</v>
      </c>
      <c r="C18" s="31"/>
      <c r="D18" s="31"/>
      <c r="E18" s="31"/>
      <c r="F18" s="32">
        <v>88</v>
      </c>
      <c r="G18" s="32"/>
      <c r="I18" s="15">
        <f t="shared" si="3"/>
        <v>88</v>
      </c>
      <c r="J18" s="5">
        <f t="shared" si="4"/>
        <v>7656</v>
      </c>
      <c r="K18" s="5">
        <f t="shared" si="5"/>
        <v>17822</v>
      </c>
      <c r="L18" s="5">
        <f t="shared" si="6"/>
        <v>0.42958141622713503</v>
      </c>
      <c r="M18" s="5"/>
      <c r="N18" s="16"/>
    </row>
    <row r="19" spans="2:14" x14ac:dyDescent="0.25">
      <c r="B19" s="31" t="s">
        <v>11</v>
      </c>
      <c r="C19" s="31"/>
      <c r="D19" s="31"/>
      <c r="E19" s="31"/>
      <c r="F19" s="32">
        <v>2</v>
      </c>
      <c r="G19" s="32"/>
      <c r="I19" s="15">
        <f t="shared" si="3"/>
        <v>2</v>
      </c>
      <c r="J19" s="5">
        <f t="shared" si="4"/>
        <v>2</v>
      </c>
      <c r="K19" s="5">
        <f t="shared" si="5"/>
        <v>17822</v>
      </c>
      <c r="L19" s="5">
        <f t="shared" si="6"/>
        <v>1.1222085063404781E-4</v>
      </c>
      <c r="M19" s="5"/>
      <c r="N19" s="16"/>
    </row>
    <row r="20" spans="2:14" x14ac:dyDescent="0.25">
      <c r="B20" s="32" t="s">
        <v>51</v>
      </c>
      <c r="C20" s="32"/>
      <c r="D20" s="32"/>
      <c r="E20" s="32"/>
      <c r="F20" s="32">
        <v>32</v>
      </c>
      <c r="G20" s="32"/>
      <c r="I20" s="15">
        <f t="shared" si="3"/>
        <v>32</v>
      </c>
      <c r="J20" s="5">
        <f t="shared" si="4"/>
        <v>992</v>
      </c>
      <c r="K20" s="5">
        <f t="shared" si="5"/>
        <v>17822</v>
      </c>
      <c r="L20" s="5">
        <f t="shared" si="6"/>
        <v>5.566154191448771E-2</v>
      </c>
      <c r="M20" s="5"/>
      <c r="N20" s="16"/>
    </row>
    <row r="21" spans="2:14" x14ac:dyDescent="0.25">
      <c r="I21" s="15"/>
      <c r="J21" s="5"/>
      <c r="K21" s="5"/>
      <c r="L21" s="5"/>
      <c r="M21" s="5"/>
      <c r="N21" s="16"/>
    </row>
    <row r="22" spans="2:14" x14ac:dyDescent="0.25">
      <c r="I22" s="15"/>
      <c r="J22" s="5"/>
      <c r="K22" s="5"/>
      <c r="L22" s="5"/>
      <c r="M22" s="5"/>
      <c r="N22" s="16"/>
    </row>
    <row r="23" spans="2:14" x14ac:dyDescent="0.25">
      <c r="I23" s="15"/>
      <c r="J23" s="5"/>
      <c r="K23" s="5"/>
      <c r="L23" s="5"/>
      <c r="M23" s="5"/>
      <c r="N23" s="16"/>
    </row>
    <row r="24" spans="2:14" ht="15.75" thickBot="1" x14ac:dyDescent="0.3">
      <c r="I24" s="17"/>
      <c r="J24" s="18"/>
      <c r="K24" s="18"/>
      <c r="L24" s="18" t="s">
        <v>104</v>
      </c>
      <c r="M24" s="18">
        <f>SUM(L16:L20)</f>
        <v>0.49152732577712943</v>
      </c>
      <c r="N24" s="19"/>
    </row>
    <row r="25" spans="2:14" ht="16.5" thickTop="1" thickBot="1" x14ac:dyDescent="0.3"/>
    <row r="26" spans="2:14" ht="15.75" thickTop="1" x14ac:dyDescent="0.25">
      <c r="I26" s="20" t="s">
        <v>105</v>
      </c>
      <c r="J26" s="21"/>
      <c r="K26" s="21"/>
      <c r="L26" s="21"/>
      <c r="M26" s="21"/>
      <c r="N26" s="22"/>
    </row>
    <row r="27" spans="2:14" x14ac:dyDescent="0.25">
      <c r="I27" s="23"/>
      <c r="J27" s="5"/>
      <c r="K27" s="5"/>
      <c r="L27" s="5"/>
      <c r="M27" s="5"/>
      <c r="N27" s="24"/>
    </row>
    <row r="28" spans="2:14" x14ac:dyDescent="0.25">
      <c r="I28" s="23" t="s">
        <v>98</v>
      </c>
      <c r="J28" s="5" t="s">
        <v>106</v>
      </c>
      <c r="K28" s="5" t="s">
        <v>107</v>
      </c>
      <c r="L28" s="5"/>
      <c r="M28" s="5"/>
      <c r="N28" s="24"/>
    </row>
    <row r="29" spans="2:14" x14ac:dyDescent="0.25">
      <c r="I29" s="23">
        <f>M9</f>
        <v>0.92267315125258764</v>
      </c>
      <c r="J29" s="5">
        <f>LN(M6)</f>
        <v>1.6094379124341003</v>
      </c>
      <c r="K29" s="5">
        <f>I29/J29</f>
        <v>0.57328906205343744</v>
      </c>
      <c r="L29" s="5"/>
      <c r="M29" s="5"/>
      <c r="N29" s="24"/>
    </row>
    <row r="30" spans="2:14" x14ac:dyDescent="0.25">
      <c r="I30" s="23"/>
      <c r="J30" s="5"/>
      <c r="K30" s="5"/>
      <c r="L30" s="5"/>
      <c r="M30" s="5"/>
      <c r="N30" s="24"/>
    </row>
    <row r="31" spans="2:14" x14ac:dyDescent="0.25">
      <c r="I31" s="23"/>
      <c r="J31" s="5"/>
      <c r="K31" s="5"/>
      <c r="L31" s="5"/>
      <c r="M31" s="5"/>
      <c r="N31" s="24"/>
    </row>
    <row r="32" spans="2:14" ht="15.75" thickBot="1" x14ac:dyDescent="0.3">
      <c r="I32" s="25"/>
      <c r="J32" s="26"/>
      <c r="K32" s="26"/>
      <c r="L32" s="26"/>
      <c r="M32" s="26"/>
      <c r="N32" s="27"/>
    </row>
    <row r="33" ht="15.75" thickTop="1" x14ac:dyDescent="0.25"/>
  </sheetData>
  <mergeCells count="33">
    <mergeCell ref="B16:E16"/>
    <mergeCell ref="F16:G16"/>
    <mergeCell ref="B17:E17"/>
    <mergeCell ref="F17:G17"/>
    <mergeCell ref="B20:E20"/>
    <mergeCell ref="F20:G20"/>
    <mergeCell ref="B10:E10"/>
    <mergeCell ref="F10:G10"/>
    <mergeCell ref="B11:E11"/>
    <mergeCell ref="F11:G11"/>
    <mergeCell ref="B12:E12"/>
    <mergeCell ref="F12:G12"/>
    <mergeCell ref="B13:E13"/>
    <mergeCell ref="F13:G13"/>
    <mergeCell ref="B14:E14"/>
    <mergeCell ref="F14:G14"/>
    <mergeCell ref="B18:E18"/>
    <mergeCell ref="F18:G18"/>
    <mergeCell ref="B19:E19"/>
    <mergeCell ref="F19:G19"/>
    <mergeCell ref="B9:E9"/>
    <mergeCell ref="F9:G9"/>
    <mergeCell ref="B8:E8"/>
    <mergeCell ref="F8:G8"/>
    <mergeCell ref="A4:D4"/>
    <mergeCell ref="A5:E5"/>
    <mergeCell ref="A3:E3"/>
    <mergeCell ref="F3:K3"/>
    <mergeCell ref="A1:I1"/>
    <mergeCell ref="J1:L1"/>
    <mergeCell ref="M1:N1"/>
    <mergeCell ref="A2:C2"/>
    <mergeCell ref="F2:H2"/>
  </mergeCells>
  <pageMargins left="0.7" right="0.7" top="0.75" bottom="0.75" header="0.3" footer="0.3"/>
  <pageSetup scale="82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abSelected="1" workbookViewId="0">
      <selection activeCell="I5" sqref="I5:N32"/>
    </sheetView>
  </sheetViews>
  <sheetFormatPr defaultRowHeight="15" x14ac:dyDescent="0.25"/>
  <cols>
    <col min="5" max="5" width="23.42578125" customWidth="1"/>
    <col min="6" max="6" width="15" bestFit="1" customWidth="1"/>
  </cols>
  <sheetData>
    <row r="1" spans="1:14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 t="s">
        <v>0</v>
      </c>
      <c r="K1" s="30"/>
      <c r="L1" s="30"/>
      <c r="M1" s="30" t="s">
        <v>1</v>
      </c>
      <c r="N1" s="30"/>
    </row>
    <row r="2" spans="1:14" x14ac:dyDescent="0.25">
      <c r="A2" s="30" t="s">
        <v>52</v>
      </c>
      <c r="B2" s="30"/>
      <c r="C2" s="30"/>
      <c r="F2" s="30" t="s">
        <v>53</v>
      </c>
      <c r="G2" s="30"/>
      <c r="H2" s="30"/>
    </row>
    <row r="3" spans="1:14" x14ac:dyDescent="0.25">
      <c r="A3" s="30" t="s">
        <v>54</v>
      </c>
      <c r="B3" s="30"/>
      <c r="C3" s="30"/>
      <c r="D3" s="30"/>
      <c r="E3" s="30"/>
      <c r="F3" s="30" t="s">
        <v>49</v>
      </c>
      <c r="G3" s="30"/>
      <c r="H3" s="30"/>
      <c r="I3" s="30"/>
      <c r="J3" s="30"/>
      <c r="K3" s="30"/>
    </row>
    <row r="4" spans="1:14" ht="15.75" thickBot="1" x14ac:dyDescent="0.3">
      <c r="A4" s="30" t="s">
        <v>56</v>
      </c>
      <c r="B4" s="30"/>
      <c r="C4" s="30"/>
      <c r="D4" s="30"/>
    </row>
    <row r="5" spans="1:14" ht="15.75" thickTop="1" x14ac:dyDescent="0.25">
      <c r="A5" s="30" t="s">
        <v>23</v>
      </c>
      <c r="B5" s="30"/>
      <c r="C5" s="30"/>
      <c r="D5" s="30"/>
      <c r="E5" s="30"/>
      <c r="I5" s="1" t="s">
        <v>91</v>
      </c>
      <c r="J5" s="2"/>
      <c r="K5" s="2"/>
      <c r="L5" s="2"/>
      <c r="M5" s="2"/>
      <c r="N5" s="3"/>
    </row>
    <row r="6" spans="1:14" x14ac:dyDescent="0.25">
      <c r="I6" s="4"/>
      <c r="J6" s="5"/>
      <c r="K6" s="5"/>
      <c r="L6" s="5" t="s">
        <v>92</v>
      </c>
      <c r="M6" s="5">
        <f>COUNT(F8:G12)</f>
        <v>1</v>
      </c>
      <c r="N6" s="6"/>
    </row>
    <row r="7" spans="1:14" x14ac:dyDescent="0.25">
      <c r="B7" t="s">
        <v>3</v>
      </c>
      <c r="F7" t="s">
        <v>4</v>
      </c>
      <c r="I7" s="4" t="s">
        <v>93</v>
      </c>
      <c r="J7" s="5" t="s">
        <v>94</v>
      </c>
      <c r="K7" s="7" t="s">
        <v>95</v>
      </c>
      <c r="L7" s="5" t="s">
        <v>96</v>
      </c>
      <c r="M7" s="5">
        <f>SUM(F8:G12)</f>
        <v>252</v>
      </c>
      <c r="N7" s="6"/>
    </row>
    <row r="8" spans="1:14" x14ac:dyDescent="0.25">
      <c r="B8" s="31" t="s">
        <v>10</v>
      </c>
      <c r="C8" s="31"/>
      <c r="D8" s="31"/>
      <c r="E8" s="31"/>
      <c r="F8" s="32">
        <v>252</v>
      </c>
      <c r="G8" s="32"/>
      <c r="I8" s="4">
        <f>F8/$M$7</f>
        <v>1</v>
      </c>
      <c r="J8" s="5">
        <f t="shared" ref="J8" si="0">LN(I8)</f>
        <v>0</v>
      </c>
      <c r="K8" s="7">
        <f t="shared" ref="K8" si="1">I8*J8</f>
        <v>0</v>
      </c>
      <c r="L8" s="7" t="s">
        <v>97</v>
      </c>
      <c r="M8" s="5">
        <f>SUM(K8:K12)</f>
        <v>0</v>
      </c>
      <c r="N8" s="6"/>
    </row>
    <row r="9" spans="1:14" x14ac:dyDescent="0.25">
      <c r="I9" s="4"/>
      <c r="J9" s="5"/>
      <c r="K9" s="7"/>
      <c r="L9" s="7" t="s">
        <v>98</v>
      </c>
      <c r="M9" s="5">
        <f>ABS(M8)</f>
        <v>0</v>
      </c>
      <c r="N9" s="6"/>
    </row>
    <row r="10" spans="1:14" x14ac:dyDescent="0.25">
      <c r="I10" s="4"/>
      <c r="J10" s="5"/>
      <c r="K10" s="7"/>
      <c r="L10" s="5"/>
      <c r="M10" s="5"/>
      <c r="N10" s="6"/>
    </row>
    <row r="11" spans="1:14" x14ac:dyDescent="0.25">
      <c r="I11" s="4"/>
      <c r="J11" s="5"/>
      <c r="K11" s="7"/>
      <c r="L11" s="5"/>
      <c r="M11" s="5"/>
      <c r="N11" s="6"/>
    </row>
    <row r="12" spans="1:14" ht="15.75" thickBot="1" x14ac:dyDescent="0.3">
      <c r="I12" s="4"/>
      <c r="J12" s="5"/>
      <c r="K12" s="7"/>
      <c r="L12" s="9"/>
      <c r="M12" s="9"/>
      <c r="N12" s="11"/>
    </row>
    <row r="13" spans="1:14" ht="16.5" thickTop="1" thickBot="1" x14ac:dyDescent="0.3">
      <c r="I13" s="2"/>
      <c r="J13" s="29"/>
      <c r="K13" s="29"/>
      <c r="L13" s="5"/>
      <c r="M13" s="5"/>
      <c r="N13" s="5"/>
    </row>
    <row r="14" spans="1:14" ht="15.75" thickTop="1" x14ac:dyDescent="0.25">
      <c r="I14" s="12" t="s">
        <v>99</v>
      </c>
      <c r="J14" s="13"/>
      <c r="K14" s="13"/>
      <c r="L14" s="13"/>
      <c r="M14" s="13"/>
      <c r="N14" s="14"/>
    </row>
    <row r="15" spans="1:14" x14ac:dyDescent="0.25">
      <c r="B15" t="s">
        <v>3</v>
      </c>
      <c r="F15" t="s">
        <v>4</v>
      </c>
      <c r="I15" s="15" t="s">
        <v>100</v>
      </c>
      <c r="J15" s="5" t="s">
        <v>101</v>
      </c>
      <c r="K15" s="7" t="s">
        <v>102</v>
      </c>
      <c r="L15" s="7" t="s">
        <v>103</v>
      </c>
      <c r="M15" s="5"/>
      <c r="N15" s="16"/>
    </row>
    <row r="16" spans="1:14" x14ac:dyDescent="0.25">
      <c r="B16" s="31" t="s">
        <v>10</v>
      </c>
      <c r="C16" s="31"/>
      <c r="D16" s="31"/>
      <c r="E16" s="31"/>
      <c r="F16" s="32">
        <v>252</v>
      </c>
      <c r="G16" s="32"/>
      <c r="I16" s="15">
        <f>F16</f>
        <v>252</v>
      </c>
      <c r="J16" s="5">
        <f>I16*(I16-1)</f>
        <v>63252</v>
      </c>
      <c r="K16" s="5">
        <f>$M$7*($M$7-1)</f>
        <v>63252</v>
      </c>
      <c r="L16" s="5">
        <f>J16/K16</f>
        <v>1</v>
      </c>
      <c r="M16" s="5"/>
      <c r="N16" s="16"/>
    </row>
    <row r="17" spans="2:14" x14ac:dyDescent="0.25">
      <c r="I17" s="15"/>
      <c r="J17" s="5"/>
      <c r="K17" s="5"/>
      <c r="L17" s="5"/>
      <c r="M17" s="5"/>
      <c r="N17" s="16"/>
    </row>
    <row r="18" spans="2:14" x14ac:dyDescent="0.25">
      <c r="I18" s="15"/>
      <c r="J18" s="5"/>
      <c r="K18" s="5"/>
      <c r="L18" s="5"/>
      <c r="M18" s="5"/>
      <c r="N18" s="16"/>
    </row>
    <row r="19" spans="2:14" x14ac:dyDescent="0.25">
      <c r="I19" s="15"/>
      <c r="J19" s="5"/>
      <c r="K19" s="5"/>
      <c r="L19" s="5"/>
      <c r="M19" s="5"/>
      <c r="N19" s="16"/>
    </row>
    <row r="20" spans="2:14" ht="15" customHeight="1" x14ac:dyDescent="0.25">
      <c r="I20" s="15"/>
      <c r="J20" s="5"/>
      <c r="K20" s="5"/>
      <c r="L20" s="5"/>
      <c r="M20" s="5"/>
      <c r="N20" s="16"/>
    </row>
    <row r="21" spans="2:14" x14ac:dyDescent="0.25">
      <c r="I21" s="15"/>
      <c r="J21" s="5"/>
      <c r="K21" s="5"/>
      <c r="L21" s="5"/>
      <c r="M21" s="5"/>
      <c r="N21" s="16"/>
    </row>
    <row r="22" spans="2:14" x14ac:dyDescent="0.25">
      <c r="B22" s="32"/>
      <c r="C22" s="32"/>
      <c r="D22" s="32"/>
      <c r="E22" s="32"/>
      <c r="F22" s="32"/>
      <c r="G22" s="32"/>
      <c r="I22" s="15"/>
      <c r="J22" s="5"/>
      <c r="K22" s="5"/>
      <c r="L22" s="5"/>
      <c r="M22" s="5"/>
      <c r="N22" s="16"/>
    </row>
    <row r="23" spans="2:14" ht="15" customHeight="1" x14ac:dyDescent="0.25">
      <c r="B23" s="32"/>
      <c r="C23" s="32"/>
      <c r="D23" s="32"/>
      <c r="E23" s="32"/>
      <c r="F23" s="32"/>
      <c r="G23" s="32"/>
      <c r="I23" s="15"/>
      <c r="J23" s="5"/>
      <c r="K23" s="5"/>
      <c r="L23" s="5"/>
      <c r="M23" s="5"/>
      <c r="N23" s="16"/>
    </row>
    <row r="24" spans="2:14" ht="15.75" thickBot="1" x14ac:dyDescent="0.3">
      <c r="B24" s="32"/>
      <c r="C24" s="32"/>
      <c r="D24" s="32"/>
      <c r="E24" s="32"/>
      <c r="F24" s="32"/>
      <c r="G24" s="32"/>
      <c r="I24" s="17"/>
      <c r="J24" s="18"/>
      <c r="K24" s="18"/>
      <c r="L24" s="18" t="s">
        <v>104</v>
      </c>
      <c r="M24" s="18">
        <f>SUM(L16:L20)</f>
        <v>1</v>
      </c>
      <c r="N24" s="19"/>
    </row>
    <row r="25" spans="2:14" ht="16.5" thickTop="1" thickBot="1" x14ac:dyDescent="0.3">
      <c r="B25" s="32"/>
      <c r="C25" s="32"/>
      <c r="D25" s="32"/>
      <c r="E25" s="32"/>
      <c r="F25" s="32"/>
      <c r="G25" s="32"/>
    </row>
    <row r="26" spans="2:14" ht="15.75" thickTop="1" x14ac:dyDescent="0.25">
      <c r="B26" s="32"/>
      <c r="C26" s="32"/>
      <c r="D26" s="32"/>
      <c r="E26" s="32"/>
      <c r="F26" s="32"/>
      <c r="G26" s="32"/>
      <c r="I26" s="20" t="s">
        <v>105</v>
      </c>
      <c r="J26" s="21"/>
      <c r="K26" s="21"/>
      <c r="L26" s="21"/>
      <c r="M26" s="21"/>
      <c r="N26" s="22"/>
    </row>
    <row r="27" spans="2:14" x14ac:dyDescent="0.25">
      <c r="B27" s="32"/>
      <c r="C27" s="32"/>
      <c r="D27" s="32"/>
      <c r="E27" s="32"/>
      <c r="F27" s="32"/>
      <c r="G27" s="32"/>
      <c r="I27" s="23"/>
      <c r="J27" s="5"/>
      <c r="K27" s="5"/>
      <c r="L27" s="5"/>
      <c r="M27" s="5"/>
      <c r="N27" s="24"/>
    </row>
    <row r="28" spans="2:14" x14ac:dyDescent="0.25">
      <c r="I28" s="23" t="s">
        <v>98</v>
      </c>
      <c r="J28" s="5" t="s">
        <v>106</v>
      </c>
      <c r="K28" s="5" t="s">
        <v>107</v>
      </c>
      <c r="L28" s="5"/>
      <c r="M28" s="5"/>
      <c r="N28" s="24"/>
    </row>
    <row r="29" spans="2:14" x14ac:dyDescent="0.25">
      <c r="I29" s="23">
        <f>M9</f>
        <v>0</v>
      </c>
      <c r="J29" s="5">
        <f>LN(M6)</f>
        <v>0</v>
      </c>
      <c r="K29" s="5" t="e">
        <f>I29/J29</f>
        <v>#DIV/0!</v>
      </c>
      <c r="L29" s="5"/>
      <c r="M29" s="5"/>
      <c r="N29" s="24"/>
    </row>
    <row r="30" spans="2:14" x14ac:dyDescent="0.25">
      <c r="I30" s="23"/>
      <c r="J30" s="5"/>
      <c r="K30" s="5"/>
      <c r="L30" s="5"/>
      <c r="M30" s="5"/>
      <c r="N30" s="24"/>
    </row>
    <row r="31" spans="2:14" x14ac:dyDescent="0.25">
      <c r="I31" s="23"/>
      <c r="J31" s="5"/>
      <c r="K31" s="5"/>
      <c r="L31" s="5"/>
      <c r="M31" s="5"/>
      <c r="N31" s="24"/>
    </row>
    <row r="32" spans="2:14" ht="15.75" thickBot="1" x14ac:dyDescent="0.3">
      <c r="I32" s="25"/>
      <c r="J32" s="26"/>
      <c r="K32" s="26"/>
      <c r="L32" s="26"/>
      <c r="M32" s="26"/>
      <c r="N32" s="27"/>
    </row>
    <row r="33" ht="15.75" thickTop="1" x14ac:dyDescent="0.25"/>
  </sheetData>
  <mergeCells count="25">
    <mergeCell ref="B26:E26"/>
    <mergeCell ref="F26:G26"/>
    <mergeCell ref="B27:E27"/>
    <mergeCell ref="F27:G27"/>
    <mergeCell ref="B23:E23"/>
    <mergeCell ref="F23:G23"/>
    <mergeCell ref="B24:E24"/>
    <mergeCell ref="F24:G24"/>
    <mergeCell ref="B25:E25"/>
    <mergeCell ref="F25:G25"/>
    <mergeCell ref="B22:E22"/>
    <mergeCell ref="F22:G22"/>
    <mergeCell ref="B16:E16"/>
    <mergeCell ref="F16:G16"/>
    <mergeCell ref="B8:E8"/>
    <mergeCell ref="F8:G8"/>
    <mergeCell ref="M1:N1"/>
    <mergeCell ref="A2:C2"/>
    <mergeCell ref="F2:H2"/>
    <mergeCell ref="A4:D4"/>
    <mergeCell ref="A5:E5"/>
    <mergeCell ref="A3:E3"/>
    <mergeCell ref="F3:K3"/>
    <mergeCell ref="A1:I1"/>
    <mergeCell ref="J1:L1"/>
  </mergeCells>
  <pageMargins left="0.7" right="0.7" top="0.75" bottom="0.75" header="0.3" footer="0.3"/>
  <pageSetup scale="82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workbookViewId="0">
      <selection activeCell="N32" sqref="I5:N32"/>
    </sheetView>
  </sheetViews>
  <sheetFormatPr defaultRowHeight="15" x14ac:dyDescent="0.25"/>
  <cols>
    <col min="5" max="5" width="23.42578125" customWidth="1"/>
    <col min="6" max="6" width="15" bestFit="1" customWidth="1"/>
  </cols>
  <sheetData>
    <row r="1" spans="1:14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 t="s">
        <v>0</v>
      </c>
      <c r="K1" s="30"/>
      <c r="L1" s="30"/>
      <c r="M1" s="30" t="s">
        <v>1</v>
      </c>
      <c r="N1" s="30"/>
    </row>
    <row r="2" spans="1:14" x14ac:dyDescent="0.25">
      <c r="A2" s="30" t="s">
        <v>55</v>
      </c>
      <c r="B2" s="30"/>
      <c r="C2" s="30"/>
      <c r="F2" s="30" t="s">
        <v>57</v>
      </c>
      <c r="G2" s="30"/>
      <c r="H2" s="30"/>
    </row>
    <row r="3" spans="1:14" x14ac:dyDescent="0.25">
      <c r="A3" s="30" t="s">
        <v>58</v>
      </c>
      <c r="B3" s="30"/>
      <c r="C3" s="30"/>
      <c r="D3" s="30"/>
      <c r="E3" s="30"/>
      <c r="F3" s="30" t="s">
        <v>59</v>
      </c>
      <c r="G3" s="30"/>
      <c r="H3" s="30"/>
      <c r="I3" s="30"/>
      <c r="J3" s="30"/>
      <c r="K3" s="30"/>
    </row>
    <row r="4" spans="1:14" ht="15.75" thickBot="1" x14ac:dyDescent="0.3">
      <c r="A4" s="30" t="s">
        <v>60</v>
      </c>
      <c r="B4" s="30"/>
      <c r="C4" s="30"/>
      <c r="D4" s="30"/>
    </row>
    <row r="5" spans="1:14" ht="15.75" thickTop="1" x14ac:dyDescent="0.25">
      <c r="A5" s="30" t="s">
        <v>23</v>
      </c>
      <c r="B5" s="30"/>
      <c r="C5" s="30"/>
      <c r="D5" s="30"/>
      <c r="E5" s="30"/>
      <c r="I5" s="1" t="s">
        <v>91</v>
      </c>
      <c r="J5" s="2"/>
      <c r="K5" s="2"/>
      <c r="L5" s="2"/>
      <c r="M5" s="2"/>
      <c r="N5" s="3"/>
    </row>
    <row r="6" spans="1:14" x14ac:dyDescent="0.25">
      <c r="I6" s="4"/>
      <c r="J6" s="5"/>
      <c r="K6" s="5"/>
      <c r="L6" s="5" t="s">
        <v>92</v>
      </c>
      <c r="M6" s="5">
        <f>COUNT(F8:G12)</f>
        <v>3</v>
      </c>
      <c r="N6" s="6"/>
    </row>
    <row r="7" spans="1:14" x14ac:dyDescent="0.25">
      <c r="B7" t="s">
        <v>3</v>
      </c>
      <c r="F7" t="s">
        <v>4</v>
      </c>
      <c r="I7" s="4" t="s">
        <v>93</v>
      </c>
      <c r="J7" s="5" t="s">
        <v>94</v>
      </c>
      <c r="K7" s="7" t="s">
        <v>95</v>
      </c>
      <c r="L7" s="5" t="s">
        <v>96</v>
      </c>
      <c r="M7" s="5">
        <f>SUM(F8:G12)</f>
        <v>270</v>
      </c>
      <c r="N7" s="6"/>
    </row>
    <row r="8" spans="1:14" x14ac:dyDescent="0.25">
      <c r="B8" s="31" t="s">
        <v>8</v>
      </c>
      <c r="C8" s="31"/>
      <c r="D8" s="31"/>
      <c r="E8" s="31"/>
      <c r="F8" s="32">
        <v>62</v>
      </c>
      <c r="G8" s="32"/>
      <c r="I8" s="4">
        <f>F8/$M$7</f>
        <v>0.22962962962962963</v>
      </c>
      <c r="J8" s="5">
        <f t="shared" ref="J8:J10" si="0">LN(I8)</f>
        <v>-1.4712875739532831</v>
      </c>
      <c r="K8" s="7">
        <f t="shared" ref="K8:K10" si="1">I8*J8</f>
        <v>-0.33785122068556872</v>
      </c>
      <c r="L8" s="7" t="s">
        <v>97</v>
      </c>
      <c r="M8" s="5">
        <f>SUM(K8:K10)</f>
        <v>-0.61203681802987331</v>
      </c>
      <c r="N8" s="6"/>
    </row>
    <row r="9" spans="1:14" x14ac:dyDescent="0.25">
      <c r="B9" s="31" t="s">
        <v>10</v>
      </c>
      <c r="C9" s="31"/>
      <c r="D9" s="31"/>
      <c r="E9" s="31"/>
      <c r="F9" s="32">
        <v>204</v>
      </c>
      <c r="G9" s="32"/>
      <c r="I9" s="4">
        <f t="shared" ref="I9:I10" si="2">F9/$M$7</f>
        <v>0.75555555555555554</v>
      </c>
      <c r="J9" s="5">
        <f t="shared" si="0"/>
        <v>-0.28030196515415839</v>
      </c>
      <c r="K9" s="7">
        <f t="shared" si="1"/>
        <v>-0.21178370700536411</v>
      </c>
      <c r="L9" s="7" t="s">
        <v>98</v>
      </c>
      <c r="M9" s="5">
        <f>ABS(M8)</f>
        <v>0.61203681802987331</v>
      </c>
      <c r="N9" s="6"/>
    </row>
    <row r="10" spans="1:14" x14ac:dyDescent="0.25">
      <c r="B10" s="32" t="s">
        <v>61</v>
      </c>
      <c r="C10" s="32"/>
      <c r="D10" s="32"/>
      <c r="E10" s="32"/>
      <c r="F10" s="32">
        <v>4</v>
      </c>
      <c r="G10" s="32"/>
      <c r="I10" s="4">
        <f t="shared" si="2"/>
        <v>1.4814814814814815E-2</v>
      </c>
      <c r="J10" s="5">
        <f t="shared" si="0"/>
        <v>-4.2121275978784842</v>
      </c>
      <c r="K10" s="7">
        <f t="shared" si="1"/>
        <v>-6.2401890338940509E-2</v>
      </c>
      <c r="L10" s="5"/>
      <c r="M10" s="5"/>
      <c r="N10" s="6"/>
    </row>
    <row r="11" spans="1:14" x14ac:dyDescent="0.25">
      <c r="B11" s="32"/>
      <c r="C11" s="32"/>
      <c r="D11" s="32"/>
      <c r="E11" s="32"/>
      <c r="F11" s="32"/>
      <c r="G11" s="32"/>
      <c r="I11" s="4"/>
      <c r="J11" s="5"/>
      <c r="K11" s="7"/>
      <c r="L11" s="5"/>
      <c r="M11" s="5"/>
      <c r="N11" s="6"/>
    </row>
    <row r="12" spans="1:14" ht="15" customHeight="1" thickBot="1" x14ac:dyDescent="0.3">
      <c r="B12" s="32"/>
      <c r="C12" s="32"/>
      <c r="D12" s="32"/>
      <c r="E12" s="32"/>
      <c r="F12" s="32"/>
      <c r="G12" s="32"/>
      <c r="I12" s="4"/>
      <c r="J12" s="5"/>
      <c r="K12" s="7"/>
      <c r="L12" s="9"/>
      <c r="M12" s="9"/>
      <c r="N12" s="11"/>
    </row>
    <row r="13" spans="1:14" ht="16.5" thickTop="1" thickBot="1" x14ac:dyDescent="0.3">
      <c r="B13" s="32"/>
      <c r="C13" s="32"/>
      <c r="D13" s="32"/>
      <c r="E13" s="32"/>
      <c r="F13" s="32"/>
      <c r="G13" s="32"/>
      <c r="I13" s="2"/>
      <c r="J13" s="29"/>
      <c r="K13" s="29"/>
      <c r="L13" s="5"/>
      <c r="M13" s="5"/>
      <c r="N13" s="5"/>
    </row>
    <row r="14" spans="1:14" ht="15.75" thickTop="1" x14ac:dyDescent="0.25">
      <c r="B14" s="32"/>
      <c r="C14" s="32"/>
      <c r="D14" s="32"/>
      <c r="E14" s="32"/>
      <c r="F14" s="32"/>
      <c r="G14" s="32"/>
      <c r="I14" s="12" t="s">
        <v>99</v>
      </c>
      <c r="J14" s="13"/>
      <c r="K14" s="13"/>
      <c r="L14" s="13"/>
      <c r="M14" s="13"/>
      <c r="N14" s="14"/>
    </row>
    <row r="15" spans="1:14" ht="15" customHeight="1" x14ac:dyDescent="0.25">
      <c r="B15" t="s">
        <v>3</v>
      </c>
      <c r="F15" t="s">
        <v>4</v>
      </c>
      <c r="I15" s="15" t="s">
        <v>100</v>
      </c>
      <c r="J15" s="5" t="s">
        <v>101</v>
      </c>
      <c r="K15" s="7" t="s">
        <v>102</v>
      </c>
      <c r="L15" s="7" t="s">
        <v>103</v>
      </c>
      <c r="M15" s="5"/>
      <c r="N15" s="16"/>
    </row>
    <row r="16" spans="1:14" x14ac:dyDescent="0.25">
      <c r="B16" s="31" t="s">
        <v>8</v>
      </c>
      <c r="C16" s="31"/>
      <c r="D16" s="31"/>
      <c r="E16" s="31"/>
      <c r="F16" s="32">
        <v>62</v>
      </c>
      <c r="G16" s="32"/>
      <c r="I16" s="15">
        <f>F16</f>
        <v>62</v>
      </c>
      <c r="J16" s="5">
        <f>I16*(I16-1)</f>
        <v>3782</v>
      </c>
      <c r="K16" s="5">
        <f>$M$7*($M$7-1)</f>
        <v>72630</v>
      </c>
      <c r="L16" s="5">
        <f>J16/K16</f>
        <v>5.2072146495938318E-2</v>
      </c>
      <c r="M16" s="5"/>
      <c r="N16" s="16"/>
    </row>
    <row r="17" spans="2:14" x14ac:dyDescent="0.25">
      <c r="B17" s="31" t="s">
        <v>10</v>
      </c>
      <c r="C17" s="31"/>
      <c r="D17" s="31"/>
      <c r="E17" s="31"/>
      <c r="F17" s="32">
        <v>204</v>
      </c>
      <c r="G17" s="32"/>
      <c r="I17" s="15">
        <f t="shared" ref="I17:I18" si="3">F17</f>
        <v>204</v>
      </c>
      <c r="J17" s="5">
        <f t="shared" ref="J17:J18" si="4">I17*(I17-1)</f>
        <v>41412</v>
      </c>
      <c r="K17" s="5">
        <f t="shared" ref="K17:K18" si="5">$M$7*($M$7-1)</f>
        <v>72630</v>
      </c>
      <c r="L17" s="5">
        <f t="shared" ref="L17:L18" si="6">J17/K17</f>
        <v>0.57017761255679467</v>
      </c>
      <c r="M17" s="5"/>
      <c r="N17" s="16"/>
    </row>
    <row r="18" spans="2:14" x14ac:dyDescent="0.25">
      <c r="B18" s="32" t="s">
        <v>61</v>
      </c>
      <c r="C18" s="32"/>
      <c r="D18" s="32"/>
      <c r="E18" s="32"/>
      <c r="F18" s="32">
        <v>4</v>
      </c>
      <c r="G18" s="32"/>
      <c r="I18" s="15">
        <f t="shared" si="3"/>
        <v>4</v>
      </c>
      <c r="J18" s="5">
        <f t="shared" si="4"/>
        <v>12</v>
      </c>
      <c r="K18" s="5">
        <f t="shared" si="5"/>
        <v>72630</v>
      </c>
      <c r="L18" s="5">
        <f t="shared" si="6"/>
        <v>1.6522098306484924E-4</v>
      </c>
      <c r="M18" s="5"/>
      <c r="N18" s="16"/>
    </row>
    <row r="19" spans="2:14" x14ac:dyDescent="0.25">
      <c r="I19" s="15"/>
      <c r="J19" s="5"/>
      <c r="K19" s="5"/>
      <c r="L19" s="5"/>
      <c r="M19" s="5"/>
      <c r="N19" s="16"/>
    </row>
    <row r="20" spans="2:14" x14ac:dyDescent="0.25">
      <c r="I20" s="15"/>
      <c r="J20" s="5"/>
      <c r="K20" s="5"/>
      <c r="L20" s="5"/>
      <c r="M20" s="5"/>
      <c r="N20" s="16"/>
    </row>
    <row r="21" spans="2:14" x14ac:dyDescent="0.25">
      <c r="I21" s="15"/>
      <c r="J21" s="5"/>
      <c r="K21" s="5"/>
      <c r="L21" s="5"/>
      <c r="M21" s="5"/>
      <c r="N21" s="16"/>
    </row>
    <row r="22" spans="2:14" x14ac:dyDescent="0.25">
      <c r="I22" s="15"/>
      <c r="J22" s="5"/>
      <c r="K22" s="5"/>
      <c r="L22" s="5"/>
      <c r="M22" s="5"/>
      <c r="N22" s="16"/>
    </row>
    <row r="23" spans="2:14" x14ac:dyDescent="0.25">
      <c r="I23" s="15"/>
      <c r="J23" s="5"/>
      <c r="K23" s="5"/>
      <c r="L23" s="5"/>
      <c r="M23" s="5"/>
      <c r="N23" s="16"/>
    </row>
    <row r="24" spans="2:14" ht="15.75" thickBot="1" x14ac:dyDescent="0.3">
      <c r="I24" s="17"/>
      <c r="J24" s="18"/>
      <c r="K24" s="18"/>
      <c r="L24" s="18" t="s">
        <v>104</v>
      </c>
      <c r="M24" s="18">
        <f>SUM(L16:L18)</f>
        <v>0.62241498003579776</v>
      </c>
      <c r="N24" s="19"/>
    </row>
    <row r="25" spans="2:14" ht="16.5" thickTop="1" thickBot="1" x14ac:dyDescent="0.3"/>
    <row r="26" spans="2:14" ht="15.75" thickTop="1" x14ac:dyDescent="0.25">
      <c r="I26" s="20" t="s">
        <v>105</v>
      </c>
      <c r="J26" s="21"/>
      <c r="K26" s="21"/>
      <c r="L26" s="21"/>
      <c r="M26" s="21"/>
      <c r="N26" s="22"/>
    </row>
    <row r="27" spans="2:14" x14ac:dyDescent="0.25">
      <c r="I27" s="23"/>
      <c r="J27" s="5"/>
      <c r="K27" s="5"/>
      <c r="L27" s="5"/>
      <c r="M27" s="5"/>
      <c r="N27" s="24"/>
    </row>
    <row r="28" spans="2:14" x14ac:dyDescent="0.25">
      <c r="I28" s="23" t="s">
        <v>98</v>
      </c>
      <c r="J28" s="5" t="s">
        <v>106</v>
      </c>
      <c r="K28" s="5" t="s">
        <v>107</v>
      </c>
      <c r="L28" s="5"/>
      <c r="M28" s="5"/>
      <c r="N28" s="24"/>
    </row>
    <row r="29" spans="2:14" x14ac:dyDescent="0.25">
      <c r="I29" s="23">
        <f>M9</f>
        <v>0.61203681802987331</v>
      </c>
      <c r="J29" s="5">
        <f>LN(M6)</f>
        <v>1.0986122886681098</v>
      </c>
      <c r="K29" s="5">
        <f>I29/J29</f>
        <v>0.55709991991066221</v>
      </c>
      <c r="L29" s="5"/>
      <c r="M29" s="5"/>
      <c r="N29" s="24"/>
    </row>
    <row r="30" spans="2:14" x14ac:dyDescent="0.25">
      <c r="I30" s="23"/>
      <c r="J30" s="5"/>
      <c r="K30" s="5"/>
      <c r="L30" s="5"/>
      <c r="M30" s="5"/>
      <c r="N30" s="24"/>
    </row>
    <row r="31" spans="2:14" x14ac:dyDescent="0.25">
      <c r="I31" s="23"/>
      <c r="J31" s="5"/>
      <c r="K31" s="5"/>
      <c r="L31" s="5"/>
      <c r="M31" s="5"/>
      <c r="N31" s="24"/>
    </row>
    <row r="32" spans="2:14" ht="15.75" thickBot="1" x14ac:dyDescent="0.3">
      <c r="I32" s="25"/>
      <c r="J32" s="26"/>
      <c r="K32" s="26"/>
      <c r="L32" s="26"/>
      <c r="M32" s="26"/>
      <c r="N32" s="27"/>
    </row>
    <row r="33" ht="15.75" thickTop="1" x14ac:dyDescent="0.25"/>
  </sheetData>
  <mergeCells count="29">
    <mergeCell ref="B13:E13"/>
    <mergeCell ref="F13:G13"/>
    <mergeCell ref="B14:E14"/>
    <mergeCell ref="F14:G14"/>
    <mergeCell ref="B18:E18"/>
    <mergeCell ref="F18:G18"/>
    <mergeCell ref="B9:E9"/>
    <mergeCell ref="F9:G9"/>
    <mergeCell ref="B8:E8"/>
    <mergeCell ref="F8:G8"/>
    <mergeCell ref="B10:E10"/>
    <mergeCell ref="F10:G10"/>
    <mergeCell ref="B11:E11"/>
    <mergeCell ref="F11:G11"/>
    <mergeCell ref="B12:E12"/>
    <mergeCell ref="F12:G12"/>
    <mergeCell ref="B16:E16"/>
    <mergeCell ref="F16:G16"/>
    <mergeCell ref="B17:E17"/>
    <mergeCell ref="F17:G17"/>
    <mergeCell ref="M1:N1"/>
    <mergeCell ref="A2:C2"/>
    <mergeCell ref="F2:H2"/>
    <mergeCell ref="A4:D4"/>
    <mergeCell ref="A5:E5"/>
    <mergeCell ref="A3:E3"/>
    <mergeCell ref="F3:K3"/>
    <mergeCell ref="A1:I1"/>
    <mergeCell ref="J1:L1"/>
  </mergeCells>
  <pageMargins left="0.7" right="0.7" top="0.75" bottom="0.75" header="0.3" footer="0.3"/>
  <pageSetup scale="8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Wonderland High 1</vt:lpstr>
      <vt:lpstr>Wonderland High 2</vt:lpstr>
      <vt:lpstr>Wonderland High 3</vt:lpstr>
      <vt:lpstr>Wonderland High 4</vt:lpstr>
      <vt:lpstr>Wonderland High 5</vt:lpstr>
      <vt:lpstr>Wonderland High 6</vt:lpstr>
      <vt:lpstr>Wonderland High 7</vt:lpstr>
      <vt:lpstr>Wonderland High 8</vt:lpstr>
      <vt:lpstr>Wonderland High 9</vt:lpstr>
      <vt:lpstr>Wonderland High 10</vt:lpstr>
      <vt:lpstr>Wonderland High 11</vt:lpstr>
      <vt:lpstr>Wonderland High 12</vt:lpstr>
      <vt:lpstr>Wonderland High 13</vt:lpstr>
      <vt:lpstr>Wonderland High 14</vt:lpstr>
      <vt:lpstr>Wonderland High 15</vt:lpstr>
    </vt:vector>
  </TitlesOfParts>
  <Company>Maine Maritime Academy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 User</dc:creator>
  <cp:lastModifiedBy>MMA User</cp:lastModifiedBy>
  <cp:lastPrinted>2017-09-09T17:18:21Z</cp:lastPrinted>
  <dcterms:created xsi:type="dcterms:W3CDTF">2017-07-28T17:26:27Z</dcterms:created>
  <dcterms:modified xsi:type="dcterms:W3CDTF">2017-09-09T17:30:18Z</dcterms:modified>
</cp:coreProperties>
</file>