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mcreyn\OneDrive\CBM school\Writing\Dog paper\Repository\"/>
    </mc:Choice>
  </mc:AlternateContent>
  <bookViews>
    <workbookView xWindow="0" yWindow="0" windowWidth="19005" windowHeight="8790" activeTab="1"/>
  </bookViews>
  <sheets>
    <sheet name="1728-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2" l="1"/>
  <c r="I10" i="2"/>
  <c r="M22" i="2"/>
  <c r="N22" i="2"/>
  <c r="O22" i="2"/>
  <c r="M28" i="2" l="1"/>
  <c r="M27" i="2"/>
  <c r="M10" i="2"/>
  <c r="O10" i="2"/>
  <c r="N10" i="2"/>
  <c r="P58" i="2" l="1"/>
  <c r="M59" i="2"/>
  <c r="M60" i="2"/>
  <c r="M58" i="2"/>
  <c r="M55" i="2"/>
  <c r="P54" i="2" s="1"/>
  <c r="M56" i="2"/>
  <c r="M54" i="2"/>
  <c r="N56" i="2"/>
  <c r="N55" i="2"/>
  <c r="N54" i="2"/>
  <c r="P42" i="2"/>
  <c r="P38" i="2"/>
  <c r="P22" i="2"/>
  <c r="P14" i="2"/>
  <c r="P18" i="2"/>
  <c r="U43" i="2"/>
  <c r="S42" i="2"/>
  <c r="O23" i="2"/>
  <c r="K41" i="2"/>
  <c r="J10" i="2"/>
  <c r="J11" i="2"/>
  <c r="K11" i="2"/>
  <c r="O11" i="2" s="1"/>
  <c r="J12" i="2"/>
  <c r="K12" i="2"/>
  <c r="J13" i="2"/>
  <c r="K13" i="2"/>
  <c r="J14" i="2"/>
  <c r="K14" i="2"/>
  <c r="O14" i="2" s="1"/>
  <c r="J15" i="2"/>
  <c r="N15" i="2" s="1"/>
  <c r="K15" i="2"/>
  <c r="O15" i="2" s="1"/>
  <c r="J16" i="2"/>
  <c r="K16" i="2"/>
  <c r="J17" i="2"/>
  <c r="K17" i="2"/>
  <c r="J18" i="2"/>
  <c r="Y4" i="2" s="1"/>
  <c r="K18" i="2"/>
  <c r="J19" i="2"/>
  <c r="K19" i="2"/>
  <c r="J20" i="2"/>
  <c r="K20" i="2"/>
  <c r="J21" i="2"/>
  <c r="K21" i="2"/>
  <c r="J22" i="2"/>
  <c r="U19" i="2" s="1"/>
  <c r="K22" i="2"/>
  <c r="J23" i="2"/>
  <c r="K23" i="2"/>
  <c r="J24" i="2"/>
  <c r="K24" i="2"/>
  <c r="J25" i="2"/>
  <c r="K25" i="2"/>
  <c r="J26" i="2"/>
  <c r="U10" i="2" s="1"/>
  <c r="K26" i="2"/>
  <c r="V10" i="2" s="1"/>
  <c r="J27" i="2"/>
  <c r="K27" i="2"/>
  <c r="J28" i="2"/>
  <c r="K28" i="2"/>
  <c r="J29" i="2"/>
  <c r="K29" i="2"/>
  <c r="J30" i="2"/>
  <c r="U23" i="2" s="1"/>
  <c r="K30" i="2"/>
  <c r="V23" i="2" s="1"/>
  <c r="J31" i="2"/>
  <c r="K31" i="2"/>
  <c r="J32" i="2"/>
  <c r="K32" i="2"/>
  <c r="O24" i="2" s="1"/>
  <c r="J33" i="2"/>
  <c r="K33" i="2"/>
  <c r="J34" i="2"/>
  <c r="U8" i="2" s="1"/>
  <c r="U25" i="2" s="1"/>
  <c r="K34" i="2"/>
  <c r="V8" i="2" s="1"/>
  <c r="V25" i="2" s="1"/>
  <c r="J35" i="2"/>
  <c r="K35" i="2"/>
  <c r="J36" i="2"/>
  <c r="K36" i="2"/>
  <c r="J37" i="2"/>
  <c r="K37" i="2"/>
  <c r="J38" i="2"/>
  <c r="U5" i="2" s="1"/>
  <c r="K38" i="2"/>
  <c r="V5" i="2" s="1"/>
  <c r="J39" i="2"/>
  <c r="K39" i="2"/>
  <c r="J40" i="2"/>
  <c r="K40" i="2"/>
  <c r="J41" i="2"/>
  <c r="J42" i="2"/>
  <c r="N42" i="2" s="1"/>
  <c r="K42" i="2"/>
  <c r="V20" i="2" s="1"/>
  <c r="J43" i="2"/>
  <c r="N43" i="2" s="1"/>
  <c r="K43" i="2"/>
  <c r="J44" i="2"/>
  <c r="N44" i="2" s="1"/>
  <c r="K44" i="2"/>
  <c r="O44" i="2" s="1"/>
  <c r="J45" i="2"/>
  <c r="K45" i="2"/>
  <c r="J46" i="2"/>
  <c r="K46" i="2"/>
  <c r="Z3" i="2" s="1"/>
  <c r="J47" i="2"/>
  <c r="U3" i="2" s="1"/>
  <c r="K47" i="2"/>
  <c r="J48" i="2"/>
  <c r="K48" i="2"/>
  <c r="J49" i="2"/>
  <c r="K49" i="2"/>
  <c r="J50" i="2"/>
  <c r="K50" i="2"/>
  <c r="V18" i="2" s="1"/>
  <c r="J51" i="2"/>
  <c r="K51" i="2"/>
  <c r="J52" i="2"/>
  <c r="K52" i="2"/>
  <c r="J53" i="2"/>
  <c r="K53" i="2"/>
  <c r="J54" i="2"/>
  <c r="K54" i="2"/>
  <c r="Z9" i="2" s="1"/>
  <c r="J55" i="2"/>
  <c r="K55" i="2"/>
  <c r="J56" i="2"/>
  <c r="K56" i="2"/>
  <c r="J57" i="2"/>
  <c r="K57" i="2"/>
  <c r="J58" i="2"/>
  <c r="K58" i="2"/>
  <c r="V22" i="2" s="1"/>
  <c r="J59" i="2"/>
  <c r="K59" i="2"/>
  <c r="J60" i="2"/>
  <c r="K60" i="2"/>
  <c r="J61" i="2"/>
  <c r="K61" i="2"/>
  <c r="J62" i="2"/>
  <c r="K62" i="2"/>
  <c r="V7" i="2" s="1"/>
  <c r="V24" i="2" s="1"/>
  <c r="J63" i="2"/>
  <c r="U7" i="2" s="1"/>
  <c r="U24" i="2" s="1"/>
  <c r="K63" i="2"/>
  <c r="J64" i="2"/>
  <c r="K64" i="2"/>
  <c r="I11" i="2"/>
  <c r="I12" i="2"/>
  <c r="M12" i="2" s="1"/>
  <c r="I13" i="2"/>
  <c r="I14" i="2"/>
  <c r="M14" i="2" s="1"/>
  <c r="I15" i="2"/>
  <c r="M15" i="2" s="1"/>
  <c r="I16" i="2"/>
  <c r="I17" i="2"/>
  <c r="I18" i="2"/>
  <c r="I19" i="2"/>
  <c r="I20" i="2"/>
  <c r="I21" i="2"/>
  <c r="I22" i="2"/>
  <c r="I23" i="2"/>
  <c r="I24" i="2"/>
  <c r="I25" i="2"/>
  <c r="I26" i="2"/>
  <c r="I27" i="2"/>
  <c r="M19" i="2" s="1"/>
  <c r="I28" i="2"/>
  <c r="M20" i="2" s="1"/>
  <c r="I29" i="2"/>
  <c r="I30" i="2"/>
  <c r="I31" i="2"/>
  <c r="M23" i="2" s="1"/>
  <c r="I32" i="2"/>
  <c r="I33" i="2"/>
  <c r="I34" i="2"/>
  <c r="I35" i="2"/>
  <c r="I36" i="2"/>
  <c r="M24" i="2" s="1"/>
  <c r="I37" i="2"/>
  <c r="I38" i="2"/>
  <c r="I39" i="2"/>
  <c r="I40" i="2"/>
  <c r="I41" i="2"/>
  <c r="I42" i="2"/>
  <c r="I43" i="2"/>
  <c r="I44" i="2"/>
  <c r="M44" i="2" s="1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AK17" i="2"/>
  <c r="AK16" i="2" s="1"/>
  <c r="AK15" i="2" s="1"/>
  <c r="AK14" i="2" s="1"/>
  <c r="AK13" i="2" s="1"/>
  <c r="AK12" i="2" s="1"/>
  <c r="AK11" i="2" s="1"/>
  <c r="AK10" i="2" s="1"/>
  <c r="AK9" i="2" s="1"/>
  <c r="AK8" i="2" s="1"/>
  <c r="X8" i="2" l="1"/>
  <c r="O20" i="2"/>
  <c r="O16" i="2"/>
  <c r="M42" i="2"/>
  <c r="X10" i="2"/>
  <c r="X4" i="2"/>
  <c r="N40" i="2"/>
  <c r="N24" i="2"/>
  <c r="N20" i="2"/>
  <c r="N16" i="2"/>
  <c r="N12" i="2"/>
  <c r="U20" i="2"/>
  <c r="M43" i="2"/>
  <c r="M11" i="2"/>
  <c r="U42" i="2" s="1"/>
  <c r="X6" i="2"/>
  <c r="O19" i="2"/>
  <c r="M39" i="2"/>
  <c r="Z8" i="2"/>
  <c r="O12" i="2"/>
  <c r="M40" i="2"/>
  <c r="M16" i="2"/>
  <c r="O43" i="2"/>
  <c r="N39" i="2"/>
  <c r="N23" i="2"/>
  <c r="N19" i="2"/>
  <c r="N11" i="2"/>
  <c r="T7" i="2"/>
  <c r="X3" i="2"/>
  <c r="U21" i="2"/>
  <c r="T9" i="2"/>
  <c r="X5" i="2"/>
  <c r="Y7" i="2"/>
  <c r="U22" i="2"/>
  <c r="Y9" i="2"/>
  <c r="U18" i="2"/>
  <c r="Y3" i="2"/>
  <c r="U9" i="2"/>
  <c r="O18" i="2"/>
  <c r="V3" i="2"/>
  <c r="Y8" i="2"/>
  <c r="X9" i="2"/>
  <c r="N38" i="2"/>
  <c r="Z6" i="2"/>
  <c r="N14" i="2"/>
  <c r="M38" i="2"/>
  <c r="T10" i="2"/>
  <c r="Z7" i="2"/>
  <c r="Z10" i="2"/>
  <c r="Z5" i="2"/>
  <c r="V9" i="2"/>
  <c r="V19" i="2"/>
  <c r="Z4" i="2"/>
  <c r="V21" i="2"/>
  <c r="Y6" i="2"/>
  <c r="Y10" i="2"/>
  <c r="Y5" i="2"/>
  <c r="O42" i="2"/>
  <c r="M18" i="2"/>
  <c r="N18" i="2"/>
  <c r="X7" i="2"/>
  <c r="V4" i="2"/>
  <c r="U4" i="2"/>
  <c r="V6" i="2"/>
  <c r="AA15" i="2" s="1"/>
  <c r="U6" i="2"/>
  <c r="S43" i="2" l="1"/>
  <c r="T18" i="2"/>
  <c r="X23" i="2"/>
  <c r="X22" i="2"/>
  <c r="X21" i="2"/>
  <c r="X20" i="2"/>
  <c r="X19" i="2"/>
  <c r="X18" i="2"/>
  <c r="T20" i="2"/>
  <c r="T23" i="2"/>
  <c r="T22" i="2"/>
  <c r="T19" i="2"/>
  <c r="T21" i="2"/>
  <c r="AE8" i="2" s="1"/>
  <c r="T8" i="2"/>
  <c r="AG13" i="2" s="1"/>
  <c r="T24" i="2"/>
  <c r="AF8" i="2" l="1"/>
  <c r="T25" i="2"/>
  <c r="T6" i="2" l="1"/>
  <c r="Y15" i="2" s="1"/>
  <c r="T5" i="2"/>
  <c r="Y14" i="2" s="1"/>
  <c r="T4" i="2"/>
  <c r="T3" i="2"/>
  <c r="AF13" i="2" l="1"/>
  <c r="AG11" i="2" s="1"/>
  <c r="AE2" i="2"/>
  <c r="AF2" i="2"/>
  <c r="R3" i="1"/>
  <c r="R4" i="1"/>
  <c r="R6" i="1"/>
  <c r="R7" i="1"/>
  <c r="R8" i="1"/>
  <c r="R10" i="1"/>
  <c r="R11" i="1"/>
  <c r="R12" i="1"/>
  <c r="R14" i="1"/>
  <c r="R15" i="1"/>
  <c r="R16" i="1"/>
  <c r="R18" i="1"/>
  <c r="R19" i="1"/>
  <c r="R20" i="1"/>
  <c r="R22" i="1"/>
  <c r="R23" i="1"/>
  <c r="R24" i="1"/>
  <c r="R26" i="1"/>
  <c r="R27" i="1"/>
  <c r="R28" i="1"/>
  <c r="R30" i="1"/>
  <c r="R31" i="1"/>
  <c r="R32" i="1"/>
  <c r="R34" i="1"/>
  <c r="R35" i="1"/>
  <c r="R36" i="1"/>
  <c r="R38" i="1"/>
  <c r="R39" i="1"/>
  <c r="R40" i="1"/>
  <c r="R42" i="1"/>
  <c r="R43" i="1"/>
  <c r="R44" i="1"/>
  <c r="R46" i="1"/>
  <c r="R47" i="1"/>
  <c r="R48" i="1"/>
  <c r="R50" i="1"/>
  <c r="R51" i="1"/>
  <c r="R52" i="1"/>
  <c r="R54" i="1"/>
  <c r="R55" i="1"/>
  <c r="R56" i="1"/>
  <c r="R2" i="1"/>
</calcChain>
</file>

<file path=xl/sharedStrings.xml><?xml version="1.0" encoding="utf-8"?>
<sst xmlns="http://schemas.openxmlformats.org/spreadsheetml/2006/main" count="471" uniqueCount="73">
  <si>
    <t>Sample Name</t>
  </si>
  <si>
    <t>Sample ID</t>
  </si>
  <si>
    <t>Sample Type</t>
  </si>
  <si>
    <t>File Name</t>
  </si>
  <si>
    <t>Analyte Peak Area (counts)</t>
  </si>
  <si>
    <t>Analyte Peak Height (cps)</t>
  </si>
  <si>
    <t>Analyte Concentration (ng/mL)</t>
  </si>
  <si>
    <t>Standard Query Status</t>
  </si>
  <si>
    <t>IS Peak Area (counts)</t>
  </si>
  <si>
    <t>IS Peak Height (cps)</t>
  </si>
  <si>
    <t>Use Record</t>
  </si>
  <si>
    <t>Record Modified</t>
  </si>
  <si>
    <t>Calculated Concentration (ng/mL)</t>
  </si>
  <si>
    <t>Accuracy (%)</t>
  </si>
  <si>
    <t>3039 t=60 M</t>
  </si>
  <si>
    <t>Unknown</t>
  </si>
  <si>
    <t>Microsome\20180806 1728 3039.wiff</t>
  </si>
  <si>
    <t>N/A</t>
  </si>
  <si>
    <t>blank</t>
  </si>
  <si>
    <t>3039 t=60 f</t>
  </si>
  <si>
    <t>3039 t=0 M</t>
  </si>
  <si>
    <t>3039 t=0 f</t>
  </si>
  <si>
    <t>3039 -n M</t>
  </si>
  <si>
    <t>3039 -n f</t>
  </si>
  <si>
    <t>3039 -M</t>
  </si>
  <si>
    <t>1728 t=60 M</t>
  </si>
  <si>
    <t>1728 t=60 f</t>
  </si>
  <si>
    <t>1728 t=0 M</t>
  </si>
  <si>
    <t>1728 t=0 f</t>
  </si>
  <si>
    <t>1728 -n M</t>
  </si>
  <si>
    <t>1728 -n f</t>
  </si>
  <si>
    <t>1728 -M</t>
  </si>
  <si>
    <t>Area/IS</t>
  </si>
  <si>
    <t>1728-1</t>
  </si>
  <si>
    <t>1728-2</t>
  </si>
  <si>
    <t>3039-1</t>
  </si>
  <si>
    <t>3039-2</t>
  </si>
  <si>
    <t>IS</t>
  </si>
  <si>
    <t>t=0</t>
  </si>
  <si>
    <t>t=60</t>
  </si>
  <si>
    <t>no mics</t>
  </si>
  <si>
    <t>no nad</t>
  </si>
  <si>
    <t>males</t>
  </si>
  <si>
    <t>Females</t>
  </si>
  <si>
    <t>1728 in 3039</t>
  </si>
  <si>
    <t>t=60vt0</t>
  </si>
  <si>
    <t>t=60vnomics</t>
  </si>
  <si>
    <t>-</t>
  </si>
  <si>
    <t>EC3039</t>
  </si>
  <si>
    <t>EC1728</t>
  </si>
  <si>
    <t>Not detected</t>
  </si>
  <si>
    <t>Rx</t>
  </si>
  <si>
    <t>% formed</t>
  </si>
  <si>
    <t>w nad</t>
  </si>
  <si>
    <t>w/o nad</t>
  </si>
  <si>
    <t>100% = bkgd</t>
  </si>
  <si>
    <t>+ NADPH</t>
  </si>
  <si>
    <t>- NADPH</t>
  </si>
  <si>
    <t>Compound</t>
  </si>
  <si>
    <t>% EC1728 remaining</t>
  </si>
  <si>
    <t>% EC3039 remaining</t>
  </si>
  <si>
    <t>Males</t>
  </si>
  <si>
    <r>
      <t xml:space="preserve">90% </t>
    </r>
    <r>
      <rPr>
        <u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7%</t>
    </r>
  </si>
  <si>
    <r>
      <t>125% (</t>
    </r>
    <r>
      <rPr>
        <u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25%)</t>
    </r>
  </si>
  <si>
    <t>&lt;lloq</t>
  </si>
  <si>
    <r>
      <t xml:space="preserve">97% </t>
    </r>
    <r>
      <rPr>
        <u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4%</t>
    </r>
  </si>
  <si>
    <r>
      <t xml:space="preserve">93% </t>
    </r>
    <r>
      <rPr>
        <u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5%</t>
    </r>
  </si>
  <si>
    <r>
      <t xml:space="preserve">85% </t>
    </r>
    <r>
      <rPr>
        <u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2%</t>
    </r>
  </si>
  <si>
    <r>
      <t>103% (</t>
    </r>
    <r>
      <rPr>
        <u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6%)</t>
    </r>
  </si>
  <si>
    <r>
      <t>98%   (</t>
    </r>
    <r>
      <rPr>
        <u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6%)</t>
    </r>
  </si>
  <si>
    <r>
      <t>108% (</t>
    </r>
    <r>
      <rPr>
        <u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8%)</t>
    </r>
  </si>
  <si>
    <r>
      <t>106% (</t>
    </r>
    <r>
      <rPr>
        <u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9%)</t>
    </r>
  </si>
  <si>
    <t>over bkg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</si>
</sst>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1" fontId="0" fillId="0" borderId="0" xfId="0" applyNumberFormat="1"/>
    <xf numFmtId="164" fontId="0" fillId="0" borderId="0" xfId="1" applyNumberFormat="1" applyFont="1"/>
    <xf numFmtId="43" fontId="0" fillId="0" borderId="0" xfId="1" applyFont="1"/>
    <xf numFmtId="11" fontId="0" fillId="0" borderId="0" xfId="1" applyNumberFormat="1" applyFont="1"/>
    <xf numFmtId="43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9" fontId="0" fillId="0" borderId="0" xfId="0" applyNumberFormat="1"/>
    <xf numFmtId="9" fontId="0" fillId="0" borderId="0" xfId="2" applyFont="1"/>
    <xf numFmtId="49" fontId="2" fillId="3" borderId="1" xfId="0" applyNumberFormat="1" applyFont="1" applyFill="1" applyBorder="1" applyAlignment="1">
      <alignment horizontal="center" vertical="center" wrapText="1" readingOrder="1"/>
    </xf>
    <xf numFmtId="0" fontId="0" fillId="0" borderId="1" xfId="0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 readingOrder="1"/>
    </xf>
    <xf numFmtId="9" fontId="4" fillId="3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9" fontId="2" fillId="4" borderId="1" xfId="0" applyNumberFormat="1" applyFont="1" applyFill="1" applyBorder="1" applyAlignment="1">
      <alignment horizontal="center" vertical="center" wrapText="1" readingOrder="1"/>
    </xf>
    <xf numFmtId="9" fontId="0" fillId="4" borderId="0" xfId="2" applyFont="1" applyFill="1"/>
    <xf numFmtId="9" fontId="0" fillId="2" borderId="0" xfId="2" applyFont="1" applyFill="1"/>
    <xf numFmtId="0" fontId="2" fillId="5" borderId="1" xfId="0" applyFont="1" applyFill="1" applyBorder="1" applyAlignment="1">
      <alignment horizontal="center" vertical="center" wrapText="1" readingOrder="1"/>
    </xf>
    <xf numFmtId="9" fontId="2" fillId="5" borderId="1" xfId="2" applyFont="1" applyFill="1" applyBorder="1" applyAlignment="1">
      <alignment horizontal="center" vertical="center" wrapText="1" readingOrder="1"/>
    </xf>
    <xf numFmtId="9" fontId="0" fillId="5" borderId="0" xfId="2" applyFont="1" applyFill="1"/>
    <xf numFmtId="11" fontId="0" fillId="5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6881452318460195"/>
                  <c:y val="-9.675925925925926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Sheet1!$AK$8:$AK$18</c:f>
              <c:numCache>
                <c:formatCode>General</c:formatCode>
                <c:ptCount val="11"/>
                <c:pt idx="0">
                  <c:v>0.9765625</c:v>
                </c:pt>
                <c:pt idx="1">
                  <c:v>1.953125</c:v>
                </c:pt>
                <c:pt idx="2">
                  <c:v>3.90625</c:v>
                </c:pt>
                <c:pt idx="3">
                  <c:v>7.8125</c:v>
                </c:pt>
                <c:pt idx="4">
                  <c:v>15.625</c:v>
                </c:pt>
                <c:pt idx="5">
                  <c:v>31.25</c:v>
                </c:pt>
                <c:pt idx="6">
                  <c:v>62.5</c:v>
                </c:pt>
                <c:pt idx="7">
                  <c:v>125</c:v>
                </c:pt>
                <c:pt idx="8">
                  <c:v>250</c:v>
                </c:pt>
                <c:pt idx="9">
                  <c:v>500</c:v>
                </c:pt>
                <c:pt idx="10">
                  <c:v>1000</c:v>
                </c:pt>
              </c:numCache>
            </c:numRef>
          </c:xVal>
          <c:yVal>
            <c:numRef>
              <c:f>Sheet1!$AL$8:$AL$18</c:f>
              <c:numCache>
                <c:formatCode>General</c:formatCode>
                <c:ptCount val="11"/>
                <c:pt idx="0">
                  <c:v>0.501</c:v>
                </c:pt>
                <c:pt idx="1">
                  <c:v>1.03</c:v>
                </c:pt>
                <c:pt idx="2">
                  <c:v>2.04</c:v>
                </c:pt>
                <c:pt idx="3">
                  <c:v>4.18</c:v>
                </c:pt>
                <c:pt idx="4">
                  <c:v>7.35</c:v>
                </c:pt>
                <c:pt idx="5">
                  <c:v>14.5</c:v>
                </c:pt>
                <c:pt idx="6">
                  <c:v>29.6</c:v>
                </c:pt>
                <c:pt idx="7">
                  <c:v>65.7</c:v>
                </c:pt>
                <c:pt idx="8">
                  <c:v>111</c:v>
                </c:pt>
                <c:pt idx="9">
                  <c:v>220</c:v>
                </c:pt>
                <c:pt idx="10">
                  <c:v>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C9-40A4-8A54-70759A78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584568"/>
        <c:axId val="810578008"/>
      </c:scatterChart>
      <c:valAx>
        <c:axId val="81058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578008"/>
        <c:crosses val="autoZero"/>
        <c:crossBetween val="midCat"/>
      </c:valAx>
      <c:valAx>
        <c:axId val="81057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584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91440</xdr:colOff>
      <xdr:row>6</xdr:row>
      <xdr:rowOff>80010</xdr:rowOff>
    </xdr:from>
    <xdr:to>
      <xdr:col>32</xdr:col>
      <xdr:colOff>396240</xdr:colOff>
      <xdr:row>21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10FCA-249B-4E27-83DB-AC8E44279B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W19" sqref="W19"/>
    </sheetView>
  </sheetViews>
  <sheetFormatPr defaultRowHeight="15" x14ac:dyDescent="0.25"/>
  <cols>
    <col min="2" max="2" width="12.28515625" bestFit="1" customWidth="1"/>
    <col min="6" max="6" width="13.28515625" customWidth="1"/>
    <col min="7" max="7" width="14.28515625" customWidth="1"/>
    <col min="11" max="15" width="0" hidden="1" customWidth="1"/>
    <col min="18" max="18" width="9" style="2" customWidth="1"/>
  </cols>
  <sheetData>
    <row r="1" spans="1:1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R1" s="2" t="s">
        <v>32</v>
      </c>
    </row>
    <row r="2" spans="1:18" x14ac:dyDescent="0.25">
      <c r="A2">
        <v>1</v>
      </c>
      <c r="B2" t="s">
        <v>14</v>
      </c>
      <c r="D2" t="s">
        <v>15</v>
      </c>
      <c r="E2" t="s">
        <v>16</v>
      </c>
      <c r="F2" s="1">
        <v>53700</v>
      </c>
      <c r="G2" s="1">
        <v>13600</v>
      </c>
      <c r="H2" t="s">
        <v>17</v>
      </c>
      <c r="I2" t="s">
        <v>17</v>
      </c>
      <c r="J2" s="1">
        <v>1620000</v>
      </c>
      <c r="K2" s="1">
        <v>387000</v>
      </c>
      <c r="M2">
        <v>0</v>
      </c>
      <c r="N2">
        <v>0</v>
      </c>
      <c r="O2" t="s">
        <v>17</v>
      </c>
      <c r="R2" s="2">
        <f>F2/J2</f>
        <v>3.3148148148148149E-2</v>
      </c>
    </row>
    <row r="3" spans="1:18" x14ac:dyDescent="0.25">
      <c r="A3">
        <v>2</v>
      </c>
      <c r="B3" t="s">
        <v>14</v>
      </c>
      <c r="D3" t="s">
        <v>15</v>
      </c>
      <c r="E3" t="s">
        <v>16</v>
      </c>
      <c r="F3" s="1">
        <v>21400</v>
      </c>
      <c r="G3" s="1">
        <v>5050</v>
      </c>
      <c r="H3" t="s">
        <v>17</v>
      </c>
      <c r="I3" t="s">
        <v>17</v>
      </c>
      <c r="J3" s="1">
        <v>869000</v>
      </c>
      <c r="K3" s="1">
        <v>219000</v>
      </c>
      <c r="M3">
        <v>0</v>
      </c>
      <c r="N3">
        <v>0</v>
      </c>
      <c r="O3" t="s">
        <v>17</v>
      </c>
      <c r="R3" s="2">
        <f t="shared" ref="R3:R56" si="0">F3/J3</f>
        <v>2.4626006904487917E-2</v>
      </c>
    </row>
    <row r="4" spans="1:18" x14ac:dyDescent="0.25">
      <c r="A4">
        <v>3</v>
      </c>
      <c r="B4" t="s">
        <v>14</v>
      </c>
      <c r="D4" t="s">
        <v>15</v>
      </c>
      <c r="E4" t="s">
        <v>16</v>
      </c>
      <c r="F4" s="1">
        <v>14700</v>
      </c>
      <c r="G4" s="1">
        <v>3830</v>
      </c>
      <c r="H4" t="s">
        <v>17</v>
      </c>
      <c r="I4" t="s">
        <v>17</v>
      </c>
      <c r="J4" s="1">
        <v>622000</v>
      </c>
      <c r="K4" s="1">
        <v>155000</v>
      </c>
      <c r="M4">
        <v>0</v>
      </c>
      <c r="N4">
        <v>0</v>
      </c>
      <c r="O4" t="s">
        <v>17</v>
      </c>
      <c r="R4" s="2">
        <f t="shared" si="0"/>
        <v>2.3633440514469452E-2</v>
      </c>
    </row>
    <row r="5" spans="1:18" x14ac:dyDescent="0.25">
      <c r="A5">
        <v>4</v>
      </c>
      <c r="B5" t="s">
        <v>18</v>
      </c>
      <c r="D5" t="s">
        <v>15</v>
      </c>
      <c r="E5" t="s">
        <v>16</v>
      </c>
      <c r="F5" s="1">
        <v>178</v>
      </c>
      <c r="G5" s="1">
        <v>113</v>
      </c>
      <c r="H5" t="s">
        <v>17</v>
      </c>
      <c r="I5" t="s">
        <v>17</v>
      </c>
      <c r="J5" s="1">
        <v>7940</v>
      </c>
      <c r="K5" s="1">
        <v>935</v>
      </c>
      <c r="M5">
        <v>0</v>
      </c>
      <c r="N5">
        <v>0</v>
      </c>
      <c r="O5" t="s">
        <v>17</v>
      </c>
    </row>
    <row r="6" spans="1:18" x14ac:dyDescent="0.25">
      <c r="A6">
        <v>5</v>
      </c>
      <c r="B6" t="s">
        <v>19</v>
      </c>
      <c r="D6" t="s">
        <v>15</v>
      </c>
      <c r="E6" t="s">
        <v>16</v>
      </c>
      <c r="F6" s="1">
        <v>13100</v>
      </c>
      <c r="G6" s="1">
        <v>3050</v>
      </c>
      <c r="H6" t="s">
        <v>17</v>
      </c>
      <c r="I6" t="s">
        <v>17</v>
      </c>
      <c r="J6" s="1">
        <v>574000</v>
      </c>
      <c r="K6" s="1">
        <v>140000</v>
      </c>
      <c r="M6">
        <v>0</v>
      </c>
      <c r="N6">
        <v>0</v>
      </c>
      <c r="O6" t="s">
        <v>17</v>
      </c>
      <c r="R6" s="2">
        <f t="shared" si="0"/>
        <v>2.2822299651567943E-2</v>
      </c>
    </row>
    <row r="7" spans="1:18" x14ac:dyDescent="0.25">
      <c r="A7">
        <v>6</v>
      </c>
      <c r="B7" t="s">
        <v>19</v>
      </c>
      <c r="D7" t="s">
        <v>15</v>
      </c>
      <c r="E7" t="s">
        <v>16</v>
      </c>
      <c r="F7" s="1">
        <v>33300</v>
      </c>
      <c r="G7" s="1">
        <v>8360</v>
      </c>
      <c r="H7" t="s">
        <v>17</v>
      </c>
      <c r="I7" t="s">
        <v>17</v>
      </c>
      <c r="J7" s="1">
        <v>1430000</v>
      </c>
      <c r="K7" s="1">
        <v>330000</v>
      </c>
      <c r="M7">
        <v>0</v>
      </c>
      <c r="N7">
        <v>0</v>
      </c>
      <c r="O7" t="s">
        <v>17</v>
      </c>
      <c r="R7" s="2">
        <f t="shared" si="0"/>
        <v>2.3286713286713286E-2</v>
      </c>
    </row>
    <row r="8" spans="1:18" x14ac:dyDescent="0.25">
      <c r="A8">
        <v>7</v>
      </c>
      <c r="B8" t="s">
        <v>19</v>
      </c>
      <c r="D8" t="s">
        <v>15</v>
      </c>
      <c r="E8" t="s">
        <v>16</v>
      </c>
      <c r="F8" s="1">
        <v>35100</v>
      </c>
      <c r="G8" s="1">
        <v>9430</v>
      </c>
      <c r="H8" t="s">
        <v>17</v>
      </c>
      <c r="I8" t="s">
        <v>17</v>
      </c>
      <c r="J8" s="1">
        <v>1480000</v>
      </c>
      <c r="K8" s="1">
        <v>357000</v>
      </c>
      <c r="M8">
        <v>0</v>
      </c>
      <c r="N8">
        <v>0</v>
      </c>
      <c r="O8" t="s">
        <v>17</v>
      </c>
      <c r="R8" s="2">
        <f t="shared" si="0"/>
        <v>2.3716216216216217E-2</v>
      </c>
    </row>
    <row r="9" spans="1:18" x14ac:dyDescent="0.25">
      <c r="A9">
        <v>8</v>
      </c>
      <c r="B9" t="s">
        <v>18</v>
      </c>
      <c r="D9" t="s">
        <v>15</v>
      </c>
      <c r="E9" t="s">
        <v>16</v>
      </c>
      <c r="F9" s="1">
        <v>396</v>
      </c>
      <c r="G9" s="1">
        <v>160</v>
      </c>
      <c r="H9" t="s">
        <v>17</v>
      </c>
      <c r="I9" t="s">
        <v>17</v>
      </c>
      <c r="J9" s="1">
        <v>14600</v>
      </c>
      <c r="K9" s="1">
        <v>1530</v>
      </c>
      <c r="M9">
        <v>0</v>
      </c>
      <c r="N9">
        <v>0</v>
      </c>
      <c r="O9" t="s">
        <v>17</v>
      </c>
    </row>
    <row r="10" spans="1:18" x14ac:dyDescent="0.25">
      <c r="A10">
        <v>9</v>
      </c>
      <c r="B10" t="s">
        <v>20</v>
      </c>
      <c r="D10" t="s">
        <v>15</v>
      </c>
      <c r="E10" t="s">
        <v>16</v>
      </c>
      <c r="F10" s="1">
        <v>35800</v>
      </c>
      <c r="G10" s="1">
        <v>8610</v>
      </c>
      <c r="H10" t="s">
        <v>17</v>
      </c>
      <c r="I10" t="s">
        <v>17</v>
      </c>
      <c r="J10" s="1">
        <v>1670000</v>
      </c>
      <c r="K10" s="1">
        <v>379000</v>
      </c>
      <c r="M10">
        <v>0</v>
      </c>
      <c r="N10">
        <v>0</v>
      </c>
      <c r="O10" t="s">
        <v>17</v>
      </c>
      <c r="R10" s="2">
        <f t="shared" si="0"/>
        <v>2.1437125748502994E-2</v>
      </c>
    </row>
    <row r="11" spans="1:18" x14ac:dyDescent="0.25">
      <c r="A11">
        <v>10</v>
      </c>
      <c r="B11" t="s">
        <v>20</v>
      </c>
      <c r="D11" t="s">
        <v>15</v>
      </c>
      <c r="E11" t="s">
        <v>16</v>
      </c>
      <c r="F11" s="1">
        <v>27700</v>
      </c>
      <c r="G11" s="1">
        <v>6250</v>
      </c>
      <c r="H11" t="s">
        <v>17</v>
      </c>
      <c r="I11" t="s">
        <v>17</v>
      </c>
      <c r="J11" s="1">
        <v>1300000</v>
      </c>
      <c r="K11" s="1">
        <v>284000</v>
      </c>
      <c r="M11">
        <v>0</v>
      </c>
      <c r="N11">
        <v>0</v>
      </c>
      <c r="O11" t="s">
        <v>17</v>
      </c>
      <c r="R11" s="2">
        <f t="shared" si="0"/>
        <v>2.1307692307692309E-2</v>
      </c>
    </row>
    <row r="12" spans="1:18" x14ac:dyDescent="0.25">
      <c r="A12">
        <v>11</v>
      </c>
      <c r="B12" t="s">
        <v>20</v>
      </c>
      <c r="D12" t="s">
        <v>15</v>
      </c>
      <c r="E12" t="s">
        <v>16</v>
      </c>
      <c r="F12" s="1">
        <v>38600</v>
      </c>
      <c r="G12" s="1">
        <v>9070</v>
      </c>
      <c r="H12" t="s">
        <v>17</v>
      </c>
      <c r="I12" t="s">
        <v>17</v>
      </c>
      <c r="J12" s="1">
        <v>1660000</v>
      </c>
      <c r="K12" s="1">
        <v>389000</v>
      </c>
      <c r="M12">
        <v>0</v>
      </c>
      <c r="N12">
        <v>0</v>
      </c>
      <c r="O12" t="s">
        <v>17</v>
      </c>
      <c r="R12" s="2">
        <f t="shared" si="0"/>
        <v>2.3253012048192773E-2</v>
      </c>
    </row>
    <row r="13" spans="1:18" x14ac:dyDescent="0.25">
      <c r="A13">
        <v>12</v>
      </c>
      <c r="B13" t="s">
        <v>18</v>
      </c>
      <c r="D13" t="s">
        <v>15</v>
      </c>
      <c r="E13" t="s">
        <v>16</v>
      </c>
      <c r="F13" s="1">
        <v>409</v>
      </c>
      <c r="G13" s="1">
        <v>145</v>
      </c>
      <c r="H13" t="s">
        <v>17</v>
      </c>
      <c r="I13" t="s">
        <v>17</v>
      </c>
      <c r="J13" s="1">
        <v>12400</v>
      </c>
      <c r="K13" s="1">
        <v>1670</v>
      </c>
      <c r="M13">
        <v>0</v>
      </c>
      <c r="N13">
        <v>0</v>
      </c>
      <c r="O13" t="s">
        <v>17</v>
      </c>
    </row>
    <row r="14" spans="1:18" x14ac:dyDescent="0.25">
      <c r="A14">
        <v>13</v>
      </c>
      <c r="B14" t="s">
        <v>21</v>
      </c>
      <c r="D14" t="s">
        <v>15</v>
      </c>
      <c r="E14" t="s">
        <v>16</v>
      </c>
      <c r="F14" s="1">
        <v>36400</v>
      </c>
      <c r="G14" s="1">
        <v>8390</v>
      </c>
      <c r="H14" t="s">
        <v>17</v>
      </c>
      <c r="I14" t="s">
        <v>17</v>
      </c>
      <c r="J14" s="1">
        <v>1680000</v>
      </c>
      <c r="K14" s="1">
        <v>390000</v>
      </c>
      <c r="M14">
        <v>0</v>
      </c>
      <c r="N14">
        <v>0</v>
      </c>
      <c r="O14" t="s">
        <v>17</v>
      </c>
      <c r="R14" s="2">
        <f t="shared" si="0"/>
        <v>2.1666666666666667E-2</v>
      </c>
    </row>
    <row r="15" spans="1:18" x14ac:dyDescent="0.25">
      <c r="A15">
        <v>14</v>
      </c>
      <c r="B15" t="s">
        <v>21</v>
      </c>
      <c r="D15" t="s">
        <v>15</v>
      </c>
      <c r="E15" t="s">
        <v>16</v>
      </c>
      <c r="F15" s="1">
        <v>30100</v>
      </c>
      <c r="G15" s="1">
        <v>7470</v>
      </c>
      <c r="H15" t="s">
        <v>17</v>
      </c>
      <c r="I15" t="s">
        <v>17</v>
      </c>
      <c r="J15" s="1">
        <v>1330000</v>
      </c>
      <c r="K15" s="1">
        <v>314000</v>
      </c>
      <c r="M15">
        <v>0</v>
      </c>
      <c r="N15">
        <v>0</v>
      </c>
      <c r="O15" t="s">
        <v>17</v>
      </c>
      <c r="R15" s="2">
        <f t="shared" si="0"/>
        <v>2.2631578947368423E-2</v>
      </c>
    </row>
    <row r="16" spans="1:18" x14ac:dyDescent="0.25">
      <c r="A16">
        <v>15</v>
      </c>
      <c r="B16" t="s">
        <v>21</v>
      </c>
      <c r="D16" t="s">
        <v>15</v>
      </c>
      <c r="E16" t="s">
        <v>16</v>
      </c>
      <c r="F16" s="1">
        <v>21300</v>
      </c>
      <c r="G16" s="1">
        <v>5680</v>
      </c>
      <c r="H16" t="s">
        <v>17</v>
      </c>
      <c r="I16" t="s">
        <v>17</v>
      </c>
      <c r="J16" s="1">
        <v>950000</v>
      </c>
      <c r="K16" s="1">
        <v>226000</v>
      </c>
      <c r="M16">
        <v>0</v>
      </c>
      <c r="N16">
        <v>0</v>
      </c>
      <c r="O16" t="s">
        <v>17</v>
      </c>
      <c r="R16" s="2">
        <f t="shared" si="0"/>
        <v>2.2421052631578946E-2</v>
      </c>
    </row>
    <row r="17" spans="1:18" x14ac:dyDescent="0.25">
      <c r="A17">
        <v>16</v>
      </c>
      <c r="B17" t="s">
        <v>18</v>
      </c>
      <c r="D17" t="s">
        <v>15</v>
      </c>
      <c r="E17" t="s">
        <v>16</v>
      </c>
      <c r="F17" s="1">
        <v>423</v>
      </c>
      <c r="G17" s="1">
        <v>160</v>
      </c>
      <c r="H17" t="s">
        <v>17</v>
      </c>
      <c r="I17" t="s">
        <v>17</v>
      </c>
      <c r="J17" s="1">
        <v>9410</v>
      </c>
      <c r="K17" s="1">
        <v>1600</v>
      </c>
      <c r="M17">
        <v>0</v>
      </c>
      <c r="N17">
        <v>0</v>
      </c>
      <c r="O17" t="s">
        <v>17</v>
      </c>
    </row>
    <row r="18" spans="1:18" x14ac:dyDescent="0.25">
      <c r="A18">
        <v>17</v>
      </c>
      <c r="B18" t="s">
        <v>22</v>
      </c>
      <c r="D18" t="s">
        <v>15</v>
      </c>
      <c r="E18" t="s">
        <v>16</v>
      </c>
      <c r="F18" s="1">
        <v>31300</v>
      </c>
      <c r="G18" s="1">
        <v>7300</v>
      </c>
      <c r="H18" t="s">
        <v>17</v>
      </c>
      <c r="I18" t="s">
        <v>17</v>
      </c>
      <c r="J18" s="1">
        <v>1480000</v>
      </c>
      <c r="K18" s="1">
        <v>339000</v>
      </c>
      <c r="M18">
        <v>0</v>
      </c>
      <c r="N18">
        <v>0</v>
      </c>
      <c r="O18" t="s">
        <v>17</v>
      </c>
      <c r="R18" s="2">
        <f t="shared" si="0"/>
        <v>2.1148648648648648E-2</v>
      </c>
    </row>
    <row r="19" spans="1:18" x14ac:dyDescent="0.25">
      <c r="A19">
        <v>18</v>
      </c>
      <c r="B19" t="s">
        <v>22</v>
      </c>
      <c r="D19" t="s">
        <v>15</v>
      </c>
      <c r="E19" t="s">
        <v>16</v>
      </c>
      <c r="F19" s="1">
        <v>28900</v>
      </c>
      <c r="G19" s="1">
        <v>7180</v>
      </c>
      <c r="H19" t="s">
        <v>17</v>
      </c>
      <c r="I19" t="s">
        <v>17</v>
      </c>
      <c r="J19" s="1">
        <v>1340000</v>
      </c>
      <c r="K19" s="1">
        <v>320000</v>
      </c>
      <c r="M19">
        <v>0</v>
      </c>
      <c r="N19">
        <v>0</v>
      </c>
      <c r="O19" t="s">
        <v>17</v>
      </c>
      <c r="R19" s="2">
        <f t="shared" si="0"/>
        <v>2.1567164179104478E-2</v>
      </c>
    </row>
    <row r="20" spans="1:18" x14ac:dyDescent="0.25">
      <c r="A20">
        <v>19</v>
      </c>
      <c r="B20" t="s">
        <v>22</v>
      </c>
      <c r="D20" t="s">
        <v>15</v>
      </c>
      <c r="E20" t="s">
        <v>16</v>
      </c>
      <c r="F20" s="1">
        <v>36800</v>
      </c>
      <c r="G20" s="1">
        <v>8990</v>
      </c>
      <c r="H20" t="s">
        <v>17</v>
      </c>
      <c r="I20" t="s">
        <v>17</v>
      </c>
      <c r="J20" s="1">
        <v>1680000</v>
      </c>
      <c r="K20" s="1">
        <v>400000</v>
      </c>
      <c r="M20">
        <v>0</v>
      </c>
      <c r="N20">
        <v>0</v>
      </c>
      <c r="O20" t="s">
        <v>17</v>
      </c>
      <c r="R20" s="2">
        <f t="shared" si="0"/>
        <v>2.1904761904761906E-2</v>
      </c>
    </row>
    <row r="21" spans="1:18" x14ac:dyDescent="0.25">
      <c r="A21">
        <v>20</v>
      </c>
      <c r="B21" t="s">
        <v>18</v>
      </c>
      <c r="D21" t="s">
        <v>15</v>
      </c>
      <c r="E21" t="s">
        <v>16</v>
      </c>
      <c r="F21" s="1">
        <v>383</v>
      </c>
      <c r="G21" s="1">
        <v>120</v>
      </c>
      <c r="H21" t="s">
        <v>17</v>
      </c>
      <c r="I21" t="s">
        <v>17</v>
      </c>
      <c r="J21" s="1">
        <v>6160</v>
      </c>
      <c r="K21" s="1">
        <v>1550</v>
      </c>
      <c r="M21">
        <v>0</v>
      </c>
      <c r="N21">
        <v>0</v>
      </c>
      <c r="O21" t="s">
        <v>17</v>
      </c>
    </row>
    <row r="22" spans="1:18" x14ac:dyDescent="0.25">
      <c r="A22">
        <v>21</v>
      </c>
      <c r="B22" t="s">
        <v>23</v>
      </c>
      <c r="D22" t="s">
        <v>15</v>
      </c>
      <c r="E22" t="s">
        <v>16</v>
      </c>
      <c r="F22" s="1">
        <v>36800</v>
      </c>
      <c r="G22" s="1">
        <v>9230</v>
      </c>
      <c r="H22" t="s">
        <v>17</v>
      </c>
      <c r="I22" t="s">
        <v>17</v>
      </c>
      <c r="J22" s="1">
        <v>1650000</v>
      </c>
      <c r="K22" s="1">
        <v>393000</v>
      </c>
      <c r="M22">
        <v>0</v>
      </c>
      <c r="N22">
        <v>0</v>
      </c>
      <c r="O22" t="s">
        <v>17</v>
      </c>
      <c r="R22" s="2">
        <f t="shared" si="0"/>
        <v>2.2303030303030304E-2</v>
      </c>
    </row>
    <row r="23" spans="1:18" x14ac:dyDescent="0.25">
      <c r="A23">
        <v>22</v>
      </c>
      <c r="B23" t="s">
        <v>23</v>
      </c>
      <c r="D23" t="s">
        <v>15</v>
      </c>
      <c r="E23" t="s">
        <v>16</v>
      </c>
      <c r="F23" s="1">
        <v>38800</v>
      </c>
      <c r="G23" s="1">
        <v>10100</v>
      </c>
      <c r="H23" t="s">
        <v>17</v>
      </c>
      <c r="I23" t="s">
        <v>17</v>
      </c>
      <c r="J23" s="1">
        <v>1800000</v>
      </c>
      <c r="K23" s="1">
        <v>421000</v>
      </c>
      <c r="M23">
        <v>0</v>
      </c>
      <c r="N23">
        <v>0</v>
      </c>
      <c r="O23" t="s">
        <v>17</v>
      </c>
      <c r="R23" s="2">
        <f t="shared" si="0"/>
        <v>2.1555555555555557E-2</v>
      </c>
    </row>
    <row r="24" spans="1:18" x14ac:dyDescent="0.25">
      <c r="A24">
        <v>23</v>
      </c>
      <c r="B24" t="s">
        <v>23</v>
      </c>
      <c r="D24" t="s">
        <v>15</v>
      </c>
      <c r="E24" t="s">
        <v>16</v>
      </c>
      <c r="F24" s="1">
        <v>33300</v>
      </c>
      <c r="G24" s="1">
        <v>8670</v>
      </c>
      <c r="H24" t="s">
        <v>17</v>
      </c>
      <c r="I24" t="s">
        <v>17</v>
      </c>
      <c r="J24" s="1">
        <v>1560000</v>
      </c>
      <c r="K24" s="1">
        <v>360000</v>
      </c>
      <c r="M24">
        <v>0</v>
      </c>
      <c r="N24">
        <v>0</v>
      </c>
      <c r="O24" t="s">
        <v>17</v>
      </c>
      <c r="R24" s="2">
        <f t="shared" si="0"/>
        <v>2.1346153846153845E-2</v>
      </c>
    </row>
    <row r="25" spans="1:18" x14ac:dyDescent="0.25">
      <c r="A25">
        <v>24</v>
      </c>
      <c r="B25" t="s">
        <v>18</v>
      </c>
      <c r="D25" t="s">
        <v>15</v>
      </c>
      <c r="E25" t="s">
        <v>16</v>
      </c>
      <c r="F25" s="1">
        <v>231</v>
      </c>
      <c r="G25" s="1">
        <v>125</v>
      </c>
      <c r="H25" t="s">
        <v>17</v>
      </c>
      <c r="I25" t="s">
        <v>17</v>
      </c>
      <c r="J25" s="1">
        <v>9640</v>
      </c>
      <c r="K25" s="1">
        <v>1450</v>
      </c>
      <c r="M25">
        <v>0</v>
      </c>
      <c r="N25">
        <v>0</v>
      </c>
      <c r="O25" t="s">
        <v>17</v>
      </c>
    </row>
    <row r="26" spans="1:18" x14ac:dyDescent="0.25">
      <c r="A26">
        <v>25</v>
      </c>
      <c r="B26" t="s">
        <v>24</v>
      </c>
      <c r="D26" t="s">
        <v>15</v>
      </c>
      <c r="E26" t="s">
        <v>16</v>
      </c>
      <c r="F26" s="1">
        <v>18400</v>
      </c>
      <c r="G26" s="1">
        <v>4250</v>
      </c>
      <c r="H26" t="s">
        <v>17</v>
      </c>
      <c r="I26" t="s">
        <v>17</v>
      </c>
      <c r="J26" s="1">
        <v>853000</v>
      </c>
      <c r="K26" s="1">
        <v>184000</v>
      </c>
      <c r="M26">
        <v>0</v>
      </c>
      <c r="N26">
        <v>0</v>
      </c>
      <c r="O26" t="s">
        <v>17</v>
      </c>
      <c r="R26" s="2">
        <f t="shared" si="0"/>
        <v>2.1570926143024621E-2</v>
      </c>
    </row>
    <row r="27" spans="1:18" x14ac:dyDescent="0.25">
      <c r="A27">
        <v>26</v>
      </c>
      <c r="B27" t="s">
        <v>24</v>
      </c>
      <c r="D27" t="s">
        <v>15</v>
      </c>
      <c r="E27" t="s">
        <v>16</v>
      </c>
      <c r="F27" s="1">
        <v>40500</v>
      </c>
      <c r="G27" s="1">
        <v>8760</v>
      </c>
      <c r="H27" t="s">
        <v>17</v>
      </c>
      <c r="I27" t="s">
        <v>17</v>
      </c>
      <c r="J27" s="1">
        <v>1910000</v>
      </c>
      <c r="K27" s="1">
        <v>407000</v>
      </c>
      <c r="M27">
        <v>0</v>
      </c>
      <c r="N27">
        <v>0</v>
      </c>
      <c r="O27" t="s">
        <v>17</v>
      </c>
      <c r="R27" s="2">
        <f t="shared" si="0"/>
        <v>2.1204188481675393E-2</v>
      </c>
    </row>
    <row r="28" spans="1:18" x14ac:dyDescent="0.25">
      <c r="A28">
        <v>27</v>
      </c>
      <c r="B28" t="s">
        <v>24</v>
      </c>
      <c r="D28" t="s">
        <v>15</v>
      </c>
      <c r="E28" t="s">
        <v>16</v>
      </c>
      <c r="F28" s="1">
        <v>31000</v>
      </c>
      <c r="G28" s="1">
        <v>6850</v>
      </c>
      <c r="H28" t="s">
        <v>17</v>
      </c>
      <c r="I28" t="s">
        <v>17</v>
      </c>
      <c r="J28" s="1">
        <v>1390000</v>
      </c>
      <c r="K28" s="1">
        <v>305000</v>
      </c>
      <c r="M28">
        <v>0</v>
      </c>
      <c r="N28">
        <v>0</v>
      </c>
      <c r="O28" t="s">
        <v>17</v>
      </c>
      <c r="R28" s="2">
        <f t="shared" si="0"/>
        <v>2.2302158273381296E-2</v>
      </c>
    </row>
    <row r="29" spans="1:18" x14ac:dyDescent="0.25">
      <c r="A29">
        <v>28</v>
      </c>
      <c r="B29" t="s">
        <v>18</v>
      </c>
      <c r="D29" t="s">
        <v>15</v>
      </c>
      <c r="E29" t="s">
        <v>16</v>
      </c>
      <c r="F29" s="1">
        <v>238</v>
      </c>
      <c r="G29" s="1">
        <v>120</v>
      </c>
      <c r="H29" t="s">
        <v>17</v>
      </c>
      <c r="I29" t="s">
        <v>17</v>
      </c>
      <c r="J29" s="1">
        <v>7670</v>
      </c>
      <c r="K29" s="1">
        <v>1130</v>
      </c>
      <c r="M29">
        <v>0</v>
      </c>
      <c r="N29">
        <v>0</v>
      </c>
      <c r="O29" t="s">
        <v>17</v>
      </c>
    </row>
    <row r="30" spans="1:18" x14ac:dyDescent="0.25">
      <c r="A30">
        <v>29</v>
      </c>
      <c r="B30" t="s">
        <v>25</v>
      </c>
      <c r="D30" t="s">
        <v>15</v>
      </c>
      <c r="E30" t="s">
        <v>16</v>
      </c>
      <c r="F30" s="1">
        <v>6670000</v>
      </c>
      <c r="G30" s="1">
        <v>1500000</v>
      </c>
      <c r="H30" t="s">
        <v>17</v>
      </c>
      <c r="I30" t="s">
        <v>17</v>
      </c>
      <c r="J30" s="1">
        <v>1110000</v>
      </c>
      <c r="K30" s="1">
        <v>245000</v>
      </c>
      <c r="M30">
        <v>0</v>
      </c>
      <c r="N30">
        <v>0</v>
      </c>
      <c r="O30" t="s">
        <v>17</v>
      </c>
      <c r="R30" s="2">
        <f t="shared" si="0"/>
        <v>6.0090090090090094</v>
      </c>
    </row>
    <row r="31" spans="1:18" x14ac:dyDescent="0.25">
      <c r="A31">
        <v>30</v>
      </c>
      <c r="B31" t="s">
        <v>25</v>
      </c>
      <c r="D31" t="s">
        <v>15</v>
      </c>
      <c r="E31" t="s">
        <v>16</v>
      </c>
      <c r="F31" s="1">
        <v>6510000</v>
      </c>
      <c r="G31" s="1">
        <v>1490000</v>
      </c>
      <c r="H31" t="s">
        <v>17</v>
      </c>
      <c r="I31" t="s">
        <v>17</v>
      </c>
      <c r="J31" s="1">
        <v>1080000</v>
      </c>
      <c r="K31" s="1">
        <v>272000</v>
      </c>
      <c r="M31">
        <v>0</v>
      </c>
      <c r="N31">
        <v>0</v>
      </c>
      <c r="O31" t="s">
        <v>17</v>
      </c>
      <c r="R31" s="2">
        <f t="shared" si="0"/>
        <v>6.0277777777777777</v>
      </c>
    </row>
    <row r="32" spans="1:18" x14ac:dyDescent="0.25">
      <c r="A32">
        <v>31</v>
      </c>
      <c r="B32" t="s">
        <v>25</v>
      </c>
      <c r="D32" t="s">
        <v>15</v>
      </c>
      <c r="E32" t="s">
        <v>16</v>
      </c>
      <c r="F32" s="1">
        <v>4340000</v>
      </c>
      <c r="G32" s="1">
        <v>1330000</v>
      </c>
      <c r="H32" t="s">
        <v>17</v>
      </c>
      <c r="I32" t="s">
        <v>17</v>
      </c>
      <c r="J32" s="1">
        <v>713000</v>
      </c>
      <c r="K32" s="1">
        <v>225000</v>
      </c>
      <c r="M32">
        <v>0</v>
      </c>
      <c r="N32">
        <v>0</v>
      </c>
      <c r="O32" t="s">
        <v>17</v>
      </c>
      <c r="R32" s="2">
        <f t="shared" si="0"/>
        <v>6.0869565217391308</v>
      </c>
    </row>
    <row r="33" spans="1:18" x14ac:dyDescent="0.25">
      <c r="A33">
        <v>32</v>
      </c>
      <c r="B33" t="s">
        <v>18</v>
      </c>
      <c r="D33" t="s">
        <v>15</v>
      </c>
      <c r="E33" t="s">
        <v>16</v>
      </c>
      <c r="F33" s="1">
        <v>8060</v>
      </c>
      <c r="G33" s="1">
        <v>1450</v>
      </c>
      <c r="H33" t="s">
        <v>17</v>
      </c>
      <c r="I33" t="s">
        <v>17</v>
      </c>
      <c r="J33" s="1">
        <v>6090</v>
      </c>
      <c r="K33" s="1">
        <v>701</v>
      </c>
      <c r="M33">
        <v>0</v>
      </c>
      <c r="N33">
        <v>0</v>
      </c>
      <c r="O33" t="s">
        <v>17</v>
      </c>
    </row>
    <row r="34" spans="1:18" x14ac:dyDescent="0.25">
      <c r="A34">
        <v>33</v>
      </c>
      <c r="B34" t="s">
        <v>26</v>
      </c>
      <c r="D34" t="s">
        <v>15</v>
      </c>
      <c r="E34" t="s">
        <v>16</v>
      </c>
      <c r="F34" s="1">
        <v>7470000</v>
      </c>
      <c r="G34" s="1">
        <v>2200000</v>
      </c>
      <c r="H34" t="s">
        <v>17</v>
      </c>
      <c r="I34" t="s">
        <v>17</v>
      </c>
      <c r="J34" s="1">
        <v>1280000</v>
      </c>
      <c r="K34" s="1">
        <v>388000</v>
      </c>
      <c r="M34">
        <v>0</v>
      </c>
      <c r="N34">
        <v>0</v>
      </c>
      <c r="O34" t="s">
        <v>17</v>
      </c>
      <c r="R34" s="2">
        <f t="shared" si="0"/>
        <v>5.8359375</v>
      </c>
    </row>
    <row r="35" spans="1:18" x14ac:dyDescent="0.25">
      <c r="A35">
        <v>34</v>
      </c>
      <c r="B35" t="s">
        <v>26</v>
      </c>
      <c r="D35" t="s">
        <v>15</v>
      </c>
      <c r="E35" t="s">
        <v>16</v>
      </c>
      <c r="F35" s="1">
        <v>6310000</v>
      </c>
      <c r="G35" s="1">
        <v>1880000</v>
      </c>
      <c r="H35" t="s">
        <v>17</v>
      </c>
      <c r="I35" t="s">
        <v>17</v>
      </c>
      <c r="J35" s="1">
        <v>1060000</v>
      </c>
      <c r="K35" s="1">
        <v>315000</v>
      </c>
      <c r="M35">
        <v>0</v>
      </c>
      <c r="N35">
        <v>0</v>
      </c>
      <c r="O35" t="s">
        <v>17</v>
      </c>
      <c r="R35" s="2">
        <f t="shared" si="0"/>
        <v>5.9528301886792452</v>
      </c>
    </row>
    <row r="36" spans="1:18" x14ac:dyDescent="0.25">
      <c r="A36">
        <v>35</v>
      </c>
      <c r="B36" t="s">
        <v>26</v>
      </c>
      <c r="D36" t="s">
        <v>15</v>
      </c>
      <c r="E36" t="s">
        <v>16</v>
      </c>
      <c r="F36" s="1">
        <v>5050000</v>
      </c>
      <c r="G36" s="1">
        <v>1550000</v>
      </c>
      <c r="H36" t="s">
        <v>17</v>
      </c>
      <c r="I36" t="s">
        <v>17</v>
      </c>
      <c r="J36" s="1">
        <v>913000</v>
      </c>
      <c r="K36" s="1">
        <v>284000</v>
      </c>
      <c r="M36">
        <v>0</v>
      </c>
      <c r="N36">
        <v>0</v>
      </c>
      <c r="O36" t="s">
        <v>17</v>
      </c>
      <c r="R36" s="2">
        <f t="shared" si="0"/>
        <v>5.5312157721796273</v>
      </c>
    </row>
    <row r="37" spans="1:18" x14ac:dyDescent="0.25">
      <c r="A37">
        <v>36</v>
      </c>
      <c r="B37" t="s">
        <v>18</v>
      </c>
      <c r="D37" t="s">
        <v>15</v>
      </c>
      <c r="E37" t="s">
        <v>16</v>
      </c>
      <c r="F37" s="1">
        <v>9590</v>
      </c>
      <c r="G37" s="1">
        <v>2020</v>
      </c>
      <c r="H37" t="s">
        <v>17</v>
      </c>
      <c r="I37" t="s">
        <v>17</v>
      </c>
      <c r="J37" s="1">
        <v>4930</v>
      </c>
      <c r="K37" s="1">
        <v>721</v>
      </c>
      <c r="M37">
        <v>0</v>
      </c>
      <c r="N37">
        <v>0</v>
      </c>
      <c r="O37" t="s">
        <v>17</v>
      </c>
    </row>
    <row r="38" spans="1:18" x14ac:dyDescent="0.25">
      <c r="A38">
        <v>37</v>
      </c>
      <c r="B38" t="s">
        <v>27</v>
      </c>
      <c r="D38" t="s">
        <v>15</v>
      </c>
      <c r="E38" t="s">
        <v>16</v>
      </c>
      <c r="F38" s="1">
        <v>8660000</v>
      </c>
      <c r="G38" s="1">
        <v>2500000</v>
      </c>
      <c r="H38" t="s">
        <v>17</v>
      </c>
      <c r="I38" t="s">
        <v>17</v>
      </c>
      <c r="J38" s="1">
        <v>1470000</v>
      </c>
      <c r="K38" s="1">
        <v>422000</v>
      </c>
      <c r="M38">
        <v>0</v>
      </c>
      <c r="N38">
        <v>0</v>
      </c>
      <c r="O38" t="s">
        <v>17</v>
      </c>
      <c r="R38" s="2">
        <f t="shared" si="0"/>
        <v>5.8911564625850339</v>
      </c>
    </row>
    <row r="39" spans="1:18" x14ac:dyDescent="0.25">
      <c r="A39">
        <v>38</v>
      </c>
      <c r="B39" t="s">
        <v>27</v>
      </c>
      <c r="D39" t="s">
        <v>15</v>
      </c>
      <c r="E39" t="s">
        <v>16</v>
      </c>
      <c r="F39" s="1">
        <v>9400000</v>
      </c>
      <c r="G39" s="1">
        <v>2490000</v>
      </c>
      <c r="H39" t="s">
        <v>17</v>
      </c>
      <c r="I39" t="s">
        <v>17</v>
      </c>
      <c r="J39" s="1">
        <v>1600000</v>
      </c>
      <c r="K39" s="1">
        <v>453000</v>
      </c>
      <c r="M39">
        <v>0</v>
      </c>
      <c r="N39">
        <v>0</v>
      </c>
      <c r="O39" t="s">
        <v>17</v>
      </c>
      <c r="R39" s="2">
        <f t="shared" si="0"/>
        <v>5.875</v>
      </c>
    </row>
    <row r="40" spans="1:18" x14ac:dyDescent="0.25">
      <c r="A40">
        <v>39</v>
      </c>
      <c r="B40" t="s">
        <v>27</v>
      </c>
      <c r="D40" t="s">
        <v>15</v>
      </c>
      <c r="E40" t="s">
        <v>16</v>
      </c>
      <c r="F40" s="1">
        <v>6170000</v>
      </c>
      <c r="G40" s="1">
        <v>1820000</v>
      </c>
      <c r="H40" t="s">
        <v>17</v>
      </c>
      <c r="I40" t="s">
        <v>17</v>
      </c>
      <c r="J40" s="1">
        <v>1070000</v>
      </c>
      <c r="K40" s="1">
        <v>300000</v>
      </c>
      <c r="M40">
        <v>0</v>
      </c>
      <c r="N40">
        <v>0</v>
      </c>
      <c r="O40" t="s">
        <v>17</v>
      </c>
      <c r="R40" s="2">
        <f t="shared" si="0"/>
        <v>5.7663551401869162</v>
      </c>
    </row>
    <row r="41" spans="1:18" x14ac:dyDescent="0.25">
      <c r="A41">
        <v>40</v>
      </c>
      <c r="B41" t="s">
        <v>18</v>
      </c>
      <c r="D41" t="s">
        <v>15</v>
      </c>
      <c r="E41" t="s">
        <v>16</v>
      </c>
      <c r="F41" s="1">
        <v>9640</v>
      </c>
      <c r="G41" s="1">
        <v>1710</v>
      </c>
      <c r="H41" t="s">
        <v>17</v>
      </c>
      <c r="I41" t="s">
        <v>17</v>
      </c>
      <c r="J41" s="1">
        <v>5690</v>
      </c>
      <c r="K41" s="1">
        <v>528</v>
      </c>
      <c r="M41">
        <v>0</v>
      </c>
      <c r="N41">
        <v>0</v>
      </c>
      <c r="O41" t="s">
        <v>17</v>
      </c>
    </row>
    <row r="42" spans="1:18" x14ac:dyDescent="0.25">
      <c r="A42">
        <v>41</v>
      </c>
      <c r="B42" t="s">
        <v>28</v>
      </c>
      <c r="D42" t="s">
        <v>15</v>
      </c>
      <c r="E42" t="s">
        <v>16</v>
      </c>
      <c r="F42" s="1">
        <v>8600000</v>
      </c>
      <c r="G42" s="1">
        <v>2330000</v>
      </c>
      <c r="H42" t="s">
        <v>17</v>
      </c>
      <c r="I42" t="s">
        <v>17</v>
      </c>
      <c r="J42" s="1">
        <v>1350000</v>
      </c>
      <c r="K42" s="1">
        <v>392000</v>
      </c>
      <c r="M42">
        <v>0</v>
      </c>
      <c r="N42">
        <v>0</v>
      </c>
      <c r="O42" t="s">
        <v>17</v>
      </c>
      <c r="R42" s="2">
        <f t="shared" si="0"/>
        <v>6.3703703703703702</v>
      </c>
    </row>
    <row r="43" spans="1:18" x14ac:dyDescent="0.25">
      <c r="A43">
        <v>42</v>
      </c>
      <c r="B43" t="s">
        <v>28</v>
      </c>
      <c r="D43" t="s">
        <v>15</v>
      </c>
      <c r="E43" t="s">
        <v>16</v>
      </c>
      <c r="F43" s="1">
        <v>7040000</v>
      </c>
      <c r="G43" s="1">
        <v>1860000</v>
      </c>
      <c r="H43" t="s">
        <v>17</v>
      </c>
      <c r="I43" t="s">
        <v>17</v>
      </c>
      <c r="J43" s="1">
        <v>1180000</v>
      </c>
      <c r="K43" s="1">
        <v>313000</v>
      </c>
      <c r="M43">
        <v>0</v>
      </c>
      <c r="N43">
        <v>0</v>
      </c>
      <c r="O43" t="s">
        <v>17</v>
      </c>
      <c r="R43" s="2">
        <f t="shared" si="0"/>
        <v>5.9661016949152543</v>
      </c>
    </row>
    <row r="44" spans="1:18" x14ac:dyDescent="0.25">
      <c r="A44">
        <v>43</v>
      </c>
      <c r="B44" t="s">
        <v>28</v>
      </c>
      <c r="D44" t="s">
        <v>15</v>
      </c>
      <c r="E44" t="s">
        <v>16</v>
      </c>
      <c r="F44" s="1">
        <v>8080000</v>
      </c>
      <c r="G44" s="1">
        <v>2160000</v>
      </c>
      <c r="H44" t="s">
        <v>17</v>
      </c>
      <c r="I44" t="s">
        <v>17</v>
      </c>
      <c r="J44" s="1">
        <v>1300000</v>
      </c>
      <c r="K44" s="1">
        <v>334000</v>
      </c>
      <c r="M44">
        <v>0</v>
      </c>
      <c r="N44">
        <v>0</v>
      </c>
      <c r="O44" t="s">
        <v>17</v>
      </c>
      <c r="R44" s="2">
        <f t="shared" si="0"/>
        <v>6.2153846153846155</v>
      </c>
    </row>
    <row r="45" spans="1:18" x14ac:dyDescent="0.25">
      <c r="A45">
        <v>44</v>
      </c>
      <c r="B45" t="s">
        <v>18</v>
      </c>
      <c r="D45" t="s">
        <v>15</v>
      </c>
      <c r="E45" t="s">
        <v>16</v>
      </c>
      <c r="F45" s="1">
        <v>13500</v>
      </c>
      <c r="G45" s="1">
        <v>2590</v>
      </c>
      <c r="H45" t="s">
        <v>17</v>
      </c>
      <c r="I45" t="s">
        <v>17</v>
      </c>
      <c r="J45" s="1">
        <v>5380</v>
      </c>
      <c r="K45" s="1">
        <v>832</v>
      </c>
      <c r="M45">
        <v>0</v>
      </c>
      <c r="N45">
        <v>0</v>
      </c>
      <c r="O45" t="s">
        <v>17</v>
      </c>
    </row>
    <row r="46" spans="1:18" x14ac:dyDescent="0.25">
      <c r="A46">
        <v>45</v>
      </c>
      <c r="B46" t="s">
        <v>29</v>
      </c>
      <c r="D46" t="s">
        <v>15</v>
      </c>
      <c r="E46" t="s">
        <v>16</v>
      </c>
      <c r="F46" s="1">
        <v>8810000</v>
      </c>
      <c r="G46" s="1">
        <v>2360000</v>
      </c>
      <c r="H46" t="s">
        <v>17</v>
      </c>
      <c r="I46" t="s">
        <v>17</v>
      </c>
      <c r="J46" s="1">
        <v>1350000</v>
      </c>
      <c r="K46" s="1">
        <v>357000</v>
      </c>
      <c r="M46">
        <v>0</v>
      </c>
      <c r="N46">
        <v>0</v>
      </c>
      <c r="O46" t="s">
        <v>17</v>
      </c>
      <c r="R46" s="2">
        <f t="shared" si="0"/>
        <v>6.5259259259259261</v>
      </c>
    </row>
    <row r="47" spans="1:18" x14ac:dyDescent="0.25">
      <c r="A47">
        <v>46</v>
      </c>
      <c r="B47" t="s">
        <v>29</v>
      </c>
      <c r="D47" t="s">
        <v>15</v>
      </c>
      <c r="E47" t="s">
        <v>16</v>
      </c>
      <c r="F47" s="1">
        <v>8160000</v>
      </c>
      <c r="G47" s="1">
        <v>1950000</v>
      </c>
      <c r="H47" t="s">
        <v>17</v>
      </c>
      <c r="I47" t="s">
        <v>17</v>
      </c>
      <c r="J47" s="1">
        <v>1240000</v>
      </c>
      <c r="K47" s="1">
        <v>327000</v>
      </c>
      <c r="M47">
        <v>0</v>
      </c>
      <c r="N47">
        <v>0</v>
      </c>
      <c r="O47" t="s">
        <v>17</v>
      </c>
      <c r="R47" s="2">
        <f t="shared" si="0"/>
        <v>6.580645161290323</v>
      </c>
    </row>
    <row r="48" spans="1:18" x14ac:dyDescent="0.25">
      <c r="A48">
        <v>47</v>
      </c>
      <c r="B48" t="s">
        <v>29</v>
      </c>
      <c r="D48" t="s">
        <v>15</v>
      </c>
      <c r="E48" t="s">
        <v>16</v>
      </c>
      <c r="F48" s="1">
        <v>3980000</v>
      </c>
      <c r="G48" s="1">
        <v>1200000</v>
      </c>
      <c r="H48" t="s">
        <v>17</v>
      </c>
      <c r="I48" t="s">
        <v>17</v>
      </c>
      <c r="J48" s="1">
        <v>664000</v>
      </c>
      <c r="K48" s="1">
        <v>206000</v>
      </c>
      <c r="M48">
        <v>0</v>
      </c>
      <c r="N48">
        <v>0</v>
      </c>
      <c r="O48" t="s">
        <v>17</v>
      </c>
      <c r="R48" s="2">
        <f t="shared" si="0"/>
        <v>5.9939759036144578</v>
      </c>
    </row>
    <row r="49" spans="1:18" x14ac:dyDescent="0.25">
      <c r="A49">
        <v>48</v>
      </c>
      <c r="B49" t="s">
        <v>18</v>
      </c>
      <c r="D49" t="s">
        <v>15</v>
      </c>
      <c r="E49" t="s">
        <v>16</v>
      </c>
      <c r="F49" s="1">
        <v>10300</v>
      </c>
      <c r="G49" s="1">
        <v>2090</v>
      </c>
      <c r="H49" t="s">
        <v>17</v>
      </c>
      <c r="I49" t="s">
        <v>17</v>
      </c>
      <c r="J49" s="1">
        <v>2160</v>
      </c>
      <c r="K49" s="1">
        <v>677</v>
      </c>
      <c r="M49">
        <v>0</v>
      </c>
      <c r="N49">
        <v>0</v>
      </c>
      <c r="O49" t="s">
        <v>17</v>
      </c>
    </row>
    <row r="50" spans="1:18" x14ac:dyDescent="0.25">
      <c r="A50">
        <v>49</v>
      </c>
      <c r="B50" t="s">
        <v>30</v>
      </c>
      <c r="D50" t="s">
        <v>15</v>
      </c>
      <c r="E50" t="s">
        <v>16</v>
      </c>
      <c r="F50" s="1">
        <v>6290000</v>
      </c>
      <c r="G50" s="1">
        <v>1870000</v>
      </c>
      <c r="H50" t="s">
        <v>17</v>
      </c>
      <c r="I50" t="s">
        <v>17</v>
      </c>
      <c r="J50" s="1">
        <v>979000</v>
      </c>
      <c r="K50" s="1">
        <v>282000</v>
      </c>
      <c r="M50">
        <v>0</v>
      </c>
      <c r="N50">
        <v>0</v>
      </c>
      <c r="O50" t="s">
        <v>17</v>
      </c>
      <c r="R50" s="2">
        <f t="shared" si="0"/>
        <v>6.4249233912155264</v>
      </c>
    </row>
    <row r="51" spans="1:18" x14ac:dyDescent="0.25">
      <c r="A51">
        <v>50</v>
      </c>
      <c r="B51" t="s">
        <v>30</v>
      </c>
      <c r="D51" t="s">
        <v>15</v>
      </c>
      <c r="E51" t="s">
        <v>16</v>
      </c>
      <c r="F51" s="1">
        <v>6170000</v>
      </c>
      <c r="G51" s="1">
        <v>1700000</v>
      </c>
      <c r="H51" t="s">
        <v>17</v>
      </c>
      <c r="I51" t="s">
        <v>17</v>
      </c>
      <c r="J51" s="1">
        <v>1010000</v>
      </c>
      <c r="K51" s="1">
        <v>267000</v>
      </c>
      <c r="M51">
        <v>0</v>
      </c>
      <c r="N51">
        <v>0</v>
      </c>
      <c r="O51" t="s">
        <v>17</v>
      </c>
      <c r="R51" s="2">
        <f t="shared" si="0"/>
        <v>6.108910891089109</v>
      </c>
    </row>
    <row r="52" spans="1:18" x14ac:dyDescent="0.25">
      <c r="A52">
        <v>51</v>
      </c>
      <c r="B52" t="s">
        <v>30</v>
      </c>
      <c r="D52" t="s">
        <v>15</v>
      </c>
      <c r="E52" t="s">
        <v>16</v>
      </c>
      <c r="F52" s="1">
        <v>9060000</v>
      </c>
      <c r="G52" s="1">
        <v>2460000</v>
      </c>
      <c r="H52" t="s">
        <v>17</v>
      </c>
      <c r="I52" t="s">
        <v>17</v>
      </c>
      <c r="J52" s="1">
        <v>1500000</v>
      </c>
      <c r="K52" s="1">
        <v>416000</v>
      </c>
      <c r="M52">
        <v>0</v>
      </c>
      <c r="N52">
        <v>0</v>
      </c>
      <c r="O52" t="s">
        <v>17</v>
      </c>
      <c r="R52" s="2">
        <f t="shared" si="0"/>
        <v>6.04</v>
      </c>
    </row>
    <row r="53" spans="1:18" x14ac:dyDescent="0.25">
      <c r="A53">
        <v>52</v>
      </c>
      <c r="B53" t="s">
        <v>18</v>
      </c>
      <c r="D53" t="s">
        <v>15</v>
      </c>
      <c r="E53" t="s">
        <v>16</v>
      </c>
      <c r="F53" s="1">
        <v>20600</v>
      </c>
      <c r="G53" s="1">
        <v>4700</v>
      </c>
      <c r="H53" t="s">
        <v>17</v>
      </c>
      <c r="I53" t="s">
        <v>17</v>
      </c>
      <c r="J53" s="1">
        <v>11500</v>
      </c>
      <c r="K53" s="1">
        <v>1450</v>
      </c>
      <c r="M53">
        <v>0</v>
      </c>
      <c r="N53">
        <v>0</v>
      </c>
      <c r="O53" t="s">
        <v>17</v>
      </c>
    </row>
    <row r="54" spans="1:18" x14ac:dyDescent="0.25">
      <c r="A54">
        <v>53</v>
      </c>
      <c r="B54" t="s">
        <v>31</v>
      </c>
      <c r="D54" t="s">
        <v>15</v>
      </c>
      <c r="E54" t="s">
        <v>16</v>
      </c>
      <c r="F54" s="1">
        <v>8200000</v>
      </c>
      <c r="G54" s="1">
        <v>2180000</v>
      </c>
      <c r="H54" t="s">
        <v>17</v>
      </c>
      <c r="I54" t="s">
        <v>17</v>
      </c>
      <c r="J54" s="1">
        <v>1470000</v>
      </c>
      <c r="K54" s="1">
        <v>389000</v>
      </c>
      <c r="M54">
        <v>0</v>
      </c>
      <c r="N54">
        <v>0</v>
      </c>
      <c r="O54" t="s">
        <v>17</v>
      </c>
      <c r="R54" s="2">
        <f t="shared" si="0"/>
        <v>5.5782312925170068</v>
      </c>
    </row>
    <row r="55" spans="1:18" x14ac:dyDescent="0.25">
      <c r="A55">
        <v>54</v>
      </c>
      <c r="B55" t="s">
        <v>31</v>
      </c>
      <c r="D55" t="s">
        <v>15</v>
      </c>
      <c r="E55" t="s">
        <v>16</v>
      </c>
      <c r="F55" s="1">
        <v>8410000</v>
      </c>
      <c r="G55" s="1">
        <v>2060000</v>
      </c>
      <c r="H55" t="s">
        <v>17</v>
      </c>
      <c r="I55" t="s">
        <v>17</v>
      </c>
      <c r="J55" s="1">
        <v>1350000</v>
      </c>
      <c r="K55" s="1">
        <v>338000</v>
      </c>
      <c r="M55">
        <v>0</v>
      </c>
      <c r="N55">
        <v>0</v>
      </c>
      <c r="O55" t="s">
        <v>17</v>
      </c>
      <c r="R55" s="2">
        <f t="shared" si="0"/>
        <v>6.2296296296296294</v>
      </c>
    </row>
    <row r="56" spans="1:18" x14ac:dyDescent="0.25">
      <c r="A56">
        <v>55</v>
      </c>
      <c r="B56" t="s">
        <v>31</v>
      </c>
      <c r="D56" t="s">
        <v>15</v>
      </c>
      <c r="E56" t="s">
        <v>16</v>
      </c>
      <c r="F56" s="1">
        <v>9940000</v>
      </c>
      <c r="G56" s="1">
        <v>2530000</v>
      </c>
      <c r="H56" t="s">
        <v>17</v>
      </c>
      <c r="I56" t="s">
        <v>17</v>
      </c>
      <c r="J56" s="1">
        <v>1700000</v>
      </c>
      <c r="K56" s="1">
        <v>425000</v>
      </c>
      <c r="M56">
        <v>0</v>
      </c>
      <c r="N56">
        <v>0</v>
      </c>
      <c r="O56" t="s">
        <v>17</v>
      </c>
      <c r="R56" s="2">
        <f t="shared" si="0"/>
        <v>5.8470588235294114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tabSelected="1" topLeftCell="I1" workbookViewId="0">
      <selection activeCell="O29" sqref="O29"/>
    </sheetView>
  </sheetViews>
  <sheetFormatPr defaultRowHeight="15" x14ac:dyDescent="0.25"/>
  <cols>
    <col min="2" max="2" width="11.5703125" customWidth="1"/>
    <col min="3" max="7" width="12.5703125" style="7" bestFit="1" customWidth="1"/>
    <col min="12" max="12" width="11.28515625" customWidth="1"/>
    <col min="18" max="18" width="12.42578125" customWidth="1"/>
    <col min="20" max="20" width="10.5703125" customWidth="1"/>
    <col min="21" max="21" width="10.42578125" customWidth="1"/>
    <col min="22" max="22" width="13.28515625" customWidth="1"/>
    <col min="23" max="23" width="10.85546875" customWidth="1"/>
  </cols>
  <sheetData>
    <row r="1" spans="1:38" x14ac:dyDescent="0.25">
      <c r="B1" t="s">
        <v>0</v>
      </c>
      <c r="C1" s="7" t="s">
        <v>33</v>
      </c>
      <c r="D1" s="7" t="s">
        <v>34</v>
      </c>
      <c r="E1" s="7" t="s">
        <v>35</v>
      </c>
      <c r="F1" s="7" t="s">
        <v>36</v>
      </c>
      <c r="G1" s="7" t="s">
        <v>37</v>
      </c>
      <c r="I1" t="s">
        <v>33</v>
      </c>
      <c r="J1" t="s">
        <v>34</v>
      </c>
      <c r="K1" t="s">
        <v>35</v>
      </c>
      <c r="L1" t="s">
        <v>36</v>
      </c>
    </row>
    <row r="2" spans="1:38" x14ac:dyDescent="0.25">
      <c r="A2">
        <v>1</v>
      </c>
      <c r="B2" t="s">
        <v>18</v>
      </c>
      <c r="C2" s="7">
        <v>1170</v>
      </c>
      <c r="D2" s="7">
        <v>436</v>
      </c>
      <c r="E2" s="7">
        <v>19.8</v>
      </c>
      <c r="F2" s="7">
        <v>26.4</v>
      </c>
      <c r="G2" s="7">
        <v>93500</v>
      </c>
      <c r="Q2" t="s">
        <v>42</v>
      </c>
      <c r="S2" t="s">
        <v>51</v>
      </c>
      <c r="T2">
        <v>1728</v>
      </c>
      <c r="V2">
        <v>3039</v>
      </c>
      <c r="AE2" s="5">
        <f>(T6-T4)/T4</f>
        <v>0.23348897135472463</v>
      </c>
      <c r="AF2" s="5">
        <f>(T6-T10)/T10</f>
        <v>0.25977826573157647</v>
      </c>
    </row>
    <row r="3" spans="1:38" x14ac:dyDescent="0.25">
      <c r="A3">
        <v>2</v>
      </c>
      <c r="B3" t="s">
        <v>18</v>
      </c>
      <c r="C3" s="7">
        <v>581</v>
      </c>
      <c r="D3" s="7">
        <v>370</v>
      </c>
      <c r="E3" s="7">
        <v>13.2</v>
      </c>
      <c r="F3" s="7">
        <v>46.2</v>
      </c>
      <c r="G3" s="7">
        <v>568</v>
      </c>
      <c r="R3" t="s">
        <v>38</v>
      </c>
      <c r="S3">
        <v>1728</v>
      </c>
      <c r="T3" s="3">
        <f>AVERAGE(I46:I48)</f>
        <v>5.8441705342573167</v>
      </c>
      <c r="U3" s="3">
        <f>AVERAGE(J46:J48)</f>
        <v>3.3278481096488441</v>
      </c>
      <c r="V3" s="3">
        <f>AVERAGE(K46:K48)</f>
        <v>1.9078395532667894E-4</v>
      </c>
      <c r="W3" s="3"/>
      <c r="X3" s="6">
        <f>STDEV(I46:I48)</f>
        <v>6.7872560630671583E-2</v>
      </c>
      <c r="Y3" s="6">
        <f>STDEV(J46:J48)</f>
        <v>6.7802641610999789E-2</v>
      </c>
      <c r="Z3" s="6">
        <f>STDEV(K46:K48)</f>
        <v>3.2352552862774927E-5</v>
      </c>
    </row>
    <row r="4" spans="1:38" x14ac:dyDescent="0.25">
      <c r="A4">
        <v>3</v>
      </c>
      <c r="B4" t="s">
        <v>18</v>
      </c>
      <c r="C4" s="7">
        <v>284</v>
      </c>
      <c r="D4" s="7">
        <v>165</v>
      </c>
      <c r="E4" s="7">
        <v>19.8</v>
      </c>
      <c r="F4" s="7">
        <v>13.2</v>
      </c>
      <c r="G4" s="7">
        <v>21100</v>
      </c>
      <c r="S4">
        <v>3039</v>
      </c>
      <c r="T4" s="3">
        <f>AVERAGE(I18:I20)</f>
        <v>2.1999276701462692E-2</v>
      </c>
      <c r="U4" s="3">
        <f>AVERAGE(J18:J20)</f>
        <v>1.2186159654740564E-2</v>
      </c>
      <c r="V4" s="3">
        <f>AVERAGE(K18:K20)</f>
        <v>2.4901220728145197</v>
      </c>
      <c r="X4" s="6">
        <f>STDEV(I18:I20)</f>
        <v>1.0876936579893811E-3</v>
      </c>
      <c r="Y4" s="6">
        <f>STDEV(J18:J20)</f>
        <v>4.7982378789711055E-4</v>
      </c>
      <c r="Z4" s="6">
        <f>STDEV(K18:K20)</f>
        <v>2.232337803938356E-2</v>
      </c>
    </row>
    <row r="5" spans="1:38" x14ac:dyDescent="0.25">
      <c r="A5">
        <v>4</v>
      </c>
      <c r="B5" t="s">
        <v>18</v>
      </c>
      <c r="C5" s="7">
        <v>449</v>
      </c>
      <c r="D5" s="7">
        <v>99</v>
      </c>
      <c r="E5" s="7">
        <v>6.61</v>
      </c>
      <c r="F5" s="7">
        <v>39.6</v>
      </c>
      <c r="G5" s="7">
        <v>33500</v>
      </c>
      <c r="R5" t="s">
        <v>39</v>
      </c>
      <c r="S5">
        <v>1728</v>
      </c>
      <c r="T5" s="3">
        <f>AVERAGE(I38:I40)</f>
        <v>6.0412477695086393</v>
      </c>
      <c r="U5" s="3">
        <f>AVERAGE(J38:J40)</f>
        <v>3.4404400894583222</v>
      </c>
      <c r="V5" s="3">
        <f>AVERAGE(K38:K40)</f>
        <v>2.0144204513068468E-3</v>
      </c>
      <c r="X5" s="6">
        <f>STDEV(I38:I40)</f>
        <v>4.0682111463458015E-2</v>
      </c>
      <c r="Y5" s="6">
        <f>STDEV(J38:J40)</f>
        <v>2.6161711656431223E-2</v>
      </c>
      <c r="Z5" s="6">
        <f>STDEV(K38:K40)</f>
        <v>1.2880066021904162E-3</v>
      </c>
    </row>
    <row r="6" spans="1:38" x14ac:dyDescent="0.25">
      <c r="A6">
        <v>5</v>
      </c>
      <c r="B6" t="s">
        <v>18</v>
      </c>
      <c r="C6" s="7">
        <v>647</v>
      </c>
      <c r="D6" s="7">
        <v>85.8</v>
      </c>
      <c r="E6" s="7">
        <v>13.2</v>
      </c>
      <c r="F6" s="7">
        <v>26.4</v>
      </c>
      <c r="G6" s="7">
        <v>15200</v>
      </c>
      <c r="S6">
        <v>3039</v>
      </c>
      <c r="T6" s="3">
        <f>AVERAGE(I10:I12)</f>
        <v>2.7135865189035175E-2</v>
      </c>
      <c r="U6" s="3">
        <f>AVERAGE(J10:J12)</f>
        <v>1.4603734944883005E-2</v>
      </c>
      <c r="V6" s="3">
        <f>AVERAGE(K10:K12)</f>
        <v>2.4208929623476414</v>
      </c>
      <c r="X6" s="6">
        <f>STDEV(I10:I12)</f>
        <v>5.2303878245287521E-3</v>
      </c>
      <c r="Y6" s="6">
        <f>STDEV(J10:J12)</f>
        <v>3.0092974363104402E-3</v>
      </c>
      <c r="Z6" s="6">
        <f>STDEV(K10:K12)</f>
        <v>7.8667785132470414E-2</v>
      </c>
      <c r="AE6" t="s">
        <v>45</v>
      </c>
      <c r="AF6" t="s">
        <v>46</v>
      </c>
    </row>
    <row r="7" spans="1:38" x14ac:dyDescent="0.25">
      <c r="A7">
        <v>6</v>
      </c>
      <c r="B7" t="s">
        <v>18</v>
      </c>
      <c r="C7" s="7">
        <v>436</v>
      </c>
      <c r="D7" s="7">
        <v>152</v>
      </c>
      <c r="E7" s="7">
        <v>13.2</v>
      </c>
      <c r="F7" s="7">
        <v>19.8</v>
      </c>
      <c r="G7" s="7">
        <v>17700</v>
      </c>
      <c r="M7" t="s">
        <v>52</v>
      </c>
      <c r="R7" t="s">
        <v>40</v>
      </c>
      <c r="S7">
        <v>1728</v>
      </c>
      <c r="T7" s="4">
        <f>AVERAGE(I62:I64)</f>
        <v>5.8849732485586825</v>
      </c>
      <c r="U7" s="3">
        <f>AVERAGE(J62:J64)</f>
        <v>3.4591451395372963</v>
      </c>
      <c r="V7" s="3">
        <f>AVERAGE(K62:K64)</f>
        <v>1.3901003364308684E-4</v>
      </c>
      <c r="X7" s="6">
        <f>STDEV(I62:I64)</f>
        <v>0.32735008189589271</v>
      </c>
      <c r="Y7" s="6">
        <f>STDEV(J62:J64)</f>
        <v>0.19747759197162007</v>
      </c>
      <c r="Z7" s="6">
        <f>STDEV(K62:K64)</f>
        <v>9.8653990014593382E-5</v>
      </c>
      <c r="AD7">
        <v>1728</v>
      </c>
    </row>
    <row r="8" spans="1:38" x14ac:dyDescent="0.25">
      <c r="A8">
        <v>7</v>
      </c>
      <c r="B8" t="s">
        <v>18</v>
      </c>
      <c r="C8" s="7">
        <v>390</v>
      </c>
      <c r="D8" s="7">
        <v>66</v>
      </c>
      <c r="E8" s="7">
        <v>13.2</v>
      </c>
      <c r="F8" s="7">
        <v>19.8</v>
      </c>
      <c r="G8" s="7">
        <v>10600</v>
      </c>
      <c r="M8" t="s">
        <v>72</v>
      </c>
      <c r="S8">
        <v>3039</v>
      </c>
      <c r="T8" s="3">
        <f>AVERAGE(I34:I36)</f>
        <v>2.1692424299360438E-2</v>
      </c>
      <c r="U8" s="3">
        <f>AVERAGE(J34:J36)</f>
        <v>1.2565908825329515E-2</v>
      </c>
      <c r="V8" s="3">
        <f>AVERAGE(K34:K36)</f>
        <v>2.7088273195392607</v>
      </c>
      <c r="X8" s="6">
        <f>STDEV(I34:I36)</f>
        <v>5.5897743010735923E-4</v>
      </c>
      <c r="Y8" s="6">
        <f>STDEV(J34:J36)</f>
        <v>2.8910041403394974E-4</v>
      </c>
      <c r="Z8" s="6">
        <f>STDEV(K34:K36)</f>
        <v>0.12222124306403791</v>
      </c>
      <c r="AD8" t="s">
        <v>44</v>
      </c>
      <c r="AE8" s="5">
        <f>(T21-T19)/T19</f>
        <v>4.6552211887024381E-2</v>
      </c>
      <c r="AF8" s="5">
        <f>(T21-T23)/T23</f>
        <v>7.0861251355043314E-2</v>
      </c>
      <c r="AK8">
        <f t="shared" ref="AK8:AK17" si="0">AK9/2</f>
        <v>0.9765625</v>
      </c>
      <c r="AL8">
        <v>0.501</v>
      </c>
    </row>
    <row r="9" spans="1:38" x14ac:dyDescent="0.25">
      <c r="A9">
        <v>8</v>
      </c>
      <c r="B9" t="s">
        <v>18</v>
      </c>
      <c r="C9" s="7">
        <v>257</v>
      </c>
      <c r="D9" s="7">
        <v>152</v>
      </c>
      <c r="E9" s="7">
        <v>13.2</v>
      </c>
      <c r="F9" s="7">
        <v>33</v>
      </c>
      <c r="G9" s="7">
        <v>9760</v>
      </c>
      <c r="I9" s="1">
        <v>1728</v>
      </c>
      <c r="K9" s="1">
        <v>3039</v>
      </c>
      <c r="M9">
        <v>1728</v>
      </c>
      <c r="O9">
        <v>3039</v>
      </c>
      <c r="R9" t="s">
        <v>41</v>
      </c>
      <c r="S9">
        <v>1728</v>
      </c>
      <c r="T9" s="3">
        <f>AVERAGE(I54:I56)</f>
        <v>6.3668489969435695</v>
      </c>
      <c r="U9" s="3">
        <f>AVERAGE(J54:J56)</f>
        <v>3.593401323333957</v>
      </c>
      <c r="V9" s="3">
        <f>AVERAGE(K54:K56)</f>
        <v>8.1908191907414604E-5</v>
      </c>
      <c r="W9" s="3"/>
      <c r="X9" s="6">
        <f>STDEV(I54:I56)</f>
        <v>0.32407453845732948</v>
      </c>
      <c r="Y9" s="6">
        <f>STDEV(J54:J56)</f>
        <v>0.15405516562678617</v>
      </c>
      <c r="Z9" s="6">
        <f>STDEV(K54:K56)</f>
        <v>3.9416818807099634E-5</v>
      </c>
      <c r="AK9">
        <f t="shared" si="0"/>
        <v>1.953125</v>
      </c>
      <c r="AL9">
        <v>1.03</v>
      </c>
    </row>
    <row r="10" spans="1:38" x14ac:dyDescent="0.25">
      <c r="A10">
        <v>9</v>
      </c>
      <c r="B10" t="s">
        <v>14</v>
      </c>
      <c r="C10" s="7">
        <v>53700</v>
      </c>
      <c r="D10" s="7">
        <v>29100</v>
      </c>
      <c r="E10" s="7">
        <v>3780000</v>
      </c>
      <c r="F10" s="7">
        <v>2980000</v>
      </c>
      <c r="G10" s="7">
        <v>1620000</v>
      </c>
      <c r="I10" s="2">
        <f>C10/$G10</f>
        <v>3.3148148148148149E-2</v>
      </c>
      <c r="J10" s="1">
        <f t="shared" ref="J10:K25" si="1">D10/$G10</f>
        <v>1.7962962962962962E-2</v>
      </c>
      <c r="K10" s="1">
        <f>E10/$G10</f>
        <v>2.3333333333333335</v>
      </c>
      <c r="L10" t="s">
        <v>14</v>
      </c>
      <c r="M10" s="23">
        <f>I10/I34</f>
        <v>1.5367049114331721</v>
      </c>
      <c r="N10" s="9">
        <f>J10/J34</f>
        <v>1.3929461279461277</v>
      </c>
      <c r="O10" s="19">
        <f>K10/K34</f>
        <v>0.81906721536351168</v>
      </c>
      <c r="P10" s="1"/>
      <c r="S10">
        <v>3039</v>
      </c>
      <c r="T10" s="3">
        <f>AVERAGE(I26:I28)</f>
        <v>2.1540191577505013E-2</v>
      </c>
      <c r="U10" s="3">
        <f>AVERAGE(J26:J28)</f>
        <v>1.2361455271903033E-2</v>
      </c>
      <c r="V10" s="3">
        <f>AVERAGE(K26:K28)</f>
        <v>2.6166753107051615</v>
      </c>
      <c r="W10" s="3"/>
      <c r="X10" s="6">
        <f>STDEV(I26:I28)</f>
        <v>3.7877757978176471E-4</v>
      </c>
      <c r="Y10" s="6">
        <f>STDEV(J26:J28)</f>
        <v>2.993975636761501E-4</v>
      </c>
      <c r="Z10" s="6">
        <f>STDEV(K26:K28)</f>
        <v>0.13899399344982485</v>
      </c>
      <c r="AK10">
        <f t="shared" si="0"/>
        <v>3.90625</v>
      </c>
      <c r="AL10">
        <v>2.04</v>
      </c>
    </row>
    <row r="11" spans="1:38" x14ac:dyDescent="0.25">
      <c r="A11">
        <v>10</v>
      </c>
      <c r="B11" t="s">
        <v>14</v>
      </c>
      <c r="C11" s="7">
        <v>21400</v>
      </c>
      <c r="D11" s="7">
        <v>11900</v>
      </c>
      <c r="E11" s="7">
        <v>2160000</v>
      </c>
      <c r="F11" s="7">
        <v>1650000</v>
      </c>
      <c r="G11" s="7">
        <v>869000</v>
      </c>
      <c r="I11" s="2">
        <f t="shared" ref="I11:I64" si="2">C11/$G11</f>
        <v>2.4626006904487917E-2</v>
      </c>
      <c r="J11" s="1">
        <f t="shared" si="1"/>
        <v>1.3693901035673188E-2</v>
      </c>
      <c r="K11" s="1">
        <f t="shared" si="1"/>
        <v>2.4856156501726123</v>
      </c>
      <c r="L11" s="1"/>
      <c r="M11" s="23">
        <f t="shared" ref="M11:M12" si="3">I11/I35</f>
        <v>1.1613746466067141</v>
      </c>
      <c r="N11" s="9">
        <f t="shared" ref="N11:O12" si="4">J11/J35</f>
        <v>1.1082775838193131</v>
      </c>
      <c r="O11" s="19">
        <f t="shared" si="4"/>
        <v>0.94760995844903984</v>
      </c>
      <c r="P11" s="1"/>
      <c r="AG11">
        <f>(AF13-AG13)/AF13</f>
        <v>0.22457212726687198</v>
      </c>
      <c r="AK11">
        <f t="shared" si="0"/>
        <v>7.8125</v>
      </c>
      <c r="AL11">
        <v>4.18</v>
      </c>
    </row>
    <row r="12" spans="1:38" x14ac:dyDescent="0.25">
      <c r="A12">
        <v>11</v>
      </c>
      <c r="B12" t="s">
        <v>14</v>
      </c>
      <c r="C12" s="7">
        <v>14700</v>
      </c>
      <c r="D12" s="7">
        <v>7560</v>
      </c>
      <c r="E12" s="7">
        <v>1520000</v>
      </c>
      <c r="F12" s="7">
        <v>1180000</v>
      </c>
      <c r="G12" s="7">
        <v>622000</v>
      </c>
      <c r="I12" s="2">
        <f t="shared" si="2"/>
        <v>2.3633440514469452E-2</v>
      </c>
      <c r="J12" s="1">
        <f t="shared" si="1"/>
        <v>1.2154340836012861E-2</v>
      </c>
      <c r="K12" s="1">
        <f t="shared" si="1"/>
        <v>2.4437299035369775</v>
      </c>
      <c r="L12" s="1"/>
      <c r="M12" s="23">
        <f t="shared" si="3"/>
        <v>1.059692977906856</v>
      </c>
      <c r="N12" s="9">
        <f t="shared" si="4"/>
        <v>0.97656264520565761</v>
      </c>
      <c r="O12" s="19">
        <f t="shared" si="4"/>
        <v>0.92053782274157148</v>
      </c>
      <c r="P12" s="1"/>
      <c r="AK12">
        <f t="shared" si="0"/>
        <v>15.625</v>
      </c>
      <c r="AL12">
        <v>7.35</v>
      </c>
    </row>
    <row r="13" spans="1:38" x14ac:dyDescent="0.25">
      <c r="A13">
        <v>12</v>
      </c>
      <c r="B13" t="s">
        <v>18</v>
      </c>
      <c r="C13" s="7">
        <v>178</v>
      </c>
      <c r="D13" s="7">
        <v>165</v>
      </c>
      <c r="E13" s="7">
        <v>5860</v>
      </c>
      <c r="F13" s="7">
        <v>4750</v>
      </c>
      <c r="G13" s="7">
        <v>7940</v>
      </c>
      <c r="I13" s="2">
        <f t="shared" si="2"/>
        <v>2.2418136020151132E-2</v>
      </c>
      <c r="J13" s="1">
        <f t="shared" si="1"/>
        <v>2.0780856423173802E-2</v>
      </c>
      <c r="K13" s="1">
        <f t="shared" si="1"/>
        <v>0.73803526448362722</v>
      </c>
      <c r="L13" s="1"/>
      <c r="M13" s="23"/>
      <c r="N13" s="9"/>
      <c r="O13" s="9"/>
      <c r="P13" s="1"/>
      <c r="Y13">
        <v>1728</v>
      </c>
      <c r="AA13">
        <v>3039</v>
      </c>
      <c r="AF13">
        <f>(T6*1000-2.8967)/0.4227</f>
        <v>57.343660253217827</v>
      </c>
      <c r="AG13">
        <f>(T8*1000-2.8967)/0.4227</f>
        <v>44.465872484883924</v>
      </c>
      <c r="AK13">
        <f t="shared" si="0"/>
        <v>31.25</v>
      </c>
      <c r="AL13">
        <v>14.5</v>
      </c>
    </row>
    <row r="14" spans="1:38" x14ac:dyDescent="0.25">
      <c r="A14">
        <v>13</v>
      </c>
      <c r="B14" t="s">
        <v>19</v>
      </c>
      <c r="C14" s="7">
        <v>13100</v>
      </c>
      <c r="D14" s="7">
        <v>7510</v>
      </c>
      <c r="E14" s="7">
        <v>1400000</v>
      </c>
      <c r="F14" s="7">
        <v>1100000</v>
      </c>
      <c r="G14" s="7">
        <v>574000</v>
      </c>
      <c r="I14" s="2">
        <f t="shared" si="2"/>
        <v>2.2822299651567943E-2</v>
      </c>
      <c r="J14" s="1">
        <f t="shared" si="1"/>
        <v>1.308362369337979E-2</v>
      </c>
      <c r="K14" s="1">
        <f t="shared" si="1"/>
        <v>2.4390243902439024</v>
      </c>
      <c r="L14" t="s">
        <v>19</v>
      </c>
      <c r="M14" s="23">
        <f>I14/I34</f>
        <v>1.0580120436297529</v>
      </c>
      <c r="N14" s="9">
        <f t="shared" ref="N14:O16" si="5">J14/J34</f>
        <v>1.0145755464048145</v>
      </c>
      <c r="O14" s="19">
        <f t="shared" si="5"/>
        <v>0.85616782093746857</v>
      </c>
      <c r="P14" s="3">
        <f>STDEV(O14:O16)</f>
        <v>2.1248675502790134E-2</v>
      </c>
      <c r="Q14" t="s">
        <v>43</v>
      </c>
      <c r="X14">
        <v>1728</v>
      </c>
      <c r="Y14" s="9">
        <f>T5/T7</f>
        <v>1.0265548396482909</v>
      </c>
      <c r="AA14" t="s">
        <v>47</v>
      </c>
      <c r="AK14">
        <f t="shared" si="0"/>
        <v>62.5</v>
      </c>
      <c r="AL14">
        <v>29.6</v>
      </c>
    </row>
    <row r="15" spans="1:38" x14ac:dyDescent="0.25">
      <c r="A15">
        <v>14</v>
      </c>
      <c r="B15" t="s">
        <v>19</v>
      </c>
      <c r="C15" s="7">
        <v>33300</v>
      </c>
      <c r="D15" s="7">
        <v>19900</v>
      </c>
      <c r="E15" s="7">
        <v>3270000</v>
      </c>
      <c r="F15" s="7">
        <v>2510000</v>
      </c>
      <c r="G15" s="7">
        <v>1430000</v>
      </c>
      <c r="I15" s="2">
        <f t="shared" si="2"/>
        <v>2.3286713286713286E-2</v>
      </c>
      <c r="J15" s="1">
        <f t="shared" si="1"/>
        <v>1.3916083916083916E-2</v>
      </c>
      <c r="K15" s="1">
        <f t="shared" si="1"/>
        <v>2.2867132867132867</v>
      </c>
      <c r="L15" s="1"/>
      <c r="M15" s="23">
        <f t="shared" ref="M15:M16" si="6">I15/I35</f>
        <v>1.0982128982128982</v>
      </c>
      <c r="N15" s="9">
        <f t="shared" si="5"/>
        <v>1.1262593338864524</v>
      </c>
      <c r="O15" s="19">
        <f t="shared" si="5"/>
        <v>0.87178091369708133</v>
      </c>
      <c r="P15" s="1"/>
      <c r="R15">
        <v>1728</v>
      </c>
      <c r="U15" s="3"/>
      <c r="X15">
        <v>3039</v>
      </c>
      <c r="Y15" s="9">
        <f>T6/T8</f>
        <v>1.2509374155029425</v>
      </c>
      <c r="AA15" s="9">
        <f>V6/V8</f>
        <v>0.8937051634429789</v>
      </c>
      <c r="AK15">
        <f t="shared" si="0"/>
        <v>125</v>
      </c>
      <c r="AL15">
        <v>65.7</v>
      </c>
    </row>
    <row r="16" spans="1:38" x14ac:dyDescent="0.25">
      <c r="A16">
        <v>15</v>
      </c>
      <c r="B16" t="s">
        <v>19</v>
      </c>
      <c r="C16" s="7">
        <v>35100</v>
      </c>
      <c r="D16" s="7">
        <v>19800</v>
      </c>
      <c r="E16" s="7">
        <v>3260000</v>
      </c>
      <c r="F16" s="7">
        <v>2590000</v>
      </c>
      <c r="G16" s="7">
        <v>1480000</v>
      </c>
      <c r="I16" s="2">
        <f t="shared" si="2"/>
        <v>2.3716216216216217E-2</v>
      </c>
      <c r="J16" s="1">
        <f t="shared" si="1"/>
        <v>1.3378378378378379E-2</v>
      </c>
      <c r="K16" s="1">
        <f t="shared" si="1"/>
        <v>2.2027027027027026</v>
      </c>
      <c r="L16" s="1"/>
      <c r="M16" s="23">
        <f t="shared" si="6"/>
        <v>1.063404533565824</v>
      </c>
      <c r="N16" s="9">
        <f t="shared" si="5"/>
        <v>1.0749101702858928</v>
      </c>
      <c r="O16" s="19">
        <f t="shared" si="5"/>
        <v>0.82974437852486638</v>
      </c>
      <c r="P16" s="1"/>
      <c r="R16">
        <v>3039</v>
      </c>
      <c r="U16" s="3"/>
      <c r="AK16">
        <f t="shared" si="0"/>
        <v>250</v>
      </c>
      <c r="AL16">
        <v>111</v>
      </c>
    </row>
    <row r="17" spans="1:38" x14ac:dyDescent="0.25">
      <c r="A17">
        <v>16</v>
      </c>
      <c r="B17" t="s">
        <v>18</v>
      </c>
      <c r="C17" s="7">
        <v>396</v>
      </c>
      <c r="D17" s="7">
        <v>46.2</v>
      </c>
      <c r="E17" s="7">
        <v>10200</v>
      </c>
      <c r="F17" s="7">
        <v>7870</v>
      </c>
      <c r="G17" s="7">
        <v>14600</v>
      </c>
      <c r="I17" s="2">
        <f t="shared" si="2"/>
        <v>2.7123287671232878E-2</v>
      </c>
      <c r="J17" s="1">
        <f t="shared" si="1"/>
        <v>3.1643835616438358E-3</v>
      </c>
      <c r="K17" s="1">
        <f t="shared" si="1"/>
        <v>0.69863013698630139</v>
      </c>
      <c r="L17" s="1"/>
      <c r="M17" s="24"/>
      <c r="N17" s="1"/>
      <c r="O17" s="1"/>
      <c r="P17" s="1"/>
      <c r="T17">
        <v>1728</v>
      </c>
      <c r="U17">
        <v>3039</v>
      </c>
      <c r="AK17">
        <f t="shared" si="0"/>
        <v>500</v>
      </c>
      <c r="AL17">
        <v>220</v>
      </c>
    </row>
    <row r="18" spans="1:38" x14ac:dyDescent="0.25">
      <c r="A18">
        <v>17</v>
      </c>
      <c r="B18" t="s">
        <v>20</v>
      </c>
      <c r="C18" s="7">
        <v>35800</v>
      </c>
      <c r="D18" s="7">
        <v>20400</v>
      </c>
      <c r="E18" s="7">
        <v>4130000</v>
      </c>
      <c r="F18" s="7">
        <v>3150000</v>
      </c>
      <c r="G18" s="7">
        <v>1670000</v>
      </c>
      <c r="I18" s="2">
        <f t="shared" si="2"/>
        <v>2.1437125748502994E-2</v>
      </c>
      <c r="J18" s="1">
        <f t="shared" si="1"/>
        <v>1.2215568862275449E-2</v>
      </c>
      <c r="K18" s="1">
        <f t="shared" si="1"/>
        <v>2.4730538922155687</v>
      </c>
      <c r="L18" t="s">
        <v>22</v>
      </c>
      <c r="M18" s="23">
        <f>I26/I34</f>
        <v>0.98042376615746174</v>
      </c>
      <c r="N18" s="9">
        <f t="shared" ref="N18:O20" si="7">J26/J34</f>
        <v>0.98503685503685501</v>
      </c>
      <c r="O18" s="19">
        <f t="shared" si="7"/>
        <v>0.96058558558558549</v>
      </c>
      <c r="P18" s="3">
        <f>STDEV(O18:O20)</f>
        <v>4.1154225660021644E-2</v>
      </c>
      <c r="R18" t="s">
        <v>38</v>
      </c>
      <c r="S18">
        <v>1728</v>
      </c>
      <c r="T18" s="3">
        <f>AVERAGE(I50:I52)</f>
        <v>6.1839522268900806</v>
      </c>
      <c r="U18" s="3">
        <f>AVERAGE(J50:J52)</f>
        <v>3.4163423310315966</v>
      </c>
      <c r="V18" s="3">
        <f>AVERAGE(K50:K52)</f>
        <v>9.5116294042847717E-5</v>
      </c>
      <c r="X18" s="3">
        <f>STDEV(I50:I52)</f>
        <v>0.20395903209569322</v>
      </c>
      <c r="AK18">
        <v>1000</v>
      </c>
      <c r="AL18">
        <v>421</v>
      </c>
    </row>
    <row r="19" spans="1:38" x14ac:dyDescent="0.25">
      <c r="A19">
        <v>18</v>
      </c>
      <c r="B19" t="s">
        <v>20</v>
      </c>
      <c r="C19" s="7">
        <v>27700</v>
      </c>
      <c r="D19" s="7">
        <v>15200</v>
      </c>
      <c r="E19" s="7">
        <v>3270000</v>
      </c>
      <c r="F19" s="7">
        <v>2570000</v>
      </c>
      <c r="G19" s="7">
        <v>1300000</v>
      </c>
      <c r="I19" s="2">
        <f t="shared" si="2"/>
        <v>2.1307692307692309E-2</v>
      </c>
      <c r="J19" s="1">
        <f t="shared" si="1"/>
        <v>1.1692307692307693E-2</v>
      </c>
      <c r="K19" s="1">
        <f t="shared" si="1"/>
        <v>2.5153846153846153</v>
      </c>
      <c r="L19" s="1"/>
      <c r="M19" s="23">
        <f t="shared" ref="M19:M20" si="8">I27/I35</f>
        <v>1.0171181131380136</v>
      </c>
      <c r="N19" s="9">
        <f t="shared" si="7"/>
        <v>0.99051353402479136</v>
      </c>
      <c r="O19" s="19">
        <f t="shared" si="7"/>
        <v>1.00999493550213</v>
      </c>
      <c r="P19" s="1"/>
      <c r="S19">
        <v>3039</v>
      </c>
      <c r="T19" s="3">
        <f>AVERAGE(I22:I24)</f>
        <v>2.2239766081871348E-2</v>
      </c>
      <c r="U19" s="3">
        <f>AVERAGE(J22:J24)</f>
        <v>1.2177736006683376E-2</v>
      </c>
      <c r="V19" s="3">
        <f>AVERAGE(K22:K24)</f>
        <v>2.5975146198830408</v>
      </c>
      <c r="X19" s="3">
        <f>STDEV(I22:I24)</f>
        <v>5.0735839126886471E-4</v>
      </c>
    </row>
    <row r="20" spans="1:38" x14ac:dyDescent="0.25">
      <c r="A20">
        <v>19</v>
      </c>
      <c r="B20" t="s">
        <v>20</v>
      </c>
      <c r="C20" s="7">
        <v>38600</v>
      </c>
      <c r="D20" s="7">
        <v>21000</v>
      </c>
      <c r="E20" s="7">
        <v>4120000</v>
      </c>
      <c r="F20" s="7">
        <v>3330000</v>
      </c>
      <c r="G20" s="7">
        <v>1660000</v>
      </c>
      <c r="I20" s="2">
        <f t="shared" si="2"/>
        <v>2.3253012048192773E-2</v>
      </c>
      <c r="J20" s="1">
        <f t="shared" si="1"/>
        <v>1.2650602409638554E-2</v>
      </c>
      <c r="K20" s="1">
        <f t="shared" si="1"/>
        <v>2.4819277108433737</v>
      </c>
      <c r="L20" s="1"/>
      <c r="M20" s="23">
        <f t="shared" si="8"/>
        <v>0.98218125960061442</v>
      </c>
      <c r="N20" s="9">
        <f t="shared" si="7"/>
        <v>0.97563996696944666</v>
      </c>
      <c r="O20" s="19">
        <f t="shared" si="7"/>
        <v>0.92828106852497105</v>
      </c>
      <c r="P20" s="1"/>
      <c r="R20" t="s">
        <v>39</v>
      </c>
      <c r="S20">
        <v>1728</v>
      </c>
      <c r="T20" s="3">
        <f>AVERAGE(I42:I44)</f>
        <v>5.7733278202862905</v>
      </c>
      <c r="U20" s="3">
        <f>AVERAGE(J42:J44)</f>
        <v>3.3507398483298547</v>
      </c>
      <c r="V20" s="3">
        <f>AVERAGE(K42:K44)</f>
        <v>1.9754442297491856E-4</v>
      </c>
      <c r="X20" s="3">
        <f>STDEV(I42:I44)</f>
        <v>0.21766868871169373</v>
      </c>
    </row>
    <row r="21" spans="1:38" x14ac:dyDescent="0.25">
      <c r="A21">
        <v>20</v>
      </c>
      <c r="B21" t="s">
        <v>18</v>
      </c>
      <c r="C21" s="7">
        <v>409</v>
      </c>
      <c r="D21" s="7">
        <v>85.8</v>
      </c>
      <c r="E21" s="7">
        <v>12300</v>
      </c>
      <c r="F21" s="7">
        <v>9500</v>
      </c>
      <c r="G21" s="7">
        <v>12400</v>
      </c>
      <c r="I21" s="2">
        <f t="shared" si="2"/>
        <v>3.2983870967741934E-2</v>
      </c>
      <c r="J21" s="1">
        <f t="shared" si="1"/>
        <v>6.9193548387096772E-3</v>
      </c>
      <c r="K21" s="1">
        <f t="shared" si="1"/>
        <v>0.99193548387096775</v>
      </c>
      <c r="L21" s="1"/>
      <c r="M21" s="23"/>
      <c r="N21" s="9"/>
      <c r="O21" s="9"/>
      <c r="P21" s="1"/>
      <c r="S21">
        <v>3039</v>
      </c>
      <c r="T21" s="3">
        <f>AVERAGE(I14:I16)</f>
        <v>2.3275076384832481E-2</v>
      </c>
      <c r="U21" s="3">
        <f>AVERAGE(J14:J16)</f>
        <v>1.3459361995947362E-2</v>
      </c>
      <c r="V21" s="3">
        <f>AVERAGE(K14:K16)</f>
        <v>2.3094801265532974</v>
      </c>
      <c r="X21" s="3">
        <f>STDEV(I14:I16)</f>
        <v>4.4707188376387594E-4</v>
      </c>
    </row>
    <row r="22" spans="1:38" x14ac:dyDescent="0.25">
      <c r="A22">
        <v>21</v>
      </c>
      <c r="B22" t="s">
        <v>21</v>
      </c>
      <c r="C22" s="7">
        <v>36400</v>
      </c>
      <c r="D22" s="7">
        <v>20500</v>
      </c>
      <c r="E22" s="7">
        <v>4310000</v>
      </c>
      <c r="F22" s="7">
        <v>3300000</v>
      </c>
      <c r="G22" s="7">
        <v>1680000</v>
      </c>
      <c r="I22" s="2">
        <f t="shared" si="2"/>
        <v>2.1666666666666667E-2</v>
      </c>
      <c r="J22" s="1">
        <f t="shared" si="1"/>
        <v>1.2202380952380952E-2</v>
      </c>
      <c r="K22" s="1">
        <f t="shared" si="1"/>
        <v>2.5654761904761907</v>
      </c>
      <c r="L22" t="s">
        <v>23</v>
      </c>
      <c r="M22" s="23">
        <f>I30/I34</f>
        <v>1.0339393939393939</v>
      </c>
      <c r="N22" s="9">
        <f>J30/J34</f>
        <v>0.95874380165289252</v>
      </c>
      <c r="O22" s="19">
        <f>K30/K34</f>
        <v>0.89565531861828163</v>
      </c>
      <c r="P22" s="3">
        <f>STDEV(O22:O24)</f>
        <v>5.0124295718906031E-2</v>
      </c>
      <c r="R22" t="s">
        <v>41</v>
      </c>
      <c r="S22">
        <v>1728</v>
      </c>
      <c r="T22" s="3">
        <f>AVERAGE(I58:I60)</f>
        <v>6.1912780941015448</v>
      </c>
      <c r="U22" s="3">
        <f>AVERAGE(J58:J60)</f>
        <v>3.3655536340150873</v>
      </c>
      <c r="V22" s="3">
        <f>AVERAGE(K58:K60)</f>
        <v>1.4450591351269958E-4</v>
      </c>
      <c r="X22" s="3">
        <f>STDEV(I58:I60)</f>
        <v>0.20525538086804004</v>
      </c>
    </row>
    <row r="23" spans="1:38" x14ac:dyDescent="0.25">
      <c r="A23">
        <v>22</v>
      </c>
      <c r="B23" t="s">
        <v>21</v>
      </c>
      <c r="C23" s="7">
        <v>30100</v>
      </c>
      <c r="D23" s="7">
        <v>16400</v>
      </c>
      <c r="E23" s="7">
        <v>3410000</v>
      </c>
      <c r="F23" s="7">
        <v>2650000</v>
      </c>
      <c r="G23" s="7">
        <v>1330000</v>
      </c>
      <c r="I23" s="2">
        <f t="shared" si="2"/>
        <v>2.2631578947368423E-2</v>
      </c>
      <c r="J23" s="1">
        <f t="shared" si="1"/>
        <v>1.2330827067669173E-2</v>
      </c>
      <c r="K23" s="1">
        <f t="shared" si="1"/>
        <v>2.5639097744360901</v>
      </c>
      <c r="L23" s="1"/>
      <c r="M23" s="23">
        <f t="shared" ref="M23:M24" si="9">I31/I35</f>
        <v>1.016570644718793</v>
      </c>
      <c r="N23" s="9">
        <f t="shared" ref="N22:O24" si="10">J31/J35</f>
        <v>0.97118644067796611</v>
      </c>
      <c r="O23" s="19">
        <f t="shared" si="10"/>
        <v>0.98698159237081395</v>
      </c>
      <c r="P23" s="1"/>
      <c r="S23">
        <v>3039</v>
      </c>
      <c r="T23" s="3">
        <f>AVERAGE(I30:I32)</f>
        <v>2.1734913234913236E-2</v>
      </c>
      <c r="U23" s="3">
        <f>AVERAGE(J30:J32)</f>
        <v>1.2116938616938617E-2</v>
      </c>
      <c r="V23" s="3">
        <f>AVERAGE(K30:K32)</f>
        <v>2.5147500647500647</v>
      </c>
      <c r="X23" s="3">
        <f>STDEV(I30:I32)</f>
        <v>5.0302089548003904E-4</v>
      </c>
    </row>
    <row r="24" spans="1:38" x14ac:dyDescent="0.25">
      <c r="A24">
        <v>23</v>
      </c>
      <c r="B24" t="s">
        <v>21</v>
      </c>
      <c r="C24" s="7">
        <v>21300</v>
      </c>
      <c r="D24" s="7">
        <v>11400</v>
      </c>
      <c r="E24" s="7">
        <v>2530000</v>
      </c>
      <c r="F24" s="7">
        <v>1950000</v>
      </c>
      <c r="G24" s="7">
        <v>950000</v>
      </c>
      <c r="I24" s="2">
        <f t="shared" si="2"/>
        <v>2.2421052631578946E-2</v>
      </c>
      <c r="J24" s="1">
        <f t="shared" si="1"/>
        <v>1.2E-2</v>
      </c>
      <c r="K24" s="1">
        <f t="shared" si="1"/>
        <v>2.6631578947368419</v>
      </c>
      <c r="L24" s="1"/>
      <c r="M24" s="23">
        <f t="shared" si="9"/>
        <v>0.95713399503722074</v>
      </c>
      <c r="N24" s="9">
        <f t="shared" si="10"/>
        <v>0.9631317622647102</v>
      </c>
      <c r="O24" s="19">
        <f t="shared" si="10"/>
        <v>0.90551386283093593</v>
      </c>
      <c r="P24" s="1"/>
      <c r="R24" t="s">
        <v>40</v>
      </c>
      <c r="S24">
        <v>1728</v>
      </c>
      <c r="T24" s="3">
        <f>T7</f>
        <v>5.8849732485586825</v>
      </c>
      <c r="U24" s="3">
        <f t="shared" ref="U24:V24" si="11">U7</f>
        <v>3.4591451395372963</v>
      </c>
      <c r="V24" s="3">
        <f t="shared" si="11"/>
        <v>1.3901003364308684E-4</v>
      </c>
      <c r="X24" s="3"/>
    </row>
    <row r="25" spans="1:38" x14ac:dyDescent="0.25">
      <c r="A25">
        <v>24</v>
      </c>
      <c r="B25" t="s">
        <v>18</v>
      </c>
      <c r="C25" s="7">
        <v>423</v>
      </c>
      <c r="D25" s="7">
        <v>33</v>
      </c>
      <c r="E25" s="7">
        <v>9550</v>
      </c>
      <c r="F25" s="7">
        <v>7500</v>
      </c>
      <c r="G25" s="7">
        <v>9410</v>
      </c>
      <c r="I25" s="2">
        <f t="shared" si="2"/>
        <v>4.4952178533475023E-2</v>
      </c>
      <c r="J25" s="1">
        <f t="shared" si="1"/>
        <v>3.5069075451647186E-3</v>
      </c>
      <c r="K25" s="1">
        <f t="shared" si="1"/>
        <v>1.0148777895855472</v>
      </c>
      <c r="L25" s="1"/>
      <c r="M25" s="1"/>
      <c r="N25" s="1"/>
      <c r="O25" s="1"/>
      <c r="P25" s="1"/>
      <c r="S25">
        <v>3039</v>
      </c>
      <c r="T25" s="3">
        <f>T8</f>
        <v>2.1692424299360438E-2</v>
      </c>
      <c r="U25" s="3">
        <f t="shared" ref="U25:V25" si="12">U8</f>
        <v>1.2565908825329515E-2</v>
      </c>
      <c r="V25" s="3">
        <f t="shared" si="12"/>
        <v>2.7088273195392607</v>
      </c>
      <c r="X25" s="3"/>
    </row>
    <row r="26" spans="1:38" x14ac:dyDescent="0.25">
      <c r="A26">
        <v>25</v>
      </c>
      <c r="B26" t="s">
        <v>22</v>
      </c>
      <c r="C26" s="7">
        <v>31300</v>
      </c>
      <c r="D26" s="7">
        <v>18800</v>
      </c>
      <c r="E26" s="7">
        <v>4050000</v>
      </c>
      <c r="F26" s="7">
        <v>3180000</v>
      </c>
      <c r="G26" s="7">
        <v>1480000</v>
      </c>
      <c r="I26" s="2">
        <f t="shared" si="2"/>
        <v>2.1148648648648648E-2</v>
      </c>
      <c r="J26" s="1">
        <f t="shared" ref="J26:J64" si="13">D26/$G26</f>
        <v>1.2702702702702703E-2</v>
      </c>
      <c r="K26" s="1">
        <f t="shared" ref="K26:K64" si="14">E26/$G26</f>
        <v>2.7364864864864864</v>
      </c>
      <c r="L26" s="1"/>
      <c r="M26" s="1"/>
      <c r="N26" s="1"/>
      <c r="O26" s="1"/>
      <c r="P26" s="1"/>
    </row>
    <row r="27" spans="1:38" x14ac:dyDescent="0.25">
      <c r="A27">
        <v>26</v>
      </c>
      <c r="B27" t="s">
        <v>22</v>
      </c>
      <c r="C27" s="7">
        <v>28900</v>
      </c>
      <c r="D27" s="7">
        <v>16400</v>
      </c>
      <c r="E27" s="7">
        <v>3550000</v>
      </c>
      <c r="F27" s="7">
        <v>2720000</v>
      </c>
      <c r="G27" s="7">
        <v>1340000</v>
      </c>
      <c r="I27" s="2">
        <f t="shared" si="2"/>
        <v>2.1567164179104478E-2</v>
      </c>
      <c r="J27" s="1">
        <f t="shared" si="13"/>
        <v>1.2238805970149255E-2</v>
      </c>
      <c r="K27" s="1">
        <f t="shared" si="14"/>
        <v>2.6492537313432836</v>
      </c>
      <c r="L27" s="1"/>
      <c r="M27" s="9">
        <f>STDEV(M10:M12)</f>
        <v>0.25124767135597548</v>
      </c>
      <c r="N27" s="1"/>
      <c r="O27" s="1"/>
      <c r="P27" s="1"/>
    </row>
    <row r="28" spans="1:38" x14ac:dyDescent="0.25">
      <c r="A28">
        <v>27</v>
      </c>
      <c r="B28" t="s">
        <v>22</v>
      </c>
      <c r="C28" s="7">
        <v>36800</v>
      </c>
      <c r="D28" s="7">
        <v>20400</v>
      </c>
      <c r="E28" s="7">
        <v>4140000</v>
      </c>
      <c r="F28" s="7">
        <v>3300000</v>
      </c>
      <c r="G28" s="7">
        <v>1680000</v>
      </c>
      <c r="I28" s="2">
        <f t="shared" si="2"/>
        <v>2.1904761904761906E-2</v>
      </c>
      <c r="J28" s="1">
        <f t="shared" si="13"/>
        <v>1.2142857142857143E-2</v>
      </c>
      <c r="K28" s="1">
        <f t="shared" si="14"/>
        <v>2.4642857142857144</v>
      </c>
      <c r="L28" s="1"/>
      <c r="M28" s="9">
        <f>STDEV(M14:M16)</f>
        <v>2.1820517509634207E-2</v>
      </c>
      <c r="N28" s="1"/>
      <c r="O28" s="1"/>
      <c r="P28" s="1"/>
      <c r="R28" s="17" t="s">
        <v>58</v>
      </c>
      <c r="S28" s="17"/>
      <c r="T28" s="14" t="s">
        <v>60</v>
      </c>
      <c r="U28" s="14"/>
      <c r="V28" s="14" t="s">
        <v>59</v>
      </c>
      <c r="W28" s="14"/>
    </row>
    <row r="29" spans="1:38" x14ac:dyDescent="0.25">
      <c r="A29">
        <v>28</v>
      </c>
      <c r="B29" t="s">
        <v>18</v>
      </c>
      <c r="C29" s="7">
        <v>383</v>
      </c>
      <c r="D29" s="7">
        <v>39.6</v>
      </c>
      <c r="E29" s="7">
        <v>12400</v>
      </c>
      <c r="F29" s="7">
        <v>7960</v>
      </c>
      <c r="G29" s="7">
        <v>6160</v>
      </c>
      <c r="I29" s="2">
        <f t="shared" si="2"/>
        <v>6.2175324675324675E-2</v>
      </c>
      <c r="J29" s="1">
        <f t="shared" si="13"/>
        <v>6.4285714285714285E-3</v>
      </c>
      <c r="K29" s="1">
        <f t="shared" si="14"/>
        <v>2.0129870129870131</v>
      </c>
      <c r="L29" s="1"/>
      <c r="M29" s="1"/>
      <c r="N29" s="1"/>
      <c r="O29" s="1"/>
      <c r="P29" s="1"/>
      <c r="R29" s="17"/>
      <c r="S29" s="17"/>
      <c r="T29" s="10" t="s">
        <v>56</v>
      </c>
      <c r="U29" s="10" t="s">
        <v>57</v>
      </c>
      <c r="V29" s="10" t="s">
        <v>56</v>
      </c>
      <c r="W29" s="10" t="s">
        <v>57</v>
      </c>
    </row>
    <row r="30" spans="1:38" ht="18.600000000000001" customHeight="1" x14ac:dyDescent="0.25">
      <c r="A30">
        <v>29</v>
      </c>
      <c r="B30" t="s">
        <v>23</v>
      </c>
      <c r="C30" s="7">
        <v>36800</v>
      </c>
      <c r="D30" s="7">
        <v>20400</v>
      </c>
      <c r="E30" s="7">
        <v>4210000</v>
      </c>
      <c r="F30" s="7">
        <v>3280000</v>
      </c>
      <c r="G30" s="7">
        <v>1650000</v>
      </c>
      <c r="I30" s="2">
        <f t="shared" si="2"/>
        <v>2.2303030303030304E-2</v>
      </c>
      <c r="J30" s="1">
        <f t="shared" si="13"/>
        <v>1.2363636363636363E-2</v>
      </c>
      <c r="K30" s="1">
        <f t="shared" si="14"/>
        <v>2.5515151515151517</v>
      </c>
      <c r="L30" s="1"/>
      <c r="M30" s="1"/>
      <c r="N30" s="1"/>
      <c r="O30" s="1"/>
      <c r="P30" s="1"/>
      <c r="R30" s="16" t="s">
        <v>48</v>
      </c>
      <c r="S30" s="11" t="s">
        <v>61</v>
      </c>
      <c r="T30" s="18" t="s">
        <v>62</v>
      </c>
      <c r="U30" s="18" t="s">
        <v>65</v>
      </c>
      <c r="V30" s="21" t="s">
        <v>63</v>
      </c>
      <c r="W30" s="22" t="s">
        <v>64</v>
      </c>
    </row>
    <row r="31" spans="1:38" x14ac:dyDescent="0.25">
      <c r="A31">
        <v>30</v>
      </c>
      <c r="B31" t="s">
        <v>23</v>
      </c>
      <c r="C31" s="7">
        <v>38800</v>
      </c>
      <c r="D31" s="7">
        <v>21600</v>
      </c>
      <c r="E31" s="7">
        <v>4660000</v>
      </c>
      <c r="F31" s="7">
        <v>3590000</v>
      </c>
      <c r="G31" s="7">
        <v>1800000</v>
      </c>
      <c r="I31" s="1">
        <f t="shared" si="2"/>
        <v>2.1555555555555557E-2</v>
      </c>
      <c r="J31" s="1">
        <f t="shared" si="13"/>
        <v>1.2E-2</v>
      </c>
      <c r="K31" s="1">
        <f t="shared" si="14"/>
        <v>2.588888888888889</v>
      </c>
      <c r="L31" s="1"/>
      <c r="M31" s="1"/>
      <c r="N31" s="1"/>
      <c r="O31" s="1"/>
      <c r="P31" s="1"/>
      <c r="R31" s="16"/>
      <c r="S31" s="11" t="s">
        <v>43</v>
      </c>
      <c r="T31" s="18" t="s">
        <v>67</v>
      </c>
      <c r="U31" s="18" t="s">
        <v>66</v>
      </c>
      <c r="V31" s="22" t="s">
        <v>64</v>
      </c>
      <c r="W31" s="22" t="s">
        <v>64</v>
      </c>
    </row>
    <row r="32" spans="1:38" ht="20.45" customHeight="1" x14ac:dyDescent="0.25">
      <c r="A32">
        <v>31</v>
      </c>
      <c r="B32" t="s">
        <v>23</v>
      </c>
      <c r="C32" s="7">
        <v>33300</v>
      </c>
      <c r="D32" s="7">
        <v>18700</v>
      </c>
      <c r="E32" s="7">
        <v>3750000</v>
      </c>
      <c r="F32" s="7">
        <v>2880000</v>
      </c>
      <c r="G32" s="7">
        <v>1560000</v>
      </c>
      <c r="I32" s="1">
        <f t="shared" si="2"/>
        <v>2.1346153846153845E-2</v>
      </c>
      <c r="J32" s="1">
        <f t="shared" si="13"/>
        <v>1.1987179487179487E-2</v>
      </c>
      <c r="K32" s="1">
        <f t="shared" si="14"/>
        <v>2.4038461538461537</v>
      </c>
      <c r="L32" s="1"/>
      <c r="M32" s="1"/>
      <c r="N32" s="1"/>
      <c r="O32" s="1"/>
      <c r="P32" s="1"/>
      <c r="R32" s="15" t="s">
        <v>49</v>
      </c>
      <c r="S32" s="12" t="s">
        <v>61</v>
      </c>
      <c r="T32" s="15" t="s">
        <v>50</v>
      </c>
      <c r="U32" s="15"/>
      <c r="V32" s="13" t="s">
        <v>68</v>
      </c>
      <c r="W32" s="13" t="s">
        <v>70</v>
      </c>
    </row>
    <row r="33" spans="1:23" ht="18.600000000000001" customHeight="1" x14ac:dyDescent="0.25">
      <c r="A33">
        <v>32</v>
      </c>
      <c r="B33" t="s">
        <v>18</v>
      </c>
      <c r="C33" s="7">
        <v>231</v>
      </c>
      <c r="D33" s="7">
        <v>145</v>
      </c>
      <c r="E33" s="7">
        <v>13500</v>
      </c>
      <c r="F33" s="7">
        <v>9670</v>
      </c>
      <c r="G33" s="7">
        <v>9640</v>
      </c>
      <c r="I33" s="1">
        <f t="shared" si="2"/>
        <v>2.3962655601659753E-2</v>
      </c>
      <c r="J33" s="1">
        <f t="shared" si="13"/>
        <v>1.504149377593361E-2</v>
      </c>
      <c r="K33" s="1">
        <f t="shared" si="14"/>
        <v>1.400414937759336</v>
      </c>
      <c r="L33" s="1"/>
      <c r="M33" s="1"/>
      <c r="N33" s="1"/>
      <c r="O33" s="1"/>
      <c r="P33" s="1"/>
      <c r="R33" s="15"/>
      <c r="S33" s="12" t="s">
        <v>43</v>
      </c>
      <c r="T33" s="15" t="s">
        <v>50</v>
      </c>
      <c r="U33" s="15"/>
      <c r="V33" s="13" t="s">
        <v>69</v>
      </c>
      <c r="W33" s="13" t="s">
        <v>71</v>
      </c>
    </row>
    <row r="34" spans="1:23" x14ac:dyDescent="0.25">
      <c r="A34">
        <v>33</v>
      </c>
      <c r="B34" t="s">
        <v>24</v>
      </c>
      <c r="C34" s="7">
        <v>18400</v>
      </c>
      <c r="D34" s="7">
        <v>11000</v>
      </c>
      <c r="E34" s="7">
        <v>2430000</v>
      </c>
      <c r="F34" s="7">
        <v>1860000</v>
      </c>
      <c r="G34" s="7">
        <v>853000</v>
      </c>
      <c r="I34" s="1">
        <f t="shared" si="2"/>
        <v>2.1570926143024621E-2</v>
      </c>
      <c r="J34" s="1">
        <f t="shared" si="13"/>
        <v>1.2895662368112544E-2</v>
      </c>
      <c r="K34" s="1">
        <f t="shared" si="14"/>
        <v>2.8487690504103167</v>
      </c>
      <c r="L34" s="1"/>
      <c r="M34" s="1"/>
      <c r="N34" s="1"/>
      <c r="O34" s="1"/>
      <c r="P34" s="1"/>
    </row>
    <row r="35" spans="1:23" x14ac:dyDescent="0.25">
      <c r="A35">
        <v>34</v>
      </c>
      <c r="B35" t="s">
        <v>24</v>
      </c>
      <c r="C35" s="7">
        <v>40500</v>
      </c>
      <c r="D35" s="7">
        <v>23600</v>
      </c>
      <c r="E35" s="7">
        <v>5010000</v>
      </c>
      <c r="F35" s="7">
        <v>3830000</v>
      </c>
      <c r="G35" s="7">
        <v>1910000</v>
      </c>
      <c r="I35" s="1">
        <f t="shared" si="2"/>
        <v>2.1204188481675393E-2</v>
      </c>
      <c r="J35" s="1">
        <f t="shared" si="13"/>
        <v>1.2356020942408378E-2</v>
      </c>
      <c r="K35" s="1">
        <f t="shared" si="14"/>
        <v>2.6230366492146597</v>
      </c>
      <c r="L35" s="1"/>
      <c r="M35" s="1"/>
      <c r="N35" s="1"/>
      <c r="O35" s="1"/>
      <c r="P35" s="1"/>
    </row>
    <row r="36" spans="1:23" x14ac:dyDescent="0.25">
      <c r="A36">
        <v>35</v>
      </c>
      <c r="B36" t="s">
        <v>24</v>
      </c>
      <c r="C36" s="7">
        <v>31000</v>
      </c>
      <c r="D36" s="7">
        <v>17300</v>
      </c>
      <c r="E36" s="7">
        <v>3690000</v>
      </c>
      <c r="F36" s="7">
        <v>2830000</v>
      </c>
      <c r="G36" s="7">
        <v>1390000</v>
      </c>
      <c r="I36" s="1">
        <f t="shared" si="2"/>
        <v>2.2302158273381296E-2</v>
      </c>
      <c r="J36" s="1">
        <f t="shared" si="13"/>
        <v>1.2446043165467626E-2</v>
      </c>
      <c r="K36" s="1">
        <f t="shared" si="14"/>
        <v>2.6546762589928057</v>
      </c>
      <c r="L36" s="1"/>
      <c r="M36" s="1"/>
      <c r="N36" s="1"/>
      <c r="O36" s="1"/>
      <c r="P36" s="1"/>
    </row>
    <row r="37" spans="1:23" x14ac:dyDescent="0.25">
      <c r="A37">
        <v>36</v>
      </c>
      <c r="B37" t="s">
        <v>18</v>
      </c>
      <c r="C37" s="7">
        <v>238</v>
      </c>
      <c r="D37" s="7">
        <v>33</v>
      </c>
      <c r="E37" s="7">
        <v>11600</v>
      </c>
      <c r="F37" s="7">
        <v>8910</v>
      </c>
      <c r="G37" s="7">
        <v>7670</v>
      </c>
      <c r="I37" s="1">
        <f t="shared" si="2"/>
        <v>3.1029986962190351E-2</v>
      </c>
      <c r="J37" s="1">
        <f t="shared" si="13"/>
        <v>4.3024771838331161E-3</v>
      </c>
      <c r="K37" s="1">
        <f t="shared" si="14"/>
        <v>1.5123859191655802</v>
      </c>
      <c r="L37" s="1"/>
      <c r="M37" s="1"/>
      <c r="N37" s="1"/>
      <c r="O37" s="1"/>
      <c r="P37" s="1"/>
    </row>
    <row r="38" spans="1:23" x14ac:dyDescent="0.25">
      <c r="A38">
        <v>37</v>
      </c>
      <c r="B38" t="s">
        <v>25</v>
      </c>
      <c r="C38" s="7">
        <v>6670000</v>
      </c>
      <c r="D38" s="7">
        <v>3850000</v>
      </c>
      <c r="E38" s="7">
        <v>3800</v>
      </c>
      <c r="F38" s="7">
        <v>2030</v>
      </c>
      <c r="G38" s="7">
        <v>1110000</v>
      </c>
      <c r="I38" s="1">
        <f t="shared" si="2"/>
        <v>6.0090090090090094</v>
      </c>
      <c r="J38" s="1">
        <f t="shared" si="13"/>
        <v>3.4684684684684686</v>
      </c>
      <c r="K38" s="1">
        <f t="shared" si="14"/>
        <v>3.4234234234234236E-3</v>
      </c>
      <c r="L38" t="s">
        <v>25</v>
      </c>
      <c r="M38" s="20">
        <f>I38/I62</f>
        <v>1.0772247857613713</v>
      </c>
      <c r="N38" s="9">
        <f t="shared" ref="N38:N39" si="15">J38/J62</f>
        <v>1.055620838229534</v>
      </c>
      <c r="O38" s="9"/>
      <c r="P38" s="3">
        <f>STDEV(M38:M40)</f>
        <v>5.585729860788545E-2</v>
      </c>
    </row>
    <row r="39" spans="1:23" x14ac:dyDescent="0.25">
      <c r="A39">
        <v>38</v>
      </c>
      <c r="B39" t="s">
        <v>25</v>
      </c>
      <c r="C39" s="7">
        <v>6510000</v>
      </c>
      <c r="D39" s="7">
        <v>3690000</v>
      </c>
      <c r="E39" s="7">
        <v>1860</v>
      </c>
      <c r="F39" s="7">
        <v>1440</v>
      </c>
      <c r="G39" s="7">
        <v>1080000</v>
      </c>
      <c r="I39" s="1">
        <f t="shared" si="2"/>
        <v>6.0277777777777777</v>
      </c>
      <c r="J39" s="1">
        <f t="shared" si="13"/>
        <v>3.4166666666666665</v>
      </c>
      <c r="K39" s="1">
        <f t="shared" si="14"/>
        <v>1.7222222222222222E-3</v>
      </c>
      <c r="L39" s="1"/>
      <c r="M39" s="20">
        <f t="shared" ref="M39:M40" si="16">I39/I63</f>
        <v>0.96759809750297265</v>
      </c>
      <c r="N39" s="9">
        <f t="shared" si="15"/>
        <v>0.92993951612903225</v>
      </c>
      <c r="O39" s="9"/>
      <c r="P39" s="1"/>
      <c r="T39" t="s">
        <v>55</v>
      </c>
    </row>
    <row r="40" spans="1:23" x14ac:dyDescent="0.25">
      <c r="A40">
        <v>39</v>
      </c>
      <c r="B40" t="s">
        <v>25</v>
      </c>
      <c r="C40" s="7">
        <v>4340000</v>
      </c>
      <c r="D40" s="7">
        <v>2450000</v>
      </c>
      <c r="E40" s="7">
        <v>640</v>
      </c>
      <c r="F40" s="7">
        <v>608</v>
      </c>
      <c r="G40" s="7">
        <v>713000</v>
      </c>
      <c r="I40" s="1">
        <f t="shared" si="2"/>
        <v>6.0869565217391308</v>
      </c>
      <c r="J40" s="1">
        <f t="shared" si="13"/>
        <v>3.4361851332398317</v>
      </c>
      <c r="K40" s="1">
        <f t="shared" si="14"/>
        <v>8.9761570827489483E-4</v>
      </c>
      <c r="L40" s="1"/>
      <c r="M40" s="20">
        <f t="shared" si="16"/>
        <v>1.041028781383956</v>
      </c>
      <c r="N40" s="9">
        <f>J40/J64</f>
        <v>1.0054242214298992</v>
      </c>
      <c r="O40" s="9"/>
      <c r="P40" s="1"/>
      <c r="S40">
        <v>3039</v>
      </c>
    </row>
    <row r="41" spans="1:23" x14ac:dyDescent="0.25">
      <c r="A41">
        <v>40</v>
      </c>
      <c r="B41" t="s">
        <v>18</v>
      </c>
      <c r="C41" s="7">
        <v>8060</v>
      </c>
      <c r="D41" s="7">
        <v>4540</v>
      </c>
      <c r="E41" s="7">
        <v>462</v>
      </c>
      <c r="F41" s="7">
        <v>152</v>
      </c>
      <c r="G41" s="7">
        <v>6090</v>
      </c>
      <c r="I41" s="1">
        <f t="shared" si="2"/>
        <v>1.3234811165845648</v>
      </c>
      <c r="J41" s="1">
        <f t="shared" si="13"/>
        <v>0.74548440065681443</v>
      </c>
      <c r="K41" s="1">
        <f>E41/$G41</f>
        <v>7.586206896551724E-2</v>
      </c>
      <c r="L41" s="1"/>
      <c r="M41" s="9"/>
      <c r="N41" s="9"/>
      <c r="O41" s="9"/>
      <c r="P41" s="1"/>
      <c r="S41" t="s">
        <v>53</v>
      </c>
      <c r="T41" t="s">
        <v>54</v>
      </c>
      <c r="U41">
        <v>1728</v>
      </c>
    </row>
    <row r="42" spans="1:23" x14ac:dyDescent="0.25">
      <c r="A42">
        <v>41</v>
      </c>
      <c r="B42" t="s">
        <v>26</v>
      </c>
      <c r="C42" s="7">
        <v>7470000</v>
      </c>
      <c r="D42" s="7">
        <v>4570000</v>
      </c>
      <c r="E42" s="7">
        <v>264</v>
      </c>
      <c r="F42" s="7">
        <v>172</v>
      </c>
      <c r="G42" s="7">
        <v>1280000</v>
      </c>
      <c r="I42" s="1">
        <f t="shared" si="2"/>
        <v>5.8359375</v>
      </c>
      <c r="J42" s="1">
        <f t="shared" si="13"/>
        <v>3.5703125</v>
      </c>
      <c r="K42" s="1">
        <f t="shared" si="14"/>
        <v>2.0625E-4</v>
      </c>
      <c r="L42" t="s">
        <v>26</v>
      </c>
      <c r="M42" s="20">
        <f>I42/I62</f>
        <v>1.0461985518292682</v>
      </c>
      <c r="N42" s="9">
        <f t="shared" ref="N42:N44" si="17">J42/J62</f>
        <v>1.0866168478260869</v>
      </c>
      <c r="O42" s="9">
        <f>K42/K62</f>
        <v>0.91874999999999996</v>
      </c>
      <c r="P42" s="3">
        <f>STDEV(M42:M44)</f>
        <v>5.5300899609665041E-2</v>
      </c>
      <c r="R42">
        <v>3039</v>
      </c>
      <c r="S42" s="8">
        <f>AVERAGE(O10:O12)</f>
        <v>0.89573833218470755</v>
      </c>
      <c r="U42" s="8">
        <f>AVERAGE(M10:M12)</f>
        <v>1.2525908453155807</v>
      </c>
    </row>
    <row r="43" spans="1:23" x14ac:dyDescent="0.25">
      <c r="A43">
        <v>42</v>
      </c>
      <c r="B43" t="s">
        <v>26</v>
      </c>
      <c r="C43" s="7">
        <v>6310000</v>
      </c>
      <c r="D43" s="7">
        <v>3620000</v>
      </c>
      <c r="E43" s="7">
        <v>218</v>
      </c>
      <c r="F43" s="7">
        <v>112</v>
      </c>
      <c r="G43" s="7">
        <v>1060000</v>
      </c>
      <c r="I43" s="1">
        <f t="shared" si="2"/>
        <v>5.9528301886792452</v>
      </c>
      <c r="J43" s="1">
        <f t="shared" si="13"/>
        <v>3.4150943396226414</v>
      </c>
      <c r="K43" s="1">
        <f t="shared" si="14"/>
        <v>2.0566037735849057E-4</v>
      </c>
      <c r="L43" s="1"/>
      <c r="M43" s="20">
        <f t="shared" ref="M43:M44" si="18">I43/I63</f>
        <v>0.95556727166670408</v>
      </c>
      <c r="N43" s="9">
        <f t="shared" si="17"/>
        <v>0.92951156421180769</v>
      </c>
      <c r="O43" s="9">
        <f>K43/K63</f>
        <v>1.2735849056603774</v>
      </c>
      <c r="P43" s="1"/>
      <c r="S43" s="9">
        <f>STDEV(O10:O12)</f>
        <v>6.7764815715074492E-2</v>
      </c>
      <c r="U43" s="9">
        <f>STDEV(M10:M12)</f>
        <v>0.25124767135597548</v>
      </c>
    </row>
    <row r="44" spans="1:23" x14ac:dyDescent="0.25">
      <c r="A44">
        <v>43</v>
      </c>
      <c r="B44" t="s">
        <v>26</v>
      </c>
      <c r="C44" s="7">
        <v>5050000</v>
      </c>
      <c r="D44" s="7">
        <v>2800000</v>
      </c>
      <c r="E44" s="7">
        <v>165</v>
      </c>
      <c r="F44" s="7">
        <v>284</v>
      </c>
      <c r="G44" s="7">
        <v>913000</v>
      </c>
      <c r="I44" s="1">
        <f t="shared" si="2"/>
        <v>5.5312157721796273</v>
      </c>
      <c r="J44" s="1">
        <f t="shared" si="13"/>
        <v>3.0668127053669223</v>
      </c>
      <c r="K44" s="1">
        <f t="shared" si="14"/>
        <v>1.8072289156626507E-4</v>
      </c>
      <c r="L44" s="1"/>
      <c r="M44" s="20">
        <f t="shared" si="18"/>
        <v>0.94598257673092223</v>
      </c>
      <c r="N44" s="9">
        <f t="shared" si="17"/>
        <v>0.89734623048601858</v>
      </c>
      <c r="O44" s="9">
        <f>K44/K64</f>
        <v>5.8187294633077764</v>
      </c>
      <c r="P44" s="1"/>
    </row>
    <row r="45" spans="1:23" x14ac:dyDescent="0.25">
      <c r="A45">
        <v>44</v>
      </c>
      <c r="B45" t="s">
        <v>18</v>
      </c>
      <c r="C45" s="7">
        <v>9590</v>
      </c>
      <c r="D45" s="7">
        <v>6030</v>
      </c>
      <c r="E45" s="7">
        <v>79.2</v>
      </c>
      <c r="F45" s="7">
        <v>178</v>
      </c>
      <c r="G45" s="7">
        <v>4930</v>
      </c>
      <c r="I45" s="1">
        <f t="shared" si="2"/>
        <v>1.945233265720081</v>
      </c>
      <c r="J45" s="1">
        <f t="shared" si="13"/>
        <v>1.2231237322515214</v>
      </c>
      <c r="K45" s="1">
        <f t="shared" si="14"/>
        <v>1.6064908722109535E-2</v>
      </c>
      <c r="L45" s="1"/>
      <c r="M45" s="1"/>
      <c r="N45" s="1"/>
      <c r="O45" s="1"/>
      <c r="P45" s="1"/>
      <c r="S45" s="9"/>
    </row>
    <row r="46" spans="1:23" x14ac:dyDescent="0.25">
      <c r="A46">
        <v>45</v>
      </c>
      <c r="B46" t="s">
        <v>27</v>
      </c>
      <c r="C46" s="7">
        <v>8660000</v>
      </c>
      <c r="D46" s="7">
        <v>4870000</v>
      </c>
      <c r="E46" s="7">
        <v>317</v>
      </c>
      <c r="F46" s="7">
        <v>218</v>
      </c>
      <c r="G46" s="7">
        <v>1470000</v>
      </c>
      <c r="I46" s="1">
        <f t="shared" si="2"/>
        <v>5.8911564625850339</v>
      </c>
      <c r="J46" s="1">
        <f t="shared" si="13"/>
        <v>3.3129251700680271</v>
      </c>
      <c r="K46" s="1">
        <f t="shared" si="14"/>
        <v>2.1564625850340136E-4</v>
      </c>
      <c r="L46" s="1"/>
      <c r="M46" s="1"/>
      <c r="N46" s="1"/>
      <c r="O46" s="1"/>
      <c r="P46" s="1"/>
    </row>
    <row r="47" spans="1:23" x14ac:dyDescent="0.25">
      <c r="A47">
        <v>46</v>
      </c>
      <c r="B47" t="s">
        <v>27</v>
      </c>
      <c r="C47" s="7">
        <v>9400000</v>
      </c>
      <c r="D47" s="7">
        <v>5230000</v>
      </c>
      <c r="E47" s="7">
        <v>324</v>
      </c>
      <c r="F47" s="7">
        <v>185</v>
      </c>
      <c r="G47" s="7">
        <v>1600000</v>
      </c>
      <c r="I47" s="1">
        <f t="shared" si="2"/>
        <v>5.875</v>
      </c>
      <c r="J47" s="1">
        <f t="shared" si="13"/>
        <v>3.2687499999999998</v>
      </c>
      <c r="K47" s="1">
        <f t="shared" si="14"/>
        <v>2.0249999999999999E-4</v>
      </c>
      <c r="L47" s="1"/>
      <c r="M47" s="1"/>
      <c r="N47" s="1"/>
      <c r="O47" s="1"/>
      <c r="P47" s="1"/>
    </row>
    <row r="48" spans="1:23" x14ac:dyDescent="0.25">
      <c r="A48">
        <v>47</v>
      </c>
      <c r="B48" t="s">
        <v>27</v>
      </c>
      <c r="C48" s="7">
        <v>6170000</v>
      </c>
      <c r="D48" s="7">
        <v>3640000</v>
      </c>
      <c r="E48" s="7">
        <v>165</v>
      </c>
      <c r="F48" s="7">
        <v>119</v>
      </c>
      <c r="G48" s="7">
        <v>1070000</v>
      </c>
      <c r="I48" s="1">
        <f t="shared" si="2"/>
        <v>5.7663551401869162</v>
      </c>
      <c r="J48" s="1">
        <f t="shared" si="13"/>
        <v>3.4018691588785046</v>
      </c>
      <c r="K48" s="1">
        <f t="shared" si="14"/>
        <v>1.5420560747663551E-4</v>
      </c>
      <c r="L48" s="1"/>
      <c r="M48" s="1"/>
      <c r="N48" s="1"/>
      <c r="O48" s="1"/>
      <c r="P48" s="1"/>
    </row>
    <row r="49" spans="1:16" x14ac:dyDescent="0.25">
      <c r="A49">
        <v>48</v>
      </c>
      <c r="B49" t="s">
        <v>18</v>
      </c>
      <c r="C49" s="7">
        <v>9640</v>
      </c>
      <c r="D49" s="7">
        <v>5050</v>
      </c>
      <c r="E49" s="7">
        <v>52.8</v>
      </c>
      <c r="F49" s="7">
        <v>59.4</v>
      </c>
      <c r="G49" s="7">
        <v>5690</v>
      </c>
      <c r="I49" s="1">
        <f t="shared" si="2"/>
        <v>1.6942003514938488</v>
      </c>
      <c r="J49" s="1">
        <f t="shared" si="13"/>
        <v>0.88752196836555364</v>
      </c>
      <c r="K49" s="1">
        <f t="shared" si="14"/>
        <v>9.2794376098418278E-3</v>
      </c>
      <c r="L49" s="1"/>
      <c r="M49" s="1"/>
      <c r="N49" s="1"/>
      <c r="O49" s="1"/>
      <c r="P49" s="1"/>
    </row>
    <row r="50" spans="1:16" x14ac:dyDescent="0.25">
      <c r="A50">
        <v>49</v>
      </c>
      <c r="B50" t="s">
        <v>28</v>
      </c>
      <c r="C50" s="7">
        <v>8600000</v>
      </c>
      <c r="D50" s="7">
        <v>4750000</v>
      </c>
      <c r="E50" s="7">
        <v>112</v>
      </c>
      <c r="F50" s="7">
        <v>132</v>
      </c>
      <c r="G50" s="7">
        <v>1350000</v>
      </c>
      <c r="I50" s="1">
        <f t="shared" si="2"/>
        <v>6.3703703703703702</v>
      </c>
      <c r="J50" s="1">
        <f t="shared" si="13"/>
        <v>3.5185185185185186</v>
      </c>
      <c r="K50" s="1">
        <f t="shared" si="14"/>
        <v>8.296296296296296E-5</v>
      </c>
      <c r="L50" s="1"/>
      <c r="M50" s="1"/>
      <c r="N50" s="1"/>
      <c r="O50" s="1"/>
      <c r="P50" s="1"/>
    </row>
    <row r="51" spans="1:16" x14ac:dyDescent="0.25">
      <c r="A51">
        <v>50</v>
      </c>
      <c r="B51" t="s">
        <v>28</v>
      </c>
      <c r="C51" s="7">
        <v>7040000</v>
      </c>
      <c r="D51" s="7">
        <v>3930000</v>
      </c>
      <c r="E51" s="7">
        <v>119</v>
      </c>
      <c r="F51" s="7">
        <v>122</v>
      </c>
      <c r="G51" s="7">
        <v>1180000</v>
      </c>
      <c r="I51" s="1">
        <f t="shared" si="2"/>
        <v>5.9661016949152543</v>
      </c>
      <c r="J51" s="1">
        <f t="shared" si="13"/>
        <v>3.3305084745762712</v>
      </c>
      <c r="K51" s="1">
        <f t="shared" si="14"/>
        <v>1.0084745762711865E-4</v>
      </c>
      <c r="L51" s="1"/>
      <c r="M51" s="1"/>
      <c r="N51" s="1"/>
      <c r="O51" s="1"/>
      <c r="P51" s="1"/>
    </row>
    <row r="52" spans="1:16" x14ac:dyDescent="0.25">
      <c r="A52">
        <v>51</v>
      </c>
      <c r="B52" t="s">
        <v>28</v>
      </c>
      <c r="C52" s="7">
        <v>8080000</v>
      </c>
      <c r="D52" s="7">
        <v>4420000</v>
      </c>
      <c r="E52" s="7">
        <v>132</v>
      </c>
      <c r="F52" s="7">
        <v>99</v>
      </c>
      <c r="G52" s="7">
        <v>1300000</v>
      </c>
      <c r="I52" s="1">
        <f t="shared" si="2"/>
        <v>6.2153846153846155</v>
      </c>
      <c r="J52" s="1">
        <f t="shared" si="13"/>
        <v>3.4</v>
      </c>
      <c r="K52" s="1">
        <f t="shared" si="14"/>
        <v>1.0153846153846155E-4</v>
      </c>
      <c r="L52" s="1"/>
      <c r="M52" s="1"/>
      <c r="N52" s="1"/>
      <c r="O52" s="1"/>
      <c r="P52" s="1"/>
    </row>
    <row r="53" spans="1:16" x14ac:dyDescent="0.25">
      <c r="A53">
        <v>52</v>
      </c>
      <c r="B53" t="s">
        <v>18</v>
      </c>
      <c r="C53" s="7">
        <v>13500</v>
      </c>
      <c r="D53" s="7">
        <v>6910</v>
      </c>
      <c r="E53" s="7">
        <v>158</v>
      </c>
      <c r="F53" s="7">
        <v>39.6</v>
      </c>
      <c r="G53" s="7">
        <v>5380</v>
      </c>
      <c r="I53" s="1">
        <f t="shared" si="2"/>
        <v>2.509293680297398</v>
      </c>
      <c r="J53" s="1">
        <f t="shared" si="13"/>
        <v>1.2843866171003717</v>
      </c>
      <c r="K53" s="1">
        <f t="shared" si="14"/>
        <v>2.9368029739776952E-2</v>
      </c>
      <c r="L53" s="1"/>
      <c r="M53" s="1"/>
      <c r="N53" s="1"/>
      <c r="O53" s="1"/>
      <c r="P53" s="1"/>
    </row>
    <row r="54" spans="1:16" x14ac:dyDescent="0.25">
      <c r="A54">
        <v>53</v>
      </c>
      <c r="B54" t="s">
        <v>29</v>
      </c>
      <c r="C54" s="7">
        <v>8810000</v>
      </c>
      <c r="D54" s="7">
        <v>4930000</v>
      </c>
      <c r="E54" s="7">
        <v>79.2</v>
      </c>
      <c r="F54" s="7">
        <v>152</v>
      </c>
      <c r="G54" s="7">
        <v>1350000</v>
      </c>
      <c r="I54" s="1">
        <f t="shared" si="2"/>
        <v>6.5259259259259261</v>
      </c>
      <c r="J54" s="1">
        <f t="shared" si="13"/>
        <v>3.6518518518518519</v>
      </c>
      <c r="K54" s="1">
        <f t="shared" si="14"/>
        <v>5.8666666666666672E-5</v>
      </c>
      <c r="L54" s="1"/>
      <c r="M54" s="9">
        <f>I54/I62</f>
        <v>1.1698915989159893</v>
      </c>
      <c r="N54" s="9" t="e">
        <f t="shared" ref="N54:N55" si="19">J54/J78</f>
        <v>#DIV/0!</v>
      </c>
      <c r="O54" s="9"/>
      <c r="P54" s="3">
        <f>STDEV(M54:M56)</f>
        <v>7.618411340227596E-2</v>
      </c>
    </row>
    <row r="55" spans="1:16" x14ac:dyDescent="0.25">
      <c r="A55">
        <v>54</v>
      </c>
      <c r="B55" t="s">
        <v>29</v>
      </c>
      <c r="C55" s="7">
        <v>8160000</v>
      </c>
      <c r="D55" s="7">
        <v>4600000</v>
      </c>
      <c r="E55" s="7">
        <v>158</v>
      </c>
      <c r="F55" s="7">
        <v>46.2</v>
      </c>
      <c r="G55" s="7">
        <v>1240000</v>
      </c>
      <c r="I55" s="1">
        <f t="shared" si="2"/>
        <v>6.580645161290323</v>
      </c>
      <c r="J55" s="1">
        <f t="shared" si="13"/>
        <v>3.7096774193548385</v>
      </c>
      <c r="K55" s="1">
        <f t="shared" si="14"/>
        <v>1.2741935483870967E-4</v>
      </c>
      <c r="L55" s="1"/>
      <c r="M55" s="9">
        <f t="shared" ref="M55:M56" si="20">I55/I63</f>
        <v>1.0563461317172338</v>
      </c>
      <c r="N55" s="9" t="e">
        <f t="shared" si="19"/>
        <v>#DIV/0!</v>
      </c>
      <c r="O55" s="9"/>
      <c r="P55" s="1"/>
    </row>
    <row r="56" spans="1:16" x14ac:dyDescent="0.25">
      <c r="A56">
        <v>55</v>
      </c>
      <c r="B56" t="s">
        <v>29</v>
      </c>
      <c r="C56" s="7">
        <v>3980000</v>
      </c>
      <c r="D56" s="7">
        <v>2270000</v>
      </c>
      <c r="E56" s="7">
        <v>39.6</v>
      </c>
      <c r="F56" s="7">
        <v>19.8</v>
      </c>
      <c r="G56" s="7">
        <v>664000</v>
      </c>
      <c r="I56" s="1">
        <f t="shared" si="2"/>
        <v>5.9939759036144578</v>
      </c>
      <c r="J56" s="1">
        <f t="shared" si="13"/>
        <v>3.4186746987951806</v>
      </c>
      <c r="K56" s="1">
        <f t="shared" si="14"/>
        <v>5.9638554216867475E-5</v>
      </c>
      <c r="L56" s="1"/>
      <c r="M56" s="9">
        <f t="shared" si="20"/>
        <v>1.0251266635960341</v>
      </c>
      <c r="N56" s="9" t="e">
        <f>J56/J80</f>
        <v>#DIV/0!</v>
      </c>
      <c r="O56" s="9"/>
      <c r="P56" s="1"/>
    </row>
    <row r="57" spans="1:16" x14ac:dyDescent="0.25">
      <c r="A57">
        <v>56</v>
      </c>
      <c r="B57" t="s">
        <v>18</v>
      </c>
      <c r="C57" s="7">
        <v>10300</v>
      </c>
      <c r="D57" s="7">
        <v>5010</v>
      </c>
      <c r="E57" s="7">
        <v>26.4</v>
      </c>
      <c r="F57" s="7">
        <v>26.4</v>
      </c>
      <c r="G57" s="7">
        <v>2160</v>
      </c>
      <c r="I57" s="1">
        <f t="shared" si="2"/>
        <v>4.7685185185185182</v>
      </c>
      <c r="J57" s="1">
        <f t="shared" si="13"/>
        <v>2.3194444444444446</v>
      </c>
      <c r="K57" s="1">
        <f t="shared" si="14"/>
        <v>1.2222222222222221E-2</v>
      </c>
      <c r="L57" s="1"/>
      <c r="M57" s="1"/>
      <c r="N57" s="1"/>
      <c r="O57" s="1"/>
      <c r="P57" s="1"/>
    </row>
    <row r="58" spans="1:16" x14ac:dyDescent="0.25">
      <c r="A58">
        <v>57</v>
      </c>
      <c r="B58" t="s">
        <v>30</v>
      </c>
      <c r="C58" s="7">
        <v>6290000</v>
      </c>
      <c r="D58" s="7">
        <v>3420000</v>
      </c>
      <c r="E58" s="7">
        <v>244</v>
      </c>
      <c r="F58" s="7">
        <v>85.8</v>
      </c>
      <c r="G58" s="7">
        <v>979000</v>
      </c>
      <c r="I58" s="1">
        <f t="shared" si="2"/>
        <v>6.4249233912155264</v>
      </c>
      <c r="J58" s="1">
        <f t="shared" si="13"/>
        <v>3.4933605720122576</v>
      </c>
      <c r="K58" s="1">
        <f t="shared" si="14"/>
        <v>2.4923391215526047E-4</v>
      </c>
      <c r="L58" s="1"/>
      <c r="M58" s="9">
        <f>I58/I62</f>
        <v>1.1517850469618078</v>
      </c>
      <c r="N58" s="1"/>
      <c r="O58" s="1"/>
      <c r="P58" s="3">
        <f>STDEV(M58:M60)</f>
        <v>8.7702592288158646E-2</v>
      </c>
    </row>
    <row r="59" spans="1:16" x14ac:dyDescent="0.25">
      <c r="A59">
        <v>58</v>
      </c>
      <c r="B59" t="s">
        <v>30</v>
      </c>
      <c r="C59" s="7">
        <v>6170000</v>
      </c>
      <c r="D59" s="7">
        <v>3370000</v>
      </c>
      <c r="E59" s="7">
        <v>106</v>
      </c>
      <c r="F59" s="7">
        <v>39.6</v>
      </c>
      <c r="G59" s="7">
        <v>1010000</v>
      </c>
      <c r="I59" s="1">
        <f t="shared" si="2"/>
        <v>6.108910891089109</v>
      </c>
      <c r="J59" s="1">
        <f t="shared" si="13"/>
        <v>3.3366336633663365</v>
      </c>
      <c r="K59" s="1">
        <f t="shared" si="14"/>
        <v>1.0495049504950495E-4</v>
      </c>
      <c r="L59" s="1"/>
      <c r="M59" s="9">
        <f t="shared" ref="M59:M60" si="21">I59/I63</f>
        <v>0.98062184339718161</v>
      </c>
      <c r="N59" s="1"/>
      <c r="O59" s="1"/>
      <c r="P59" s="1"/>
    </row>
    <row r="60" spans="1:16" x14ac:dyDescent="0.25">
      <c r="A60">
        <v>59</v>
      </c>
      <c r="B60" t="s">
        <v>30</v>
      </c>
      <c r="C60" s="7">
        <v>9060000</v>
      </c>
      <c r="D60" s="7">
        <v>4900000</v>
      </c>
      <c r="E60" s="7">
        <v>119</v>
      </c>
      <c r="F60" s="7">
        <v>66</v>
      </c>
      <c r="G60" s="7">
        <v>1500000</v>
      </c>
      <c r="I60" s="1">
        <f t="shared" si="2"/>
        <v>6.04</v>
      </c>
      <c r="J60" s="1">
        <f t="shared" si="13"/>
        <v>3.2666666666666666</v>
      </c>
      <c r="K60" s="1">
        <f t="shared" si="14"/>
        <v>7.9333333333333328E-5</v>
      </c>
      <c r="L60" s="1"/>
      <c r="M60" s="9">
        <f t="shared" si="21"/>
        <v>1.0329979879275655</v>
      </c>
      <c r="N60" s="1"/>
      <c r="O60" s="1"/>
      <c r="P60" s="1"/>
    </row>
    <row r="61" spans="1:16" x14ac:dyDescent="0.25">
      <c r="A61">
        <v>60</v>
      </c>
      <c r="B61" t="s">
        <v>18</v>
      </c>
      <c r="C61" s="7">
        <v>20600</v>
      </c>
      <c r="D61" s="7">
        <v>9590</v>
      </c>
      <c r="E61" s="7">
        <v>264</v>
      </c>
      <c r="F61" s="7">
        <v>152</v>
      </c>
      <c r="G61" s="7">
        <v>11500</v>
      </c>
      <c r="I61" s="1">
        <f t="shared" si="2"/>
        <v>1.7913043478260871</v>
      </c>
      <c r="J61" s="1">
        <f t="shared" si="13"/>
        <v>0.8339130434782609</v>
      </c>
      <c r="K61" s="1">
        <f t="shared" si="14"/>
        <v>2.2956521739130435E-2</v>
      </c>
      <c r="L61" s="1"/>
      <c r="M61" s="1"/>
      <c r="N61" s="1"/>
      <c r="O61" s="1"/>
      <c r="P61" s="1"/>
    </row>
    <row r="62" spans="1:16" x14ac:dyDescent="0.25">
      <c r="A62">
        <v>61</v>
      </c>
      <c r="B62" t="s">
        <v>31</v>
      </c>
      <c r="C62" s="7">
        <v>8200000</v>
      </c>
      <c r="D62" s="7">
        <v>4830000</v>
      </c>
      <c r="E62" s="7">
        <v>330</v>
      </c>
      <c r="F62" s="7">
        <v>191</v>
      </c>
      <c r="G62" s="7">
        <v>1470000</v>
      </c>
      <c r="I62" s="1">
        <f t="shared" si="2"/>
        <v>5.5782312925170068</v>
      </c>
      <c r="J62" s="1">
        <f t="shared" si="13"/>
        <v>3.2857142857142856</v>
      </c>
      <c r="K62" s="1">
        <f t="shared" si="14"/>
        <v>2.2448979591836734E-4</v>
      </c>
      <c r="L62" s="1"/>
      <c r="M62" s="1"/>
      <c r="N62" s="1"/>
      <c r="O62" s="1"/>
      <c r="P62" s="1"/>
    </row>
    <row r="63" spans="1:16" x14ac:dyDescent="0.25">
      <c r="A63">
        <v>62</v>
      </c>
      <c r="B63" t="s">
        <v>31</v>
      </c>
      <c r="C63" s="7">
        <v>8410000</v>
      </c>
      <c r="D63" s="7">
        <v>4960000</v>
      </c>
      <c r="E63" s="7">
        <v>218</v>
      </c>
      <c r="F63" s="7">
        <v>66</v>
      </c>
      <c r="G63" s="7">
        <v>1350000</v>
      </c>
      <c r="I63" s="1">
        <f t="shared" si="2"/>
        <v>6.2296296296296294</v>
      </c>
      <c r="J63" s="1">
        <f t="shared" si="13"/>
        <v>3.674074074074074</v>
      </c>
      <c r="K63" s="1">
        <f t="shared" si="14"/>
        <v>1.6148148148148147E-4</v>
      </c>
      <c r="L63" s="1"/>
      <c r="M63" s="1"/>
      <c r="N63" s="1"/>
      <c r="O63" s="1"/>
      <c r="P63" s="1"/>
    </row>
    <row r="64" spans="1:16" x14ac:dyDescent="0.25">
      <c r="A64">
        <v>63</v>
      </c>
      <c r="B64" t="s">
        <v>31</v>
      </c>
      <c r="C64" s="7">
        <v>9940000</v>
      </c>
      <c r="D64" s="7">
        <v>5810000</v>
      </c>
      <c r="E64" s="7">
        <v>52.8</v>
      </c>
      <c r="F64" s="7">
        <v>72.7</v>
      </c>
      <c r="G64" s="7">
        <v>1700000</v>
      </c>
      <c r="I64" s="1">
        <f t="shared" si="2"/>
        <v>5.8470588235294114</v>
      </c>
      <c r="J64" s="1">
        <f t="shared" si="13"/>
        <v>3.4176470588235293</v>
      </c>
      <c r="K64" s="1">
        <f t="shared" si="14"/>
        <v>3.1058823529411765E-5</v>
      </c>
      <c r="L64" s="1"/>
      <c r="M64" s="1"/>
      <c r="N64" s="1"/>
      <c r="O64" s="1"/>
      <c r="P64" s="1"/>
    </row>
  </sheetData>
  <mergeCells count="7">
    <mergeCell ref="T28:U28"/>
    <mergeCell ref="V28:W28"/>
    <mergeCell ref="T32:U32"/>
    <mergeCell ref="R30:R31"/>
    <mergeCell ref="R32:R33"/>
    <mergeCell ref="R28:S29"/>
    <mergeCell ref="T33:U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1728-1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McReynolds</dc:creator>
  <cp:lastModifiedBy>Cindy B McReynolds</cp:lastModifiedBy>
  <dcterms:created xsi:type="dcterms:W3CDTF">2018-08-08T07:07:06Z</dcterms:created>
  <dcterms:modified xsi:type="dcterms:W3CDTF">2019-01-30T02:03:54Z</dcterms:modified>
</cp:coreProperties>
</file>