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johannesrousk/Documents/Dropbox/--=[Work]=--/Sandra Rabow/MS for Journal of Applied Ecology/Final version for publication incl open data/"/>
    </mc:Choice>
  </mc:AlternateContent>
  <xr:revisionPtr revIDLastSave="0" documentId="13_ncr:1_{4BE8D4AD-1035-194B-A27E-87740F4DCEE1}" xr6:coauthVersionLast="47" xr6:coauthVersionMax="47" xr10:uidLastSave="{00000000-0000-0000-0000-000000000000}"/>
  <bookViews>
    <workbookView xWindow="12180" yWindow="-26120" windowWidth="24500" windowHeight="21840" firstSheet="10" activeTab="15" xr2:uid="{72C45206-8BAD-5A43-A979-BED06BBF7281}"/>
  </bookViews>
  <sheets>
    <sheet name="pH - field" sheetId="13" r:id="rId1"/>
    <sheet name="Soil water content - field" sheetId="14" r:id="rId2"/>
    <sheet name="Soil org. Matter - field" sheetId="15" r:id="rId3"/>
    <sheet name="Bulk density - field" sheetId="16" r:id="rId4"/>
    <sheet name="C.N - field" sheetId="17" r:id="rId5"/>
    <sheet name="Metal concentrations - field" sheetId="3" r:id="rId6"/>
    <sheet name="Copper bioavailability - field" sheetId="18" r:id="rId7"/>
    <sheet name="Relative growth - field" sheetId="1" r:id="rId8"/>
    <sheet name="IC50 - field" sheetId="2" r:id="rId9"/>
    <sheet name="PLFA -  PCA" sheetId="5" r:id="rId10"/>
    <sheet name="PLFA - biomass" sheetId="10" r:id="rId11"/>
    <sheet name="Bacterial growth - field" sheetId="6" r:id="rId12"/>
    <sheet name="Fungal growth - field" sheetId="7" r:id="rId13"/>
    <sheet name="Respiration - field" sheetId="8" r:id="rId14"/>
    <sheet name="Relative growth - microcosm" sheetId="9" r:id="rId15"/>
    <sheet name="IC50 - microcosm" sheetId="11" r:id="rId16"/>
    <sheet name="Cu bioavailability - microcosm" sheetId="19" r:id="rId17"/>
    <sheet name="Bacterial growth - microcosm" sheetId="20" r:id="rId18"/>
    <sheet name="Fungal growth - microcosm" sheetId="21" r:id="rId19"/>
    <sheet name="Respiration - microcosm" sheetId="22" r:id="rId20"/>
  </sheets>
  <definedNames>
    <definedName name="Work_____Sandra_Rabow_PLFAs_PCA_on_gradient_and_microcosms_PCA_on_Sandra_gradient_and_Microcosms" localSheetId="9">'PLFA -  PCA'!$A$1:$G$76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2" l="1"/>
  <c r="E13" i="22"/>
  <c r="F12" i="22"/>
  <c r="E12" i="22"/>
  <c r="F11" i="22"/>
  <c r="E11" i="22"/>
  <c r="F10" i="22"/>
  <c r="E10" i="22"/>
  <c r="F9" i="22"/>
  <c r="E9" i="22"/>
  <c r="F8" i="22"/>
  <c r="E8" i="22"/>
  <c r="F7" i="22"/>
  <c r="E7" i="22"/>
  <c r="F6" i="22"/>
  <c r="E6" i="22"/>
  <c r="F5" i="22"/>
  <c r="E5" i="22"/>
  <c r="F4" i="22"/>
  <c r="E4" i="22"/>
  <c r="F3" i="22"/>
  <c r="E3" i="22"/>
  <c r="F2" i="22"/>
  <c r="E2" i="22"/>
  <c r="F13" i="21"/>
  <c r="E13" i="21"/>
  <c r="F12" i="21"/>
  <c r="E12" i="21"/>
  <c r="F11" i="21"/>
  <c r="E11" i="21"/>
  <c r="F10" i="21"/>
  <c r="E10" i="21"/>
  <c r="F9" i="21"/>
  <c r="E9" i="21"/>
  <c r="F8" i="21"/>
  <c r="E8" i="21"/>
  <c r="F7" i="21"/>
  <c r="E7" i="21"/>
  <c r="F6" i="21"/>
  <c r="E6" i="21"/>
  <c r="F5" i="21"/>
  <c r="E5" i="21"/>
  <c r="F4" i="21"/>
  <c r="E4" i="21"/>
  <c r="F3" i="21"/>
  <c r="E3" i="21"/>
  <c r="F2" i="21"/>
  <c r="E2" i="21"/>
  <c r="F17" i="20"/>
  <c r="E17" i="20"/>
  <c r="F16" i="20"/>
  <c r="E16" i="20"/>
  <c r="F15" i="20"/>
  <c r="E15" i="20"/>
  <c r="F14" i="20"/>
  <c r="E14" i="20"/>
  <c r="F13" i="20"/>
  <c r="E13" i="20"/>
  <c r="F12" i="20"/>
  <c r="E12" i="20"/>
  <c r="F11" i="20"/>
  <c r="E11" i="20"/>
  <c r="F10" i="20"/>
  <c r="E10" i="20"/>
  <c r="F9" i="20"/>
  <c r="E9" i="20"/>
  <c r="F8" i="20"/>
  <c r="E8" i="20"/>
  <c r="F7" i="20"/>
  <c r="E7" i="20"/>
  <c r="F6" i="20"/>
  <c r="E6" i="20"/>
  <c r="F5" i="20"/>
  <c r="E5" i="20"/>
  <c r="F4" i="20"/>
  <c r="E4" i="20"/>
  <c r="F3" i="20"/>
  <c r="E3" i="20"/>
  <c r="F2" i="20"/>
  <c r="E2" i="20"/>
  <c r="F32" i="8"/>
  <c r="E32" i="8"/>
  <c r="F31" i="8"/>
  <c r="E31" i="8"/>
  <c r="F30" i="8"/>
  <c r="E30"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F11" i="8"/>
  <c r="E11" i="8"/>
  <c r="F10" i="8"/>
  <c r="E10" i="8"/>
  <c r="F9" i="8"/>
  <c r="E9" i="8"/>
  <c r="F8" i="8"/>
  <c r="E8" i="8"/>
  <c r="F7" i="8"/>
  <c r="E7" i="8"/>
  <c r="F6" i="8"/>
  <c r="E6" i="8"/>
  <c r="F5" i="8"/>
  <c r="E5" i="8"/>
  <c r="F4" i="8"/>
  <c r="E4" i="8"/>
  <c r="F3" i="8"/>
  <c r="E3" i="8"/>
  <c r="F2" i="8"/>
  <c r="E2" i="8"/>
  <c r="F32" i="7"/>
  <c r="E32" i="7"/>
  <c r="F31" i="7"/>
  <c r="E31" i="7"/>
  <c r="F30" i="7"/>
  <c r="E30" i="7"/>
  <c r="F29" i="7"/>
  <c r="E29" i="7"/>
  <c r="F28" i="7"/>
  <c r="E28" i="7"/>
  <c r="F27" i="7"/>
  <c r="E27" i="7"/>
  <c r="E26" i="7"/>
  <c r="E25" i="7"/>
  <c r="F24" i="7"/>
  <c r="E24" i="7"/>
  <c r="F23" i="7"/>
  <c r="E23" i="7"/>
  <c r="E22" i="7"/>
  <c r="F21" i="7"/>
  <c r="E21" i="7"/>
  <c r="E20" i="7"/>
  <c r="F19" i="7"/>
  <c r="E19" i="7"/>
  <c r="F18" i="7"/>
  <c r="E18" i="7"/>
  <c r="F17" i="7"/>
  <c r="E17" i="7"/>
  <c r="F16" i="7"/>
  <c r="E16" i="7"/>
  <c r="F15" i="7"/>
  <c r="E15" i="7"/>
  <c r="F14" i="7"/>
  <c r="E14" i="7"/>
  <c r="F13" i="7"/>
  <c r="E13" i="7"/>
  <c r="F12" i="7"/>
  <c r="E12" i="7"/>
  <c r="F11" i="7"/>
  <c r="E11" i="7"/>
  <c r="F10" i="7"/>
  <c r="E10" i="7"/>
  <c r="F9" i="7"/>
  <c r="E9" i="7"/>
  <c r="F8" i="7"/>
  <c r="E8" i="7"/>
  <c r="F7" i="7"/>
  <c r="E7" i="7"/>
  <c r="F6" i="7"/>
  <c r="E6" i="7"/>
  <c r="F5" i="7"/>
  <c r="E5" i="7"/>
  <c r="F4" i="7"/>
  <c r="E4" i="7"/>
  <c r="F3" i="7"/>
  <c r="E3" i="7"/>
  <c r="F2" i="7"/>
  <c r="E2" i="7"/>
  <c r="E32" i="6"/>
  <c r="D32" i="6"/>
  <c r="E31" i="6"/>
  <c r="D31" i="6"/>
  <c r="E30" i="6"/>
  <c r="D30" i="6"/>
  <c r="E29" i="6"/>
  <c r="D29" i="6"/>
  <c r="E28" i="6"/>
  <c r="D28" i="6"/>
  <c r="E27" i="6"/>
  <c r="D27" i="6"/>
  <c r="E26" i="6"/>
  <c r="D26" i="6"/>
  <c r="E25" i="6"/>
  <c r="D25" i="6"/>
  <c r="E24" i="6"/>
  <c r="D24" i="6"/>
  <c r="E23" i="6"/>
  <c r="D23" i="6"/>
  <c r="E22" i="6"/>
  <c r="D22" i="6"/>
  <c r="E21" i="6"/>
  <c r="D21" i="6"/>
  <c r="E20" i="6"/>
  <c r="D20" i="6"/>
  <c r="E19" i="6"/>
  <c r="D19" i="6"/>
  <c r="E18" i="6"/>
  <c r="D18" i="6"/>
  <c r="E17" i="6"/>
  <c r="D17" i="6"/>
  <c r="E16" i="6"/>
  <c r="D16" i="6"/>
  <c r="E15" i="6"/>
  <c r="D15" i="6"/>
  <c r="E14" i="6"/>
  <c r="D14" i="6"/>
  <c r="E13" i="6"/>
  <c r="D13" i="6"/>
  <c r="E12" i="6"/>
  <c r="D12" i="6"/>
  <c r="E11" i="6"/>
  <c r="D11" i="6"/>
  <c r="E10" i="6"/>
  <c r="D10" i="6"/>
  <c r="E9" i="6"/>
  <c r="D9" i="6"/>
  <c r="E8" i="6"/>
  <c r="D8" i="6"/>
  <c r="E7" i="6"/>
  <c r="D7" i="6"/>
  <c r="E6" i="6"/>
  <c r="D6" i="6"/>
  <c r="E5" i="6"/>
  <c r="D5" i="6"/>
  <c r="E4" i="6"/>
  <c r="D4" i="6"/>
  <c r="E3" i="6"/>
  <c r="D3" i="6"/>
  <c r="E2" i="6"/>
  <c r="D2" i="6"/>
  <c r="H32" i="18"/>
  <c r="G32" i="18"/>
  <c r="H31" i="18"/>
  <c r="G31" i="18"/>
  <c r="H30" i="18"/>
  <c r="G30" i="18"/>
  <c r="H29" i="18"/>
  <c r="G29" i="18"/>
  <c r="H27" i="18"/>
  <c r="G27" i="18"/>
  <c r="G26" i="18"/>
  <c r="H25" i="18"/>
  <c r="G25" i="18"/>
  <c r="H24" i="18"/>
  <c r="G24" i="18"/>
  <c r="H23" i="18"/>
  <c r="G23" i="18"/>
  <c r="H21" i="18"/>
  <c r="G21" i="18"/>
  <c r="G19" i="18"/>
  <c r="H18" i="18"/>
  <c r="G18" i="18"/>
  <c r="H17" i="18"/>
  <c r="G17" i="18"/>
  <c r="H16" i="18"/>
  <c r="G16" i="18"/>
  <c r="H15" i="18"/>
  <c r="G15" i="18"/>
  <c r="H14" i="18"/>
  <c r="G14" i="18"/>
  <c r="H13" i="18"/>
  <c r="G13" i="18"/>
  <c r="H12" i="18"/>
  <c r="G12" i="18"/>
  <c r="H11" i="18"/>
  <c r="G11" i="18"/>
  <c r="H10" i="18"/>
  <c r="G10" i="18"/>
  <c r="H9" i="18"/>
  <c r="G9" i="18"/>
  <c r="H8" i="18"/>
  <c r="G8" i="18"/>
  <c r="H7" i="18"/>
  <c r="G7" i="18"/>
  <c r="H6" i="18"/>
  <c r="G6" i="18"/>
  <c r="H5" i="18"/>
  <c r="G5" i="18"/>
  <c r="H4" i="18"/>
  <c r="G4" i="18"/>
  <c r="H3" i="18"/>
  <c r="G3" i="18"/>
  <c r="H2" i="18"/>
  <c r="G2" i="18"/>
  <c r="F32" i="16"/>
  <c r="E32" i="16"/>
  <c r="F31" i="16"/>
  <c r="E31" i="16"/>
  <c r="F30" i="16"/>
  <c r="E30" i="16"/>
  <c r="F29" i="16"/>
  <c r="E29" i="16"/>
  <c r="F28" i="16"/>
  <c r="E28" i="16"/>
  <c r="F27" i="16"/>
  <c r="E27" i="16"/>
  <c r="F26" i="16"/>
  <c r="E26" i="16"/>
  <c r="F25" i="16"/>
  <c r="E25" i="16"/>
  <c r="F24" i="16"/>
  <c r="E24" i="16"/>
  <c r="F23" i="16"/>
  <c r="E23" i="16"/>
  <c r="F22" i="16"/>
  <c r="E22" i="16"/>
  <c r="F21" i="16"/>
  <c r="E21" i="16"/>
  <c r="F20" i="16"/>
  <c r="E20" i="16"/>
  <c r="F19" i="16"/>
  <c r="E19" i="16"/>
  <c r="F18" i="16"/>
  <c r="E18" i="16"/>
  <c r="F17" i="16"/>
  <c r="E17" i="16"/>
  <c r="F16" i="16"/>
  <c r="E16" i="16"/>
  <c r="F15" i="16"/>
  <c r="E15" i="16"/>
  <c r="F14" i="16"/>
  <c r="E14" i="16"/>
  <c r="F13" i="16"/>
  <c r="E13" i="16"/>
  <c r="F12" i="16"/>
  <c r="E12" i="16"/>
  <c r="F11" i="16"/>
  <c r="E11" i="16"/>
  <c r="F10" i="16"/>
  <c r="E10" i="16"/>
  <c r="F9" i="16"/>
  <c r="E9" i="16"/>
  <c r="F8" i="16"/>
  <c r="E8" i="16"/>
  <c r="F7" i="16"/>
  <c r="E7" i="16"/>
  <c r="F6" i="16"/>
  <c r="E6" i="16"/>
  <c r="F5" i="16"/>
  <c r="E5" i="16"/>
  <c r="F4" i="16"/>
  <c r="E4" i="16"/>
  <c r="F3" i="16"/>
  <c r="E3" i="16"/>
  <c r="F2" i="16"/>
  <c r="E2" i="16"/>
  <c r="E32" i="13"/>
  <c r="D32" i="13"/>
  <c r="E31" i="13"/>
  <c r="D31" i="13"/>
  <c r="E30" i="13"/>
  <c r="D30" i="13"/>
  <c r="E29" i="13"/>
  <c r="D29" i="13"/>
  <c r="E28" i="13"/>
  <c r="D28" i="13"/>
  <c r="E27" i="13"/>
  <c r="D27" i="13"/>
  <c r="E26" i="13"/>
  <c r="D26" i="13"/>
  <c r="E25" i="13"/>
  <c r="D25" i="13"/>
  <c r="E24" i="13"/>
  <c r="D24" i="13"/>
  <c r="D23" i="13"/>
  <c r="E22" i="13"/>
  <c r="D22" i="13"/>
  <c r="E21" i="13"/>
  <c r="D21" i="13"/>
  <c r="E20" i="13"/>
  <c r="D20" i="13"/>
  <c r="E19" i="13"/>
  <c r="D19" i="13"/>
  <c r="E18" i="13"/>
  <c r="D18" i="13"/>
  <c r="E17" i="13"/>
  <c r="D17" i="13"/>
  <c r="E16" i="13"/>
  <c r="D16" i="13"/>
  <c r="E15" i="13"/>
  <c r="D15" i="13"/>
  <c r="E14" i="13"/>
  <c r="D14" i="13"/>
  <c r="E13" i="13"/>
  <c r="D13" i="13"/>
  <c r="E12" i="13"/>
  <c r="D12" i="13"/>
  <c r="E11" i="13"/>
  <c r="D11" i="13"/>
  <c r="E10" i="13"/>
  <c r="D10" i="13"/>
  <c r="E9" i="13"/>
  <c r="D9" i="13"/>
  <c r="E8" i="13"/>
  <c r="D8" i="13"/>
  <c r="E7" i="13"/>
  <c r="D7" i="13"/>
  <c r="E6" i="13"/>
  <c r="D6" i="13"/>
  <c r="E5" i="13"/>
  <c r="D5" i="13"/>
  <c r="E4" i="13"/>
  <c r="D4" i="13"/>
  <c r="E3" i="13"/>
  <c r="D3" i="13"/>
  <c r="E2" i="13"/>
  <c r="D2" i="13"/>
  <c r="D29" i="19"/>
  <c r="D28" i="19"/>
  <c r="D27" i="19"/>
  <c r="D26" i="19"/>
  <c r="D25" i="19"/>
  <c r="D24" i="19"/>
  <c r="D23" i="19"/>
  <c r="D22" i="19"/>
  <c r="D21" i="19"/>
  <c r="D20" i="19"/>
  <c r="D19" i="19"/>
  <c r="D18" i="19"/>
  <c r="D14" i="19"/>
  <c r="D13" i="19"/>
  <c r="D12" i="19"/>
  <c r="D11" i="19"/>
  <c r="D10" i="19"/>
  <c r="D9" i="19"/>
  <c r="D4" i="19"/>
  <c r="D3"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3272432-11D1-3B48-BE55-7D0512EE19CE}" name="--=[Work]=--/Sandra Rabow/PLFAs/PCA on gradient and microcosms/PCA on Sandra gradient and Microcosms" type="6" refreshedVersion="6" background="1" saveData="1">
    <textPr sourceFile="/Users/johannesrousk/Dropbox/--=[Work]=--/Sandra Rabow/PLFAs/PCA on gradient and microcosms/PCA on Sandra gradient and Microcosms.txt" thousands=" ">
      <textFields count="7">
        <textField/>
        <textField/>
        <textField/>
        <textField/>
        <textField/>
        <textField/>
        <textField/>
      </textFields>
    </textPr>
  </connection>
</connections>
</file>

<file path=xl/sharedStrings.xml><?xml version="1.0" encoding="utf-8"?>
<sst xmlns="http://schemas.openxmlformats.org/spreadsheetml/2006/main" count="677" uniqueCount="164">
  <si>
    <t>Site 1</t>
  </si>
  <si>
    <t>Site 3</t>
  </si>
  <si>
    <t>Site 4</t>
  </si>
  <si>
    <t>Site 5</t>
  </si>
  <si>
    <t>Site 7</t>
  </si>
  <si>
    <t>Site 8</t>
  </si>
  <si>
    <t>Site 9</t>
  </si>
  <si>
    <t>Site 10</t>
  </si>
  <si>
    <t>Site 11</t>
  </si>
  <si>
    <t>Site 12</t>
  </si>
  <si>
    <t>Site 13</t>
  </si>
  <si>
    <t>Site 14</t>
  </si>
  <si>
    <t>Site 15</t>
  </si>
  <si>
    <t>Site 17</t>
  </si>
  <si>
    <t>Site 20</t>
  </si>
  <si>
    <t>Site 21</t>
  </si>
  <si>
    <t>Site 23</t>
  </si>
  <si>
    <t>Site 24</t>
  </si>
  <si>
    <t>Site 25</t>
  </si>
  <si>
    <t>Site 27</t>
  </si>
  <si>
    <t>Site 28</t>
  </si>
  <si>
    <t>Site 29</t>
  </si>
  <si>
    <t>Site 30</t>
  </si>
  <si>
    <t>Site 32</t>
  </si>
  <si>
    <t>Cu, tetracycline and vancomycin concenrations added to samples</t>
  </si>
  <si>
    <t>log(ug/L) Tetracycline</t>
  </si>
  <si>
    <t>log(ug/L) Vancomycin</t>
  </si>
  <si>
    <t>Relative growth measurements for soils from different sites and spiked with 12 different concentrations copper (Cu), tetracycline or vancomycin.</t>
  </si>
  <si>
    <t>log(nM) Copper</t>
  </si>
  <si>
    <t>Sample</t>
  </si>
  <si>
    <t>Tetracycline IC50 (log(mg/l))</t>
  </si>
  <si>
    <t>Vancomycin IC50 (log(mg/l))</t>
  </si>
  <si>
    <t>Copper IC50 (log(uM))</t>
  </si>
  <si>
    <t>Tetracycline IC50 (log(ug/l))</t>
  </si>
  <si>
    <t>Vancomycin IC50 (log(ug/l))</t>
  </si>
  <si>
    <t>Copper IC50 (log(nM))</t>
  </si>
  <si>
    <t>Graphs used to calculate IC50 values are included in Supplementary material.</t>
  </si>
  <si>
    <t>Distance from smelter</t>
  </si>
  <si>
    <t>Replicate</t>
  </si>
  <si>
    <t xml:space="preserve"> Total Cu (mg/kg)</t>
  </si>
  <si>
    <t xml:space="preserve"> Total As (mg/kg)</t>
  </si>
  <si>
    <t>Total Cd (mg/kg)</t>
  </si>
  <si>
    <t>Total Pb (mg/kg)</t>
  </si>
  <si>
    <t>Total Zn (mg/kg)</t>
  </si>
  <si>
    <t>Total Hg (mg/kg)</t>
  </si>
  <si>
    <t>Total Ag (mg/kg)</t>
  </si>
  <si>
    <t>Average</t>
  </si>
  <si>
    <t>SE</t>
  </si>
  <si>
    <t>PRINCIPAL COMPONENTS ANALYSIS</t>
  </si>
  <si>
    <t>Eigenvalues</t>
  </si>
  <si>
    <t>Axis 1</t>
  </si>
  <si>
    <t>Axis 2</t>
  </si>
  <si>
    <t>Axis 3</t>
  </si>
  <si>
    <t>Axis 4</t>
  </si>
  <si>
    <t>Axis 5</t>
  </si>
  <si>
    <t>Axis 6</t>
  </si>
  <si>
    <t>Percentage</t>
  </si>
  <si>
    <t>Cum. Percentage</t>
  </si>
  <si>
    <t>PCA variable loadings</t>
  </si>
  <si>
    <t>14:0</t>
  </si>
  <si>
    <t>i15:0</t>
  </si>
  <si>
    <t>a15:0</t>
  </si>
  <si>
    <t>15:0</t>
  </si>
  <si>
    <t>i16:0</t>
  </si>
  <si>
    <t>16:1w7c</t>
  </si>
  <si>
    <t>16:1w5</t>
  </si>
  <si>
    <t>16:0</t>
  </si>
  <si>
    <t>Me16:0a</t>
  </si>
  <si>
    <t>Me16:0b</t>
  </si>
  <si>
    <t>i17:0</t>
  </si>
  <si>
    <t>a17:0</t>
  </si>
  <si>
    <t>17:1w8</t>
  </si>
  <si>
    <t>cy17:0</t>
  </si>
  <si>
    <t>10Me17:0</t>
  </si>
  <si>
    <t>18:2w6,9</t>
  </si>
  <si>
    <t>18:1w9</t>
  </si>
  <si>
    <t>18:1w7</t>
  </si>
  <si>
    <t>18:1</t>
  </si>
  <si>
    <t>18:0</t>
  </si>
  <si>
    <t>cy19:0</t>
  </si>
  <si>
    <t>20:0</t>
  </si>
  <si>
    <t>PCA case scores</t>
  </si>
  <si>
    <t>LCa</t>
  </si>
  <si>
    <t>LCb</t>
  </si>
  <si>
    <t>LTa</t>
  </si>
  <si>
    <t>LTb</t>
  </si>
  <si>
    <t>LXa</t>
  </si>
  <si>
    <t>HCa</t>
  </si>
  <si>
    <t>HCb</t>
  </si>
  <si>
    <t>HTa</t>
  </si>
  <si>
    <t>HTb</t>
  </si>
  <si>
    <t>HXa</t>
  </si>
  <si>
    <t>HXb</t>
  </si>
  <si>
    <t>Total PLFAs</t>
  </si>
  <si>
    <t>Bacterial PLFAs</t>
  </si>
  <si>
    <t>Fungal PLFAs</t>
  </si>
  <si>
    <t>nmol/g SOM</t>
  </si>
  <si>
    <t>LCA</t>
  </si>
  <si>
    <t>LCB</t>
  </si>
  <si>
    <t>LTA</t>
  </si>
  <si>
    <t>LTB</t>
  </si>
  <si>
    <t>LXA</t>
  </si>
  <si>
    <t>LXB</t>
  </si>
  <si>
    <t>HCA</t>
  </si>
  <si>
    <t>HCB</t>
  </si>
  <si>
    <t>HTA</t>
  </si>
  <si>
    <t>HTB</t>
  </si>
  <si>
    <t>HXA</t>
  </si>
  <si>
    <t>HXB</t>
  </si>
  <si>
    <t>WEEK 10</t>
  </si>
  <si>
    <t>log(uM) Copper</t>
  </si>
  <si>
    <t>IC50 Log(mg/L) Tertracycline</t>
  </si>
  <si>
    <t>IC50 Log(uM) Copper</t>
  </si>
  <si>
    <t>LC</t>
  </si>
  <si>
    <t>LT</t>
  </si>
  <si>
    <t>LX</t>
  </si>
  <si>
    <t>HC</t>
  </si>
  <si>
    <t>HT</t>
  </si>
  <si>
    <t>HX</t>
  </si>
  <si>
    <t>A and B are duplicates</t>
  </si>
  <si>
    <t>Average and standard error</t>
  </si>
  <si>
    <t>pH</t>
  </si>
  <si>
    <t>AVERAGE (% dw)</t>
  </si>
  <si>
    <t>Prov</t>
  </si>
  <si>
    <t>C:N</t>
  </si>
  <si>
    <t>Average Cu2+ (mg/kg)</t>
  </si>
  <si>
    <t>SOM (%) Average</t>
  </si>
  <si>
    <t>Copper Bioavailability (mol/l)</t>
  </si>
  <si>
    <t>Copper Bioavailability (mg/kg)</t>
  </si>
  <si>
    <t>Copper bioavailability Average (mg/kg)</t>
  </si>
  <si>
    <t>Days</t>
  </si>
  <si>
    <t>Out of range</t>
  </si>
  <si>
    <t>notes</t>
  </si>
  <si>
    <t>Soil Moisture technical replicate 1  (%dw)</t>
  </si>
  <si>
    <t>Soil Moisture technical replicate 2 (% dw)</t>
  </si>
  <si>
    <t>pH technical replicate 1</t>
  </si>
  <si>
    <t>pH technical replicate 2</t>
  </si>
  <si>
    <t>average</t>
  </si>
  <si>
    <t>null</t>
  </si>
  <si>
    <t>comments</t>
  </si>
  <si>
    <t>Bulk density technical replicate 1 (g/cm3)</t>
  </si>
  <si>
    <t>Bulk density technical replicate 2 (g/cm3)</t>
  </si>
  <si>
    <t>Bulk density technical replicate 3 (g/cm3)</t>
  </si>
  <si>
    <t>Cupric Ions technical replicate 1 (mol/l)</t>
  </si>
  <si>
    <t>Cu2+ technical replicate 1 (mg/kg)</t>
  </si>
  <si>
    <t>N/A</t>
  </si>
  <si>
    <t>pico mol thimidine/g SOM/h and volume technical replicate 1</t>
  </si>
  <si>
    <t>pico mol thimidine/g SOM/h and volume technical replicate 2</t>
  </si>
  <si>
    <t>picomol acetate /g SOM/h technical replicate 1</t>
  </si>
  <si>
    <t>picomol acetate /g SOM/h technical replicate 2</t>
  </si>
  <si>
    <t>ug C02/g SOM/h technical replicate 1</t>
  </si>
  <si>
    <t>ug C02/g SOM/h technical replicate 2</t>
  </si>
  <si>
    <t>Treatment</t>
  </si>
  <si>
    <t>picomol Td/g SOM/h and vol technical replicate 1</t>
  </si>
  <si>
    <t>picomol Td/g SOM/h and vol technical replicate 2</t>
  </si>
  <si>
    <t>the second technical replicate was lost.</t>
  </si>
  <si>
    <t>Soil total carbon (mg C/g)</t>
  </si>
  <si>
    <t>Soil total nitrogen (mg N/g)</t>
  </si>
  <si>
    <t>Please note that averages and standard errors (SE) combine two technical replicates.</t>
  </si>
  <si>
    <t>SOM (%) technical replicate 1</t>
  </si>
  <si>
    <t>SOM (%) technical replicate 2</t>
  </si>
  <si>
    <t>Please note that averages and standard errors (SE) combine three technical replicates.</t>
  </si>
  <si>
    <t>Comments</t>
  </si>
  <si>
    <t>Samples refer to the soil Cu concentration of the samples from the field survey, and with sample names defined in the figure legend in supplemental material of the paper for the microcosm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</si>
</sst>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
  </numFmts>
  <fonts count="9" x14ac:knownFonts="1">
    <font>
      <sz val="12"/>
      <color theme="1"/>
      <name val="Calibri"/>
      <family val="2"/>
      <scheme val="minor"/>
    </font>
    <font>
      <sz val="8"/>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xf numFmtId="0" fontId="2" fillId="0" borderId="0" xfId="0" applyFont="1"/>
    <xf numFmtId="0" fontId="2" fillId="0" borderId="0" xfId="0" applyFont="1" applyAlignment="1">
      <alignment wrapText="1"/>
    </xf>
    <xf numFmtId="0" fontId="3" fillId="0" borderId="0" xfId="0" applyFont="1"/>
    <xf numFmtId="166" fontId="3" fillId="0" borderId="0" xfId="0" applyNumberFormat="1" applyFont="1"/>
    <xf numFmtId="0" fontId="2" fillId="0" borderId="0" xfId="0" applyFont="1" applyAlignment="1">
      <alignment horizontal="center" wrapText="1"/>
    </xf>
    <xf numFmtId="2" fontId="3" fillId="0" borderId="0" xfId="0" applyNumberFormat="1" applyFont="1"/>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wrapText="1"/>
    </xf>
    <xf numFmtId="165" fontId="3" fillId="0" borderId="0" xfId="0" applyNumberFormat="1" applyFont="1"/>
    <xf numFmtId="0" fontId="2" fillId="0" borderId="0" xfId="0" applyFont="1" applyAlignment="1">
      <alignment horizontal="left" vertical="top" wrapText="1"/>
    </xf>
    <xf numFmtId="164" fontId="3" fillId="0" borderId="0" xfId="0" applyNumberFormat="1" applyFont="1" applyAlignment="1">
      <alignment horizontal="left"/>
    </xf>
    <xf numFmtId="165" fontId="3"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wrapText="1"/>
    </xf>
    <xf numFmtId="0" fontId="6" fillId="0" borderId="0" xfId="0" applyFont="1" applyAlignment="1">
      <alignment wrapText="1"/>
    </xf>
    <xf numFmtId="0" fontId="7" fillId="0" borderId="0" xfId="0" applyFont="1"/>
    <xf numFmtId="0" fontId="4" fillId="0" borderId="0" xfId="0" applyFont="1" applyAlignment="1">
      <alignment horizontal="center" vertical="center"/>
    </xf>
    <xf numFmtId="0" fontId="0" fillId="0" borderId="0" xfId="0" applyAlignment="1">
      <alignment horizontal="center"/>
    </xf>
    <xf numFmtId="1" fontId="3" fillId="0" borderId="0" xfId="0" applyNumberFormat="1" applyFont="1" applyAlignment="1">
      <alignment horizontal="center"/>
    </xf>
    <xf numFmtId="16" fontId="3" fillId="0" borderId="0" xfId="0" applyNumberFormat="1" applyFont="1"/>
    <xf numFmtId="0" fontId="3" fillId="0" borderId="0" xfId="0" applyFont="1" applyAlignment="1">
      <alignment wrapText="1"/>
    </xf>
    <xf numFmtId="0" fontId="5" fillId="0" borderId="0" xfId="0" applyFont="1"/>
    <xf numFmtId="2" fontId="3" fillId="0" borderId="0" xfId="0" applyNumberFormat="1" applyFont="1" applyAlignment="1">
      <alignment horizontal="center"/>
    </xf>
    <xf numFmtId="11" fontId="3" fillId="0" borderId="0" xfId="0" applyNumberFormat="1" applyFont="1"/>
    <xf numFmtId="11" fontId="4" fillId="0" borderId="0" xfId="0" applyNumberFormat="1" applyFont="1"/>
    <xf numFmtId="11" fontId="7" fillId="0" borderId="0" xfId="0" applyNumberFormat="1" applyFont="1"/>
    <xf numFmtId="0" fontId="6" fillId="0" borderId="0" xfId="0" applyFont="1" applyAlignment="1">
      <alignment horizontal="center" wrapText="1"/>
    </xf>
    <xf numFmtId="11" fontId="7" fillId="0" borderId="0" xfId="0" applyNumberFormat="1" applyFont="1" applyAlignment="1">
      <alignment horizontal="center"/>
    </xf>
    <xf numFmtId="0" fontId="7" fillId="0" borderId="0" xfId="0" applyFont="1" applyAlignment="1">
      <alignment horizontal="center"/>
    </xf>
    <xf numFmtId="0" fontId="3" fillId="0" borderId="0" xfId="0" applyFont="1" applyAlignment="1">
      <alignment vertical="center"/>
    </xf>
    <xf numFmtId="2" fontId="0" fillId="0" borderId="0" xfId="0" applyNumberFormat="1"/>
    <xf numFmtId="0" fontId="8" fillId="0" borderId="0" xfId="0" applyFont="1"/>
    <xf numFmtId="49" fontId="7" fillId="0" borderId="0" xfId="0" applyNumberFormat="1" applyFont="1" applyAlignment="1">
      <alignment horizontal="center"/>
    </xf>
    <xf numFmtId="49" fontId="3" fillId="0" borderId="0" xfId="0" applyNumberFormat="1" applyFont="1" applyAlignment="1">
      <alignment horizontal="center"/>
    </xf>
    <xf numFmtId="49" fontId="0" fillId="0" borderId="0" xfId="0" applyNumberFormat="1"/>
    <xf numFmtId="49" fontId="3" fillId="0" borderId="0" xfId="0" applyNumberFormat="1" applyFont="1"/>
    <xf numFmtId="0" fontId="2" fillId="0" borderId="0" xfId="0" applyFont="1" applyAlignment="1">
      <alignment horizontal="left" vertical="top"/>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Work]=--/Sandra Rabow/PLFAs/PCA on gradient and microcosms/PCA on Sandra gradient and Microcosms" connectionId="1" xr16:uid="{EF434E61-35F2-2D43-870C-4FFFF2E383BB}"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7570B-320F-B34A-95E2-817DD6FFB743}">
  <dimension ref="A1:F32"/>
  <sheetViews>
    <sheetView workbookViewId="0">
      <selection activeCell="F2" sqref="F2"/>
    </sheetView>
  </sheetViews>
  <sheetFormatPr baseColWidth="10" defaultRowHeight="15" x14ac:dyDescent="0.2"/>
  <cols>
    <col min="1" max="16384" width="10.83203125" style="3"/>
  </cols>
  <sheetData>
    <row r="1" spans="1:6" x14ac:dyDescent="0.2">
      <c r="A1" s="1" t="s">
        <v>29</v>
      </c>
      <c r="B1" s="1" t="s">
        <v>135</v>
      </c>
      <c r="C1" s="1" t="s">
        <v>136</v>
      </c>
      <c r="D1" s="1" t="s">
        <v>137</v>
      </c>
      <c r="E1" s="1" t="s">
        <v>47</v>
      </c>
      <c r="F1" s="3" t="s">
        <v>139</v>
      </c>
    </row>
    <row r="2" spans="1:6" ht="16" x14ac:dyDescent="0.2">
      <c r="A2" s="3">
        <v>1</v>
      </c>
      <c r="B2" s="3">
        <v>5.5</v>
      </c>
      <c r="C2" s="3">
        <v>5.5</v>
      </c>
      <c r="D2" s="3">
        <f>AVERAGE(B2:C2)</f>
        <v>5.5</v>
      </c>
      <c r="E2">
        <f>STDEV(B2:C2)/SQRT(2)</f>
        <v>0</v>
      </c>
      <c r="F2" s="3" t="s">
        <v>158</v>
      </c>
    </row>
    <row r="3" spans="1:6" ht="16" x14ac:dyDescent="0.2">
      <c r="A3" s="3">
        <v>3</v>
      </c>
      <c r="B3" s="3">
        <v>4.24</v>
      </c>
      <c r="C3" s="3">
        <v>4.26</v>
      </c>
      <c r="D3" s="3">
        <f t="shared" ref="D3:D32" si="0">AVERAGE(B3:C3)</f>
        <v>4.25</v>
      </c>
      <c r="E3">
        <f t="shared" ref="E3:E32" si="1">STDEV(B3:C3)/SQRT(2)</f>
        <v>9.9999999999997868E-3</v>
      </c>
    </row>
    <row r="4" spans="1:6" ht="16" x14ac:dyDescent="0.2">
      <c r="A4" s="3">
        <v>4</v>
      </c>
      <c r="B4" s="3">
        <v>4.6500000000000004</v>
      </c>
      <c r="C4" s="3">
        <v>4.6500000000000004</v>
      </c>
      <c r="D4" s="3">
        <f t="shared" si="0"/>
        <v>4.6500000000000004</v>
      </c>
      <c r="E4">
        <f t="shared" si="1"/>
        <v>0</v>
      </c>
    </row>
    <row r="5" spans="1:6" ht="16" x14ac:dyDescent="0.2">
      <c r="A5" s="3">
        <v>5</v>
      </c>
      <c r="B5" s="3">
        <v>4.58</v>
      </c>
      <c r="C5" s="3">
        <v>4.4400000000000004</v>
      </c>
      <c r="D5" s="3">
        <f t="shared" si="0"/>
        <v>4.51</v>
      </c>
      <c r="E5">
        <f t="shared" si="1"/>
        <v>6.999999999999984E-2</v>
      </c>
    </row>
    <row r="6" spans="1:6" ht="16" x14ac:dyDescent="0.2">
      <c r="A6" s="3">
        <v>6</v>
      </c>
      <c r="B6" s="3">
        <v>4.21</v>
      </c>
      <c r="C6" s="3">
        <v>4.18</v>
      </c>
      <c r="D6" s="3">
        <f t="shared" si="0"/>
        <v>4.1950000000000003</v>
      </c>
      <c r="E6">
        <f t="shared" si="1"/>
        <v>1.5000000000000123E-2</v>
      </c>
    </row>
    <row r="7" spans="1:6" ht="16" x14ac:dyDescent="0.2">
      <c r="A7" s="3">
        <v>7</v>
      </c>
      <c r="B7" s="3">
        <v>4.17</v>
      </c>
      <c r="C7" s="3">
        <v>4.16</v>
      </c>
      <c r="D7" s="3">
        <f t="shared" si="0"/>
        <v>4.165</v>
      </c>
      <c r="E7">
        <f t="shared" si="1"/>
        <v>4.9999999999998934E-3</v>
      </c>
    </row>
    <row r="8" spans="1:6" ht="16" x14ac:dyDescent="0.2">
      <c r="A8" s="3">
        <v>8</v>
      </c>
      <c r="B8" s="3">
        <v>4.24</v>
      </c>
      <c r="C8" s="3">
        <v>4.3</v>
      </c>
      <c r="D8" s="3">
        <f t="shared" si="0"/>
        <v>4.2699999999999996</v>
      </c>
      <c r="E8">
        <f t="shared" si="1"/>
        <v>2.9999999999999805E-2</v>
      </c>
    </row>
    <row r="9" spans="1:6" ht="16" x14ac:dyDescent="0.2">
      <c r="A9" s="3">
        <v>9</v>
      </c>
      <c r="B9" s="3">
        <v>4.59</v>
      </c>
      <c r="C9" s="3">
        <v>4.6500000000000004</v>
      </c>
      <c r="D9" s="3">
        <f t="shared" si="0"/>
        <v>4.62</v>
      </c>
      <c r="E9">
        <f t="shared" si="1"/>
        <v>3.0000000000000245E-2</v>
      </c>
    </row>
    <row r="10" spans="1:6" ht="16" x14ac:dyDescent="0.2">
      <c r="A10" s="3">
        <v>10</v>
      </c>
      <c r="B10" s="3">
        <v>4.5599999999999996</v>
      </c>
      <c r="C10" s="3">
        <v>4.53</v>
      </c>
      <c r="D10" s="3">
        <f t="shared" si="0"/>
        <v>4.5449999999999999</v>
      </c>
      <c r="E10">
        <f t="shared" si="1"/>
        <v>1.4999999999999679E-2</v>
      </c>
    </row>
    <row r="11" spans="1:6" ht="16" x14ac:dyDescent="0.2">
      <c r="A11" s="3">
        <v>11</v>
      </c>
      <c r="B11" s="3">
        <v>4.1399999999999997</v>
      </c>
      <c r="C11" s="3">
        <v>4.17</v>
      </c>
      <c r="D11" s="3">
        <f t="shared" si="0"/>
        <v>4.1549999999999994</v>
      </c>
      <c r="E11">
        <f t="shared" si="1"/>
        <v>1.5000000000000123E-2</v>
      </c>
    </row>
    <row r="12" spans="1:6" ht="16" x14ac:dyDescent="0.2">
      <c r="A12" s="3">
        <v>12</v>
      </c>
      <c r="B12" s="3">
        <v>4.22</v>
      </c>
      <c r="C12" s="3">
        <v>4.25</v>
      </c>
      <c r="D12" s="3">
        <f t="shared" si="0"/>
        <v>4.2349999999999994</v>
      </c>
      <c r="E12">
        <f t="shared" si="1"/>
        <v>1.5000000000000123E-2</v>
      </c>
    </row>
    <row r="13" spans="1:6" ht="16" x14ac:dyDescent="0.2">
      <c r="A13" s="3">
        <v>13</v>
      </c>
      <c r="B13" s="3">
        <v>4.2300000000000004</v>
      </c>
      <c r="C13" s="3">
        <v>4.25</v>
      </c>
      <c r="D13" s="3">
        <f t="shared" si="0"/>
        <v>4.24</v>
      </c>
      <c r="E13">
        <f t="shared" si="1"/>
        <v>9.9999999999997868E-3</v>
      </c>
    </row>
    <row r="14" spans="1:6" ht="16" x14ac:dyDescent="0.2">
      <c r="A14" s="3">
        <v>14</v>
      </c>
      <c r="B14" s="3">
        <v>4.13</v>
      </c>
      <c r="C14" s="3">
        <v>4.1900000000000004</v>
      </c>
      <c r="D14" s="3">
        <f t="shared" si="0"/>
        <v>4.16</v>
      </c>
      <c r="E14">
        <f t="shared" si="1"/>
        <v>3.0000000000000245E-2</v>
      </c>
    </row>
    <row r="15" spans="1:6" ht="16" x14ac:dyDescent="0.2">
      <c r="A15" s="3">
        <v>15</v>
      </c>
      <c r="B15" s="3">
        <v>4.18</v>
      </c>
      <c r="C15" s="3">
        <v>4.2</v>
      </c>
      <c r="D15" s="3">
        <f t="shared" si="0"/>
        <v>4.1899999999999995</v>
      </c>
      <c r="E15">
        <f t="shared" si="1"/>
        <v>1.0000000000000231E-2</v>
      </c>
    </row>
    <row r="16" spans="1:6" ht="16" x14ac:dyDescent="0.2">
      <c r="A16" s="3">
        <v>16</v>
      </c>
      <c r="B16" s="3">
        <v>4.22</v>
      </c>
      <c r="C16" s="3">
        <v>4.17</v>
      </c>
      <c r="D16" s="3">
        <f t="shared" si="0"/>
        <v>4.1950000000000003</v>
      </c>
      <c r="E16">
        <f t="shared" si="1"/>
        <v>2.4999999999999911E-2</v>
      </c>
    </row>
    <row r="17" spans="1:6" ht="16" x14ac:dyDescent="0.2">
      <c r="A17" s="3">
        <v>17</v>
      </c>
      <c r="B17" s="3">
        <v>4.18</v>
      </c>
      <c r="C17" s="3">
        <v>4.1500000000000004</v>
      </c>
      <c r="D17" s="3">
        <f t="shared" si="0"/>
        <v>4.165</v>
      </c>
      <c r="E17">
        <f t="shared" si="1"/>
        <v>1.4999999999999679E-2</v>
      </c>
    </row>
    <row r="18" spans="1:6" ht="16" x14ac:dyDescent="0.2">
      <c r="A18" s="3">
        <v>18</v>
      </c>
      <c r="B18" s="3">
        <v>4.3899999999999997</v>
      </c>
      <c r="C18" s="3">
        <v>4.4000000000000004</v>
      </c>
      <c r="D18" s="3">
        <f t="shared" si="0"/>
        <v>4.3949999999999996</v>
      </c>
      <c r="E18">
        <f t="shared" si="1"/>
        <v>5.0000000000003366E-3</v>
      </c>
    </row>
    <row r="19" spans="1:6" ht="16" x14ac:dyDescent="0.2">
      <c r="A19" s="3">
        <v>19</v>
      </c>
      <c r="B19" s="3">
        <v>4.6399999999999997</v>
      </c>
      <c r="C19" s="3">
        <v>4.6900000000000004</v>
      </c>
      <c r="D19" s="3">
        <f t="shared" si="0"/>
        <v>4.665</v>
      </c>
      <c r="E19">
        <f t="shared" si="1"/>
        <v>2.5000000000000355E-2</v>
      </c>
    </row>
    <row r="20" spans="1:6" ht="16" x14ac:dyDescent="0.2">
      <c r="A20" s="3">
        <v>20</v>
      </c>
      <c r="B20" s="3">
        <v>4.5</v>
      </c>
      <c r="C20" s="3">
        <v>4.45</v>
      </c>
      <c r="D20" s="3">
        <f t="shared" si="0"/>
        <v>4.4749999999999996</v>
      </c>
      <c r="E20">
        <f t="shared" si="1"/>
        <v>2.4999999999999911E-2</v>
      </c>
    </row>
    <row r="21" spans="1:6" ht="16" x14ac:dyDescent="0.2">
      <c r="A21" s="3">
        <v>21</v>
      </c>
      <c r="B21" s="3">
        <v>4.22</v>
      </c>
      <c r="C21" s="3">
        <v>4.18</v>
      </c>
      <c r="D21" s="3">
        <f t="shared" si="0"/>
        <v>4.1999999999999993</v>
      </c>
      <c r="E21">
        <f t="shared" si="1"/>
        <v>2.0000000000000018E-2</v>
      </c>
    </row>
    <row r="22" spans="1:6" ht="16" x14ac:dyDescent="0.2">
      <c r="A22" s="3">
        <v>22</v>
      </c>
      <c r="B22" s="3">
        <v>4.29</v>
      </c>
      <c r="C22" s="3">
        <v>4.26</v>
      </c>
      <c r="D22" s="3">
        <f t="shared" si="0"/>
        <v>4.2750000000000004</v>
      </c>
      <c r="E22">
        <f t="shared" si="1"/>
        <v>1.5000000000000123E-2</v>
      </c>
    </row>
    <row r="23" spans="1:6" ht="16" x14ac:dyDescent="0.2">
      <c r="A23" s="3">
        <v>23</v>
      </c>
      <c r="B23" s="3">
        <v>4.04</v>
      </c>
      <c r="C23" s="38" t="s">
        <v>145</v>
      </c>
      <c r="D23" s="3">
        <f t="shared" si="0"/>
        <v>4.04</v>
      </c>
      <c r="E23" s="37" t="s">
        <v>145</v>
      </c>
      <c r="F23" s="3" t="s">
        <v>155</v>
      </c>
    </row>
    <row r="24" spans="1:6" ht="16" x14ac:dyDescent="0.2">
      <c r="A24" s="3">
        <v>24</v>
      </c>
      <c r="B24" s="3">
        <v>3.92</v>
      </c>
      <c r="C24" s="3">
        <v>3.97</v>
      </c>
      <c r="D24" s="3">
        <f t="shared" si="0"/>
        <v>3.9450000000000003</v>
      </c>
      <c r="E24">
        <f t="shared" si="1"/>
        <v>2.500000000000013E-2</v>
      </c>
    </row>
    <row r="25" spans="1:6" ht="16" x14ac:dyDescent="0.2">
      <c r="A25" s="3">
        <v>25</v>
      </c>
      <c r="B25" s="3">
        <v>4.13</v>
      </c>
      <c r="C25" s="3">
        <v>4.0999999999999996</v>
      </c>
      <c r="D25" s="3">
        <f t="shared" si="0"/>
        <v>4.1150000000000002</v>
      </c>
      <c r="E25">
        <f t="shared" si="1"/>
        <v>1.5000000000000123E-2</v>
      </c>
    </row>
    <row r="26" spans="1:6" ht="16" x14ac:dyDescent="0.2">
      <c r="A26" s="3">
        <v>26</v>
      </c>
      <c r="B26" s="3">
        <v>4.1399999999999997</v>
      </c>
      <c r="C26" s="3">
        <v>4.1399999999999997</v>
      </c>
      <c r="D26" s="3">
        <f t="shared" si="0"/>
        <v>4.1399999999999997</v>
      </c>
      <c r="E26">
        <f t="shared" si="1"/>
        <v>0</v>
      </c>
    </row>
    <row r="27" spans="1:6" ht="16" x14ac:dyDescent="0.2">
      <c r="A27" s="3">
        <v>27</v>
      </c>
      <c r="B27" s="3">
        <v>4.2300000000000004</v>
      </c>
      <c r="C27" s="3">
        <v>4.24</v>
      </c>
      <c r="D27" s="3">
        <f t="shared" si="0"/>
        <v>4.2350000000000003</v>
      </c>
      <c r="E27">
        <f t="shared" si="1"/>
        <v>4.9999999999998934E-3</v>
      </c>
    </row>
    <row r="28" spans="1:6" ht="16" x14ac:dyDescent="0.2">
      <c r="A28" s="3">
        <v>28</v>
      </c>
      <c r="B28" s="3">
        <v>4.29</v>
      </c>
      <c r="C28" s="3">
        <v>4.2699999999999996</v>
      </c>
      <c r="D28" s="3">
        <f t="shared" si="0"/>
        <v>4.2799999999999994</v>
      </c>
      <c r="E28">
        <f t="shared" si="1"/>
        <v>1.0000000000000231E-2</v>
      </c>
    </row>
    <row r="29" spans="1:6" ht="16" x14ac:dyDescent="0.2">
      <c r="A29" s="3">
        <v>29</v>
      </c>
      <c r="B29" s="3">
        <v>4.0599999999999996</v>
      </c>
      <c r="C29" s="3">
        <v>4.08</v>
      </c>
      <c r="D29" s="3">
        <f t="shared" si="0"/>
        <v>4.07</v>
      </c>
      <c r="E29">
        <f t="shared" si="1"/>
        <v>1.0000000000000231E-2</v>
      </c>
    </row>
    <row r="30" spans="1:6" ht="16" x14ac:dyDescent="0.2">
      <c r="A30" s="3">
        <v>30</v>
      </c>
      <c r="B30" s="3">
        <v>4.26</v>
      </c>
      <c r="C30" s="3">
        <v>4.22</v>
      </c>
      <c r="D30" s="3">
        <f t="shared" si="0"/>
        <v>4.24</v>
      </c>
      <c r="E30">
        <f t="shared" si="1"/>
        <v>2.0000000000000018E-2</v>
      </c>
    </row>
    <row r="31" spans="1:6" ht="16" x14ac:dyDescent="0.2">
      <c r="A31" s="3">
        <v>31</v>
      </c>
      <c r="B31" s="3">
        <v>3.9</v>
      </c>
      <c r="C31" s="3">
        <v>3.89</v>
      </c>
      <c r="D31" s="3">
        <f t="shared" si="0"/>
        <v>3.895</v>
      </c>
      <c r="E31">
        <f t="shared" si="1"/>
        <v>4.9999999999998934E-3</v>
      </c>
    </row>
    <row r="32" spans="1:6" ht="16" x14ac:dyDescent="0.2">
      <c r="A32" s="3">
        <v>32</v>
      </c>
      <c r="B32" s="3">
        <v>4.1399999999999997</v>
      </c>
      <c r="C32" s="3">
        <v>4.1399999999999997</v>
      </c>
      <c r="D32" s="3">
        <f t="shared" si="0"/>
        <v>4.1399999999999997</v>
      </c>
      <c r="E32">
        <f t="shared" si="1"/>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8E8D-49F3-F24E-84CE-72A8EF811EAF}">
  <dimension ref="A1:I76"/>
  <sheetViews>
    <sheetView topLeftCell="B1" workbookViewId="0">
      <selection activeCell="I2" sqref="I2"/>
    </sheetView>
  </sheetViews>
  <sheetFormatPr baseColWidth="10" defaultRowHeight="15" x14ac:dyDescent="0.2"/>
  <cols>
    <col min="1" max="1" width="15.33203125" style="3" customWidth="1"/>
    <col min="2" max="7" width="6.6640625" style="3" bestFit="1" customWidth="1"/>
    <col min="8" max="16384" width="10.83203125" style="3"/>
  </cols>
  <sheetData>
    <row r="1" spans="1:9" x14ac:dyDescent="0.2">
      <c r="A1" s="8" t="s">
        <v>48</v>
      </c>
      <c r="B1" s="1"/>
      <c r="I1" s="3" t="s">
        <v>162</v>
      </c>
    </row>
    <row r="2" spans="1:9" x14ac:dyDescent="0.2">
      <c r="A2" s="9"/>
      <c r="B2" s="1"/>
      <c r="I2" s="3" t="s">
        <v>163</v>
      </c>
    </row>
    <row r="3" spans="1:9" x14ac:dyDescent="0.2">
      <c r="B3" s="3" t="s">
        <v>50</v>
      </c>
      <c r="C3" s="3" t="s">
        <v>51</v>
      </c>
      <c r="D3" s="3" t="s">
        <v>52</v>
      </c>
      <c r="E3" s="3" t="s">
        <v>53</v>
      </c>
      <c r="F3" s="3" t="s">
        <v>54</v>
      </c>
      <c r="G3" s="3" t="s">
        <v>55</v>
      </c>
    </row>
    <row r="4" spans="1:9" x14ac:dyDescent="0.2">
      <c r="A4" s="3" t="s">
        <v>49</v>
      </c>
      <c r="B4" s="3">
        <v>7.0019999999999998</v>
      </c>
      <c r="C4" s="3">
        <v>3.7080000000000002</v>
      </c>
      <c r="D4" s="3">
        <v>3.0110000000000001</v>
      </c>
      <c r="E4" s="3">
        <v>1.988</v>
      </c>
      <c r="F4" s="3">
        <v>1.234</v>
      </c>
      <c r="G4" s="3">
        <v>1.1339999999999999</v>
      </c>
    </row>
    <row r="5" spans="1:9" x14ac:dyDescent="0.2">
      <c r="A5" s="3" t="s">
        <v>56</v>
      </c>
      <c r="B5" s="3">
        <v>31.827000000000002</v>
      </c>
      <c r="C5" s="3">
        <v>16.853999999999999</v>
      </c>
      <c r="D5" s="3">
        <v>13.688000000000001</v>
      </c>
      <c r="E5" s="3">
        <v>9.0350000000000001</v>
      </c>
      <c r="F5" s="3">
        <v>5.6109999999999998</v>
      </c>
      <c r="G5" s="3">
        <v>5.1529999999999996</v>
      </c>
    </row>
    <row r="6" spans="1:9" x14ac:dyDescent="0.2">
      <c r="A6" s="3" t="s">
        <v>57</v>
      </c>
      <c r="B6" s="3">
        <v>31.827000000000002</v>
      </c>
      <c r="C6" s="3">
        <v>48.682000000000002</v>
      </c>
      <c r="D6" s="3">
        <v>62.37</v>
      </c>
      <c r="E6" s="3">
        <v>71.403999999999996</v>
      </c>
      <c r="F6" s="3">
        <v>77.015000000000001</v>
      </c>
      <c r="G6" s="3">
        <v>82.168000000000006</v>
      </c>
    </row>
    <row r="8" spans="1:9" x14ac:dyDescent="0.2">
      <c r="A8" s="3" t="s">
        <v>58</v>
      </c>
    </row>
    <row r="9" spans="1:9" x14ac:dyDescent="0.2">
      <c r="B9" s="3" t="s">
        <v>50</v>
      </c>
      <c r="C9" s="3" t="s">
        <v>51</v>
      </c>
      <c r="D9" s="3" t="s">
        <v>52</v>
      </c>
      <c r="E9" s="3" t="s">
        <v>53</v>
      </c>
      <c r="F9" s="3" t="s">
        <v>54</v>
      </c>
      <c r="G9" s="3" t="s">
        <v>55</v>
      </c>
    </row>
    <row r="10" spans="1:9" x14ac:dyDescent="0.2">
      <c r="A10" s="3" t="s">
        <v>59</v>
      </c>
      <c r="B10" s="3">
        <v>0.26400000000000001</v>
      </c>
      <c r="C10" s="3">
        <v>0.21199999999999999</v>
      </c>
      <c r="D10" s="3">
        <v>-0.17899999999999999</v>
      </c>
      <c r="E10" s="3">
        <v>0.16</v>
      </c>
      <c r="F10" s="3">
        <v>-0.124</v>
      </c>
      <c r="G10" s="3">
        <v>-3.1E-2</v>
      </c>
    </row>
    <row r="11" spans="1:9" x14ac:dyDescent="0.2">
      <c r="A11" s="3" t="s">
        <v>60</v>
      </c>
      <c r="B11" s="3">
        <v>0.23200000000000001</v>
      </c>
      <c r="C11" s="3">
        <v>0.32300000000000001</v>
      </c>
      <c r="D11" s="3">
        <v>0.159</v>
      </c>
      <c r="E11" s="3">
        <v>0.13400000000000001</v>
      </c>
      <c r="F11" s="3">
        <v>-0.157</v>
      </c>
      <c r="G11" s="3">
        <v>0.02</v>
      </c>
    </row>
    <row r="12" spans="1:9" x14ac:dyDescent="0.2">
      <c r="A12" s="3" t="s">
        <v>61</v>
      </c>
      <c r="B12" s="3">
        <v>0.24</v>
      </c>
      <c r="C12" s="3">
        <v>-2.3E-2</v>
      </c>
      <c r="D12" s="3">
        <v>-7.6999999999999999E-2</v>
      </c>
      <c r="E12" s="3">
        <v>0.153</v>
      </c>
      <c r="F12" s="3">
        <v>-0.41299999999999998</v>
      </c>
      <c r="G12" s="3">
        <v>-0.42499999999999999</v>
      </c>
    </row>
    <row r="13" spans="1:9" x14ac:dyDescent="0.2">
      <c r="A13" s="3" t="s">
        <v>62</v>
      </c>
      <c r="B13" s="3">
        <v>-4.2999999999999997E-2</v>
      </c>
      <c r="C13" s="3">
        <v>0.25</v>
      </c>
      <c r="D13" s="3">
        <v>-0.27400000000000002</v>
      </c>
      <c r="E13" s="3">
        <v>0.24</v>
      </c>
      <c r="F13" s="3">
        <v>-1.0999999999999999E-2</v>
      </c>
      <c r="G13" s="3">
        <v>1.6E-2</v>
      </c>
    </row>
    <row r="14" spans="1:9" x14ac:dyDescent="0.2">
      <c r="A14" s="3" t="s">
        <v>63</v>
      </c>
      <c r="B14" s="3">
        <v>0.316</v>
      </c>
      <c r="C14" s="3">
        <v>6.2E-2</v>
      </c>
      <c r="D14" s="3">
        <v>0.221</v>
      </c>
      <c r="E14" s="3">
        <v>-2.1999999999999999E-2</v>
      </c>
      <c r="F14" s="3">
        <v>-0.104</v>
      </c>
      <c r="G14" s="3">
        <v>-0.13900000000000001</v>
      </c>
    </row>
    <row r="15" spans="1:9" x14ac:dyDescent="0.2">
      <c r="A15" s="3" t="s">
        <v>64</v>
      </c>
      <c r="B15" s="3">
        <v>-0.16700000000000001</v>
      </c>
      <c r="C15" s="3">
        <v>0.41</v>
      </c>
      <c r="D15" s="3">
        <v>9.5000000000000001E-2</v>
      </c>
      <c r="E15" s="3">
        <v>0.104</v>
      </c>
      <c r="F15" s="3">
        <v>0.27</v>
      </c>
      <c r="G15" s="3">
        <v>7.0000000000000001E-3</v>
      </c>
    </row>
    <row r="16" spans="1:9" x14ac:dyDescent="0.2">
      <c r="A16" s="3" t="s">
        <v>65</v>
      </c>
      <c r="B16" s="3">
        <v>-0.127</v>
      </c>
      <c r="C16" s="3">
        <v>0.36899999999999999</v>
      </c>
      <c r="D16" s="3">
        <v>-5.7000000000000002E-2</v>
      </c>
      <c r="E16" s="3">
        <v>-3.5000000000000003E-2</v>
      </c>
      <c r="F16" s="3">
        <v>0.183</v>
      </c>
      <c r="G16" s="3">
        <v>-0.35</v>
      </c>
    </row>
    <row r="17" spans="1:7" x14ac:dyDescent="0.2">
      <c r="A17" s="3" t="s">
        <v>66</v>
      </c>
      <c r="B17" s="3">
        <v>0.222</v>
      </c>
      <c r="C17" s="3">
        <v>-0.114</v>
      </c>
      <c r="D17" s="3">
        <v>-0.151</v>
      </c>
      <c r="E17" s="3">
        <v>0.36799999999999999</v>
      </c>
      <c r="F17" s="3">
        <v>8.7999999999999995E-2</v>
      </c>
      <c r="G17" s="3">
        <v>0.313</v>
      </c>
    </row>
    <row r="18" spans="1:7" x14ac:dyDescent="0.2">
      <c r="A18" s="3" t="s">
        <v>67</v>
      </c>
      <c r="B18" s="3">
        <v>8.2000000000000003E-2</v>
      </c>
      <c r="C18" s="3">
        <v>0.108</v>
      </c>
      <c r="D18" s="3">
        <v>0.30399999999999999</v>
      </c>
      <c r="E18" s="3">
        <v>-1.9E-2</v>
      </c>
      <c r="F18" s="3">
        <v>0.5</v>
      </c>
      <c r="G18" s="3">
        <v>-0.221</v>
      </c>
    </row>
    <row r="19" spans="1:7" x14ac:dyDescent="0.2">
      <c r="A19" s="3" t="s">
        <v>68</v>
      </c>
      <c r="B19" s="3">
        <v>0.27600000000000002</v>
      </c>
      <c r="C19" s="3">
        <v>-0.159</v>
      </c>
      <c r="D19" s="3">
        <v>0.254</v>
      </c>
      <c r="E19" s="3">
        <v>-7.0000000000000007E-2</v>
      </c>
      <c r="F19" s="3">
        <v>0.08</v>
      </c>
      <c r="G19" s="3">
        <v>-7.6999999999999999E-2</v>
      </c>
    </row>
    <row r="20" spans="1:7" x14ac:dyDescent="0.2">
      <c r="A20" s="3" t="s">
        <v>69</v>
      </c>
      <c r="B20" s="3">
        <v>0.33</v>
      </c>
      <c r="C20" s="3">
        <v>-0.13200000000000001</v>
      </c>
      <c r="D20" s="3">
        <v>-3.2000000000000001E-2</v>
      </c>
      <c r="E20" s="3">
        <v>-7.4999999999999997E-2</v>
      </c>
      <c r="F20" s="3">
        <v>0.109</v>
      </c>
      <c r="G20" s="3">
        <v>-6.8000000000000005E-2</v>
      </c>
    </row>
    <row r="21" spans="1:7" x14ac:dyDescent="0.2">
      <c r="A21" s="3" t="s">
        <v>70</v>
      </c>
      <c r="B21" s="3">
        <v>9.8000000000000004E-2</v>
      </c>
      <c r="C21" s="3">
        <v>5.2999999999999999E-2</v>
      </c>
      <c r="D21" s="3">
        <v>-0.45400000000000001</v>
      </c>
      <c r="E21" s="3">
        <v>-0.11</v>
      </c>
      <c r="F21" s="3">
        <v>1.4999999999999999E-2</v>
      </c>
      <c r="G21" s="3">
        <v>-0.28899999999999998</v>
      </c>
    </row>
    <row r="22" spans="1:7" x14ac:dyDescent="0.2">
      <c r="A22" s="3" t="s">
        <v>71</v>
      </c>
      <c r="B22" s="3">
        <v>9.6000000000000002E-2</v>
      </c>
      <c r="C22" s="3">
        <v>0.151</v>
      </c>
      <c r="D22" s="3">
        <v>-0.308</v>
      </c>
      <c r="E22" s="3">
        <v>0.24099999999999999</v>
      </c>
      <c r="F22" s="3">
        <v>0.17399999999999999</v>
      </c>
      <c r="G22" s="3">
        <v>0.39300000000000002</v>
      </c>
    </row>
    <row r="23" spans="1:7" x14ac:dyDescent="0.2">
      <c r="A23" s="3" t="s">
        <v>72</v>
      </c>
      <c r="B23" s="3">
        <v>-3.5000000000000003E-2</v>
      </c>
      <c r="C23" s="3">
        <v>-0.39300000000000002</v>
      </c>
      <c r="D23" s="3">
        <v>-0.27400000000000002</v>
      </c>
      <c r="E23" s="3">
        <v>6.4000000000000001E-2</v>
      </c>
      <c r="F23" s="3">
        <v>0.13900000000000001</v>
      </c>
      <c r="G23" s="3">
        <v>-0.03</v>
      </c>
    </row>
    <row r="24" spans="1:7" x14ac:dyDescent="0.2">
      <c r="A24" s="3" t="s">
        <v>73</v>
      </c>
      <c r="B24" s="3">
        <v>0.31</v>
      </c>
      <c r="C24" s="3">
        <v>1.6E-2</v>
      </c>
      <c r="D24" s="3">
        <v>7.1999999999999995E-2</v>
      </c>
      <c r="E24" s="3">
        <v>-0.20699999999999999</v>
      </c>
      <c r="F24" s="3">
        <v>0.22900000000000001</v>
      </c>
      <c r="G24" s="3">
        <v>1.4999999999999999E-2</v>
      </c>
    </row>
    <row r="25" spans="1:7" x14ac:dyDescent="0.2">
      <c r="A25" s="3" t="s">
        <v>74</v>
      </c>
      <c r="B25" s="3">
        <v>-0.29299999999999998</v>
      </c>
      <c r="C25" s="3">
        <v>-0.27800000000000002</v>
      </c>
      <c r="D25" s="3">
        <v>2.5999999999999999E-2</v>
      </c>
      <c r="E25" s="3">
        <v>0.13300000000000001</v>
      </c>
      <c r="F25" s="3">
        <v>-7.6999999999999999E-2</v>
      </c>
      <c r="G25" s="3">
        <v>-0.156</v>
      </c>
    </row>
    <row r="26" spans="1:7" x14ac:dyDescent="0.2">
      <c r="A26" s="3" t="s">
        <v>75</v>
      </c>
      <c r="B26" s="3">
        <v>-0.34100000000000003</v>
      </c>
      <c r="C26" s="3">
        <v>-0.17899999999999999</v>
      </c>
      <c r="D26" s="3">
        <v>4.9000000000000002E-2</v>
      </c>
      <c r="E26" s="3">
        <v>2.3E-2</v>
      </c>
      <c r="F26" s="3">
        <v>1.4E-2</v>
      </c>
      <c r="G26" s="3">
        <v>-0.14399999999999999</v>
      </c>
    </row>
    <row r="27" spans="1:7" x14ac:dyDescent="0.2">
      <c r="A27" s="3" t="s">
        <v>76</v>
      </c>
      <c r="B27" s="3">
        <v>-0.20399999999999999</v>
      </c>
      <c r="C27" s="3">
        <v>0.23</v>
      </c>
      <c r="D27" s="3">
        <v>-0.22500000000000001</v>
      </c>
      <c r="E27" s="3">
        <v>-0.23400000000000001</v>
      </c>
      <c r="F27" s="3">
        <v>2.9000000000000001E-2</v>
      </c>
      <c r="G27" s="3">
        <v>-2.1000000000000001E-2</v>
      </c>
    </row>
    <row r="28" spans="1:7" x14ac:dyDescent="0.2">
      <c r="A28" s="3" t="s">
        <v>77</v>
      </c>
      <c r="B28" s="3">
        <v>7.2999999999999995E-2</v>
      </c>
      <c r="C28" s="3">
        <v>-5.8000000000000003E-2</v>
      </c>
      <c r="D28" s="3">
        <v>-0.373</v>
      </c>
      <c r="E28" s="3">
        <v>-0.28999999999999998</v>
      </c>
      <c r="F28" s="3">
        <v>0.28599999999999998</v>
      </c>
      <c r="G28" s="3">
        <v>-0.20599999999999999</v>
      </c>
    </row>
    <row r="29" spans="1:7" x14ac:dyDescent="0.2">
      <c r="A29" s="3" t="s">
        <v>78</v>
      </c>
      <c r="B29" s="3">
        <v>0.214</v>
      </c>
      <c r="C29" s="3">
        <v>-0.23200000000000001</v>
      </c>
      <c r="D29" s="3">
        <v>-9.0999999999999998E-2</v>
      </c>
      <c r="E29" s="3">
        <v>-3.6999999999999998E-2</v>
      </c>
      <c r="F29" s="3">
        <v>0.32200000000000001</v>
      </c>
      <c r="G29" s="3">
        <v>5.7000000000000002E-2</v>
      </c>
    </row>
    <row r="30" spans="1:7" x14ac:dyDescent="0.2">
      <c r="A30" s="3" t="s">
        <v>79</v>
      </c>
      <c r="B30" s="3">
        <v>-4.9000000000000002E-2</v>
      </c>
      <c r="C30" s="3">
        <v>8.4000000000000005E-2</v>
      </c>
      <c r="D30" s="3">
        <v>7.3999999999999996E-2</v>
      </c>
      <c r="E30" s="3">
        <v>-0.5</v>
      </c>
      <c r="F30" s="3">
        <v>-0.105</v>
      </c>
      <c r="G30" s="3">
        <v>0.42899999999999999</v>
      </c>
    </row>
    <row r="31" spans="1:7" x14ac:dyDescent="0.2">
      <c r="A31" s="3" t="s">
        <v>80</v>
      </c>
      <c r="B31" s="3">
        <v>0.13500000000000001</v>
      </c>
      <c r="C31" s="3">
        <v>6.8000000000000005E-2</v>
      </c>
      <c r="D31" s="3">
        <v>-0.18</v>
      </c>
      <c r="E31" s="3">
        <v>-0.437</v>
      </c>
      <c r="F31" s="3">
        <v>-0.3</v>
      </c>
      <c r="G31" s="3">
        <v>6.4000000000000001E-2</v>
      </c>
    </row>
    <row r="33" spans="1:7" x14ac:dyDescent="0.2">
      <c r="A33" s="3" t="s">
        <v>81</v>
      </c>
    </row>
    <row r="34" spans="1:7" x14ac:dyDescent="0.2">
      <c r="A34" s="1" t="s">
        <v>29</v>
      </c>
      <c r="B34" s="3" t="s">
        <v>50</v>
      </c>
      <c r="C34" s="3" t="s">
        <v>51</v>
      </c>
      <c r="D34" s="3" t="s">
        <v>52</v>
      </c>
      <c r="E34" s="3" t="s">
        <v>53</v>
      </c>
      <c r="F34" s="3" t="s">
        <v>54</v>
      </c>
      <c r="G34" s="3" t="s">
        <v>55</v>
      </c>
    </row>
    <row r="35" spans="1:7" x14ac:dyDescent="0.2">
      <c r="A35" s="9">
        <v>2340.6023230000001</v>
      </c>
      <c r="B35" s="3">
        <v>0.96399999999999997</v>
      </c>
      <c r="C35" s="3">
        <v>-0.39300000000000002</v>
      </c>
      <c r="D35" s="3">
        <v>-0.9</v>
      </c>
      <c r="E35" s="3">
        <v>0.52600000000000002</v>
      </c>
      <c r="F35" s="3">
        <v>2.9000000000000001E-2</v>
      </c>
      <c r="G35" s="3">
        <v>0.154</v>
      </c>
    </row>
    <row r="36" spans="1:7" x14ac:dyDescent="0.2">
      <c r="A36" s="9">
        <v>3875.1221700000001</v>
      </c>
      <c r="B36" s="3">
        <v>0.71</v>
      </c>
      <c r="C36" s="3">
        <v>-4.4999999999999998E-2</v>
      </c>
      <c r="D36" s="3">
        <v>4.4999999999999998E-2</v>
      </c>
      <c r="E36" s="3">
        <v>2.8000000000000001E-2</v>
      </c>
      <c r="F36" s="3">
        <v>0.108</v>
      </c>
      <c r="G36" s="3">
        <v>-3.9E-2</v>
      </c>
    </row>
    <row r="37" spans="1:7" x14ac:dyDescent="0.2">
      <c r="A37" s="9">
        <v>1896.1456579999999</v>
      </c>
      <c r="B37" s="3">
        <v>0.40799999999999997</v>
      </c>
      <c r="C37" s="3">
        <v>0.06</v>
      </c>
      <c r="D37" s="3">
        <v>7.6999999999999999E-2</v>
      </c>
      <c r="E37" s="3">
        <v>1.4E-2</v>
      </c>
      <c r="F37" s="3">
        <v>0.10299999999999999</v>
      </c>
      <c r="G37" s="3">
        <v>-1.0999999999999999E-2</v>
      </c>
    </row>
    <row r="38" spans="1:7" x14ac:dyDescent="0.2">
      <c r="A38" s="9">
        <v>3658.3800529999999</v>
      </c>
      <c r="B38" s="3">
        <v>0.53500000000000003</v>
      </c>
      <c r="C38" s="3">
        <v>-7.3999999999999996E-2</v>
      </c>
      <c r="D38" s="3">
        <v>-0.105</v>
      </c>
      <c r="E38" s="3">
        <v>7.1999999999999995E-2</v>
      </c>
      <c r="F38" s="3">
        <v>-0.10199999999999999</v>
      </c>
      <c r="G38" s="3">
        <v>2.5999999999999999E-2</v>
      </c>
    </row>
    <row r="39" spans="1:7" x14ac:dyDescent="0.2">
      <c r="A39" s="9">
        <v>353.61149870000003</v>
      </c>
      <c r="B39" s="3">
        <v>-8.2000000000000003E-2</v>
      </c>
      <c r="C39" s="3">
        <v>0.26</v>
      </c>
      <c r="D39" s="3">
        <v>9.4E-2</v>
      </c>
      <c r="E39" s="3">
        <v>-5.8999999999999997E-2</v>
      </c>
      <c r="F39" s="3">
        <v>5.6000000000000001E-2</v>
      </c>
      <c r="G39" s="3">
        <v>-9.2999999999999999E-2</v>
      </c>
    </row>
    <row r="40" spans="1:7" x14ac:dyDescent="0.2">
      <c r="A40" s="9">
        <v>252.15899949999999</v>
      </c>
      <c r="B40" s="3">
        <v>0.36099999999999999</v>
      </c>
      <c r="C40" s="3">
        <v>0.188</v>
      </c>
      <c r="D40" s="3">
        <v>-0.377</v>
      </c>
      <c r="E40" s="3">
        <v>-0.16400000000000001</v>
      </c>
      <c r="F40" s="3">
        <v>-1E-3</v>
      </c>
      <c r="G40" s="3">
        <v>-0.154</v>
      </c>
    </row>
    <row r="41" spans="1:7" x14ac:dyDescent="0.2">
      <c r="A41" s="9">
        <v>572.02990269999998</v>
      </c>
      <c r="B41" s="3">
        <v>0.317</v>
      </c>
      <c r="C41" s="3">
        <v>0.222</v>
      </c>
      <c r="D41" s="3">
        <v>-8.2000000000000003E-2</v>
      </c>
      <c r="E41" s="3">
        <v>-0.16800000000000001</v>
      </c>
      <c r="F41" s="3">
        <v>-0.11600000000000001</v>
      </c>
      <c r="G41" s="3">
        <v>-5.3999999999999999E-2</v>
      </c>
    </row>
    <row r="42" spans="1:7" x14ac:dyDescent="0.2">
      <c r="A42" s="9">
        <v>715.53400160000001</v>
      </c>
      <c r="B42" s="3">
        <v>0.114</v>
      </c>
      <c r="C42" s="3">
        <v>0.28899999999999998</v>
      </c>
      <c r="D42" s="3">
        <v>-0.23200000000000001</v>
      </c>
      <c r="E42" s="3">
        <v>-2.9000000000000001E-2</v>
      </c>
      <c r="F42" s="3">
        <v>1E-3</v>
      </c>
      <c r="G42" s="3">
        <v>-4.3999999999999997E-2</v>
      </c>
    </row>
    <row r="43" spans="1:7" x14ac:dyDescent="0.2">
      <c r="A43" s="9">
        <v>496.24025899999998</v>
      </c>
      <c r="B43" s="3">
        <v>-4.2999999999999997E-2</v>
      </c>
      <c r="C43" s="3">
        <v>0.28499999999999998</v>
      </c>
      <c r="D43" s="3">
        <v>2.5999999999999999E-2</v>
      </c>
      <c r="E43" s="3">
        <v>0.13900000000000001</v>
      </c>
      <c r="F43" s="3">
        <v>-2.1999999999999999E-2</v>
      </c>
      <c r="G43" s="3">
        <v>0</v>
      </c>
    </row>
    <row r="44" spans="1:7" x14ac:dyDescent="0.2">
      <c r="A44" s="9">
        <v>729.84622739999998</v>
      </c>
      <c r="B44" s="3">
        <v>-0.23799999999999999</v>
      </c>
      <c r="C44" s="3">
        <v>0.28100000000000003</v>
      </c>
      <c r="D44" s="3">
        <v>7.0000000000000007E-2</v>
      </c>
      <c r="E44" s="3">
        <v>0.34599999999999997</v>
      </c>
      <c r="F44" s="3">
        <v>4.7E-2</v>
      </c>
      <c r="G44" s="3">
        <v>3.6999999999999998E-2</v>
      </c>
    </row>
    <row r="45" spans="1:7" x14ac:dyDescent="0.2">
      <c r="A45" s="9">
        <v>465.54512579999999</v>
      </c>
      <c r="B45" s="3">
        <v>-8.1000000000000003E-2</v>
      </c>
      <c r="C45" s="3">
        <v>0.308</v>
      </c>
      <c r="D45" s="3">
        <v>4.5999999999999999E-2</v>
      </c>
      <c r="E45" s="3">
        <v>0.161</v>
      </c>
      <c r="F45" s="3">
        <v>1.4E-2</v>
      </c>
      <c r="G45" s="3">
        <v>-8.5000000000000006E-2</v>
      </c>
    </row>
    <row r="46" spans="1:7" x14ac:dyDescent="0.2">
      <c r="A46" s="9">
        <v>455.08769169999999</v>
      </c>
      <c r="B46" s="3">
        <v>-0.11600000000000001</v>
      </c>
      <c r="C46" s="3">
        <v>0.27400000000000002</v>
      </c>
      <c r="D46" s="3">
        <v>-7.4999999999999997E-2</v>
      </c>
      <c r="E46" s="3">
        <v>0.46300000000000002</v>
      </c>
      <c r="F46" s="3">
        <v>9.6000000000000002E-2</v>
      </c>
      <c r="G46" s="3">
        <v>0.26400000000000001</v>
      </c>
    </row>
    <row r="47" spans="1:7" x14ac:dyDescent="0.2">
      <c r="A47" s="9">
        <v>636.88492389999999</v>
      </c>
      <c r="B47" s="3">
        <v>0.40899999999999997</v>
      </c>
      <c r="C47" s="3">
        <v>0.28899999999999998</v>
      </c>
      <c r="D47" s="3">
        <v>8.7999999999999995E-2</v>
      </c>
      <c r="E47" s="3">
        <v>-0.215</v>
      </c>
      <c r="F47" s="3">
        <v>-9.2999999999999999E-2</v>
      </c>
      <c r="G47" s="3">
        <v>-0.14099999999999999</v>
      </c>
    </row>
    <row r="48" spans="1:7" x14ac:dyDescent="0.2">
      <c r="A48" s="9">
        <v>193.0552064</v>
      </c>
      <c r="B48" s="3">
        <v>-8.0000000000000002E-3</v>
      </c>
      <c r="C48" s="3">
        <v>0.34100000000000003</v>
      </c>
      <c r="D48" s="3">
        <v>3.3000000000000002E-2</v>
      </c>
      <c r="E48" s="3">
        <v>0.122</v>
      </c>
      <c r="F48" s="3">
        <v>-5.5E-2</v>
      </c>
      <c r="G48" s="3">
        <v>0</v>
      </c>
    </row>
    <row r="49" spans="1:7" x14ac:dyDescent="0.2">
      <c r="A49" s="9">
        <v>129.73238720000001</v>
      </c>
      <c r="B49" s="3">
        <v>0.59699999999999998</v>
      </c>
      <c r="C49" s="3">
        <v>4.9000000000000002E-2</v>
      </c>
      <c r="D49" s="3">
        <v>-5.1999999999999998E-2</v>
      </c>
      <c r="E49" s="3">
        <v>-1.4E-2</v>
      </c>
      <c r="F49" s="3">
        <v>-0.13900000000000001</v>
      </c>
      <c r="G49" s="3">
        <v>-0.247</v>
      </c>
    </row>
    <row r="50" spans="1:7" x14ac:dyDescent="0.2">
      <c r="A50" s="9">
        <v>83.309736389999998</v>
      </c>
      <c r="B50" s="3">
        <v>-0.30599999999999999</v>
      </c>
      <c r="C50" s="3">
        <v>0.155</v>
      </c>
      <c r="D50" s="3">
        <v>-0.187</v>
      </c>
      <c r="E50" s="3">
        <v>0.33</v>
      </c>
      <c r="F50" s="3">
        <v>9.9000000000000005E-2</v>
      </c>
      <c r="G50" s="3">
        <v>-0.13</v>
      </c>
    </row>
    <row r="51" spans="1:7" x14ac:dyDescent="0.2">
      <c r="A51" s="9">
        <v>54.906951040000003</v>
      </c>
      <c r="B51" s="3">
        <v>0.23599999999999999</v>
      </c>
      <c r="C51" s="3">
        <v>0.215</v>
      </c>
      <c r="D51" s="3">
        <v>-6.4000000000000001E-2</v>
      </c>
      <c r="E51" s="3">
        <v>-0.626</v>
      </c>
      <c r="F51" s="3">
        <v>-0.36499999999999999</v>
      </c>
      <c r="G51" s="3">
        <v>0.121</v>
      </c>
    </row>
    <row r="52" spans="1:7" x14ac:dyDescent="0.2">
      <c r="A52" s="9">
        <v>28.318603849999999</v>
      </c>
      <c r="B52" s="3">
        <v>0.06</v>
      </c>
      <c r="C52" s="3">
        <v>0.311</v>
      </c>
      <c r="D52" s="3">
        <v>-0.28899999999999998</v>
      </c>
      <c r="E52" s="3">
        <v>0.14299999999999999</v>
      </c>
      <c r="F52" s="3">
        <v>-0.17499999999999999</v>
      </c>
      <c r="G52" s="3">
        <v>0.154</v>
      </c>
    </row>
    <row r="53" spans="1:7" x14ac:dyDescent="0.2">
      <c r="A53" s="9">
        <v>19.41423206</v>
      </c>
      <c r="B53" s="3">
        <v>-0.187</v>
      </c>
      <c r="C53" s="3">
        <v>0.26600000000000001</v>
      </c>
      <c r="D53" s="3">
        <v>-0.11</v>
      </c>
      <c r="E53" s="3">
        <v>-0.29299999999999998</v>
      </c>
      <c r="F53" s="3">
        <v>-0.36799999999999999</v>
      </c>
      <c r="G53" s="3">
        <v>0.35199999999999998</v>
      </c>
    </row>
    <row r="54" spans="1:7" x14ac:dyDescent="0.2">
      <c r="A54" s="9">
        <v>38.143072089999997</v>
      </c>
      <c r="B54" s="3">
        <v>-0.46899999999999997</v>
      </c>
      <c r="C54" s="3">
        <v>-8.5999999999999993E-2</v>
      </c>
      <c r="D54" s="3">
        <v>-0.30599999999999999</v>
      </c>
      <c r="E54" s="3">
        <v>-0.33300000000000002</v>
      </c>
      <c r="F54" s="3">
        <v>0.26300000000000001</v>
      </c>
      <c r="G54" s="3">
        <v>3.2000000000000001E-2</v>
      </c>
    </row>
    <row r="55" spans="1:7" x14ac:dyDescent="0.2">
      <c r="A55" s="9">
        <v>31.200778119999999</v>
      </c>
      <c r="B55" s="3">
        <v>0.152</v>
      </c>
      <c r="C55" s="3">
        <v>0.28399999999999997</v>
      </c>
      <c r="D55" s="3">
        <v>-2.5000000000000001E-2</v>
      </c>
      <c r="E55" s="3">
        <v>-0.154</v>
      </c>
      <c r="F55" s="3">
        <v>-8.9999999999999993E-3</v>
      </c>
      <c r="G55" s="3">
        <v>-0.19900000000000001</v>
      </c>
    </row>
    <row r="56" spans="1:7" x14ac:dyDescent="0.2">
      <c r="A56" s="9">
        <v>31.315585200000001</v>
      </c>
      <c r="B56" s="3">
        <v>-0.27400000000000002</v>
      </c>
      <c r="C56" s="3">
        <v>0.157</v>
      </c>
      <c r="D56" s="3">
        <v>0.25700000000000001</v>
      </c>
      <c r="E56" s="3">
        <v>0.22</v>
      </c>
      <c r="F56" s="3">
        <v>0.111</v>
      </c>
      <c r="G56" s="3">
        <v>-0.30299999999999999</v>
      </c>
    </row>
    <row r="57" spans="1:7" x14ac:dyDescent="0.2">
      <c r="A57" s="9">
        <v>40.616686850000001</v>
      </c>
      <c r="B57" s="3">
        <v>-0.441</v>
      </c>
      <c r="C57" s="3">
        <v>-0.32200000000000001</v>
      </c>
      <c r="D57" s="3">
        <v>-0.184</v>
      </c>
      <c r="E57" s="3">
        <v>-0.22</v>
      </c>
      <c r="F57" s="3">
        <v>0.378</v>
      </c>
      <c r="G57" s="3">
        <v>0.27900000000000003</v>
      </c>
    </row>
    <row r="58" spans="1:7" x14ac:dyDescent="0.2">
      <c r="A58" s="9">
        <v>29.92240971</v>
      </c>
      <c r="B58" s="3">
        <v>-0.32600000000000001</v>
      </c>
      <c r="C58" s="3">
        <v>-7.0000000000000001E-3</v>
      </c>
      <c r="D58" s="3">
        <v>4.2000000000000003E-2</v>
      </c>
      <c r="E58" s="3">
        <v>5.5E-2</v>
      </c>
      <c r="F58" s="3">
        <v>9.1999999999999998E-2</v>
      </c>
      <c r="G58" s="3">
        <v>0.16300000000000001</v>
      </c>
    </row>
    <row r="59" spans="1:7" x14ac:dyDescent="0.2">
      <c r="A59" s="9">
        <v>40.654175870000003</v>
      </c>
      <c r="B59" s="3">
        <v>-8.3000000000000004E-2</v>
      </c>
      <c r="C59" s="3">
        <v>0.121</v>
      </c>
      <c r="D59" s="3">
        <v>-9.8000000000000004E-2</v>
      </c>
      <c r="E59" s="3">
        <v>-0.16300000000000001</v>
      </c>
      <c r="F59" s="3">
        <v>0.25900000000000001</v>
      </c>
      <c r="G59" s="3">
        <v>-0.221</v>
      </c>
    </row>
    <row r="60" spans="1:7" x14ac:dyDescent="0.2">
      <c r="A60" s="9">
        <v>43.731387650000002</v>
      </c>
      <c r="B60" s="3">
        <v>6.0999999999999999E-2</v>
      </c>
      <c r="C60" s="3">
        <v>0.23400000000000001</v>
      </c>
      <c r="D60" s="3">
        <v>-0.19700000000000001</v>
      </c>
      <c r="E60" s="3">
        <v>-0.23200000000000001</v>
      </c>
      <c r="F60" s="3">
        <v>7.0999999999999994E-2</v>
      </c>
      <c r="G60" s="3">
        <v>-0.11899999999999999</v>
      </c>
    </row>
    <row r="61" spans="1:7" x14ac:dyDescent="0.2">
      <c r="A61" s="9">
        <v>86.738971539999994</v>
      </c>
      <c r="B61" s="3">
        <v>-0.35099999999999998</v>
      </c>
      <c r="C61" s="3">
        <v>0.14399999999999999</v>
      </c>
      <c r="D61" s="3">
        <v>-9.5000000000000001E-2</v>
      </c>
      <c r="E61" s="3">
        <v>-0.06</v>
      </c>
      <c r="F61" s="3">
        <v>0.182</v>
      </c>
      <c r="G61" s="3">
        <v>-7.2999999999999995E-2</v>
      </c>
    </row>
    <row r="62" spans="1:7" x14ac:dyDescent="0.2">
      <c r="A62" s="9">
        <v>91.480643830000005</v>
      </c>
      <c r="B62" s="3">
        <v>-0.36299999999999999</v>
      </c>
      <c r="C62" s="3">
        <v>2.1999999999999999E-2</v>
      </c>
      <c r="D62" s="3">
        <v>9.6000000000000002E-2</v>
      </c>
      <c r="E62" s="3">
        <v>6.9000000000000006E-2</v>
      </c>
      <c r="F62" s="3">
        <v>1.7999999999999999E-2</v>
      </c>
      <c r="G62" s="3">
        <v>0.16700000000000001</v>
      </c>
    </row>
    <row r="63" spans="1:7" x14ac:dyDescent="0.2">
      <c r="A63" s="9">
        <v>117.784494</v>
      </c>
      <c r="B63" s="3">
        <v>-0.38100000000000001</v>
      </c>
      <c r="C63" s="3">
        <v>8.6999999999999994E-2</v>
      </c>
      <c r="D63" s="3">
        <v>-5.2999999999999999E-2</v>
      </c>
      <c r="E63" s="3">
        <v>5.1999999999999998E-2</v>
      </c>
      <c r="F63" s="3">
        <v>-5.0000000000000001E-3</v>
      </c>
      <c r="G63" s="3">
        <v>0.33</v>
      </c>
    </row>
    <row r="64" spans="1:7" x14ac:dyDescent="0.2">
      <c r="A64" s="9">
        <v>98.870143560000002</v>
      </c>
      <c r="B64" s="3">
        <v>-0.53600000000000003</v>
      </c>
      <c r="C64" s="3">
        <v>7.3999999999999996E-2</v>
      </c>
      <c r="D64" s="3">
        <v>0.24199999999999999</v>
      </c>
      <c r="E64" s="3">
        <v>-2.8000000000000001E-2</v>
      </c>
      <c r="F64" s="3">
        <v>0.11700000000000001</v>
      </c>
      <c r="G64" s="3">
        <v>0.16500000000000001</v>
      </c>
    </row>
    <row r="65" spans="1:7" x14ac:dyDescent="0.2">
      <c r="A65" s="9">
        <v>150.97561229999999</v>
      </c>
      <c r="B65" s="3">
        <v>-0.56799999999999995</v>
      </c>
      <c r="C65" s="3">
        <v>0.10199999999999999</v>
      </c>
      <c r="D65" s="3">
        <v>0.13</v>
      </c>
      <c r="E65" s="3">
        <v>-0.19800000000000001</v>
      </c>
      <c r="F65" s="3">
        <v>1E-3</v>
      </c>
      <c r="G65" s="3">
        <v>0.107</v>
      </c>
    </row>
    <row r="66" spans="1:7" x14ac:dyDescent="0.2">
      <c r="A66" s="9" t="s">
        <v>82</v>
      </c>
      <c r="B66" s="3">
        <v>-0.52500000000000002</v>
      </c>
      <c r="C66" s="3">
        <v>-0.52800000000000002</v>
      </c>
      <c r="D66" s="3">
        <v>-0.13900000000000001</v>
      </c>
      <c r="E66" s="3">
        <v>0.114</v>
      </c>
      <c r="F66" s="3">
        <v>-0.22500000000000001</v>
      </c>
      <c r="G66" s="3">
        <v>-0.157</v>
      </c>
    </row>
    <row r="67" spans="1:7" x14ac:dyDescent="0.2">
      <c r="A67" s="9" t="s">
        <v>83</v>
      </c>
      <c r="B67" s="3">
        <v>-0.56999999999999995</v>
      </c>
      <c r="C67" s="3">
        <v>-0.85899999999999999</v>
      </c>
      <c r="D67" s="3">
        <v>-0.25800000000000001</v>
      </c>
      <c r="E67" s="3">
        <v>-6.3E-2</v>
      </c>
      <c r="F67" s="3">
        <v>-0.221</v>
      </c>
      <c r="G67" s="3">
        <v>-0.23100000000000001</v>
      </c>
    </row>
    <row r="68" spans="1:7" x14ac:dyDescent="0.2">
      <c r="A68" s="9" t="s">
        <v>84</v>
      </c>
      <c r="B68" s="3">
        <v>-0.56499999999999995</v>
      </c>
      <c r="C68" s="3">
        <v>-0.55200000000000005</v>
      </c>
      <c r="D68" s="3">
        <v>-0.107</v>
      </c>
      <c r="E68" s="3">
        <v>6.6000000000000003E-2</v>
      </c>
      <c r="F68" s="3">
        <v>-0.29599999999999999</v>
      </c>
      <c r="G68" s="3">
        <v>-0.16</v>
      </c>
    </row>
    <row r="69" spans="1:7" x14ac:dyDescent="0.2">
      <c r="A69" s="9" t="s">
        <v>85</v>
      </c>
      <c r="B69" s="3">
        <v>-0.48599999999999999</v>
      </c>
      <c r="C69" s="3">
        <v>-0.252</v>
      </c>
      <c r="D69" s="3">
        <v>8.3000000000000004E-2</v>
      </c>
      <c r="E69" s="3">
        <v>0.108</v>
      </c>
      <c r="F69" s="3">
        <v>-0.20300000000000001</v>
      </c>
      <c r="G69" s="3">
        <v>0.03</v>
      </c>
    </row>
    <row r="70" spans="1:7" x14ac:dyDescent="0.2">
      <c r="A70" s="9" t="s">
        <v>86</v>
      </c>
      <c r="B70" s="3">
        <v>-0.44900000000000001</v>
      </c>
      <c r="C70" s="3">
        <v>8.1000000000000003E-2</v>
      </c>
      <c r="D70" s="3">
        <v>0.27</v>
      </c>
      <c r="E70" s="3">
        <v>0.156</v>
      </c>
      <c r="F70" s="3">
        <v>4.5999999999999999E-2</v>
      </c>
      <c r="G70" s="3">
        <v>-0.313</v>
      </c>
    </row>
    <row r="71" spans="1:7" x14ac:dyDescent="0.2">
      <c r="A71" s="9" t="s">
        <v>87</v>
      </c>
      <c r="B71" s="3">
        <v>0.46400000000000002</v>
      </c>
      <c r="C71" s="3">
        <v>-0.46100000000000002</v>
      </c>
      <c r="D71" s="3">
        <v>0.41</v>
      </c>
      <c r="E71" s="3">
        <v>0.03</v>
      </c>
      <c r="F71" s="3">
        <v>-5.7000000000000002E-2</v>
      </c>
      <c r="G71" s="3">
        <v>0.188</v>
      </c>
    </row>
    <row r="72" spans="1:7" x14ac:dyDescent="0.2">
      <c r="A72" s="9" t="s">
        <v>88</v>
      </c>
      <c r="B72" s="3">
        <v>0.442</v>
      </c>
      <c r="C72" s="3">
        <v>-0.60499999999999998</v>
      </c>
      <c r="D72" s="3">
        <v>-0.158</v>
      </c>
      <c r="E72" s="3">
        <v>-0.35299999999999998</v>
      </c>
      <c r="F72" s="3">
        <v>0.316</v>
      </c>
      <c r="G72" s="3">
        <v>2.1000000000000001E-2</v>
      </c>
    </row>
    <row r="73" spans="1:7" x14ac:dyDescent="0.2">
      <c r="A73" s="9" t="s">
        <v>89</v>
      </c>
      <c r="B73" s="3">
        <v>0.32300000000000001</v>
      </c>
      <c r="C73" s="3">
        <v>-9.2999999999999999E-2</v>
      </c>
      <c r="D73" s="3">
        <v>0.60199999999999998</v>
      </c>
      <c r="E73" s="3">
        <v>0.187</v>
      </c>
      <c r="F73" s="3">
        <v>-0.28299999999999997</v>
      </c>
      <c r="G73" s="3">
        <v>7.9000000000000001E-2</v>
      </c>
    </row>
    <row r="74" spans="1:7" x14ac:dyDescent="0.2">
      <c r="A74" s="9" t="s">
        <v>90</v>
      </c>
      <c r="B74" s="3">
        <v>0.46500000000000002</v>
      </c>
      <c r="C74" s="3">
        <v>-0.27300000000000002</v>
      </c>
      <c r="D74" s="3">
        <v>0.436</v>
      </c>
      <c r="E74" s="3">
        <v>6.6000000000000003E-2</v>
      </c>
      <c r="F74" s="3">
        <v>6.0000000000000001E-3</v>
      </c>
      <c r="G74" s="3">
        <v>0.05</v>
      </c>
    </row>
    <row r="75" spans="1:7" x14ac:dyDescent="0.2">
      <c r="A75" s="9" t="s">
        <v>91</v>
      </c>
      <c r="B75" s="3">
        <v>0.442</v>
      </c>
      <c r="C75" s="3">
        <v>-0.318</v>
      </c>
      <c r="D75" s="3">
        <v>0.52800000000000002</v>
      </c>
      <c r="E75" s="3">
        <v>-9.8000000000000004E-2</v>
      </c>
      <c r="F75" s="3">
        <v>0.246</v>
      </c>
      <c r="G75" s="3">
        <v>6.9000000000000006E-2</v>
      </c>
    </row>
    <row r="76" spans="1:7" x14ac:dyDescent="0.2">
      <c r="A76" s="9" t="s">
        <v>92</v>
      </c>
      <c r="B76" s="3">
        <v>0.38900000000000001</v>
      </c>
      <c r="C76" s="3">
        <v>-0.23200000000000001</v>
      </c>
      <c r="D76" s="3">
        <v>0.51900000000000002</v>
      </c>
      <c r="E76" s="3">
        <v>0</v>
      </c>
      <c r="F76" s="3">
        <v>7.2999999999999995E-2</v>
      </c>
      <c r="G76" s="3">
        <v>-0.01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38F4-41D2-9043-8A8D-6FE70D1C847D}">
  <dimension ref="A1:D33"/>
  <sheetViews>
    <sheetView workbookViewId="0">
      <selection activeCell="D22" sqref="D22"/>
    </sheetView>
  </sheetViews>
  <sheetFormatPr baseColWidth="10" defaultRowHeight="15" x14ac:dyDescent="0.2"/>
  <cols>
    <col min="1" max="1" width="10.83203125" style="3"/>
    <col min="2" max="2" width="11.83203125" style="3" customWidth="1"/>
    <col min="3" max="3" width="14" style="3" customWidth="1"/>
    <col min="4" max="4" width="12" style="3" customWidth="1"/>
    <col min="5" max="16384" width="10.83203125" style="3"/>
  </cols>
  <sheetData>
    <row r="1" spans="1:4" x14ac:dyDescent="0.2">
      <c r="B1" s="1" t="s">
        <v>96</v>
      </c>
      <c r="C1" s="1" t="s">
        <v>96</v>
      </c>
      <c r="D1" s="1" t="s">
        <v>96</v>
      </c>
    </row>
    <row r="2" spans="1:4" x14ac:dyDescent="0.2">
      <c r="A2" s="1" t="s">
        <v>29</v>
      </c>
      <c r="B2" s="1" t="s">
        <v>93</v>
      </c>
      <c r="C2" s="1" t="s">
        <v>94</v>
      </c>
      <c r="D2" s="1" t="s">
        <v>95</v>
      </c>
    </row>
    <row r="3" spans="1:4" x14ac:dyDescent="0.2">
      <c r="A3" s="3">
        <v>1</v>
      </c>
      <c r="B3" s="3">
        <v>1097.2920794247518</v>
      </c>
      <c r="C3" s="3">
        <v>557.90138208888447</v>
      </c>
      <c r="D3" s="3">
        <v>10.790787832425496</v>
      </c>
    </row>
    <row r="4" spans="1:4" x14ac:dyDescent="0.2">
      <c r="A4" s="3">
        <v>3</v>
      </c>
      <c r="B4" s="3">
        <v>541.62460576889737</v>
      </c>
      <c r="C4" s="3">
        <v>336.67850593696085</v>
      </c>
      <c r="D4" s="3">
        <v>10.22005485747072</v>
      </c>
    </row>
    <row r="5" spans="1:4" x14ac:dyDescent="0.2">
      <c r="A5" s="3">
        <v>4</v>
      </c>
      <c r="B5" s="3">
        <v>742.12552778054646</v>
      </c>
      <c r="C5" s="3">
        <v>460.97636387171684</v>
      </c>
      <c r="D5" s="3">
        <v>14.776853207194742</v>
      </c>
    </row>
    <row r="6" spans="1:4" x14ac:dyDescent="0.2">
      <c r="A6" s="3">
        <v>5</v>
      </c>
      <c r="B6" s="3">
        <v>661.97964331651667</v>
      </c>
      <c r="C6" s="3">
        <v>393.15691490457999</v>
      </c>
      <c r="D6" s="3">
        <v>13.077391923341905</v>
      </c>
    </row>
    <row r="7" spans="1:4" x14ac:dyDescent="0.2">
      <c r="A7" s="3">
        <v>6</v>
      </c>
      <c r="B7" s="3">
        <v>874.02152160185153</v>
      </c>
      <c r="C7" s="3">
        <v>524.10036540610974</v>
      </c>
      <c r="D7" s="3">
        <v>42.07150529422411</v>
      </c>
    </row>
    <row r="8" spans="1:4" x14ac:dyDescent="0.2">
      <c r="A8" s="3">
        <v>7</v>
      </c>
      <c r="B8" s="3">
        <v>910.41479198092713</v>
      </c>
      <c r="C8" s="3">
        <v>584.56961311541465</v>
      </c>
      <c r="D8" s="3">
        <v>22.516931071906871</v>
      </c>
    </row>
    <row r="9" spans="1:4" x14ac:dyDescent="0.2">
      <c r="A9" s="3">
        <v>8</v>
      </c>
      <c r="B9" s="3">
        <v>756.39640164090338</v>
      </c>
      <c r="C9" s="3">
        <v>475.35252838856303</v>
      </c>
      <c r="D9" s="3">
        <v>17.594634212370533</v>
      </c>
    </row>
    <row r="10" spans="1:4" x14ac:dyDescent="0.2">
      <c r="A10" s="3">
        <v>9</v>
      </c>
      <c r="B10" s="3">
        <v>872.9963879782124</v>
      </c>
      <c r="C10" s="3">
        <v>512.14972882489485</v>
      </c>
      <c r="D10" s="3">
        <v>31.862717702746156</v>
      </c>
    </row>
    <row r="11" spans="1:4" x14ac:dyDescent="0.2">
      <c r="A11" s="3">
        <v>10</v>
      </c>
      <c r="B11" s="3">
        <v>1085.3054459760012</v>
      </c>
      <c r="C11" s="3">
        <v>630.08854839321054</v>
      </c>
      <c r="D11" s="3">
        <v>49.053777040393605</v>
      </c>
    </row>
    <row r="12" spans="1:4" x14ac:dyDescent="0.2">
      <c r="A12" s="3">
        <v>11</v>
      </c>
      <c r="B12" s="3">
        <v>952.08700914884093</v>
      </c>
      <c r="C12" s="3">
        <v>522.05266988363121</v>
      </c>
      <c r="D12" s="3">
        <v>73.408469645463597</v>
      </c>
    </row>
    <row r="13" spans="1:4" x14ac:dyDescent="0.2">
      <c r="A13" s="3">
        <v>12</v>
      </c>
      <c r="B13" s="3">
        <v>837.46552119878652</v>
      </c>
      <c r="C13" s="3">
        <v>476.51275115006445</v>
      </c>
      <c r="D13" s="3">
        <v>42.98916144686828</v>
      </c>
    </row>
    <row r="14" spans="1:4" x14ac:dyDescent="0.2">
      <c r="A14" s="3">
        <v>13</v>
      </c>
      <c r="B14" s="3">
        <v>936.84757808895063</v>
      </c>
      <c r="C14" s="3">
        <v>521.30497458499565</v>
      </c>
      <c r="D14" s="3">
        <v>53.577513296879694</v>
      </c>
    </row>
    <row r="15" spans="1:4" x14ac:dyDescent="0.2">
      <c r="A15" s="3">
        <v>14</v>
      </c>
      <c r="B15" s="3">
        <v>696.32462239620611</v>
      </c>
      <c r="C15" s="3">
        <v>447.67947355263686</v>
      </c>
      <c r="D15" s="3">
        <v>12.861608532646066</v>
      </c>
    </row>
    <row r="16" spans="1:4" x14ac:dyDescent="0.2">
      <c r="A16" s="3">
        <v>15</v>
      </c>
      <c r="B16" s="3">
        <v>911.64383302210092</v>
      </c>
      <c r="C16" s="3">
        <v>541.1560462185073</v>
      </c>
      <c r="D16" s="3">
        <v>33.638251258015281</v>
      </c>
    </row>
    <row r="17" spans="1:4" x14ac:dyDescent="0.2">
      <c r="A17" s="3">
        <v>16</v>
      </c>
      <c r="B17" s="3">
        <v>617.09087566453275</v>
      </c>
      <c r="C17" s="3">
        <v>365.28714681215519</v>
      </c>
      <c r="D17" s="3">
        <v>18.925235311635863</v>
      </c>
    </row>
    <row r="18" spans="1:4" x14ac:dyDescent="0.2">
      <c r="A18" s="3">
        <v>17</v>
      </c>
      <c r="B18" s="3">
        <v>725.22171247244864</v>
      </c>
      <c r="C18" s="3">
        <v>372.92220495054988</v>
      </c>
      <c r="D18" s="3">
        <v>56.83792407304265</v>
      </c>
    </row>
    <row r="19" spans="1:4" x14ac:dyDescent="0.2">
      <c r="A19" s="3">
        <v>18</v>
      </c>
      <c r="B19" s="3">
        <v>1139.1397619523484</v>
      </c>
      <c r="C19" s="3">
        <v>724.70098363810473</v>
      </c>
      <c r="D19" s="3">
        <v>14.268242972994237</v>
      </c>
    </row>
    <row r="20" spans="1:4" x14ac:dyDescent="0.2">
      <c r="A20" s="3">
        <v>19</v>
      </c>
      <c r="B20" s="3">
        <v>873.84193808345276</v>
      </c>
      <c r="C20" s="3">
        <v>503.40680054833263</v>
      </c>
      <c r="D20" s="3">
        <v>29.894911909492691</v>
      </c>
    </row>
    <row r="21" spans="1:4" x14ac:dyDescent="0.2">
      <c r="A21" s="3">
        <v>20</v>
      </c>
      <c r="B21" s="3">
        <v>1236.2511289249719</v>
      </c>
      <c r="C21" s="3">
        <v>737.83634690235726</v>
      </c>
      <c r="D21" s="3">
        <v>38.031501202189951</v>
      </c>
    </row>
    <row r="22" spans="1:4" x14ac:dyDescent="0.2">
      <c r="A22" s="3">
        <v>21</v>
      </c>
      <c r="B22" s="3">
        <v>630.8290714016033</v>
      </c>
      <c r="C22" s="3">
        <v>339.42976705091121</v>
      </c>
      <c r="D22" s="3">
        <v>41.931956241145564</v>
      </c>
    </row>
    <row r="23" spans="1:4" x14ac:dyDescent="0.2">
      <c r="A23" s="3">
        <v>22</v>
      </c>
      <c r="B23" s="3">
        <v>852.58953315160932</v>
      </c>
      <c r="C23" s="3">
        <v>511.10089904726902</v>
      </c>
      <c r="D23" s="3">
        <v>25.970255587880924</v>
      </c>
    </row>
    <row r="24" spans="1:4" x14ac:dyDescent="0.2">
      <c r="A24" s="3">
        <v>23</v>
      </c>
      <c r="B24" s="3">
        <v>881.56507024262453</v>
      </c>
      <c r="C24" s="3">
        <v>481.17656486166345</v>
      </c>
      <c r="D24" s="3">
        <v>66.374320431152498</v>
      </c>
    </row>
    <row r="25" spans="1:4" x14ac:dyDescent="0.2">
      <c r="A25" s="3">
        <v>24</v>
      </c>
      <c r="B25" s="3">
        <v>633.60525201451196</v>
      </c>
      <c r="C25" s="3">
        <v>324.4125687312673</v>
      </c>
      <c r="D25" s="3">
        <v>47.261697696907774</v>
      </c>
    </row>
    <row r="26" spans="1:4" x14ac:dyDescent="0.2">
      <c r="A26" s="3">
        <v>25</v>
      </c>
      <c r="B26" s="3">
        <v>639.23381533322777</v>
      </c>
      <c r="C26" s="3">
        <v>336.29601696963886</v>
      </c>
      <c r="D26" s="3">
        <v>51.539724264920189</v>
      </c>
    </row>
    <row r="27" spans="1:4" x14ac:dyDescent="0.2">
      <c r="A27" s="3">
        <v>26</v>
      </c>
      <c r="B27" s="3">
        <v>853.95314725977619</v>
      </c>
      <c r="C27" s="3">
        <v>473.94668360473759</v>
      </c>
      <c r="D27" s="3">
        <v>36.146263020449133</v>
      </c>
    </row>
    <row r="28" spans="1:4" x14ac:dyDescent="0.2">
      <c r="A28" s="3">
        <v>27</v>
      </c>
      <c r="B28" s="3">
        <v>715.7425928165336</v>
      </c>
      <c r="C28" s="3">
        <v>421.8748359029575</v>
      </c>
      <c r="D28" s="3">
        <v>18.575220452675403</v>
      </c>
    </row>
    <row r="29" spans="1:4" x14ac:dyDescent="0.2">
      <c r="A29" s="3">
        <v>28</v>
      </c>
      <c r="B29" s="3">
        <v>794.33596076782248</v>
      </c>
      <c r="C29" s="3">
        <v>428.8764209743058</v>
      </c>
      <c r="D29" s="3">
        <v>57.573619775333974</v>
      </c>
    </row>
    <row r="30" spans="1:4" x14ac:dyDescent="0.2">
      <c r="A30" s="3">
        <v>29</v>
      </c>
      <c r="B30" s="3">
        <v>769.26348921405588</v>
      </c>
      <c r="C30" s="3">
        <v>408.83189793294486</v>
      </c>
      <c r="D30" s="3">
        <v>63.836548552841307</v>
      </c>
    </row>
    <row r="31" spans="1:4" x14ac:dyDescent="0.2">
      <c r="A31" s="3">
        <v>30</v>
      </c>
      <c r="B31" s="3">
        <v>815.25050619548892</v>
      </c>
      <c r="C31" s="3">
        <v>455.35162588695113</v>
      </c>
      <c r="D31" s="3">
        <v>53.116227127717579</v>
      </c>
    </row>
    <row r="32" spans="1:4" x14ac:dyDescent="0.2">
      <c r="A32" s="3">
        <v>31</v>
      </c>
      <c r="B32" s="3">
        <v>1024.7038055478674</v>
      </c>
      <c r="C32" s="3">
        <v>558.70421334055163</v>
      </c>
      <c r="D32" s="3">
        <v>81.193285799544824</v>
      </c>
    </row>
    <row r="33" spans="1:4" x14ac:dyDescent="0.2">
      <c r="A33" s="3">
        <v>32</v>
      </c>
      <c r="B33" s="3">
        <v>889.95366330429374</v>
      </c>
      <c r="C33" s="3">
        <v>499.73812380020166</v>
      </c>
      <c r="D33" s="3">
        <v>60.574905844647013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673B-F900-E14E-9EBF-3C7A45960C20}">
  <dimension ref="A1:F63"/>
  <sheetViews>
    <sheetView workbookViewId="0">
      <selection sqref="A1:F47"/>
    </sheetView>
  </sheetViews>
  <sheetFormatPr baseColWidth="10" defaultRowHeight="15" x14ac:dyDescent="0.2"/>
  <cols>
    <col min="1" max="16384" width="10.83203125" style="3"/>
  </cols>
  <sheetData>
    <row r="1" spans="1:6" ht="96" x14ac:dyDescent="0.2">
      <c r="A1" s="1" t="s">
        <v>29</v>
      </c>
      <c r="B1" s="10" t="s">
        <v>146</v>
      </c>
      <c r="C1" s="10" t="s">
        <v>147</v>
      </c>
      <c r="D1" s="2" t="s">
        <v>46</v>
      </c>
      <c r="E1" s="34" t="s">
        <v>47</v>
      </c>
      <c r="F1"/>
    </row>
    <row r="2" spans="1:6" ht="16" x14ac:dyDescent="0.2">
      <c r="A2" s="3">
        <v>1</v>
      </c>
      <c r="B2" s="11">
        <v>13.488729435780797</v>
      </c>
      <c r="C2" s="11">
        <v>14.016752339149923</v>
      </c>
      <c r="D2" s="11">
        <f>AVERAGE(B2:C2)</f>
        <v>13.752740887465361</v>
      </c>
      <c r="E2">
        <f>STDEV(B2:C2)/SQRT(2)</f>
        <v>0.26401145168456258</v>
      </c>
      <c r="F2"/>
    </row>
    <row r="3" spans="1:6" ht="16" x14ac:dyDescent="0.2">
      <c r="A3" s="3">
        <v>3</v>
      </c>
      <c r="B3" s="11">
        <v>5.6237175380831115</v>
      </c>
      <c r="C3" s="11">
        <v>5.1454713911054837</v>
      </c>
      <c r="D3" s="11">
        <f t="shared" ref="D3:D32" si="0">AVERAGE(B3:C3)</f>
        <v>5.3845944645942971</v>
      </c>
      <c r="E3">
        <f t="shared" ref="E3:E32" si="1">STDEV(B3:C3)/SQRT(2)</f>
        <v>0.2391230734888139</v>
      </c>
      <c r="F3"/>
    </row>
    <row r="4" spans="1:6" ht="16" x14ac:dyDescent="0.2">
      <c r="A4" s="3">
        <v>4</v>
      </c>
      <c r="B4" s="11">
        <v>13.712937003871854</v>
      </c>
      <c r="C4" s="11">
        <v>4.8288644712791244</v>
      </c>
      <c r="D4" s="11">
        <f t="shared" si="0"/>
        <v>9.2709007375754897</v>
      </c>
      <c r="E4">
        <f t="shared" si="1"/>
        <v>4.4420362662963635</v>
      </c>
      <c r="F4"/>
    </row>
    <row r="5" spans="1:6" ht="16" x14ac:dyDescent="0.2">
      <c r="A5" s="3">
        <v>5</v>
      </c>
      <c r="B5" s="11">
        <v>13.61750671935515</v>
      </c>
      <c r="C5" s="11">
        <v>9.1757654308767034</v>
      </c>
      <c r="D5" s="11">
        <f t="shared" si="0"/>
        <v>11.396636075115927</v>
      </c>
      <c r="E5">
        <f t="shared" si="1"/>
        <v>2.2208706442392274</v>
      </c>
      <c r="F5"/>
    </row>
    <row r="6" spans="1:6" ht="16" x14ac:dyDescent="0.2">
      <c r="A6" s="3">
        <v>6</v>
      </c>
      <c r="B6" s="11">
        <v>21.092894462590763</v>
      </c>
      <c r="C6" s="11">
        <v>21.523581923608795</v>
      </c>
      <c r="D6" s="11">
        <f t="shared" si="0"/>
        <v>21.308238193099779</v>
      </c>
      <c r="E6">
        <f t="shared" si="1"/>
        <v>0.21534373050901578</v>
      </c>
      <c r="F6"/>
    </row>
    <row r="7" spans="1:6" ht="16" x14ac:dyDescent="0.2">
      <c r="A7" s="3">
        <v>7</v>
      </c>
      <c r="B7" s="11">
        <v>12.374319915291775</v>
      </c>
      <c r="C7" s="11">
        <v>20.989127267558572</v>
      </c>
      <c r="D7" s="11">
        <f t="shared" si="0"/>
        <v>16.681723591425175</v>
      </c>
      <c r="E7">
        <f t="shared" si="1"/>
        <v>4.3074036761333909</v>
      </c>
      <c r="F7"/>
    </row>
    <row r="8" spans="1:6" ht="16" x14ac:dyDescent="0.2">
      <c r="A8" s="3">
        <v>8</v>
      </c>
      <c r="B8" s="11">
        <v>16.661570328942489</v>
      </c>
      <c r="C8" s="11">
        <v>17.33275438915766</v>
      </c>
      <c r="D8" s="11">
        <f t="shared" si="0"/>
        <v>16.997162359050073</v>
      </c>
      <c r="E8">
        <f t="shared" si="1"/>
        <v>0.33559203010758587</v>
      </c>
      <c r="F8"/>
    </row>
    <row r="9" spans="1:6" ht="16" x14ac:dyDescent="0.2">
      <c r="A9" s="3">
        <v>9</v>
      </c>
      <c r="B9" s="11">
        <v>19.998309978971562</v>
      </c>
      <c r="C9" s="11">
        <v>22.856251894610949</v>
      </c>
      <c r="D9" s="11">
        <f t="shared" si="0"/>
        <v>21.427280936791256</v>
      </c>
      <c r="E9">
        <f t="shared" si="1"/>
        <v>1.4289709578196934</v>
      </c>
      <c r="F9"/>
    </row>
    <row r="10" spans="1:6" ht="16" x14ac:dyDescent="0.2">
      <c r="A10" s="3">
        <v>10</v>
      </c>
      <c r="B10" s="11">
        <v>28.771598150912212</v>
      </c>
      <c r="C10" s="11">
        <v>36.768738277290105</v>
      </c>
      <c r="D10" s="11">
        <f t="shared" si="0"/>
        <v>32.770168214101162</v>
      </c>
      <c r="E10">
        <f t="shared" si="1"/>
        <v>3.9985700631889212</v>
      </c>
      <c r="F10"/>
    </row>
    <row r="11" spans="1:6" ht="16" x14ac:dyDescent="0.2">
      <c r="A11" s="3">
        <v>11</v>
      </c>
      <c r="B11" s="11">
        <v>28.570032726718964</v>
      </c>
      <c r="C11" s="11">
        <v>31.420638590559118</v>
      </c>
      <c r="D11" s="11">
        <f t="shared" si="0"/>
        <v>29.995335658639043</v>
      </c>
      <c r="E11">
        <f t="shared" si="1"/>
        <v>1.4253029319200772</v>
      </c>
      <c r="F11"/>
    </row>
    <row r="12" spans="1:6" ht="16" x14ac:dyDescent="0.2">
      <c r="A12" s="3">
        <v>12</v>
      </c>
      <c r="B12" s="11">
        <v>19.332316922026003</v>
      </c>
      <c r="C12" s="11">
        <v>20.906450008446612</v>
      </c>
      <c r="D12" s="11">
        <f t="shared" si="0"/>
        <v>20.119383465236307</v>
      </c>
      <c r="E12">
        <f t="shared" si="1"/>
        <v>0.78706654321030456</v>
      </c>
      <c r="F12"/>
    </row>
    <row r="13" spans="1:6" ht="16" x14ac:dyDescent="0.2">
      <c r="A13" s="3">
        <v>13</v>
      </c>
      <c r="B13" s="11">
        <v>15.642060323607407</v>
      </c>
      <c r="C13" s="11">
        <v>15.942502816341806</v>
      </c>
      <c r="D13" s="11">
        <f t="shared" si="0"/>
        <v>15.792281569974605</v>
      </c>
      <c r="E13">
        <f t="shared" si="1"/>
        <v>0.15022124636719966</v>
      </c>
      <c r="F13"/>
    </row>
    <row r="14" spans="1:6" ht="16" x14ac:dyDescent="0.2">
      <c r="A14" s="3">
        <v>14</v>
      </c>
      <c r="B14" s="11">
        <v>12.691201749521625</v>
      </c>
      <c r="C14" s="11">
        <v>10.030192013979011</v>
      </c>
      <c r="D14" s="11">
        <f t="shared" si="0"/>
        <v>11.360696881750318</v>
      </c>
      <c r="E14">
        <f t="shared" si="1"/>
        <v>1.3305048677713085</v>
      </c>
      <c r="F14"/>
    </row>
    <row r="15" spans="1:6" ht="16" x14ac:dyDescent="0.2">
      <c r="A15" s="3">
        <v>15</v>
      </c>
      <c r="B15" s="11">
        <v>13.955270070060399</v>
      </c>
      <c r="C15" s="11">
        <v>20.324372919468001</v>
      </c>
      <c r="D15" s="11">
        <f t="shared" si="0"/>
        <v>17.139821494764199</v>
      </c>
      <c r="E15">
        <f t="shared" si="1"/>
        <v>3.184551424703812</v>
      </c>
      <c r="F15"/>
    </row>
    <row r="16" spans="1:6" ht="16" x14ac:dyDescent="0.2">
      <c r="A16" s="3">
        <v>16</v>
      </c>
      <c r="B16" s="11">
        <v>14.152926279335247</v>
      </c>
      <c r="C16" s="11">
        <v>13.089090216776029</v>
      </c>
      <c r="D16" s="11">
        <f t="shared" si="0"/>
        <v>13.621008248055638</v>
      </c>
      <c r="E16">
        <f t="shared" si="1"/>
        <v>0.53191803127960924</v>
      </c>
      <c r="F16"/>
    </row>
    <row r="17" spans="1:6" ht="16" x14ac:dyDescent="0.2">
      <c r="A17" s="3">
        <v>17</v>
      </c>
      <c r="B17" s="11">
        <v>26.521206718345713</v>
      </c>
      <c r="C17" s="11">
        <v>17.577725053206429</v>
      </c>
      <c r="D17" s="11">
        <f t="shared" si="0"/>
        <v>22.049465885776073</v>
      </c>
      <c r="E17">
        <f t="shared" si="1"/>
        <v>4.4717408325696324</v>
      </c>
      <c r="F17"/>
    </row>
    <row r="18" spans="1:6" ht="16" x14ac:dyDescent="0.2">
      <c r="A18" s="3">
        <v>18</v>
      </c>
      <c r="B18" s="11">
        <v>29.474662545713947</v>
      </c>
      <c r="C18" s="11">
        <v>22.784181860835083</v>
      </c>
      <c r="D18" s="11">
        <f t="shared" si="0"/>
        <v>26.129422203274515</v>
      </c>
      <c r="E18">
        <f t="shared" si="1"/>
        <v>3.3452403424394177</v>
      </c>
      <c r="F18"/>
    </row>
    <row r="19" spans="1:6" ht="16" x14ac:dyDescent="0.2">
      <c r="A19" s="3">
        <v>19</v>
      </c>
      <c r="B19" s="11">
        <v>39.338354678829532</v>
      </c>
      <c r="C19" s="11">
        <v>33.568388632401174</v>
      </c>
      <c r="D19" s="11">
        <f t="shared" si="0"/>
        <v>36.453371655615356</v>
      </c>
      <c r="E19">
        <f t="shared" si="1"/>
        <v>2.8849830232141791</v>
      </c>
      <c r="F19"/>
    </row>
    <row r="20" spans="1:6" ht="16" x14ac:dyDescent="0.2">
      <c r="A20" s="3">
        <v>20</v>
      </c>
      <c r="B20" s="11">
        <v>45.23171632803281</v>
      </c>
      <c r="C20" s="11">
        <v>56.273670372571019</v>
      </c>
      <c r="D20" s="11">
        <f t="shared" si="0"/>
        <v>50.752693350301911</v>
      </c>
      <c r="E20">
        <f t="shared" si="1"/>
        <v>5.5209770222691477</v>
      </c>
      <c r="F20"/>
    </row>
    <row r="21" spans="1:6" ht="16" x14ac:dyDescent="0.2">
      <c r="A21" s="3">
        <v>21</v>
      </c>
      <c r="B21" s="11">
        <v>17.209925637868157</v>
      </c>
      <c r="C21" s="11">
        <v>20.63344042268988</v>
      </c>
      <c r="D21" s="11">
        <f t="shared" si="0"/>
        <v>18.92168303027902</v>
      </c>
      <c r="E21">
        <f t="shared" si="1"/>
        <v>1.7117573924108613</v>
      </c>
      <c r="F21"/>
    </row>
    <row r="22" spans="1:6" ht="16" x14ac:dyDescent="0.2">
      <c r="A22" s="3">
        <v>22</v>
      </c>
      <c r="B22" s="11">
        <v>32.756298297034306</v>
      </c>
      <c r="C22" s="11">
        <v>26.465856281353382</v>
      </c>
      <c r="D22" s="11">
        <f t="shared" si="0"/>
        <v>29.611077289193844</v>
      </c>
      <c r="E22">
        <f t="shared" si="1"/>
        <v>3.1452210078404588</v>
      </c>
      <c r="F22"/>
    </row>
    <row r="23" spans="1:6" ht="16" x14ac:dyDescent="0.2">
      <c r="A23" s="3">
        <v>23</v>
      </c>
      <c r="B23" s="11">
        <v>14.764750377938014</v>
      </c>
      <c r="C23" s="11">
        <v>16.769790079144087</v>
      </c>
      <c r="D23" s="11">
        <f t="shared" si="0"/>
        <v>15.767270228541051</v>
      </c>
      <c r="E23">
        <f t="shared" si="1"/>
        <v>1.0025198506030364</v>
      </c>
      <c r="F23"/>
    </row>
    <row r="24" spans="1:6" ht="16" x14ac:dyDescent="0.2">
      <c r="A24" s="3">
        <v>24</v>
      </c>
      <c r="B24" s="11">
        <v>26.439024382879435</v>
      </c>
      <c r="C24" s="11">
        <v>25.488863216146804</v>
      </c>
      <c r="D24" s="11">
        <f t="shared" si="0"/>
        <v>25.963943799513117</v>
      </c>
      <c r="E24">
        <f t="shared" si="1"/>
        <v>0.47508058336631537</v>
      </c>
      <c r="F24"/>
    </row>
    <row r="25" spans="1:6" ht="16" x14ac:dyDescent="0.2">
      <c r="A25" s="3">
        <v>25</v>
      </c>
      <c r="B25" s="11">
        <v>21.851288555457312</v>
      </c>
      <c r="C25" s="11">
        <v>16.688891315824769</v>
      </c>
      <c r="D25" s="11">
        <f t="shared" si="0"/>
        <v>19.270089935641039</v>
      </c>
      <c r="E25">
        <f t="shared" si="1"/>
        <v>2.5811986198162762</v>
      </c>
      <c r="F25"/>
    </row>
    <row r="26" spans="1:6" ht="16" x14ac:dyDescent="0.2">
      <c r="A26" s="3">
        <v>26</v>
      </c>
      <c r="B26" s="11">
        <v>22.958864644957778</v>
      </c>
      <c r="C26" s="11">
        <v>21.481298369931579</v>
      </c>
      <c r="D26" s="11">
        <f t="shared" si="0"/>
        <v>22.220081507444679</v>
      </c>
      <c r="E26">
        <f t="shared" si="1"/>
        <v>0.73878313751309921</v>
      </c>
      <c r="F26"/>
    </row>
    <row r="27" spans="1:6" ht="16" x14ac:dyDescent="0.2">
      <c r="A27" s="3">
        <v>27</v>
      </c>
      <c r="B27" s="11">
        <v>19.934119595267301</v>
      </c>
      <c r="C27" s="11">
        <v>16.609180437911299</v>
      </c>
      <c r="D27" s="11">
        <f t="shared" si="0"/>
        <v>18.271650016589298</v>
      </c>
      <c r="E27">
        <f t="shared" si="1"/>
        <v>1.662469578678001</v>
      </c>
      <c r="F27"/>
    </row>
    <row r="28" spans="1:6" ht="16" x14ac:dyDescent="0.2">
      <c r="A28" s="3">
        <v>28</v>
      </c>
      <c r="B28" s="11">
        <v>29.82659214977809</v>
      </c>
      <c r="C28" s="11">
        <v>24.528236486328868</v>
      </c>
      <c r="D28" s="11">
        <f t="shared" si="0"/>
        <v>27.177414318053479</v>
      </c>
      <c r="E28">
        <f t="shared" si="1"/>
        <v>2.6491778317246104</v>
      </c>
      <c r="F28"/>
    </row>
    <row r="29" spans="1:6" ht="16" x14ac:dyDescent="0.2">
      <c r="A29" s="3">
        <v>29</v>
      </c>
      <c r="B29" s="11">
        <v>13.904000017411942</v>
      </c>
      <c r="C29" s="11">
        <v>16.370020361093943</v>
      </c>
      <c r="D29" s="11">
        <f t="shared" si="0"/>
        <v>15.137010189252942</v>
      </c>
      <c r="E29">
        <f t="shared" si="1"/>
        <v>1.2330101718410003</v>
      </c>
      <c r="F29"/>
    </row>
    <row r="30" spans="1:6" ht="16" x14ac:dyDescent="0.2">
      <c r="A30" s="3">
        <v>30</v>
      </c>
      <c r="B30" s="11">
        <v>17.260288347609361</v>
      </c>
      <c r="C30" s="11">
        <v>16.033250301691449</v>
      </c>
      <c r="D30" s="11">
        <f t="shared" si="0"/>
        <v>16.646769324650407</v>
      </c>
      <c r="E30">
        <f t="shared" si="1"/>
        <v>0.61351902295895577</v>
      </c>
      <c r="F30"/>
    </row>
    <row r="31" spans="1:6" ht="16" x14ac:dyDescent="0.2">
      <c r="A31" s="3">
        <v>31</v>
      </c>
      <c r="B31" s="11">
        <v>26.767589492664122</v>
      </c>
      <c r="C31" s="11">
        <v>31.848438914757079</v>
      </c>
      <c r="D31" s="11">
        <f t="shared" si="0"/>
        <v>29.308014203710599</v>
      </c>
      <c r="E31">
        <f t="shared" si="1"/>
        <v>2.5404247110464784</v>
      </c>
      <c r="F31"/>
    </row>
    <row r="32" spans="1:6" ht="16" x14ac:dyDescent="0.2">
      <c r="A32" s="3">
        <v>32</v>
      </c>
      <c r="B32" s="11">
        <v>18.03681167453172</v>
      </c>
      <c r="C32" s="11">
        <v>23.322794832562042</v>
      </c>
      <c r="D32" s="11">
        <f t="shared" si="0"/>
        <v>20.679803253546879</v>
      </c>
      <c r="E32">
        <f t="shared" si="1"/>
        <v>2.6429915790151797</v>
      </c>
      <c r="F32"/>
    </row>
    <row r="33" spans="3:6" ht="16" x14ac:dyDescent="0.2">
      <c r="C33"/>
      <c r="D33" s="11"/>
      <c r="E33" s="11"/>
      <c r="F33"/>
    </row>
    <row r="34" spans="3:6" ht="16" x14ac:dyDescent="0.2">
      <c r="C34"/>
      <c r="D34" s="11"/>
      <c r="E34" s="11"/>
      <c r="F34"/>
    </row>
    <row r="35" spans="3:6" ht="16" x14ac:dyDescent="0.2">
      <c r="C35"/>
      <c r="D35" s="11"/>
      <c r="E35" s="11"/>
      <c r="F35"/>
    </row>
    <row r="36" spans="3:6" ht="16" x14ac:dyDescent="0.2">
      <c r="C36"/>
      <c r="D36" s="11"/>
      <c r="E36" s="11"/>
      <c r="F36"/>
    </row>
    <row r="37" spans="3:6" ht="16" x14ac:dyDescent="0.2">
      <c r="C37"/>
      <c r="D37" s="11"/>
      <c r="E37" s="11"/>
      <c r="F37"/>
    </row>
    <row r="38" spans="3:6" ht="16" x14ac:dyDescent="0.2">
      <c r="C38"/>
      <c r="D38" s="11"/>
      <c r="E38" s="11"/>
      <c r="F38"/>
    </row>
    <row r="39" spans="3:6" ht="16" x14ac:dyDescent="0.2">
      <c r="C39"/>
      <c r="D39" s="11"/>
      <c r="E39" s="11"/>
      <c r="F39"/>
    </row>
    <row r="40" spans="3:6" ht="16" x14ac:dyDescent="0.2">
      <c r="C40"/>
      <c r="D40" s="11"/>
      <c r="E40" s="11"/>
      <c r="F40"/>
    </row>
    <row r="41" spans="3:6" ht="16" x14ac:dyDescent="0.2">
      <c r="C41"/>
      <c r="D41" s="11"/>
      <c r="E41" s="11"/>
      <c r="F41"/>
    </row>
    <row r="42" spans="3:6" ht="16" x14ac:dyDescent="0.2">
      <c r="C42"/>
      <c r="D42" s="11"/>
      <c r="E42" s="11"/>
      <c r="F42"/>
    </row>
    <row r="43" spans="3:6" ht="16" x14ac:dyDescent="0.2">
      <c r="C43"/>
      <c r="D43" s="11"/>
      <c r="E43" s="11"/>
      <c r="F43"/>
    </row>
    <row r="44" spans="3:6" ht="16" x14ac:dyDescent="0.2">
      <c r="C44"/>
      <c r="D44" s="11"/>
      <c r="E44" s="11"/>
      <c r="F44"/>
    </row>
    <row r="45" spans="3:6" ht="16" x14ac:dyDescent="0.2">
      <c r="C45"/>
      <c r="D45" s="11"/>
      <c r="E45" s="11"/>
      <c r="F45"/>
    </row>
    <row r="46" spans="3:6" ht="16" x14ac:dyDescent="0.2">
      <c r="C46"/>
      <c r="D46" s="11"/>
      <c r="E46" s="11"/>
      <c r="F46"/>
    </row>
    <row r="47" spans="3:6" ht="16" x14ac:dyDescent="0.2">
      <c r="C47"/>
      <c r="D47" s="11"/>
      <c r="E47" s="11"/>
      <c r="F47"/>
    </row>
    <row r="48" spans="3:6"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208EA-8A1A-9442-B129-23F606FC7AC1}">
  <dimension ref="A1:F63"/>
  <sheetViews>
    <sheetView workbookViewId="0">
      <selection sqref="A1:F32"/>
    </sheetView>
  </sheetViews>
  <sheetFormatPr baseColWidth="10" defaultRowHeight="15" x14ac:dyDescent="0.2"/>
  <cols>
    <col min="1" max="16384" width="10.83203125" style="3"/>
  </cols>
  <sheetData>
    <row r="1" spans="1:6" ht="80" x14ac:dyDescent="0.2">
      <c r="A1" s="1" t="s">
        <v>29</v>
      </c>
      <c r="B1" s="1" t="s">
        <v>38</v>
      </c>
      <c r="C1" s="2" t="s">
        <v>148</v>
      </c>
      <c r="D1" s="2" t="s">
        <v>149</v>
      </c>
      <c r="E1" s="1" t="s">
        <v>46</v>
      </c>
      <c r="F1" s="1" t="s">
        <v>47</v>
      </c>
    </row>
    <row r="2" spans="1:6" ht="16" x14ac:dyDescent="0.2">
      <c r="A2" s="3">
        <v>1</v>
      </c>
      <c r="B2" s="3">
        <v>1</v>
      </c>
      <c r="C2" s="11">
        <v>62.095984199591705</v>
      </c>
      <c r="D2" s="11">
        <v>73.884259274915266</v>
      </c>
      <c r="E2" s="11">
        <f>AVERAGE(C2:D2)</f>
        <v>67.990121737253489</v>
      </c>
      <c r="F2">
        <f>STDEV(C2:D2)/SQRT(2)</f>
        <v>5.8941375376617806</v>
      </c>
    </row>
    <row r="3" spans="1:6" ht="16" x14ac:dyDescent="0.2">
      <c r="A3" s="3">
        <v>3</v>
      </c>
      <c r="B3" s="3">
        <v>1</v>
      </c>
      <c r="C3" s="11">
        <v>44.848956953508882</v>
      </c>
      <c r="D3" s="11">
        <v>37.418070305846165</v>
      </c>
      <c r="E3" s="11">
        <f t="shared" ref="E3:E32" si="0">AVERAGE(C3:D3)</f>
        <v>41.133513629677523</v>
      </c>
      <c r="F3">
        <f t="shared" ref="F3:F32" si="1">STDEV(C3:D3)/SQRT(2)</f>
        <v>3.7154433238313587</v>
      </c>
    </row>
    <row r="4" spans="1:6" ht="16" x14ac:dyDescent="0.2">
      <c r="A4" s="3">
        <v>4</v>
      </c>
      <c r="B4" s="3">
        <v>1</v>
      </c>
      <c r="C4" s="11">
        <v>39.831288452723513</v>
      </c>
      <c r="D4" s="11">
        <v>39.216504697682147</v>
      </c>
      <c r="E4" s="11">
        <f t="shared" si="0"/>
        <v>39.523896575202826</v>
      </c>
      <c r="F4">
        <f t="shared" si="1"/>
        <v>0.30739187752068275</v>
      </c>
    </row>
    <row r="5" spans="1:6" ht="16" x14ac:dyDescent="0.2">
      <c r="A5" s="3">
        <v>5</v>
      </c>
      <c r="B5" s="3">
        <v>1</v>
      </c>
      <c r="C5" s="11">
        <v>33.525487572568295</v>
      </c>
      <c r="D5" s="11">
        <v>41.666669320959699</v>
      </c>
      <c r="E5" s="11">
        <f t="shared" si="0"/>
        <v>37.596078446763997</v>
      </c>
      <c r="F5">
        <f t="shared" si="1"/>
        <v>4.0705908741957195</v>
      </c>
    </row>
    <row r="6" spans="1:6" ht="16" x14ac:dyDescent="0.2">
      <c r="A6" s="3">
        <v>6</v>
      </c>
      <c r="B6" s="3">
        <v>1</v>
      </c>
      <c r="C6" s="11">
        <v>28.458273502705886</v>
      </c>
      <c r="D6" s="11">
        <v>26.259780270737192</v>
      </c>
      <c r="E6" s="11">
        <f t="shared" si="0"/>
        <v>27.359026886721537</v>
      </c>
      <c r="F6">
        <f t="shared" si="1"/>
        <v>1.099246615984347</v>
      </c>
    </row>
    <row r="7" spans="1:6" ht="16" x14ac:dyDescent="0.2">
      <c r="A7" s="3">
        <v>7</v>
      </c>
      <c r="B7" s="3">
        <v>1</v>
      </c>
      <c r="C7" s="11">
        <v>37.916267718062876</v>
      </c>
      <c r="D7" s="11">
        <v>40.710097970972775</v>
      </c>
      <c r="E7" s="11">
        <f t="shared" si="0"/>
        <v>39.313182844517826</v>
      </c>
      <c r="F7">
        <f t="shared" si="1"/>
        <v>1.3969151264549493</v>
      </c>
    </row>
    <row r="8" spans="1:6" ht="16" x14ac:dyDescent="0.2">
      <c r="A8" s="3">
        <v>8</v>
      </c>
      <c r="B8" s="3">
        <v>1</v>
      </c>
      <c r="C8" s="11">
        <v>40.231993629258547</v>
      </c>
      <c r="D8" s="11">
        <v>35.885944934739861</v>
      </c>
      <c r="E8" s="11">
        <f t="shared" si="0"/>
        <v>38.058969281999204</v>
      </c>
      <c r="F8">
        <f t="shared" si="1"/>
        <v>2.1730243472593429</v>
      </c>
    </row>
    <row r="9" spans="1:6" ht="16" x14ac:dyDescent="0.2">
      <c r="A9" s="3">
        <v>9</v>
      </c>
      <c r="B9" s="3">
        <v>1</v>
      </c>
      <c r="C9" s="11">
        <v>42.002083014588678</v>
      </c>
      <c r="D9" s="11">
        <v>51.82804967800589</v>
      </c>
      <c r="E9" s="11">
        <f t="shared" si="0"/>
        <v>46.91506634629728</v>
      </c>
      <c r="F9">
        <f t="shared" si="1"/>
        <v>4.9129833317086495</v>
      </c>
    </row>
    <row r="10" spans="1:6" ht="16" x14ac:dyDescent="0.2">
      <c r="A10" s="3">
        <v>10</v>
      </c>
      <c r="B10" s="3">
        <v>1</v>
      </c>
      <c r="C10" s="11">
        <v>57.276571424537906</v>
      </c>
      <c r="D10" s="11">
        <v>40.639571621442535</v>
      </c>
      <c r="E10" s="11">
        <f t="shared" si="0"/>
        <v>48.958071522990224</v>
      </c>
      <c r="F10">
        <f t="shared" si="1"/>
        <v>8.3184999015476624</v>
      </c>
    </row>
    <row r="11" spans="1:6" ht="16" x14ac:dyDescent="0.2">
      <c r="A11" s="3">
        <v>11</v>
      </c>
      <c r="B11" s="3">
        <v>1</v>
      </c>
      <c r="C11" s="11">
        <v>30.173531989117343</v>
      </c>
      <c r="D11" s="11">
        <v>27.248712814952633</v>
      </c>
      <c r="E11" s="11">
        <f t="shared" si="0"/>
        <v>28.711122402034988</v>
      </c>
      <c r="F11">
        <f t="shared" si="1"/>
        <v>1.4624095870823552</v>
      </c>
    </row>
    <row r="12" spans="1:6" ht="16" x14ac:dyDescent="0.2">
      <c r="A12" s="3">
        <v>12</v>
      </c>
      <c r="B12" s="3">
        <v>1</v>
      </c>
      <c r="C12" s="11">
        <v>46.51719584911006</v>
      </c>
      <c r="D12" s="11">
        <v>36.637859794972798</v>
      </c>
      <c r="E12" s="11">
        <f t="shared" si="0"/>
        <v>41.577527822041432</v>
      </c>
      <c r="F12">
        <f t="shared" si="1"/>
        <v>4.9396680270686071</v>
      </c>
    </row>
    <row r="13" spans="1:6" ht="16" x14ac:dyDescent="0.2">
      <c r="A13" s="3">
        <v>13</v>
      </c>
      <c r="B13" s="3">
        <v>1</v>
      </c>
      <c r="C13" s="11">
        <v>29.137293861680096</v>
      </c>
      <c r="D13" s="11">
        <v>23.454675773634722</v>
      </c>
      <c r="E13" s="11">
        <f t="shared" si="0"/>
        <v>26.295984817657409</v>
      </c>
      <c r="F13">
        <f t="shared" si="1"/>
        <v>2.8413090440226827</v>
      </c>
    </row>
    <row r="14" spans="1:6" ht="16" x14ac:dyDescent="0.2">
      <c r="A14" s="3">
        <v>14</v>
      </c>
      <c r="B14" s="3">
        <v>1</v>
      </c>
      <c r="C14" s="11">
        <v>32.845334661068563</v>
      </c>
      <c r="D14" s="11">
        <v>33.251455641293951</v>
      </c>
      <c r="E14" s="11">
        <f t="shared" si="0"/>
        <v>33.048395151181253</v>
      </c>
      <c r="F14">
        <f t="shared" si="1"/>
        <v>0.2030604901126942</v>
      </c>
    </row>
    <row r="15" spans="1:6" ht="16" x14ac:dyDescent="0.2">
      <c r="A15" s="3">
        <v>15</v>
      </c>
      <c r="B15" s="3">
        <v>1</v>
      </c>
      <c r="C15" s="11">
        <v>23.715721773855865</v>
      </c>
      <c r="D15" s="11">
        <v>14.976222181178779</v>
      </c>
      <c r="E15" s="11">
        <f t="shared" si="0"/>
        <v>19.345971977517323</v>
      </c>
      <c r="F15">
        <f t="shared" si="1"/>
        <v>4.3697497963385388</v>
      </c>
    </row>
    <row r="16" spans="1:6" ht="16" x14ac:dyDescent="0.2">
      <c r="A16" s="3">
        <v>16</v>
      </c>
      <c r="B16" s="3">
        <v>1</v>
      </c>
      <c r="C16" s="11">
        <v>42.84494481834426</v>
      </c>
      <c r="D16" s="11">
        <v>43.152202501772841</v>
      </c>
      <c r="E16" s="11">
        <f t="shared" si="0"/>
        <v>42.998573660058554</v>
      </c>
      <c r="F16">
        <f t="shared" si="1"/>
        <v>0.15362884171429059</v>
      </c>
    </row>
    <row r="17" spans="1:6" ht="16" x14ac:dyDescent="0.2">
      <c r="A17" s="3">
        <v>17</v>
      </c>
      <c r="B17" s="3">
        <v>1</v>
      </c>
      <c r="C17" s="11">
        <v>35.730710582053646</v>
      </c>
      <c r="D17" s="11">
        <v>29.574034297145939</v>
      </c>
      <c r="E17" s="11">
        <f t="shared" si="0"/>
        <v>32.652372439599795</v>
      </c>
      <c r="F17">
        <f t="shared" si="1"/>
        <v>3.0783381424538532</v>
      </c>
    </row>
    <row r="18" spans="1:6" ht="16" x14ac:dyDescent="0.2">
      <c r="A18" s="3">
        <v>18</v>
      </c>
      <c r="B18" s="3">
        <v>1</v>
      </c>
      <c r="C18" s="11">
        <v>43.795098249392005</v>
      </c>
      <c r="D18" s="11">
        <v>52.316841177137107</v>
      </c>
      <c r="E18" s="11">
        <f t="shared" si="0"/>
        <v>48.05596971326456</v>
      </c>
      <c r="F18">
        <f t="shared" si="1"/>
        <v>4.26087146387255</v>
      </c>
    </row>
    <row r="19" spans="1:6" ht="16" x14ac:dyDescent="0.2">
      <c r="A19" s="3">
        <v>19</v>
      </c>
      <c r="B19" s="3">
        <v>1</v>
      </c>
      <c r="C19" s="11">
        <v>40.959892165942968</v>
      </c>
      <c r="D19" s="11">
        <v>36.50390482593501</v>
      </c>
      <c r="E19" s="11">
        <f t="shared" si="0"/>
        <v>38.731898495938992</v>
      </c>
      <c r="F19">
        <f t="shared" si="1"/>
        <v>2.2279936700039786</v>
      </c>
    </row>
    <row r="20" spans="1:6" ht="16" x14ac:dyDescent="0.2">
      <c r="A20" s="3">
        <v>20</v>
      </c>
      <c r="B20" s="3">
        <v>1</v>
      </c>
      <c r="C20" s="11" t="s">
        <v>138</v>
      </c>
      <c r="D20" s="11">
        <v>32.887867789109244</v>
      </c>
      <c r="E20" s="11">
        <f t="shared" si="0"/>
        <v>32.887867789109244</v>
      </c>
      <c r="F20" t="s">
        <v>138</v>
      </c>
    </row>
    <row r="21" spans="1:6" ht="16" x14ac:dyDescent="0.2">
      <c r="A21" s="3">
        <v>21</v>
      </c>
      <c r="B21" s="3">
        <v>1</v>
      </c>
      <c r="C21" s="11">
        <v>33.499230299738919</v>
      </c>
      <c r="D21" s="11">
        <v>37.242749192762147</v>
      </c>
      <c r="E21" s="11">
        <f t="shared" si="0"/>
        <v>35.37098974625053</v>
      </c>
      <c r="F21">
        <f t="shared" si="1"/>
        <v>1.8717594465116143</v>
      </c>
    </row>
    <row r="22" spans="1:6" ht="16" x14ac:dyDescent="0.2">
      <c r="A22" s="3">
        <v>22</v>
      </c>
      <c r="B22" s="3">
        <v>1</v>
      </c>
      <c r="C22" s="11" t="s">
        <v>138</v>
      </c>
      <c r="D22" s="11">
        <v>23.784971379990715</v>
      </c>
      <c r="E22" s="11">
        <f t="shared" si="0"/>
        <v>23.784971379990715</v>
      </c>
      <c r="F22" t="s">
        <v>138</v>
      </c>
    </row>
    <row r="23" spans="1:6" ht="16" x14ac:dyDescent="0.2">
      <c r="A23" s="3">
        <v>23</v>
      </c>
      <c r="B23" s="3">
        <v>1</v>
      </c>
      <c r="C23" s="11">
        <v>42.679921421441698</v>
      </c>
      <c r="D23" s="11">
        <v>46.804810297643378</v>
      </c>
      <c r="E23" s="11">
        <f t="shared" si="0"/>
        <v>44.742365859542538</v>
      </c>
      <c r="F23">
        <f t="shared" si="1"/>
        <v>2.0624444381008402</v>
      </c>
    </row>
    <row r="24" spans="1:6" ht="16" x14ac:dyDescent="0.2">
      <c r="A24" s="3">
        <v>24</v>
      </c>
      <c r="B24" s="3">
        <v>1</v>
      </c>
      <c r="C24" s="11">
        <v>30.645548356567701</v>
      </c>
      <c r="D24" s="11">
        <v>41.456556175425099</v>
      </c>
      <c r="E24" s="11">
        <f t="shared" si="0"/>
        <v>36.051052265996404</v>
      </c>
      <c r="F24">
        <f t="shared" si="1"/>
        <v>5.4055039094286643</v>
      </c>
    </row>
    <row r="25" spans="1:6" ht="16" x14ac:dyDescent="0.2">
      <c r="A25" s="3">
        <v>25</v>
      </c>
      <c r="B25" s="3">
        <v>1</v>
      </c>
      <c r="C25" s="11">
        <v>23.699985831904684</v>
      </c>
      <c r="D25" s="11" t="s">
        <v>138</v>
      </c>
      <c r="E25" s="11">
        <f t="shared" si="0"/>
        <v>23.699985831904684</v>
      </c>
      <c r="F25" t="s">
        <v>138</v>
      </c>
    </row>
    <row r="26" spans="1:6" ht="16" x14ac:dyDescent="0.2">
      <c r="A26" s="3">
        <v>26</v>
      </c>
      <c r="B26" s="3">
        <v>1</v>
      </c>
      <c r="C26" s="11" t="s">
        <v>138</v>
      </c>
      <c r="D26" s="11">
        <v>35.31991000984339</v>
      </c>
      <c r="E26" s="11">
        <f t="shared" si="0"/>
        <v>35.31991000984339</v>
      </c>
      <c r="F26" t="s">
        <v>138</v>
      </c>
    </row>
    <row r="27" spans="1:6" ht="16" x14ac:dyDescent="0.2">
      <c r="A27" s="3">
        <v>27</v>
      </c>
      <c r="B27" s="3">
        <v>1</v>
      </c>
      <c r="C27" s="11">
        <v>35.591710748592689</v>
      </c>
      <c r="D27" s="11">
        <v>30.400529522334537</v>
      </c>
      <c r="E27" s="11">
        <f t="shared" si="0"/>
        <v>32.996120135463613</v>
      </c>
      <c r="F27">
        <f t="shared" si="1"/>
        <v>2.595590613129076</v>
      </c>
    </row>
    <row r="28" spans="1:6" ht="16" x14ac:dyDescent="0.2">
      <c r="A28" s="3">
        <v>28</v>
      </c>
      <c r="B28" s="3">
        <v>1</v>
      </c>
      <c r="C28" s="11">
        <v>35.528309352276182</v>
      </c>
      <c r="D28" s="11">
        <v>32.188040951634839</v>
      </c>
      <c r="E28" s="11">
        <f t="shared" si="0"/>
        <v>33.858175151955507</v>
      </c>
      <c r="F28">
        <f t="shared" si="1"/>
        <v>1.6701342003206709</v>
      </c>
    </row>
    <row r="29" spans="1:6" ht="16" x14ac:dyDescent="0.2">
      <c r="A29" s="3">
        <v>29</v>
      </c>
      <c r="B29" s="3">
        <v>1</v>
      </c>
      <c r="C29" s="11">
        <v>31.312698320148058</v>
      </c>
      <c r="D29" s="11">
        <v>29.937253011507881</v>
      </c>
      <c r="E29" s="11">
        <f t="shared" si="0"/>
        <v>30.624975665827968</v>
      </c>
      <c r="F29">
        <f t="shared" si="1"/>
        <v>0.68772265432008872</v>
      </c>
    </row>
    <row r="30" spans="1:6" ht="16" x14ac:dyDescent="0.2">
      <c r="A30" s="3">
        <v>30</v>
      </c>
      <c r="B30" s="3">
        <v>1</v>
      </c>
      <c r="C30" s="11">
        <v>33.787824182798772</v>
      </c>
      <c r="D30" s="11">
        <v>35.143906558114509</v>
      </c>
      <c r="E30" s="11">
        <f t="shared" si="0"/>
        <v>34.46586537045664</v>
      </c>
      <c r="F30">
        <f t="shared" si="1"/>
        <v>0.67804118765786825</v>
      </c>
    </row>
    <row r="31" spans="1:6" ht="16" x14ac:dyDescent="0.2">
      <c r="A31" s="3">
        <v>31</v>
      </c>
      <c r="B31" s="3">
        <v>1</v>
      </c>
      <c r="C31" s="11">
        <v>45.206842029394231</v>
      </c>
      <c r="D31" s="11">
        <v>49.101564787357418</v>
      </c>
      <c r="E31" s="11">
        <f t="shared" si="0"/>
        <v>47.154203408375821</v>
      </c>
      <c r="F31">
        <f t="shared" si="1"/>
        <v>1.9473613789815936</v>
      </c>
    </row>
    <row r="32" spans="1:6" ht="16" x14ac:dyDescent="0.2">
      <c r="A32" s="3">
        <v>32</v>
      </c>
      <c r="B32" s="3">
        <v>1</v>
      </c>
      <c r="C32" s="11">
        <v>20.829944578230698</v>
      </c>
      <c r="D32" s="11">
        <v>36.440946542385689</v>
      </c>
      <c r="E32" s="11">
        <f t="shared" si="0"/>
        <v>28.635445560308192</v>
      </c>
      <c r="F32">
        <f t="shared" si="1"/>
        <v>7.8055009820775059</v>
      </c>
    </row>
    <row r="33" spans="3:5" x14ac:dyDescent="0.2">
      <c r="C33" s="11"/>
      <c r="D33" s="11"/>
      <c r="E33" s="11"/>
    </row>
    <row r="34" spans="3:5" x14ac:dyDescent="0.2">
      <c r="C34" s="11"/>
      <c r="D34" s="11"/>
      <c r="E34" s="11"/>
    </row>
    <row r="35" spans="3:5" x14ac:dyDescent="0.2">
      <c r="C35" s="11"/>
      <c r="D35" s="11"/>
      <c r="E35" s="11"/>
    </row>
    <row r="36" spans="3:5" x14ac:dyDescent="0.2">
      <c r="C36" s="11"/>
      <c r="D36" s="11"/>
      <c r="E36" s="11"/>
    </row>
    <row r="37" spans="3:5" x14ac:dyDescent="0.2">
      <c r="C37" s="11"/>
      <c r="D37" s="11"/>
      <c r="E37" s="11"/>
    </row>
    <row r="38" spans="3:5" x14ac:dyDescent="0.2">
      <c r="C38" s="11"/>
      <c r="D38" s="11"/>
      <c r="E38" s="11"/>
    </row>
    <row r="39" spans="3:5" x14ac:dyDescent="0.2">
      <c r="C39" s="11"/>
      <c r="D39" s="11"/>
      <c r="E39" s="11"/>
    </row>
    <row r="40" spans="3:5" x14ac:dyDescent="0.2">
      <c r="C40" s="11"/>
      <c r="D40" s="11"/>
      <c r="E40" s="11"/>
    </row>
    <row r="41" spans="3:5" x14ac:dyDescent="0.2">
      <c r="C41" s="11"/>
      <c r="D41" s="11"/>
      <c r="E41" s="11"/>
    </row>
    <row r="42" spans="3:5" x14ac:dyDescent="0.2">
      <c r="C42" s="11"/>
      <c r="D42" s="11"/>
      <c r="E42" s="11"/>
    </row>
    <row r="43" spans="3:5" x14ac:dyDescent="0.2">
      <c r="C43" s="11"/>
      <c r="D43" s="11"/>
      <c r="E43" s="11"/>
    </row>
    <row r="44" spans="3:5" x14ac:dyDescent="0.2">
      <c r="C44" s="11"/>
      <c r="D44" s="11"/>
      <c r="E44" s="11"/>
    </row>
    <row r="45" spans="3:5" x14ac:dyDescent="0.2">
      <c r="C45" s="11"/>
      <c r="D45" s="11"/>
      <c r="E45" s="11"/>
    </row>
    <row r="46" spans="3:5" x14ac:dyDescent="0.2">
      <c r="C46" s="11"/>
      <c r="D46" s="11"/>
      <c r="E46" s="11"/>
    </row>
    <row r="47" spans="3:5" x14ac:dyDescent="0.2">
      <c r="C47" s="11"/>
      <c r="D47" s="11"/>
      <c r="E47" s="11"/>
    </row>
    <row r="48" spans="3:5"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5829-B371-4940-A345-A58F2ADE82D6}">
  <dimension ref="A1:F63"/>
  <sheetViews>
    <sheetView workbookViewId="0">
      <selection activeCell="C1" sqref="C1:F32"/>
    </sheetView>
  </sheetViews>
  <sheetFormatPr baseColWidth="10" defaultRowHeight="15" x14ac:dyDescent="0.2"/>
  <cols>
    <col min="1" max="2" width="10.83203125" style="3"/>
    <col min="3" max="3" width="11" style="3" bestFit="1" customWidth="1"/>
    <col min="4" max="4" width="11.6640625" style="3" bestFit="1" customWidth="1"/>
    <col min="5" max="5" width="11" style="3" bestFit="1" customWidth="1"/>
    <col min="6" max="16384" width="10.83203125" style="3"/>
  </cols>
  <sheetData>
    <row r="1" spans="1:6" s="1" customFormat="1" ht="64" x14ac:dyDescent="0.2">
      <c r="A1" s="1" t="s">
        <v>29</v>
      </c>
      <c r="B1" s="1" t="s">
        <v>38</v>
      </c>
      <c r="C1" s="2" t="s">
        <v>150</v>
      </c>
      <c r="D1" s="2" t="s">
        <v>151</v>
      </c>
      <c r="E1" s="2" t="s">
        <v>46</v>
      </c>
      <c r="F1" s="2" t="s">
        <v>47</v>
      </c>
    </row>
    <row r="2" spans="1:6" ht="16" x14ac:dyDescent="0.2">
      <c r="A2" s="3">
        <v>1</v>
      </c>
      <c r="B2" s="3">
        <v>1</v>
      </c>
      <c r="C2" s="11">
        <v>9.249647951414671</v>
      </c>
      <c r="D2" s="11">
        <v>8.7766372228331075</v>
      </c>
      <c r="E2" s="11">
        <f>AVERAGE(C2:D2)</f>
        <v>9.0131425871238893</v>
      </c>
      <c r="F2">
        <f>STDEV(C2:D2)/SQRT(2)</f>
        <v>0.2365053642907817</v>
      </c>
    </row>
    <row r="3" spans="1:6" ht="16" x14ac:dyDescent="0.2">
      <c r="A3" s="3">
        <v>3</v>
      </c>
      <c r="B3" s="3">
        <v>1</v>
      </c>
      <c r="C3" s="11">
        <v>9.1709882788666395</v>
      </c>
      <c r="D3" s="11">
        <v>8.7297069048205884</v>
      </c>
      <c r="E3" s="11">
        <f t="shared" ref="E3:E32" si="0">AVERAGE(C3:D3)</f>
        <v>8.9503475918436131</v>
      </c>
      <c r="F3">
        <f t="shared" ref="F3:F32" si="1">STDEV(C3:D3)/SQRT(2)</f>
        <v>0.2206406870230255</v>
      </c>
    </row>
    <row r="4" spans="1:6" ht="16" x14ac:dyDescent="0.2">
      <c r="A4" s="3">
        <v>4</v>
      </c>
      <c r="B4" s="3">
        <v>1</v>
      </c>
      <c r="C4" s="11">
        <v>11.302180489864211</v>
      </c>
      <c r="D4" s="11">
        <v>9.5021023513336758</v>
      </c>
      <c r="E4" s="11">
        <f t="shared" si="0"/>
        <v>10.402141420598944</v>
      </c>
      <c r="F4">
        <f t="shared" si="1"/>
        <v>0.90003906926526778</v>
      </c>
    </row>
    <row r="5" spans="1:6" ht="16" x14ac:dyDescent="0.2">
      <c r="A5" s="3">
        <v>5</v>
      </c>
      <c r="B5" s="3">
        <v>1</v>
      </c>
      <c r="C5" s="11">
        <v>12.439622871189767</v>
      </c>
      <c r="D5" s="11">
        <v>13.4675153446778</v>
      </c>
      <c r="E5" s="11">
        <f t="shared" si="0"/>
        <v>12.953569107933784</v>
      </c>
      <c r="F5">
        <f t="shared" si="1"/>
        <v>0.51394623674401607</v>
      </c>
    </row>
    <row r="6" spans="1:6" ht="16" x14ac:dyDescent="0.2">
      <c r="A6" s="3">
        <v>6</v>
      </c>
      <c r="B6" s="3">
        <v>1</v>
      </c>
      <c r="C6" s="11">
        <v>21.284618079442865</v>
      </c>
      <c r="D6" s="11">
        <v>22.359118514102295</v>
      </c>
      <c r="E6" s="11">
        <f t="shared" si="0"/>
        <v>21.821868296772578</v>
      </c>
      <c r="F6">
        <f t="shared" si="1"/>
        <v>0.53725021732971534</v>
      </c>
    </row>
    <row r="7" spans="1:6" ht="16" x14ac:dyDescent="0.2">
      <c r="A7" s="3">
        <v>7</v>
      </c>
      <c r="B7" s="3">
        <v>1</v>
      </c>
      <c r="C7" s="11">
        <v>22.631880796843994</v>
      </c>
      <c r="D7" s="11">
        <v>21.322641037766608</v>
      </c>
      <c r="E7" s="11">
        <f t="shared" si="0"/>
        <v>21.977260917305301</v>
      </c>
      <c r="F7">
        <f t="shared" si="1"/>
        <v>0.65461987953869283</v>
      </c>
    </row>
    <row r="8" spans="1:6" ht="16" x14ac:dyDescent="0.2">
      <c r="A8" s="3">
        <v>8</v>
      </c>
      <c r="B8" s="3">
        <v>1</v>
      </c>
      <c r="C8" s="11">
        <v>14.78580434306217</v>
      </c>
      <c r="D8" s="11">
        <v>14.363582265722345</v>
      </c>
      <c r="E8" s="11">
        <f t="shared" si="0"/>
        <v>14.574693304392257</v>
      </c>
      <c r="F8">
        <f t="shared" si="1"/>
        <v>0.2111110386699124</v>
      </c>
    </row>
    <row r="9" spans="1:6" ht="16" x14ac:dyDescent="0.2">
      <c r="A9" s="3">
        <v>9</v>
      </c>
      <c r="B9" s="3">
        <v>1</v>
      </c>
      <c r="C9" s="11">
        <v>18.78223411601336</v>
      </c>
      <c r="D9" s="11">
        <v>18.113988532956071</v>
      </c>
      <c r="E9" s="11">
        <f t="shared" si="0"/>
        <v>18.448111324484714</v>
      </c>
      <c r="F9">
        <f t="shared" si="1"/>
        <v>0.33412279152864421</v>
      </c>
    </row>
    <row r="10" spans="1:6" ht="16" x14ac:dyDescent="0.2">
      <c r="A10" s="3">
        <v>10</v>
      </c>
      <c r="B10" s="3">
        <v>1</v>
      </c>
      <c r="C10" s="11">
        <v>31.966929125097728</v>
      </c>
      <c r="D10" s="11">
        <v>30.298426057362374</v>
      </c>
      <c r="E10" s="11">
        <f t="shared" si="0"/>
        <v>31.132677591230049</v>
      </c>
      <c r="F10">
        <f t="shared" si="1"/>
        <v>0.83425153386767714</v>
      </c>
    </row>
    <row r="11" spans="1:6" ht="16" x14ac:dyDescent="0.2">
      <c r="A11" s="3">
        <v>11</v>
      </c>
      <c r="B11" s="3">
        <v>1</v>
      </c>
      <c r="C11" s="11">
        <v>27.657147724962122</v>
      </c>
      <c r="D11" s="11">
        <v>25.854296242728061</v>
      </c>
      <c r="E11" s="11">
        <f t="shared" si="0"/>
        <v>26.755721983845092</v>
      </c>
      <c r="F11">
        <f t="shared" si="1"/>
        <v>0.90142574111703055</v>
      </c>
    </row>
    <row r="12" spans="1:6" ht="16" x14ac:dyDescent="0.2">
      <c r="A12" s="3">
        <v>12</v>
      </c>
      <c r="B12" s="3">
        <v>1</v>
      </c>
      <c r="C12" s="11">
        <v>19.473802177287141</v>
      </c>
      <c r="D12" s="11">
        <v>19.565815216618457</v>
      </c>
      <c r="E12" s="11">
        <f t="shared" si="0"/>
        <v>19.519808696952801</v>
      </c>
      <c r="F12">
        <f t="shared" si="1"/>
        <v>4.6006519665658274E-2</v>
      </c>
    </row>
    <row r="13" spans="1:6" ht="16" x14ac:dyDescent="0.2">
      <c r="A13" s="3">
        <v>13</v>
      </c>
      <c r="B13" s="3">
        <v>1</v>
      </c>
      <c r="C13" s="11">
        <v>25.871134935533814</v>
      </c>
      <c r="D13" s="11">
        <v>27.475676368110712</v>
      </c>
      <c r="E13" s="11">
        <f t="shared" si="0"/>
        <v>26.673405651822264</v>
      </c>
      <c r="F13">
        <f t="shared" si="1"/>
        <v>0.80227071628844904</v>
      </c>
    </row>
    <row r="14" spans="1:6" ht="16" x14ac:dyDescent="0.2">
      <c r="A14" s="3">
        <v>14</v>
      </c>
      <c r="B14" s="3">
        <v>1</v>
      </c>
      <c r="C14" s="11">
        <v>17.808904780089339</v>
      </c>
      <c r="D14" s="11">
        <v>18.242754273397598</v>
      </c>
      <c r="E14" s="11">
        <f t="shared" si="0"/>
        <v>18.025829526743468</v>
      </c>
      <c r="F14">
        <f t="shared" si="1"/>
        <v>0.21692474665412928</v>
      </c>
    </row>
    <row r="15" spans="1:6" ht="16" x14ac:dyDescent="0.2">
      <c r="A15" s="3">
        <v>15</v>
      </c>
      <c r="B15" s="3">
        <v>1</v>
      </c>
      <c r="C15" s="11">
        <v>25.477320623043923</v>
      </c>
      <c r="D15" s="11">
        <v>25.511308639024641</v>
      </c>
      <c r="E15" s="11">
        <f t="shared" si="0"/>
        <v>25.494314631034282</v>
      </c>
      <c r="F15">
        <f t="shared" si="1"/>
        <v>1.6994007990358995E-2</v>
      </c>
    </row>
    <row r="16" spans="1:6" ht="16" x14ac:dyDescent="0.2">
      <c r="A16" s="3">
        <v>16</v>
      </c>
      <c r="B16" s="3">
        <v>1</v>
      </c>
      <c r="C16" s="11">
        <v>15.244762983628119</v>
      </c>
      <c r="D16" s="11">
        <v>15.422396494500235</v>
      </c>
      <c r="E16" s="11">
        <f t="shared" si="0"/>
        <v>15.333579739064177</v>
      </c>
      <c r="F16">
        <f t="shared" si="1"/>
        <v>8.8816755436058159E-2</v>
      </c>
    </row>
    <row r="17" spans="1:6" ht="16" x14ac:dyDescent="0.2">
      <c r="A17" s="3">
        <v>17</v>
      </c>
      <c r="B17" s="3">
        <v>1</v>
      </c>
      <c r="C17" s="11">
        <v>19.450146460346311</v>
      </c>
      <c r="D17" s="11">
        <v>19.61027498804232</v>
      </c>
      <c r="E17" s="11">
        <f t="shared" si="0"/>
        <v>19.530210724194315</v>
      </c>
      <c r="F17">
        <f t="shared" si="1"/>
        <v>8.0064263848004913E-2</v>
      </c>
    </row>
    <row r="18" spans="1:6" ht="16" x14ac:dyDescent="0.2">
      <c r="A18" s="3">
        <v>18</v>
      </c>
      <c r="B18" s="3">
        <v>1</v>
      </c>
      <c r="C18" s="11">
        <v>21.73192860326197</v>
      </c>
      <c r="D18" s="11">
        <v>33.755118542958222</v>
      </c>
      <c r="E18" s="11">
        <f t="shared" si="0"/>
        <v>27.743523573110096</v>
      </c>
      <c r="F18">
        <f t="shared" si="1"/>
        <v>6.0115949698481304</v>
      </c>
    </row>
    <row r="19" spans="1:6" ht="16" x14ac:dyDescent="0.2">
      <c r="A19" s="3">
        <v>19</v>
      </c>
      <c r="B19" s="3">
        <v>1</v>
      </c>
      <c r="C19" s="11">
        <v>26.069882586969843</v>
      </c>
      <c r="D19" s="11">
        <v>27.102517519357146</v>
      </c>
      <c r="E19" s="11">
        <f t="shared" si="0"/>
        <v>26.586200053163495</v>
      </c>
      <c r="F19">
        <f t="shared" si="1"/>
        <v>0.51631746619365149</v>
      </c>
    </row>
    <row r="20" spans="1:6" ht="16" x14ac:dyDescent="0.2">
      <c r="A20" s="3">
        <v>20</v>
      </c>
      <c r="B20" s="3">
        <v>1</v>
      </c>
      <c r="C20" s="11">
        <v>34.790285281699759</v>
      </c>
      <c r="D20" s="11">
        <v>35.040771343711256</v>
      </c>
      <c r="E20" s="11">
        <f t="shared" si="0"/>
        <v>34.915528312705504</v>
      </c>
      <c r="F20">
        <f t="shared" si="1"/>
        <v>0.12524303100574838</v>
      </c>
    </row>
    <row r="21" spans="1:6" ht="16" x14ac:dyDescent="0.2">
      <c r="A21" s="3">
        <v>21</v>
      </c>
      <c r="B21" s="3">
        <v>1</v>
      </c>
      <c r="C21" s="11">
        <v>29.356780229877156</v>
      </c>
      <c r="D21" s="11">
        <v>34.018134419483815</v>
      </c>
      <c r="E21" s="11">
        <f t="shared" si="0"/>
        <v>31.687457324680487</v>
      </c>
      <c r="F21">
        <f t="shared" si="1"/>
        <v>2.3306770948033293</v>
      </c>
    </row>
    <row r="22" spans="1:6" ht="16" x14ac:dyDescent="0.2">
      <c r="A22" s="3">
        <v>22</v>
      </c>
      <c r="B22" s="3">
        <v>1</v>
      </c>
      <c r="C22" s="11">
        <v>27.199507283038624</v>
      </c>
      <c r="D22" s="11">
        <v>30.513467245217488</v>
      </c>
      <c r="E22" s="11">
        <f t="shared" si="0"/>
        <v>28.856487264128056</v>
      </c>
      <c r="F22">
        <f t="shared" si="1"/>
        <v>1.6569799810894317</v>
      </c>
    </row>
    <row r="23" spans="1:6" ht="16" x14ac:dyDescent="0.2">
      <c r="A23" s="3">
        <v>23</v>
      </c>
      <c r="B23" s="3">
        <v>1</v>
      </c>
      <c r="C23" s="11">
        <v>16.805502742171665</v>
      </c>
      <c r="D23" s="11">
        <v>18.454796032945975</v>
      </c>
      <c r="E23" s="11">
        <f t="shared" si="0"/>
        <v>17.63014938755882</v>
      </c>
      <c r="F23">
        <f t="shared" si="1"/>
        <v>0.82464664538715471</v>
      </c>
    </row>
    <row r="24" spans="1:6" ht="16" x14ac:dyDescent="0.2">
      <c r="A24" s="3">
        <v>24</v>
      </c>
      <c r="B24" s="3">
        <v>1</v>
      </c>
      <c r="C24" s="11">
        <v>29.657162854796386</v>
      </c>
      <c r="D24" s="11">
        <v>25.156826543878775</v>
      </c>
      <c r="E24" s="11">
        <f t="shared" si="0"/>
        <v>27.406994699337581</v>
      </c>
      <c r="F24">
        <f t="shared" si="1"/>
        <v>2.2501681554588053</v>
      </c>
    </row>
    <row r="25" spans="1:6" ht="16" x14ac:dyDescent="0.2">
      <c r="A25" s="3">
        <v>25</v>
      </c>
      <c r="B25" s="3">
        <v>1</v>
      </c>
      <c r="C25" s="11">
        <v>21.867250514690145</v>
      </c>
      <c r="D25" s="11">
        <v>23.176151774428277</v>
      </c>
      <c r="E25" s="11">
        <f t="shared" si="0"/>
        <v>22.521701144559209</v>
      </c>
      <c r="F25">
        <f t="shared" si="1"/>
        <v>0.65445062986906588</v>
      </c>
    </row>
    <row r="26" spans="1:6" ht="16" x14ac:dyDescent="0.2">
      <c r="A26" s="3">
        <v>26</v>
      </c>
      <c r="B26" s="3">
        <v>1</v>
      </c>
      <c r="C26" s="11">
        <v>19.36644313882617</v>
      </c>
      <c r="D26" s="11">
        <v>24.055745025283997</v>
      </c>
      <c r="E26" s="11">
        <f t="shared" si="0"/>
        <v>21.711094082055084</v>
      </c>
      <c r="F26">
        <f t="shared" si="1"/>
        <v>2.3446509432289098</v>
      </c>
    </row>
    <row r="27" spans="1:6" ht="16" x14ac:dyDescent="0.2">
      <c r="A27" s="3">
        <v>27</v>
      </c>
      <c r="B27" s="3">
        <v>1</v>
      </c>
      <c r="C27" s="11">
        <v>21.609263706474927</v>
      </c>
      <c r="D27" s="11">
        <v>21.831327711817231</v>
      </c>
      <c r="E27" s="11">
        <f t="shared" si="0"/>
        <v>21.720295709146079</v>
      </c>
      <c r="F27">
        <f t="shared" si="1"/>
        <v>0.11103200267115199</v>
      </c>
    </row>
    <row r="28" spans="1:6" ht="16" x14ac:dyDescent="0.2">
      <c r="A28" s="3">
        <v>28</v>
      </c>
      <c r="B28" s="3">
        <v>1</v>
      </c>
      <c r="C28" s="11">
        <v>26.412846549194239</v>
      </c>
      <c r="D28" s="11">
        <v>27.670067084869057</v>
      </c>
      <c r="E28" s="11">
        <f t="shared" si="0"/>
        <v>27.041456817031648</v>
      </c>
      <c r="F28">
        <f t="shared" si="1"/>
        <v>0.62861026783740914</v>
      </c>
    </row>
    <row r="29" spans="1:6" ht="16" x14ac:dyDescent="0.2">
      <c r="A29" s="3">
        <v>29</v>
      </c>
      <c r="B29" s="3">
        <v>1</v>
      </c>
      <c r="C29" s="11" t="s">
        <v>138</v>
      </c>
      <c r="D29" s="11">
        <v>24.149734974287693</v>
      </c>
      <c r="E29" s="11">
        <f t="shared" si="0"/>
        <v>24.149734974287693</v>
      </c>
      <c r="F29" t="s">
        <v>138</v>
      </c>
    </row>
    <row r="30" spans="1:6" ht="16" x14ac:dyDescent="0.2">
      <c r="A30" s="3">
        <v>30</v>
      </c>
      <c r="B30" s="3">
        <v>1</v>
      </c>
      <c r="C30" s="11">
        <v>28.444550410082254</v>
      </c>
      <c r="D30" s="11">
        <v>27.187695680473471</v>
      </c>
      <c r="E30" s="11">
        <f t="shared" si="0"/>
        <v>27.816123045277863</v>
      </c>
      <c r="F30">
        <f t="shared" si="1"/>
        <v>0.62842736480439143</v>
      </c>
    </row>
    <row r="31" spans="1:6" ht="16" x14ac:dyDescent="0.2">
      <c r="A31" s="3">
        <v>31</v>
      </c>
      <c r="B31" s="3">
        <v>1</v>
      </c>
      <c r="C31" s="11">
        <v>31.118728277901411</v>
      </c>
      <c r="D31" s="11">
        <v>28.065468273897807</v>
      </c>
      <c r="E31" s="11">
        <f t="shared" si="0"/>
        <v>29.592098275899609</v>
      </c>
      <c r="F31">
        <f t="shared" si="1"/>
        <v>1.5266300020018022</v>
      </c>
    </row>
    <row r="32" spans="1:6" ht="16" x14ac:dyDescent="0.2">
      <c r="A32" s="3">
        <v>32</v>
      </c>
      <c r="B32" s="3">
        <v>1</v>
      </c>
      <c r="C32" s="11">
        <v>21.940560453789228</v>
      </c>
      <c r="D32" s="11">
        <v>22.646927639464568</v>
      </c>
      <c r="E32" s="11">
        <f t="shared" si="0"/>
        <v>22.293744046626898</v>
      </c>
      <c r="F32">
        <f t="shared" si="1"/>
        <v>0.35318359283767004</v>
      </c>
    </row>
    <row r="33" spans="3:5" x14ac:dyDescent="0.2">
      <c r="C33" s="11"/>
      <c r="D33" s="11"/>
      <c r="E33" s="11"/>
    </row>
    <row r="34" spans="3:5" x14ac:dyDescent="0.2">
      <c r="C34" s="11"/>
      <c r="D34" s="11"/>
      <c r="E34" s="11"/>
    </row>
    <row r="35" spans="3:5" x14ac:dyDescent="0.2">
      <c r="C35" s="11"/>
      <c r="D35" s="11"/>
      <c r="E35" s="11"/>
    </row>
    <row r="36" spans="3:5" x14ac:dyDescent="0.2">
      <c r="C36" s="11"/>
      <c r="D36" s="11"/>
      <c r="E36" s="11"/>
    </row>
    <row r="37" spans="3:5" x14ac:dyDescent="0.2">
      <c r="C37" s="11"/>
      <c r="D37" s="11"/>
      <c r="E37" s="11"/>
    </row>
    <row r="38" spans="3:5" x14ac:dyDescent="0.2">
      <c r="C38" s="11"/>
      <c r="D38" s="11"/>
      <c r="E38" s="11"/>
    </row>
    <row r="39" spans="3:5" x14ac:dyDescent="0.2">
      <c r="C39" s="11"/>
      <c r="D39" s="11"/>
      <c r="E39" s="11"/>
    </row>
    <row r="40" spans="3:5" x14ac:dyDescent="0.2">
      <c r="C40" s="11"/>
      <c r="D40" s="11"/>
      <c r="E40" s="11"/>
    </row>
    <row r="41" spans="3:5" x14ac:dyDescent="0.2">
      <c r="C41" s="11"/>
      <c r="D41" s="11"/>
      <c r="E41" s="11"/>
    </row>
    <row r="42" spans="3:5" x14ac:dyDescent="0.2">
      <c r="C42" s="11"/>
      <c r="D42" s="11"/>
      <c r="E42" s="11"/>
    </row>
    <row r="43" spans="3:5" x14ac:dyDescent="0.2">
      <c r="C43" s="11"/>
      <c r="D43" s="11"/>
      <c r="E43" s="11"/>
    </row>
    <row r="44" spans="3:5" x14ac:dyDescent="0.2">
      <c r="C44" s="11"/>
      <c r="D44" s="11"/>
      <c r="E44" s="11"/>
    </row>
    <row r="45" spans="3:5" x14ac:dyDescent="0.2">
      <c r="C45" s="11"/>
      <c r="D45" s="11"/>
      <c r="E45" s="11"/>
    </row>
    <row r="46" spans="3:5" x14ac:dyDescent="0.2">
      <c r="C46" s="11"/>
      <c r="D46" s="11"/>
      <c r="E46" s="11"/>
    </row>
    <row r="47" spans="3:5" x14ac:dyDescent="0.2">
      <c r="C47" s="11"/>
      <c r="D47" s="11"/>
      <c r="E47" s="11"/>
    </row>
    <row r="48" spans="3:5"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row r="57" spans="3:5" x14ac:dyDescent="0.2">
      <c r="C57" s="11"/>
      <c r="D57" s="11"/>
      <c r="E57" s="11"/>
    </row>
    <row r="58" spans="3:5" x14ac:dyDescent="0.2">
      <c r="C58" s="11"/>
      <c r="D58" s="11"/>
      <c r="E58" s="11"/>
    </row>
    <row r="59" spans="3:5" x14ac:dyDescent="0.2">
      <c r="C59" s="11"/>
      <c r="D59" s="11"/>
      <c r="E59" s="11"/>
    </row>
    <row r="60" spans="3:5" x14ac:dyDescent="0.2">
      <c r="C60" s="11"/>
      <c r="D60" s="11"/>
      <c r="E60" s="11"/>
    </row>
    <row r="61" spans="3:5" x14ac:dyDescent="0.2">
      <c r="C61" s="11"/>
      <c r="D61" s="11"/>
      <c r="E61" s="11"/>
    </row>
    <row r="62" spans="3:5" x14ac:dyDescent="0.2">
      <c r="C62" s="11"/>
      <c r="D62" s="11"/>
      <c r="E62" s="11"/>
    </row>
    <row r="63" spans="3:5" x14ac:dyDescent="0.2">
      <c r="C63" s="11"/>
      <c r="D63" s="11"/>
      <c r="E63" s="1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BA6D7-2D4C-8142-BE83-D71810721E16}">
  <dimension ref="A1:N69"/>
  <sheetViews>
    <sheetView topLeftCell="A34" workbookViewId="0">
      <selection activeCell="M72" sqref="M72"/>
    </sheetView>
  </sheetViews>
  <sheetFormatPr baseColWidth="10" defaultRowHeight="15" x14ac:dyDescent="0.2"/>
  <cols>
    <col min="1" max="16384" width="10.83203125" style="3"/>
  </cols>
  <sheetData>
    <row r="1" spans="1:14" ht="32" x14ac:dyDescent="0.2">
      <c r="A1" s="1" t="s">
        <v>130</v>
      </c>
      <c r="B1" s="2" t="s">
        <v>25</v>
      </c>
      <c r="C1" s="3" t="s">
        <v>97</v>
      </c>
      <c r="D1" s="3" t="s">
        <v>98</v>
      </c>
      <c r="E1" s="3" t="s">
        <v>99</v>
      </c>
      <c r="F1" s="3" t="s">
        <v>100</v>
      </c>
      <c r="G1" s="3" t="s">
        <v>101</v>
      </c>
      <c r="H1" s="3" t="s">
        <v>102</v>
      </c>
      <c r="I1" s="3" t="s">
        <v>103</v>
      </c>
      <c r="J1" s="3" t="s">
        <v>104</v>
      </c>
      <c r="K1" s="3" t="s">
        <v>105</v>
      </c>
      <c r="L1" s="3" t="s">
        <v>106</v>
      </c>
      <c r="M1" s="3" t="s">
        <v>107</v>
      </c>
      <c r="N1" s="3" t="s">
        <v>108</v>
      </c>
    </row>
    <row r="2" spans="1:14" x14ac:dyDescent="0.2">
      <c r="A2" s="40">
        <v>7</v>
      </c>
      <c r="B2" s="3">
        <v>5.9031000000000002</v>
      </c>
      <c r="C2" s="3">
        <v>0.10764</v>
      </c>
      <c r="D2" s="3">
        <v>0.29026999999999997</v>
      </c>
      <c r="E2" s="3">
        <v>0.25624999999999998</v>
      </c>
      <c r="F2" s="3">
        <v>0.35938999999999999</v>
      </c>
      <c r="G2" s="3">
        <v>0.13533999999999999</v>
      </c>
      <c r="H2" s="3">
        <v>0.13155</v>
      </c>
      <c r="I2" s="3">
        <v>0.70216999999999996</v>
      </c>
      <c r="J2" s="3">
        <v>0.25368000000000002</v>
      </c>
      <c r="K2" s="3" t="s">
        <v>145</v>
      </c>
      <c r="L2" s="3">
        <v>0.18820999999999999</v>
      </c>
      <c r="M2" s="3">
        <v>0.19738</v>
      </c>
      <c r="N2" s="3">
        <v>0.19284999999999999</v>
      </c>
    </row>
    <row r="3" spans="1:14" x14ac:dyDescent="0.2">
      <c r="A3" s="40"/>
      <c r="B3" s="3">
        <v>5.4638</v>
      </c>
      <c r="C3" s="3">
        <v>0.20849000000000001</v>
      </c>
      <c r="D3" s="3">
        <v>0.34916999999999998</v>
      </c>
      <c r="E3" s="3">
        <v>0.38785999999999998</v>
      </c>
      <c r="F3" s="3">
        <v>0.45755000000000001</v>
      </c>
      <c r="G3" s="3">
        <v>0.25453999999999999</v>
      </c>
      <c r="H3" s="3">
        <v>0.19363</v>
      </c>
      <c r="I3" s="3">
        <v>0.93157000000000001</v>
      </c>
      <c r="J3" s="3">
        <v>0.44925999999999999</v>
      </c>
      <c r="K3" s="3">
        <v>0.29149999999999998</v>
      </c>
      <c r="L3" s="3">
        <v>0.26724999999999999</v>
      </c>
      <c r="M3" s="3">
        <v>0.31015999999999999</v>
      </c>
      <c r="N3" s="3">
        <v>0.36374000000000001</v>
      </c>
    </row>
    <row r="4" spans="1:14" x14ac:dyDescent="0.2">
      <c r="A4" s="40"/>
      <c r="B4" s="3">
        <v>5.0244</v>
      </c>
      <c r="C4" s="3">
        <v>0.38421</v>
      </c>
      <c r="D4" s="3">
        <v>0.27052999999999999</v>
      </c>
      <c r="E4" s="3">
        <v>0.51526000000000005</v>
      </c>
      <c r="F4" s="3">
        <v>0.63304000000000005</v>
      </c>
      <c r="G4" s="3">
        <v>0.45490000000000003</v>
      </c>
      <c r="H4" s="3">
        <v>0.43034</v>
      </c>
      <c r="I4" s="3">
        <v>0.76</v>
      </c>
      <c r="J4" s="3">
        <v>0.98309000000000002</v>
      </c>
      <c r="K4" s="3">
        <v>0.33156999999999998</v>
      </c>
      <c r="L4" s="3">
        <v>0.35918</v>
      </c>
      <c r="M4" s="3">
        <v>0.51376999999999995</v>
      </c>
      <c r="N4" s="3">
        <v>0.54844000000000004</v>
      </c>
    </row>
    <row r="5" spans="1:14" x14ac:dyDescent="0.2">
      <c r="A5" s="40"/>
      <c r="B5" s="3">
        <v>4.5850999999999997</v>
      </c>
      <c r="C5" s="3">
        <v>0.47206999999999999</v>
      </c>
      <c r="D5" s="3">
        <v>0.41435</v>
      </c>
      <c r="E5" s="3">
        <v>0.85940000000000005</v>
      </c>
      <c r="F5" s="3">
        <v>0.59409000000000001</v>
      </c>
      <c r="G5" s="3">
        <v>0.51593999999999995</v>
      </c>
      <c r="H5" s="3">
        <v>0.58111999999999997</v>
      </c>
      <c r="I5" s="3">
        <v>1.2154</v>
      </c>
      <c r="J5" s="3">
        <v>0.2636</v>
      </c>
      <c r="K5" s="3">
        <v>0.81015000000000004</v>
      </c>
      <c r="L5" s="3">
        <v>0.75561999999999996</v>
      </c>
      <c r="M5" s="3">
        <v>0.51456999999999997</v>
      </c>
      <c r="N5" s="3">
        <v>0.57774000000000003</v>
      </c>
    </row>
    <row r="6" spans="1:14" x14ac:dyDescent="0.2">
      <c r="A6" s="40"/>
      <c r="B6" s="3">
        <v>4.1458000000000004</v>
      </c>
      <c r="C6" s="3">
        <v>0.1474</v>
      </c>
      <c r="D6" s="3">
        <v>0.2964</v>
      </c>
      <c r="E6" s="3">
        <v>0.75907000000000002</v>
      </c>
      <c r="F6" s="3">
        <v>0.78356999999999999</v>
      </c>
      <c r="G6" s="3">
        <v>0.65054000000000001</v>
      </c>
      <c r="H6" s="3">
        <v>0.67569999999999997</v>
      </c>
      <c r="I6" s="3">
        <v>0.89107999999999998</v>
      </c>
      <c r="J6" s="3">
        <v>0.24154</v>
      </c>
      <c r="K6" s="3">
        <v>0.82411000000000001</v>
      </c>
      <c r="L6" s="3">
        <v>0.71479999999999999</v>
      </c>
      <c r="M6" s="3">
        <v>0.68306</v>
      </c>
      <c r="N6" s="3">
        <v>0.71328000000000003</v>
      </c>
    </row>
    <row r="7" spans="1:14" x14ac:dyDescent="0.2">
      <c r="A7" s="40"/>
      <c r="B7" s="3">
        <v>3.7063999999999999</v>
      </c>
      <c r="C7" s="3">
        <v>0.17610999999999999</v>
      </c>
      <c r="D7" s="3">
        <v>0.36216999999999999</v>
      </c>
      <c r="E7" s="3">
        <v>0.83018000000000003</v>
      </c>
      <c r="F7" s="3">
        <v>0.86745000000000005</v>
      </c>
      <c r="G7" s="3">
        <v>0.68635000000000002</v>
      </c>
      <c r="H7" s="3">
        <v>0.75263000000000002</v>
      </c>
      <c r="I7" s="3">
        <v>1.0911</v>
      </c>
      <c r="J7" s="3">
        <v>2.1901000000000002</v>
      </c>
      <c r="K7" s="3">
        <v>0.87522999999999995</v>
      </c>
      <c r="L7" s="3">
        <v>0.82513999999999998</v>
      </c>
      <c r="M7" s="3">
        <v>0.80527000000000004</v>
      </c>
      <c r="N7" s="3">
        <v>0.69818000000000002</v>
      </c>
    </row>
    <row r="8" spans="1:14" x14ac:dyDescent="0.2">
      <c r="A8" s="40"/>
      <c r="B8" s="3">
        <v>3.2671000000000001</v>
      </c>
      <c r="C8" s="3">
        <v>0.14798</v>
      </c>
      <c r="D8" s="3">
        <v>0.28427000000000002</v>
      </c>
      <c r="E8" s="3">
        <v>0.89763000000000004</v>
      </c>
      <c r="F8" s="3">
        <v>0.85350999999999999</v>
      </c>
      <c r="G8" s="3">
        <v>0.73682000000000003</v>
      </c>
      <c r="H8" s="3">
        <v>0.77717999999999998</v>
      </c>
      <c r="I8" s="3">
        <v>1.1517999999999999</v>
      </c>
      <c r="J8" s="3">
        <v>0.33933999999999997</v>
      </c>
      <c r="K8" s="3">
        <v>1.0095000000000001</v>
      </c>
      <c r="L8" s="3">
        <v>0.95282999999999995</v>
      </c>
      <c r="M8" s="3">
        <v>0.88551999999999997</v>
      </c>
      <c r="N8" s="3">
        <v>0.94643999999999995</v>
      </c>
    </row>
    <row r="9" spans="1:14" x14ac:dyDescent="0.2">
      <c r="A9" s="40"/>
      <c r="B9" s="3">
        <v>2.8277999999999999</v>
      </c>
      <c r="C9" s="3">
        <v>0.70442000000000005</v>
      </c>
      <c r="D9" s="3">
        <v>0.22333</v>
      </c>
      <c r="E9" s="3">
        <v>0.92325000000000002</v>
      </c>
      <c r="F9" s="3">
        <v>0.98794999999999999</v>
      </c>
      <c r="G9" s="3">
        <v>0.80081999999999998</v>
      </c>
      <c r="H9" s="3">
        <v>0.87105999999999995</v>
      </c>
      <c r="I9" s="3">
        <v>1.0323</v>
      </c>
      <c r="J9" s="3">
        <v>0.35698999999999997</v>
      </c>
      <c r="K9" s="3">
        <v>1.1283000000000001</v>
      </c>
      <c r="L9" s="3">
        <v>0.94855999999999996</v>
      </c>
      <c r="M9" s="3">
        <v>0.92398000000000002</v>
      </c>
      <c r="N9" s="3">
        <v>0.94369999999999998</v>
      </c>
    </row>
    <row r="10" spans="1:14" x14ac:dyDescent="0.2">
      <c r="A10" s="40"/>
      <c r="B10" s="3">
        <v>2.3883999999999999</v>
      </c>
      <c r="C10" s="3">
        <v>0.27638000000000001</v>
      </c>
      <c r="D10" s="3">
        <v>0.49619999999999997</v>
      </c>
      <c r="E10" s="3">
        <v>0.99100999999999995</v>
      </c>
      <c r="F10" s="3">
        <v>1.0611999999999999</v>
      </c>
      <c r="G10" s="3">
        <v>0.95220000000000005</v>
      </c>
      <c r="H10" s="3">
        <v>0.99650000000000005</v>
      </c>
      <c r="I10" s="3">
        <v>1.2853000000000001</v>
      </c>
      <c r="J10" s="3">
        <v>0.35331000000000001</v>
      </c>
      <c r="K10" s="3">
        <v>0.90786</v>
      </c>
      <c r="L10" s="3">
        <v>0.94720000000000004</v>
      </c>
      <c r="M10" s="3">
        <v>0.98075000000000001</v>
      </c>
      <c r="N10" s="3">
        <v>0.93854000000000004</v>
      </c>
    </row>
    <row r="11" spans="1:14" x14ac:dyDescent="0.2">
      <c r="A11" s="40"/>
      <c r="B11" s="3">
        <v>1.9491000000000001</v>
      </c>
      <c r="C11" s="3">
        <v>0.23080000000000001</v>
      </c>
      <c r="D11" s="3">
        <v>0.30313000000000001</v>
      </c>
      <c r="E11" s="3">
        <v>1.0324</v>
      </c>
      <c r="F11" s="3">
        <v>0.93708999999999998</v>
      </c>
      <c r="G11" s="3">
        <v>0.96941999999999995</v>
      </c>
      <c r="H11" s="3">
        <v>0.95269000000000004</v>
      </c>
      <c r="I11" s="3">
        <v>0.99277000000000004</v>
      </c>
      <c r="J11" s="3">
        <v>0.38602999999999998</v>
      </c>
      <c r="K11" s="3">
        <v>0.96914</v>
      </c>
      <c r="L11" s="3">
        <v>0.96074000000000004</v>
      </c>
      <c r="M11" s="3">
        <v>1.0621</v>
      </c>
      <c r="N11" s="3">
        <v>1.0001</v>
      </c>
    </row>
    <row r="12" spans="1:14" x14ac:dyDescent="0.2">
      <c r="A12" s="40"/>
      <c r="B12" s="3">
        <v>1.5098</v>
      </c>
      <c r="C12" s="3">
        <v>0.19142999999999999</v>
      </c>
      <c r="D12" s="3">
        <v>0.29128999999999999</v>
      </c>
      <c r="E12" s="3">
        <v>0.99207999999999996</v>
      </c>
      <c r="F12" s="3">
        <v>0.98960999999999999</v>
      </c>
      <c r="G12" s="3">
        <v>1.0484</v>
      </c>
      <c r="H12" s="3">
        <v>0.98804999999999998</v>
      </c>
      <c r="I12" s="3">
        <v>1.0226999999999999</v>
      </c>
      <c r="J12" s="3">
        <v>0.37390000000000001</v>
      </c>
      <c r="K12" s="3" t="s">
        <v>145</v>
      </c>
      <c r="L12" s="3">
        <v>1.0348999999999999</v>
      </c>
      <c r="M12" s="3">
        <v>0.95679999999999998</v>
      </c>
      <c r="N12" s="3">
        <v>1.0613999999999999</v>
      </c>
    </row>
    <row r="13" spans="1:14" x14ac:dyDescent="0.2">
      <c r="A13" s="40"/>
      <c r="B13" s="3">
        <v>1.0704</v>
      </c>
      <c r="C13" s="3">
        <v>1</v>
      </c>
      <c r="D13" s="3">
        <v>1</v>
      </c>
      <c r="E13" s="3">
        <v>1</v>
      </c>
      <c r="F13" s="3">
        <v>1</v>
      </c>
      <c r="G13" s="3">
        <v>1</v>
      </c>
      <c r="H13" s="3">
        <v>1</v>
      </c>
      <c r="I13" s="3">
        <v>1</v>
      </c>
      <c r="J13" s="3">
        <v>1</v>
      </c>
      <c r="K13" s="3">
        <v>1</v>
      </c>
      <c r="L13" s="3">
        <v>1</v>
      </c>
      <c r="M13" s="3">
        <v>1</v>
      </c>
      <c r="N13" s="3">
        <v>1</v>
      </c>
    </row>
    <row r="14" spans="1:14" x14ac:dyDescent="0.2">
      <c r="A14" s="32"/>
    </row>
    <row r="15" spans="1:14" ht="32" x14ac:dyDescent="0.2">
      <c r="A15" s="40">
        <v>14</v>
      </c>
      <c r="B15" s="2" t="s">
        <v>25</v>
      </c>
      <c r="C15" s="3" t="s">
        <v>97</v>
      </c>
      <c r="D15" s="3" t="s">
        <v>98</v>
      </c>
      <c r="E15" s="3" t="s">
        <v>99</v>
      </c>
      <c r="F15" s="3" t="s">
        <v>100</v>
      </c>
      <c r="G15" s="3" t="s">
        <v>101</v>
      </c>
      <c r="H15" s="3" t="s">
        <v>102</v>
      </c>
      <c r="I15" s="3" t="s">
        <v>103</v>
      </c>
      <c r="J15" s="3" t="s">
        <v>104</v>
      </c>
      <c r="K15" s="3" t="s">
        <v>105</v>
      </c>
      <c r="L15" s="3" t="s">
        <v>106</v>
      </c>
      <c r="M15" s="3" t="s">
        <v>107</v>
      </c>
      <c r="N15" s="3" t="s">
        <v>108</v>
      </c>
    </row>
    <row r="16" spans="1:14" x14ac:dyDescent="0.2">
      <c r="A16" s="40"/>
      <c r="B16" s="3">
        <v>5.9031000000000002</v>
      </c>
      <c r="C16" s="3">
        <v>1.3506</v>
      </c>
      <c r="D16" s="3">
        <v>1.8492</v>
      </c>
      <c r="E16" s="3">
        <v>0.23852999999999999</v>
      </c>
      <c r="F16" s="3">
        <v>0.18290999999999999</v>
      </c>
      <c r="G16" s="3">
        <v>0.1106</v>
      </c>
      <c r="H16" s="3">
        <v>0.11398999999999999</v>
      </c>
      <c r="I16" s="3">
        <v>1.7531000000000001</v>
      </c>
      <c r="J16" s="3">
        <v>0.51941999999999999</v>
      </c>
      <c r="K16" s="3">
        <v>0.11319</v>
      </c>
      <c r="L16" s="3">
        <v>0.19685</v>
      </c>
      <c r="M16" s="3">
        <v>0.13739000000000001</v>
      </c>
      <c r="N16" s="3" t="s">
        <v>145</v>
      </c>
    </row>
    <row r="17" spans="1:14" x14ac:dyDescent="0.2">
      <c r="A17" s="40"/>
      <c r="B17" s="3">
        <v>5.4638</v>
      </c>
      <c r="C17" s="3">
        <v>2.5051000000000001</v>
      </c>
      <c r="D17" s="3">
        <v>1.9333</v>
      </c>
      <c r="E17" s="3">
        <v>0.27211999999999997</v>
      </c>
      <c r="F17" s="3">
        <v>0.25602000000000003</v>
      </c>
      <c r="G17" s="3">
        <v>0.20236000000000001</v>
      </c>
      <c r="H17" s="3">
        <v>0.23361000000000001</v>
      </c>
      <c r="I17" s="3">
        <v>0.66305999999999998</v>
      </c>
      <c r="J17" s="3">
        <v>0.80503000000000002</v>
      </c>
      <c r="K17" s="3">
        <v>0.18262</v>
      </c>
      <c r="L17" s="3">
        <v>0.22569</v>
      </c>
      <c r="M17" s="3">
        <v>0.24206</v>
      </c>
      <c r="N17" s="3">
        <v>0.22916</v>
      </c>
    </row>
    <row r="18" spans="1:14" x14ac:dyDescent="0.2">
      <c r="A18" s="40"/>
      <c r="B18" s="3">
        <v>5.0244</v>
      </c>
      <c r="C18" s="3">
        <v>0.94025000000000003</v>
      </c>
      <c r="D18" s="3">
        <v>0.90310999999999997</v>
      </c>
      <c r="E18" s="3">
        <v>0.38963999999999999</v>
      </c>
      <c r="F18" s="3">
        <v>0.35835</v>
      </c>
      <c r="G18" s="3">
        <v>0.40662999999999999</v>
      </c>
      <c r="H18" s="3">
        <v>0.38851000000000002</v>
      </c>
      <c r="I18" s="3">
        <v>2.1242999999999999</v>
      </c>
      <c r="J18" s="3">
        <v>1.4584999999999999</v>
      </c>
      <c r="K18" s="3">
        <v>0.29331000000000002</v>
      </c>
      <c r="L18" s="3">
        <v>0.20609</v>
      </c>
      <c r="M18" s="3">
        <v>0.31661</v>
      </c>
      <c r="N18" s="3">
        <v>0.38452999999999998</v>
      </c>
    </row>
    <row r="19" spans="1:14" x14ac:dyDescent="0.2">
      <c r="A19" s="40"/>
      <c r="B19" s="3">
        <v>4.5850999999999997</v>
      </c>
      <c r="C19" s="3">
        <v>1.0327</v>
      </c>
      <c r="D19" s="3">
        <v>1.7083999999999999</v>
      </c>
      <c r="E19" s="3">
        <v>0.52627999999999997</v>
      </c>
      <c r="F19" s="3">
        <v>0.64407000000000003</v>
      </c>
      <c r="G19" s="3">
        <v>0.59060999999999997</v>
      </c>
      <c r="H19" s="3">
        <v>0.58170999999999995</v>
      </c>
      <c r="I19" s="3">
        <v>0.80164999999999997</v>
      </c>
      <c r="J19" s="3">
        <v>0.76695000000000002</v>
      </c>
      <c r="K19" s="3" t="s">
        <v>145</v>
      </c>
      <c r="L19" s="3">
        <v>0.41458</v>
      </c>
      <c r="M19" s="3">
        <v>0.38479000000000002</v>
      </c>
      <c r="N19" s="3">
        <v>0.58391999999999999</v>
      </c>
    </row>
    <row r="20" spans="1:14" x14ac:dyDescent="0.2">
      <c r="A20" s="40"/>
      <c r="B20" s="3">
        <v>4.1458000000000004</v>
      </c>
      <c r="C20" s="3">
        <v>1.1318999999999999</v>
      </c>
      <c r="D20" s="3">
        <v>2.8126000000000002</v>
      </c>
      <c r="E20" s="3">
        <v>0.63097000000000003</v>
      </c>
      <c r="F20" s="3">
        <v>0.59067999999999998</v>
      </c>
      <c r="G20" s="3">
        <v>0.73707</v>
      </c>
      <c r="H20" s="3">
        <v>0.65478000000000003</v>
      </c>
      <c r="I20" s="3">
        <v>0.76700000000000002</v>
      </c>
      <c r="J20" s="3">
        <v>0.62909000000000004</v>
      </c>
      <c r="K20" s="3">
        <v>0.60389000000000004</v>
      </c>
      <c r="L20" s="3">
        <v>0.55528999999999995</v>
      </c>
      <c r="M20" s="3">
        <v>0.64656999999999998</v>
      </c>
      <c r="N20" s="3">
        <v>0.84987000000000001</v>
      </c>
    </row>
    <row r="21" spans="1:14" x14ac:dyDescent="0.2">
      <c r="A21" s="40"/>
      <c r="B21" s="3">
        <v>3.7063999999999999</v>
      </c>
      <c r="C21" s="3">
        <v>2.6979000000000002</v>
      </c>
      <c r="D21" s="3">
        <v>4.1398999999999999</v>
      </c>
      <c r="E21" s="3">
        <v>0.61831999999999998</v>
      </c>
      <c r="F21" s="3">
        <v>0.64924999999999999</v>
      </c>
      <c r="G21" s="3">
        <v>0.73077000000000003</v>
      </c>
      <c r="H21" s="3">
        <v>0.70867000000000002</v>
      </c>
      <c r="I21" s="3">
        <v>0.66003000000000001</v>
      </c>
      <c r="J21" s="3">
        <v>0.76922999999999997</v>
      </c>
      <c r="K21" s="3">
        <v>0.89809000000000005</v>
      </c>
      <c r="L21" s="3">
        <v>1.0232000000000001</v>
      </c>
      <c r="M21" s="3">
        <v>0.78037999999999996</v>
      </c>
      <c r="N21" s="3">
        <v>0.89981999999999995</v>
      </c>
    </row>
    <row r="22" spans="1:14" x14ac:dyDescent="0.2">
      <c r="A22" s="40"/>
      <c r="B22" s="3">
        <v>3.2671000000000001</v>
      </c>
      <c r="C22" s="3">
        <v>15.114000000000001</v>
      </c>
      <c r="D22" s="3">
        <v>1.8655999999999999</v>
      </c>
      <c r="E22" s="3">
        <v>0.69911000000000001</v>
      </c>
      <c r="F22" s="3">
        <v>0.79734000000000005</v>
      </c>
      <c r="G22" s="3">
        <v>0.78300000000000003</v>
      </c>
      <c r="H22" s="3">
        <v>0.77737000000000001</v>
      </c>
      <c r="I22" s="3">
        <v>0.77132999999999996</v>
      </c>
      <c r="J22" s="3">
        <v>0.70372999999999997</v>
      </c>
      <c r="K22" s="3">
        <v>1.0318000000000001</v>
      </c>
      <c r="L22" s="3">
        <v>1.0398000000000001</v>
      </c>
      <c r="M22" s="3">
        <v>0.90222000000000002</v>
      </c>
      <c r="N22" s="3">
        <v>1.1011</v>
      </c>
    </row>
    <row r="23" spans="1:14" x14ac:dyDescent="0.2">
      <c r="A23" s="40"/>
      <c r="B23" s="3">
        <v>2.8277999999999999</v>
      </c>
      <c r="C23" s="3">
        <v>1.7272000000000001</v>
      </c>
      <c r="D23" s="3">
        <v>1.8290999999999999</v>
      </c>
      <c r="E23" s="3">
        <v>0.81655999999999995</v>
      </c>
      <c r="F23" s="3">
        <v>0.76698</v>
      </c>
      <c r="G23" s="3">
        <v>0.88293999999999995</v>
      </c>
      <c r="H23" s="3">
        <v>0.91781000000000001</v>
      </c>
      <c r="I23" s="3">
        <v>0.78995000000000004</v>
      </c>
      <c r="J23" s="3">
        <v>0.80427000000000004</v>
      </c>
      <c r="K23" s="3">
        <v>1.0115000000000001</v>
      </c>
      <c r="L23" s="3">
        <v>0.96867999999999999</v>
      </c>
      <c r="M23" s="3">
        <v>0.93989</v>
      </c>
      <c r="N23" s="3">
        <v>0.99263000000000001</v>
      </c>
    </row>
    <row r="24" spans="1:14" x14ac:dyDescent="0.2">
      <c r="A24" s="40"/>
      <c r="B24" s="3">
        <v>2.3883999999999999</v>
      </c>
      <c r="C24" s="3">
        <v>1.0653999999999999</v>
      </c>
      <c r="D24" s="3">
        <v>0.77331000000000005</v>
      </c>
      <c r="E24" s="3">
        <v>1.0018</v>
      </c>
      <c r="F24" s="3">
        <v>0.84458999999999995</v>
      </c>
      <c r="G24" s="3">
        <v>0.95038</v>
      </c>
      <c r="H24" s="3">
        <v>1.032</v>
      </c>
      <c r="I24" s="3">
        <v>0.98570999999999998</v>
      </c>
      <c r="J24" s="3">
        <v>1.0998000000000001</v>
      </c>
      <c r="K24" s="3">
        <v>1.0626</v>
      </c>
      <c r="L24" s="3">
        <v>0.97389999999999999</v>
      </c>
      <c r="M24" s="3" t="s">
        <v>145</v>
      </c>
      <c r="N24" s="3">
        <v>0.98340000000000005</v>
      </c>
    </row>
    <row r="25" spans="1:14" x14ac:dyDescent="0.2">
      <c r="A25" s="40"/>
      <c r="B25" s="3">
        <v>1.9491000000000001</v>
      </c>
      <c r="C25" s="3">
        <v>1.522</v>
      </c>
      <c r="D25" s="3">
        <v>3.6097000000000001</v>
      </c>
      <c r="E25" s="3">
        <v>0.84001999999999999</v>
      </c>
      <c r="F25" s="3">
        <v>0.88007000000000002</v>
      </c>
      <c r="G25" s="3">
        <v>1.0669</v>
      </c>
      <c r="H25" s="3">
        <v>0.97263999999999995</v>
      </c>
      <c r="I25" s="3">
        <v>2.5760000000000001</v>
      </c>
      <c r="J25" s="3">
        <v>0.88422999999999996</v>
      </c>
      <c r="K25" s="3">
        <v>0.98051999999999995</v>
      </c>
      <c r="L25" s="3">
        <v>1.0024999999999999</v>
      </c>
      <c r="M25" s="3">
        <v>1.0016</v>
      </c>
      <c r="N25" s="3">
        <v>1.0683</v>
      </c>
    </row>
    <row r="26" spans="1:14" x14ac:dyDescent="0.2">
      <c r="A26" s="40"/>
      <c r="B26" s="3">
        <v>1.5098</v>
      </c>
      <c r="C26" s="3">
        <v>1.4802999999999999</v>
      </c>
      <c r="D26" s="3">
        <v>1.0328999999999999</v>
      </c>
      <c r="E26" s="3">
        <v>0.86848999999999998</v>
      </c>
      <c r="F26" s="3">
        <v>1.1587000000000001</v>
      </c>
      <c r="G26" s="3">
        <v>1.0718000000000001</v>
      </c>
      <c r="H26" s="3">
        <v>0.99539999999999995</v>
      </c>
      <c r="I26" s="3">
        <v>2.1766999999999999</v>
      </c>
      <c r="J26" s="3">
        <v>0.83016000000000001</v>
      </c>
      <c r="K26" s="3">
        <v>0.95306999999999997</v>
      </c>
      <c r="L26" s="3">
        <v>0.96379999999999999</v>
      </c>
      <c r="M26" s="3">
        <v>0.99843999999999999</v>
      </c>
      <c r="N26" s="3">
        <v>0.95569999999999999</v>
      </c>
    </row>
    <row r="27" spans="1:14" x14ac:dyDescent="0.2">
      <c r="A27" s="40"/>
      <c r="B27" s="3">
        <v>0</v>
      </c>
      <c r="C27" s="3">
        <v>1</v>
      </c>
      <c r="D27" s="3">
        <v>1</v>
      </c>
      <c r="E27" s="3">
        <v>1</v>
      </c>
      <c r="F27" s="3">
        <v>1</v>
      </c>
      <c r="G27" s="3">
        <v>1</v>
      </c>
      <c r="H27" s="3">
        <v>1</v>
      </c>
      <c r="I27" s="3">
        <v>1</v>
      </c>
      <c r="J27" s="3">
        <v>1</v>
      </c>
      <c r="K27" s="3">
        <v>1</v>
      </c>
      <c r="L27" s="3">
        <v>1</v>
      </c>
      <c r="M27" s="3">
        <v>1</v>
      </c>
      <c r="N27" s="3">
        <v>1</v>
      </c>
    </row>
    <row r="28" spans="1:14" x14ac:dyDescent="0.2">
      <c r="A28" s="32"/>
    </row>
    <row r="29" spans="1:14" ht="32" x14ac:dyDescent="0.2">
      <c r="A29" s="32"/>
      <c r="B29" s="2" t="s">
        <v>25</v>
      </c>
      <c r="C29" s="3" t="s">
        <v>97</v>
      </c>
      <c r="D29" s="3" t="s">
        <v>98</v>
      </c>
      <c r="E29" s="3" t="s">
        <v>99</v>
      </c>
      <c r="F29" s="3" t="s">
        <v>100</v>
      </c>
      <c r="G29" s="3" t="s">
        <v>101</v>
      </c>
      <c r="H29" s="3" t="s">
        <v>102</v>
      </c>
      <c r="I29" s="3" t="s">
        <v>103</v>
      </c>
      <c r="J29" s="3" t="s">
        <v>104</v>
      </c>
      <c r="K29" s="3" t="s">
        <v>105</v>
      </c>
      <c r="L29" s="3" t="s">
        <v>106</v>
      </c>
      <c r="M29" s="3" t="s">
        <v>107</v>
      </c>
      <c r="N29" s="3" t="s">
        <v>108</v>
      </c>
    </row>
    <row r="30" spans="1:14" x14ac:dyDescent="0.2">
      <c r="A30" s="40">
        <v>30</v>
      </c>
      <c r="B30" s="3">
        <v>5.9031000000000002</v>
      </c>
      <c r="C30" s="3">
        <v>0.25140000000000001</v>
      </c>
      <c r="D30" s="3">
        <v>0.34632000000000002</v>
      </c>
      <c r="E30" s="3">
        <v>0.25001000000000001</v>
      </c>
      <c r="F30" s="3">
        <v>0.19764000000000001</v>
      </c>
      <c r="G30" s="3">
        <v>0.21248</v>
      </c>
      <c r="H30" s="3">
        <v>0.15309</v>
      </c>
      <c r="I30" s="3" t="s">
        <v>145</v>
      </c>
      <c r="J30" s="3">
        <v>0.52803</v>
      </c>
      <c r="K30" s="3">
        <v>0.16536999999999999</v>
      </c>
      <c r="L30" s="3" t="s">
        <v>145</v>
      </c>
      <c r="M30" s="3">
        <v>0.16700000000000001</v>
      </c>
      <c r="N30" s="3">
        <v>0.20680999999999999</v>
      </c>
    </row>
    <row r="31" spans="1:14" x14ac:dyDescent="0.2">
      <c r="A31" s="40"/>
      <c r="B31" s="3">
        <v>5.4638</v>
      </c>
      <c r="C31" s="3">
        <v>0.41537000000000002</v>
      </c>
      <c r="D31" s="3">
        <v>0.44858999999999999</v>
      </c>
      <c r="E31" s="3">
        <v>0.3115</v>
      </c>
      <c r="F31" s="3">
        <v>0.27562999999999999</v>
      </c>
      <c r="G31" s="3">
        <v>0.21689</v>
      </c>
      <c r="H31" s="3">
        <v>0.20948</v>
      </c>
      <c r="I31" s="3">
        <v>0.75505</v>
      </c>
      <c r="J31" s="3">
        <v>0.25871</v>
      </c>
      <c r="K31" s="3">
        <v>0.22248999999999999</v>
      </c>
      <c r="L31" s="3">
        <v>0.22498000000000001</v>
      </c>
      <c r="M31" s="3">
        <v>0.29376000000000002</v>
      </c>
      <c r="N31" s="3">
        <v>0.35837000000000002</v>
      </c>
    </row>
    <row r="32" spans="1:14" x14ac:dyDescent="0.2">
      <c r="A32" s="40"/>
      <c r="B32" s="3">
        <v>5.0244</v>
      </c>
      <c r="C32" s="3" t="s">
        <v>145</v>
      </c>
      <c r="D32" s="3" t="s">
        <v>145</v>
      </c>
      <c r="E32" s="3">
        <v>0.47299999999999998</v>
      </c>
      <c r="F32" s="3">
        <v>0.38013000000000002</v>
      </c>
      <c r="G32" s="3">
        <v>0.31385999999999997</v>
      </c>
      <c r="H32" s="3">
        <v>0.34717999999999999</v>
      </c>
      <c r="I32" s="3" t="s">
        <v>145</v>
      </c>
      <c r="J32" s="3">
        <v>0.48026999999999997</v>
      </c>
      <c r="K32" s="3">
        <v>0.30370999999999998</v>
      </c>
      <c r="L32" s="3">
        <v>0.24829999999999999</v>
      </c>
      <c r="M32" s="3">
        <v>0.66237999999999997</v>
      </c>
      <c r="N32" s="3">
        <v>0.46762999999999999</v>
      </c>
    </row>
    <row r="33" spans="1:14" x14ac:dyDescent="0.2">
      <c r="A33" s="40"/>
      <c r="B33" s="3">
        <v>4.5850999999999997</v>
      </c>
      <c r="C33" s="3">
        <v>0.58523000000000003</v>
      </c>
      <c r="D33" s="3" t="s">
        <v>145</v>
      </c>
      <c r="E33" s="3">
        <v>0.64568000000000003</v>
      </c>
      <c r="F33" s="3">
        <v>0.74221000000000004</v>
      </c>
      <c r="G33" s="3">
        <v>0.47297</v>
      </c>
      <c r="H33" s="3">
        <v>0.62673999999999996</v>
      </c>
      <c r="I33" s="3">
        <v>1.0501</v>
      </c>
      <c r="J33" s="3">
        <v>0.52669999999999995</v>
      </c>
      <c r="K33" s="3">
        <v>0.55137999999999998</v>
      </c>
      <c r="L33" s="3" t="s">
        <v>145</v>
      </c>
      <c r="M33" s="3">
        <v>0.50175999999999998</v>
      </c>
      <c r="N33" s="3">
        <v>0.56937000000000004</v>
      </c>
    </row>
    <row r="34" spans="1:14" x14ac:dyDescent="0.2">
      <c r="A34" s="40"/>
      <c r="B34" s="3">
        <v>4.1458000000000004</v>
      </c>
      <c r="C34" s="3">
        <v>0.79813000000000001</v>
      </c>
      <c r="D34" s="3">
        <v>0.58279000000000003</v>
      </c>
      <c r="E34" s="3">
        <v>0.73750000000000004</v>
      </c>
      <c r="F34" s="3">
        <v>0.71984000000000004</v>
      </c>
      <c r="G34" s="3">
        <v>0.69523999999999997</v>
      </c>
      <c r="H34" s="3">
        <v>0.66229000000000005</v>
      </c>
      <c r="I34" s="3">
        <v>0.84968999999999995</v>
      </c>
      <c r="J34" s="3">
        <v>0.5696</v>
      </c>
      <c r="K34" s="3">
        <v>0.61941999999999997</v>
      </c>
      <c r="L34" s="3">
        <v>0.52812000000000003</v>
      </c>
      <c r="M34" s="3">
        <v>0.62097000000000002</v>
      </c>
      <c r="N34" s="3">
        <v>0.70704999999999996</v>
      </c>
    </row>
    <row r="35" spans="1:14" x14ac:dyDescent="0.2">
      <c r="A35" s="40"/>
      <c r="B35" s="3">
        <v>3.7063999999999999</v>
      </c>
      <c r="C35" s="3">
        <v>0.60426000000000002</v>
      </c>
      <c r="D35" s="3">
        <v>0.67640999999999996</v>
      </c>
      <c r="E35" s="3">
        <v>0.80049000000000003</v>
      </c>
      <c r="F35" s="3">
        <v>0.70823999999999998</v>
      </c>
      <c r="G35" s="3">
        <v>0.70181000000000004</v>
      </c>
      <c r="H35" s="3">
        <v>0.79700000000000004</v>
      </c>
      <c r="I35" s="3">
        <v>0.82323999999999997</v>
      </c>
      <c r="J35" s="3">
        <v>1.1675</v>
      </c>
      <c r="K35" s="3">
        <v>0.81823000000000001</v>
      </c>
      <c r="L35" s="3">
        <v>0.93923000000000001</v>
      </c>
      <c r="M35" s="3">
        <v>0.90403999999999995</v>
      </c>
      <c r="N35" s="3">
        <v>0.84591000000000005</v>
      </c>
    </row>
    <row r="36" spans="1:14" x14ac:dyDescent="0.2">
      <c r="A36" s="40"/>
      <c r="B36" s="3">
        <v>3.2671000000000001</v>
      </c>
      <c r="C36" s="3" t="s">
        <v>145</v>
      </c>
      <c r="D36" s="3" t="s">
        <v>145</v>
      </c>
      <c r="E36" s="3">
        <v>0.85670999999999997</v>
      </c>
      <c r="F36" s="3">
        <v>0.83652000000000004</v>
      </c>
      <c r="G36" s="3">
        <v>0.73480000000000001</v>
      </c>
      <c r="H36" s="3">
        <v>0.74121999999999999</v>
      </c>
      <c r="I36" s="3">
        <v>1.1961999999999999</v>
      </c>
      <c r="J36" s="3">
        <v>0.67352000000000001</v>
      </c>
      <c r="K36" s="3">
        <v>0.99922999999999995</v>
      </c>
      <c r="L36" s="3">
        <v>0.94196999999999997</v>
      </c>
      <c r="M36" s="3">
        <v>0.84570000000000001</v>
      </c>
      <c r="N36" s="3">
        <v>0.91534000000000004</v>
      </c>
    </row>
    <row r="37" spans="1:14" x14ac:dyDescent="0.2">
      <c r="A37" s="40"/>
      <c r="B37" s="3">
        <v>2.8277999999999999</v>
      </c>
      <c r="C37" s="3" t="s">
        <v>145</v>
      </c>
      <c r="D37" s="3">
        <v>0.95725000000000005</v>
      </c>
      <c r="E37" s="3">
        <v>0.94001999999999997</v>
      </c>
      <c r="F37" s="3">
        <v>0.86921000000000004</v>
      </c>
      <c r="G37" s="3">
        <v>0.79140999999999995</v>
      </c>
      <c r="H37" s="3">
        <v>1.0096000000000001</v>
      </c>
      <c r="I37" s="3" t="s">
        <v>145</v>
      </c>
      <c r="J37" s="3">
        <v>1.0007999999999999</v>
      </c>
      <c r="K37" s="3">
        <v>0.97246999999999995</v>
      </c>
      <c r="L37" s="3">
        <v>1.0966</v>
      </c>
      <c r="M37" s="3">
        <v>0.98007</v>
      </c>
      <c r="N37" s="3">
        <v>0.85392999999999997</v>
      </c>
    </row>
    <row r="38" spans="1:14" x14ac:dyDescent="0.2">
      <c r="A38" s="40"/>
      <c r="B38" s="3">
        <v>2.3883999999999999</v>
      </c>
      <c r="C38" s="3">
        <v>0.68081000000000003</v>
      </c>
      <c r="D38" s="3">
        <v>0.77434999999999998</v>
      </c>
      <c r="E38" s="3">
        <v>0.99136000000000002</v>
      </c>
      <c r="F38" s="3">
        <v>0.81042000000000003</v>
      </c>
      <c r="G38" s="3">
        <v>0.84560999999999997</v>
      </c>
      <c r="H38" s="3">
        <v>1.0044</v>
      </c>
      <c r="I38" s="3">
        <v>1.1531</v>
      </c>
      <c r="J38" s="3">
        <v>0.97336</v>
      </c>
      <c r="K38" s="3">
        <v>1.0266999999999999</v>
      </c>
      <c r="L38" s="3">
        <v>1.0302</v>
      </c>
      <c r="M38" s="3">
        <v>1.0143</v>
      </c>
      <c r="N38" s="3">
        <v>0.97484000000000004</v>
      </c>
    </row>
    <row r="39" spans="1:14" x14ac:dyDescent="0.2">
      <c r="A39" s="40"/>
      <c r="B39" s="3">
        <v>1.9491000000000001</v>
      </c>
      <c r="C39" s="3">
        <v>1.1311</v>
      </c>
      <c r="D39" s="3" t="s">
        <v>145</v>
      </c>
      <c r="E39" s="3">
        <v>0.98375999999999997</v>
      </c>
      <c r="F39" s="3">
        <v>0.88922000000000001</v>
      </c>
      <c r="G39" s="3">
        <v>1.0154000000000001</v>
      </c>
      <c r="H39" s="3">
        <v>1.0022</v>
      </c>
      <c r="I39" s="3">
        <v>1.1398999999999999</v>
      </c>
      <c r="J39" s="3">
        <v>1.0507</v>
      </c>
      <c r="K39" s="3">
        <v>0.95350000000000001</v>
      </c>
      <c r="L39" s="3">
        <v>0.89375000000000004</v>
      </c>
      <c r="M39" s="3" t="s">
        <v>145</v>
      </c>
      <c r="N39" s="3">
        <v>0.97460000000000002</v>
      </c>
    </row>
    <row r="40" spans="1:14" x14ac:dyDescent="0.2">
      <c r="A40" s="40"/>
      <c r="B40" s="3">
        <v>1.5098</v>
      </c>
      <c r="C40" s="3">
        <v>0.97252000000000005</v>
      </c>
      <c r="D40" s="3">
        <v>1.0427</v>
      </c>
      <c r="E40" s="3">
        <v>1.1134999999999999</v>
      </c>
      <c r="F40" s="3">
        <v>1.2377</v>
      </c>
      <c r="G40" s="3">
        <v>1.0404</v>
      </c>
      <c r="H40" s="3">
        <v>1.0308999999999999</v>
      </c>
      <c r="I40" s="3">
        <v>0.90674999999999994</v>
      </c>
      <c r="J40" s="3">
        <v>0.97511999999999999</v>
      </c>
      <c r="K40" s="3">
        <v>1.0690999999999999</v>
      </c>
      <c r="L40" s="3">
        <v>0.97943000000000002</v>
      </c>
      <c r="M40" s="3">
        <v>0.97301000000000004</v>
      </c>
      <c r="N40" s="3" t="s">
        <v>145</v>
      </c>
    </row>
    <row r="41" spans="1:14" x14ac:dyDescent="0.2">
      <c r="A41" s="40"/>
      <c r="B41" s="3">
        <v>0</v>
      </c>
      <c r="C41" s="3">
        <v>1</v>
      </c>
      <c r="D41" s="3">
        <v>1</v>
      </c>
      <c r="E41" s="3">
        <v>1</v>
      </c>
      <c r="F41" s="3">
        <v>1</v>
      </c>
      <c r="G41" s="3">
        <v>1</v>
      </c>
      <c r="H41" s="3">
        <v>1</v>
      </c>
      <c r="I41" s="3">
        <v>1</v>
      </c>
      <c r="J41" s="3">
        <v>1</v>
      </c>
      <c r="K41" s="3">
        <v>1</v>
      </c>
      <c r="L41" s="3">
        <v>1</v>
      </c>
      <c r="M41" s="3">
        <v>1</v>
      </c>
      <c r="N41" s="3">
        <v>1</v>
      </c>
    </row>
    <row r="42" spans="1:14" x14ac:dyDescent="0.2">
      <c r="A42" s="32"/>
    </row>
    <row r="43" spans="1:14" ht="32" x14ac:dyDescent="0.2">
      <c r="A43" s="32"/>
      <c r="B43" s="2" t="s">
        <v>25</v>
      </c>
      <c r="C43" s="3" t="s">
        <v>97</v>
      </c>
      <c r="D43" s="3" t="s">
        <v>98</v>
      </c>
      <c r="E43" s="3" t="s">
        <v>99</v>
      </c>
      <c r="F43" s="3" t="s">
        <v>100</v>
      </c>
      <c r="G43" s="3" t="s">
        <v>101</v>
      </c>
      <c r="H43" s="3" t="s">
        <v>102</v>
      </c>
      <c r="I43" s="3" t="s">
        <v>103</v>
      </c>
      <c r="J43" s="3" t="s">
        <v>104</v>
      </c>
      <c r="K43" s="3" t="s">
        <v>105</v>
      </c>
      <c r="L43" s="3" t="s">
        <v>106</v>
      </c>
      <c r="M43" s="3" t="s">
        <v>107</v>
      </c>
      <c r="N43" s="3" t="s">
        <v>108</v>
      </c>
    </row>
    <row r="44" spans="1:14" x14ac:dyDescent="0.2">
      <c r="A44" s="40">
        <v>70</v>
      </c>
      <c r="B44" s="3">
        <v>5.9542000000000002</v>
      </c>
      <c r="C44" s="3">
        <v>0.18570999999999999</v>
      </c>
      <c r="D44" s="3">
        <v>0.34355999999999998</v>
      </c>
      <c r="F44" s="3">
        <v>0.34771000000000002</v>
      </c>
      <c r="G44" s="3">
        <v>0.30370999999999998</v>
      </c>
      <c r="H44" s="3">
        <v>0.24476999999999999</v>
      </c>
      <c r="I44" s="3">
        <v>0.41602</v>
      </c>
      <c r="J44" s="3" t="s">
        <v>145</v>
      </c>
      <c r="K44" s="3">
        <v>0.29820999999999998</v>
      </c>
      <c r="L44" s="3">
        <v>0.32346000000000003</v>
      </c>
      <c r="M44" s="3" t="s">
        <v>145</v>
      </c>
      <c r="N44" s="3">
        <v>0.39357999999999999</v>
      </c>
    </row>
    <row r="45" spans="1:14" x14ac:dyDescent="0.2">
      <c r="A45" s="40"/>
      <c r="B45" s="3">
        <v>5.4771000000000001</v>
      </c>
      <c r="C45" s="3" t="s">
        <v>145</v>
      </c>
      <c r="D45" s="3">
        <v>0.19592999999999999</v>
      </c>
      <c r="E45" s="3">
        <v>0.57772000000000001</v>
      </c>
      <c r="F45" s="3">
        <v>0.45691999999999999</v>
      </c>
      <c r="G45" s="3">
        <v>0.39412000000000003</v>
      </c>
      <c r="H45" s="3">
        <v>0.38341999999999998</v>
      </c>
      <c r="I45" s="3">
        <v>0.34440999999999999</v>
      </c>
      <c r="J45" s="3">
        <v>0.47311999999999999</v>
      </c>
      <c r="K45" s="3">
        <v>0.47215000000000001</v>
      </c>
      <c r="L45" s="3">
        <v>0.34655000000000002</v>
      </c>
      <c r="M45" s="3">
        <v>0.38843</v>
      </c>
      <c r="N45" s="3">
        <v>0.55418999999999996</v>
      </c>
    </row>
    <row r="46" spans="1:14" x14ac:dyDescent="0.2">
      <c r="A46" s="40"/>
      <c r="B46" s="3">
        <v>5</v>
      </c>
      <c r="C46" s="3">
        <v>0.26247999999999999</v>
      </c>
      <c r="D46" s="3">
        <v>0.22875000000000001</v>
      </c>
      <c r="E46" s="3">
        <v>0.58838000000000001</v>
      </c>
      <c r="F46" s="3">
        <v>0.55644000000000005</v>
      </c>
      <c r="G46" s="3">
        <v>0.45806000000000002</v>
      </c>
      <c r="H46" s="3">
        <v>0.53227999999999998</v>
      </c>
      <c r="I46" s="3">
        <v>0.41950999999999999</v>
      </c>
      <c r="J46" s="3" t="s">
        <v>145</v>
      </c>
      <c r="K46" s="3">
        <v>0.60575999999999997</v>
      </c>
      <c r="L46" s="3">
        <v>0.40965000000000001</v>
      </c>
      <c r="M46" s="3">
        <v>0.53525999999999996</v>
      </c>
      <c r="N46" s="3" t="s">
        <v>145</v>
      </c>
    </row>
    <row r="47" spans="1:14" x14ac:dyDescent="0.2">
      <c r="A47" s="40"/>
      <c r="B47" s="3">
        <v>4.5228999999999999</v>
      </c>
      <c r="C47" s="3">
        <v>0.63292000000000004</v>
      </c>
      <c r="D47" s="3">
        <v>0.27950000000000003</v>
      </c>
      <c r="E47" s="3">
        <v>0.68391999999999997</v>
      </c>
      <c r="F47" s="3">
        <v>0.73053000000000001</v>
      </c>
      <c r="G47" s="3">
        <v>0.55249999999999999</v>
      </c>
      <c r="H47" s="3">
        <v>0.66678000000000004</v>
      </c>
      <c r="I47" s="3">
        <v>0.56379999999999997</v>
      </c>
      <c r="J47" s="3">
        <v>0.62824999999999998</v>
      </c>
      <c r="K47" s="3">
        <v>0.60736000000000001</v>
      </c>
      <c r="L47" s="3">
        <v>0.74319000000000002</v>
      </c>
      <c r="M47" s="3">
        <v>0.76534999999999997</v>
      </c>
      <c r="N47" s="3">
        <v>0.67559999999999998</v>
      </c>
    </row>
    <row r="48" spans="1:14" x14ac:dyDescent="0.2">
      <c r="A48" s="40"/>
      <c r="B48" s="3">
        <v>4.0457999999999998</v>
      </c>
      <c r="C48" s="3">
        <v>0.75639999999999996</v>
      </c>
      <c r="D48" s="3">
        <v>0.63839000000000001</v>
      </c>
      <c r="E48" s="3">
        <v>0.75229999999999997</v>
      </c>
      <c r="F48" s="3">
        <v>0.72084999999999999</v>
      </c>
      <c r="G48" s="3">
        <v>0.73517999999999994</v>
      </c>
      <c r="H48" s="3">
        <v>0.68884999999999996</v>
      </c>
      <c r="I48" s="3">
        <v>1.169</v>
      </c>
      <c r="J48" s="3">
        <v>0.65868000000000004</v>
      </c>
      <c r="K48" s="3">
        <v>0.85924999999999996</v>
      </c>
      <c r="L48" s="3">
        <v>0.80918000000000001</v>
      </c>
      <c r="M48" s="3">
        <v>0.92754999999999999</v>
      </c>
      <c r="N48" s="3">
        <v>0.67805000000000004</v>
      </c>
    </row>
    <row r="49" spans="1:14" x14ac:dyDescent="0.2">
      <c r="A49" s="40"/>
      <c r="B49" s="3">
        <v>3.5686</v>
      </c>
      <c r="C49" s="3">
        <v>0.98402999999999996</v>
      </c>
      <c r="D49" s="3">
        <v>1.0434000000000001</v>
      </c>
      <c r="E49" s="3">
        <v>0.85002</v>
      </c>
      <c r="F49" s="3">
        <v>0.76527000000000001</v>
      </c>
      <c r="G49" s="3">
        <v>0.85494999999999999</v>
      </c>
      <c r="H49" s="3">
        <v>0.75926000000000005</v>
      </c>
      <c r="I49" s="3">
        <v>0.86497000000000002</v>
      </c>
      <c r="J49" s="3">
        <v>0.82737000000000005</v>
      </c>
      <c r="K49" s="3">
        <v>0.99785000000000001</v>
      </c>
      <c r="L49" s="3">
        <v>1.0055000000000001</v>
      </c>
      <c r="M49" s="3">
        <v>0.95808000000000004</v>
      </c>
      <c r="N49" s="3">
        <v>0.76673000000000002</v>
      </c>
    </row>
    <row r="50" spans="1:14" x14ac:dyDescent="0.2">
      <c r="A50" s="40"/>
      <c r="B50" s="3">
        <v>3.0914999999999999</v>
      </c>
      <c r="C50" s="3">
        <v>1.2282999999999999</v>
      </c>
      <c r="D50" s="3">
        <v>1.0817000000000001</v>
      </c>
      <c r="E50" s="3">
        <v>0.91815999999999998</v>
      </c>
      <c r="F50" s="3">
        <v>0.83594999999999997</v>
      </c>
      <c r="G50" s="3">
        <v>0.84621999999999997</v>
      </c>
      <c r="H50" s="3">
        <v>0.88951999999999998</v>
      </c>
      <c r="I50" s="3">
        <v>0.80715999999999999</v>
      </c>
      <c r="J50" s="3">
        <v>0.88490999999999997</v>
      </c>
      <c r="K50" s="3">
        <v>0.96877999999999997</v>
      </c>
      <c r="L50" s="3">
        <v>0.93922000000000005</v>
      </c>
      <c r="M50" s="3">
        <v>1.0374000000000001</v>
      </c>
      <c r="N50" s="3">
        <v>0.96960999999999997</v>
      </c>
    </row>
    <row r="51" spans="1:14" x14ac:dyDescent="0.2">
      <c r="A51" s="40"/>
      <c r="B51" s="3">
        <v>2.6143999999999998</v>
      </c>
      <c r="C51" s="3">
        <v>0.85138000000000003</v>
      </c>
      <c r="D51" s="3">
        <v>1.0483</v>
      </c>
      <c r="E51" s="3">
        <v>0.97270999999999996</v>
      </c>
      <c r="F51" s="3">
        <v>0.83067999999999997</v>
      </c>
      <c r="G51" s="3">
        <v>0.96923999999999999</v>
      </c>
      <c r="H51" s="3">
        <v>0.99782999999999999</v>
      </c>
      <c r="I51" s="3">
        <v>1.1660999999999999</v>
      </c>
      <c r="J51" s="3">
        <v>0.89075000000000004</v>
      </c>
      <c r="K51" s="3">
        <v>0.90107999999999999</v>
      </c>
      <c r="L51" s="3">
        <v>0.88097999999999999</v>
      </c>
      <c r="M51" s="3">
        <v>1.0068999999999999</v>
      </c>
      <c r="N51" s="3">
        <v>0.97638999999999998</v>
      </c>
    </row>
    <row r="52" spans="1:14" x14ac:dyDescent="0.2">
      <c r="A52" s="40"/>
      <c r="B52" s="3">
        <v>2.1373000000000002</v>
      </c>
      <c r="C52" s="3">
        <v>1.0928</v>
      </c>
      <c r="D52" s="3">
        <v>0.95794999999999997</v>
      </c>
      <c r="E52" s="3">
        <v>1.0573999999999999</v>
      </c>
      <c r="F52" s="3">
        <v>1.004</v>
      </c>
      <c r="G52" s="3">
        <v>0.99455000000000005</v>
      </c>
      <c r="H52" s="3">
        <v>0.97841</v>
      </c>
      <c r="I52" s="3">
        <v>1.2817000000000001</v>
      </c>
      <c r="J52" s="3">
        <v>0.88334000000000001</v>
      </c>
      <c r="K52" s="3">
        <v>1.0129999999999999</v>
      </c>
      <c r="L52" s="3">
        <v>1.0248999999999999</v>
      </c>
      <c r="M52" s="3">
        <v>0.99397999999999997</v>
      </c>
      <c r="N52" s="3">
        <v>0.93317000000000005</v>
      </c>
    </row>
    <row r="53" spans="1:14" x14ac:dyDescent="0.2">
      <c r="A53" s="40"/>
      <c r="B53" s="3">
        <v>1.6601999999999999</v>
      </c>
      <c r="C53" s="3">
        <v>1.0038</v>
      </c>
      <c r="D53" s="3">
        <v>0.84574000000000005</v>
      </c>
      <c r="E53" s="3">
        <v>0.98431000000000002</v>
      </c>
      <c r="F53" s="3">
        <v>0.97636999999999996</v>
      </c>
      <c r="G53" s="3">
        <v>1.008</v>
      </c>
      <c r="H53" s="3">
        <v>1.0597000000000001</v>
      </c>
      <c r="I53" s="3">
        <v>0.85511000000000004</v>
      </c>
      <c r="J53" s="3">
        <v>1.0570999999999999</v>
      </c>
      <c r="K53" s="3">
        <v>0.96401999999999999</v>
      </c>
      <c r="L53" s="3">
        <v>0.96291000000000004</v>
      </c>
      <c r="M53" s="3">
        <v>1.0311999999999999</v>
      </c>
      <c r="N53" s="3">
        <v>1.0608</v>
      </c>
    </row>
    <row r="54" spans="1:14" x14ac:dyDescent="0.2">
      <c r="A54" s="40"/>
      <c r="B54" s="3">
        <v>1.1830000000000001</v>
      </c>
      <c r="C54" s="3">
        <v>0.83965999999999996</v>
      </c>
      <c r="D54" s="3">
        <v>1.0228999999999999</v>
      </c>
      <c r="E54" s="3">
        <v>1.0012000000000001</v>
      </c>
      <c r="F54" s="3" t="s">
        <v>145</v>
      </c>
      <c r="G54" s="3">
        <v>0.99199000000000004</v>
      </c>
      <c r="H54" s="3">
        <v>1.0582</v>
      </c>
      <c r="I54" s="3">
        <v>0.86648000000000003</v>
      </c>
      <c r="J54" s="3">
        <v>0.81444000000000005</v>
      </c>
      <c r="K54" s="3">
        <v>1.0427999999999999</v>
      </c>
      <c r="L54" s="3">
        <v>0.99917</v>
      </c>
      <c r="M54" s="3">
        <v>0.98055999999999999</v>
      </c>
      <c r="N54" s="3">
        <v>1.06</v>
      </c>
    </row>
    <row r="55" spans="1:14" x14ac:dyDescent="0.2">
      <c r="A55" s="40"/>
      <c r="B55" s="3">
        <v>0</v>
      </c>
      <c r="C55" s="3">
        <v>1</v>
      </c>
      <c r="D55" s="3">
        <v>1</v>
      </c>
      <c r="E55" s="3">
        <v>1</v>
      </c>
      <c r="F55" s="3">
        <v>1</v>
      </c>
      <c r="G55" s="3">
        <v>1</v>
      </c>
      <c r="H55" s="3">
        <v>1</v>
      </c>
      <c r="I55" s="3">
        <v>1</v>
      </c>
      <c r="J55" s="3">
        <v>1</v>
      </c>
      <c r="K55" s="3">
        <v>1</v>
      </c>
      <c r="L55" s="3">
        <v>1</v>
      </c>
      <c r="M55" s="3">
        <v>1</v>
      </c>
      <c r="N55" s="3">
        <v>1</v>
      </c>
    </row>
    <row r="56" spans="1:14" x14ac:dyDescent="0.2">
      <c r="A56" s="32"/>
    </row>
    <row r="57" spans="1:14" ht="32" x14ac:dyDescent="0.2">
      <c r="A57" s="32"/>
      <c r="B57" s="2" t="s">
        <v>110</v>
      </c>
      <c r="C57" s="1" t="s">
        <v>97</v>
      </c>
      <c r="D57" s="1" t="s">
        <v>98</v>
      </c>
      <c r="E57" s="1" t="s">
        <v>99</v>
      </c>
      <c r="F57" s="1" t="s">
        <v>100</v>
      </c>
      <c r="G57" s="1" t="s">
        <v>101</v>
      </c>
      <c r="H57" s="1" t="s">
        <v>102</v>
      </c>
      <c r="I57" s="1" t="s">
        <v>103</v>
      </c>
      <c r="J57" s="1" t="s">
        <v>104</v>
      </c>
      <c r="K57" s="1" t="s">
        <v>105</v>
      </c>
      <c r="L57" s="1" t="s">
        <v>106</v>
      </c>
      <c r="M57" s="1" t="s">
        <v>107</v>
      </c>
      <c r="N57" s="1" t="s">
        <v>108</v>
      </c>
    </row>
    <row r="58" spans="1:14" x14ac:dyDescent="0.2">
      <c r="A58" s="40" t="s">
        <v>109</v>
      </c>
      <c r="B58" s="3">
        <v>7</v>
      </c>
      <c r="C58" s="3">
        <v>0.25070999999999999</v>
      </c>
      <c r="D58" s="3">
        <v>0.33933000000000002</v>
      </c>
      <c r="E58" s="3">
        <v>0.10158</v>
      </c>
      <c r="F58" s="3">
        <v>5.8416999999999997E-2</v>
      </c>
      <c r="G58" s="3">
        <v>6.0871000000000001E-2</v>
      </c>
      <c r="H58" s="3">
        <v>3.9779000000000002E-2</v>
      </c>
      <c r="I58" s="3">
        <v>1.2085999999999999</v>
      </c>
      <c r="J58" s="3">
        <v>1.0042</v>
      </c>
      <c r="K58" s="3">
        <v>0.23885000000000001</v>
      </c>
      <c r="L58" s="3">
        <v>0.42358000000000001</v>
      </c>
      <c r="M58" s="3">
        <v>0.30829000000000001</v>
      </c>
      <c r="N58" s="3">
        <v>0.37397999999999998</v>
      </c>
    </row>
    <row r="59" spans="1:14" x14ac:dyDescent="0.2">
      <c r="A59" s="40"/>
      <c r="B59" s="3">
        <v>6.5228787452803374</v>
      </c>
      <c r="C59" s="3">
        <v>0.44350000000000001</v>
      </c>
      <c r="D59" s="3">
        <v>0.28893000000000002</v>
      </c>
      <c r="E59" s="3">
        <v>0.14546999999999999</v>
      </c>
      <c r="F59" s="3">
        <v>0.15160000000000001</v>
      </c>
      <c r="G59" s="3">
        <v>6.2618999999999994E-2</v>
      </c>
      <c r="H59" s="3">
        <v>6.5028000000000002E-2</v>
      </c>
      <c r="I59" s="3">
        <v>1.0226999999999999</v>
      </c>
      <c r="J59" s="3">
        <v>1.0250999999999999</v>
      </c>
      <c r="K59" s="3">
        <v>0.42809999999999998</v>
      </c>
      <c r="L59" s="3">
        <v>0.56559999999999999</v>
      </c>
      <c r="M59" s="3">
        <v>0.43597999999999998</v>
      </c>
      <c r="N59" s="3">
        <v>0.48419000000000001</v>
      </c>
    </row>
    <row r="60" spans="1:14" x14ac:dyDescent="0.2">
      <c r="A60" s="40"/>
      <c r="B60" s="3">
        <v>6.0457574905606748</v>
      </c>
      <c r="C60" s="3">
        <v>0.40772000000000003</v>
      </c>
      <c r="D60" s="3">
        <v>0.42142000000000002</v>
      </c>
      <c r="E60" s="3">
        <v>0.27561999999999998</v>
      </c>
      <c r="F60" s="3">
        <v>0.16464999999999999</v>
      </c>
      <c r="G60" s="3">
        <v>0.13628999999999999</v>
      </c>
      <c r="H60" s="3">
        <v>0.14158000000000001</v>
      </c>
      <c r="I60" s="3">
        <v>0.89797000000000005</v>
      </c>
      <c r="J60" s="3">
        <v>1.2398</v>
      </c>
      <c r="K60" s="3">
        <v>0.60918000000000005</v>
      </c>
      <c r="L60" s="3">
        <v>0.96589000000000003</v>
      </c>
      <c r="M60" s="3">
        <v>0.75082000000000004</v>
      </c>
      <c r="N60" s="3">
        <v>0.753</v>
      </c>
    </row>
    <row r="61" spans="1:14" x14ac:dyDescent="0.2">
      <c r="A61" s="40"/>
      <c r="B61" s="3">
        <v>5.5686362358410131</v>
      </c>
      <c r="C61" s="3">
        <v>0.63319999999999999</v>
      </c>
      <c r="D61" s="3">
        <v>0.63576999999999995</v>
      </c>
      <c r="E61" s="3">
        <v>0.32935999999999999</v>
      </c>
      <c r="F61" s="3">
        <v>0.24016000000000001</v>
      </c>
      <c r="G61" s="3">
        <v>0.26773999999999998</v>
      </c>
      <c r="H61" s="3">
        <v>0.25888</v>
      </c>
      <c r="I61" s="3">
        <v>0.75048999999999999</v>
      </c>
      <c r="J61" s="3">
        <v>1.0042</v>
      </c>
      <c r="K61" s="3">
        <v>0.77554999999999996</v>
      </c>
      <c r="L61" s="3" t="s">
        <v>145</v>
      </c>
      <c r="M61" s="3">
        <v>0.78410000000000002</v>
      </c>
      <c r="N61" s="3">
        <v>0.93566000000000005</v>
      </c>
    </row>
    <row r="62" spans="1:14" x14ac:dyDescent="0.2">
      <c r="A62" s="40"/>
      <c r="B62" s="3">
        <v>5.0915149811213505</v>
      </c>
      <c r="C62" s="3">
        <v>0.70167000000000002</v>
      </c>
      <c r="D62" s="3">
        <v>1.1636</v>
      </c>
      <c r="E62" s="3">
        <v>0.42709999999999998</v>
      </c>
      <c r="F62" s="3">
        <v>0.35753000000000001</v>
      </c>
      <c r="G62" s="3">
        <v>0.44091999999999998</v>
      </c>
      <c r="H62" s="3">
        <v>0.36092999999999997</v>
      </c>
      <c r="I62" s="3">
        <v>0.76485000000000003</v>
      </c>
      <c r="J62" s="3">
        <v>0.90886</v>
      </c>
      <c r="K62" s="3">
        <v>0.98890999999999996</v>
      </c>
      <c r="L62" s="3">
        <v>0.95936999999999995</v>
      </c>
      <c r="M62" s="3">
        <v>1.1435999999999999</v>
      </c>
      <c r="N62" s="3">
        <v>0.88937999999999995</v>
      </c>
    </row>
    <row r="63" spans="1:14" x14ac:dyDescent="0.2">
      <c r="A63" s="40"/>
      <c r="B63" s="3">
        <v>4.6143937264016879</v>
      </c>
      <c r="C63" s="3">
        <v>0.89098999999999995</v>
      </c>
      <c r="D63" s="3">
        <v>0.85953000000000002</v>
      </c>
      <c r="E63" s="3">
        <v>0.69816999999999996</v>
      </c>
      <c r="F63" s="3">
        <v>0.47282999999999997</v>
      </c>
      <c r="G63" s="3">
        <v>0.71296999999999999</v>
      </c>
      <c r="H63" s="3">
        <v>0.70684000000000002</v>
      </c>
      <c r="I63" s="3">
        <v>1.0236000000000001</v>
      </c>
      <c r="J63" s="3">
        <v>0.92698999999999998</v>
      </c>
      <c r="K63" s="3">
        <v>1.0555000000000001</v>
      </c>
      <c r="L63" s="3">
        <v>0.97713000000000005</v>
      </c>
      <c r="M63" s="3">
        <v>0.98763999999999996</v>
      </c>
      <c r="N63" s="3">
        <v>0.98656999999999995</v>
      </c>
    </row>
    <row r="64" spans="1:14" x14ac:dyDescent="0.2">
      <c r="A64" s="40"/>
      <c r="B64" s="3">
        <v>4.1372724716820253</v>
      </c>
      <c r="C64" s="3">
        <v>1.2609999999999999</v>
      </c>
      <c r="D64" s="3">
        <v>1.0427999999999999</v>
      </c>
      <c r="E64" s="3">
        <v>0.88346000000000002</v>
      </c>
      <c r="F64" s="3">
        <v>0.69782</v>
      </c>
      <c r="G64" s="3">
        <v>0.88671999999999995</v>
      </c>
      <c r="H64" s="3">
        <v>0.70470999999999995</v>
      </c>
      <c r="I64" s="3">
        <v>1.0935999999999999</v>
      </c>
      <c r="J64" s="3">
        <v>0.89917999999999998</v>
      </c>
      <c r="K64" s="3">
        <v>0.97689999999999999</v>
      </c>
      <c r="L64" s="3">
        <v>0.96414999999999995</v>
      </c>
      <c r="M64" s="3">
        <v>0.96567000000000003</v>
      </c>
      <c r="N64" s="3">
        <v>0.91766999999999999</v>
      </c>
    </row>
    <row r="65" spans="1:14" x14ac:dyDescent="0.2">
      <c r="A65" s="40"/>
      <c r="B65" s="3">
        <v>3.6601512169623631</v>
      </c>
      <c r="C65" s="3">
        <v>0.78352999999999995</v>
      </c>
      <c r="D65" s="3">
        <v>0.96199000000000001</v>
      </c>
      <c r="E65" s="3">
        <v>1.0282</v>
      </c>
      <c r="F65" s="3">
        <v>0.85163</v>
      </c>
      <c r="G65" s="3">
        <v>1.028</v>
      </c>
      <c r="H65" s="3">
        <v>0.94962999999999997</v>
      </c>
      <c r="I65" s="3">
        <v>1.1773</v>
      </c>
      <c r="J65" s="3">
        <v>0.95662000000000003</v>
      </c>
      <c r="K65" s="3">
        <v>1.0822000000000001</v>
      </c>
      <c r="L65" s="3">
        <v>0.94123999999999997</v>
      </c>
      <c r="M65" s="3">
        <v>0.94154000000000004</v>
      </c>
      <c r="N65" s="3">
        <v>0.92427999999999999</v>
      </c>
    </row>
    <row r="66" spans="1:14" x14ac:dyDescent="0.2">
      <c r="A66" s="40"/>
      <c r="B66" s="3">
        <v>3.1830299622427005</v>
      </c>
      <c r="C66" s="3">
        <v>0.87283999999999995</v>
      </c>
      <c r="D66" s="3">
        <v>0.95306000000000002</v>
      </c>
      <c r="E66" s="3">
        <v>1.0767</v>
      </c>
      <c r="F66" s="3">
        <v>0.92269000000000001</v>
      </c>
      <c r="G66" s="3">
        <v>1.0564</v>
      </c>
      <c r="H66" s="3">
        <v>1.0290999999999999</v>
      </c>
      <c r="I66" s="3">
        <v>1.4257</v>
      </c>
      <c r="J66" s="3">
        <v>0.98745000000000005</v>
      </c>
      <c r="K66" s="3">
        <v>0.91457999999999995</v>
      </c>
      <c r="L66" s="3">
        <v>0.97743999999999998</v>
      </c>
      <c r="M66" s="3">
        <v>0.95242000000000004</v>
      </c>
      <c r="N66" s="3">
        <v>0.94166000000000005</v>
      </c>
    </row>
    <row r="67" spans="1:14" x14ac:dyDescent="0.2">
      <c r="A67" s="40"/>
      <c r="B67" s="3">
        <v>2.7059087075230379</v>
      </c>
      <c r="C67" s="3">
        <v>1.1281000000000001</v>
      </c>
      <c r="D67" s="3">
        <v>1.1987000000000001</v>
      </c>
      <c r="E67" s="3">
        <v>0.93820000000000003</v>
      </c>
      <c r="F67" s="3">
        <v>0.81413000000000002</v>
      </c>
      <c r="G67" s="3">
        <v>0.86423000000000005</v>
      </c>
      <c r="H67" s="3">
        <v>1.0506</v>
      </c>
      <c r="I67" s="3">
        <v>0.73685</v>
      </c>
      <c r="J67" s="3" t="s">
        <v>145</v>
      </c>
      <c r="K67" s="3">
        <v>0.99589000000000005</v>
      </c>
      <c r="L67" s="3">
        <v>1.1091</v>
      </c>
      <c r="M67" s="3">
        <v>0.94327000000000005</v>
      </c>
      <c r="N67" s="3">
        <v>1.0368999999999999</v>
      </c>
    </row>
    <row r="68" spans="1:14" x14ac:dyDescent="0.2">
      <c r="A68" s="40"/>
      <c r="B68" s="3">
        <v>2.2287874528033758</v>
      </c>
      <c r="C68" s="3">
        <v>0.94247000000000003</v>
      </c>
      <c r="D68" s="3">
        <v>0.97152000000000005</v>
      </c>
      <c r="E68" s="3">
        <v>0.93891999999999998</v>
      </c>
      <c r="F68" s="3">
        <v>1.03</v>
      </c>
      <c r="G68" s="3">
        <v>0.87095999999999996</v>
      </c>
      <c r="H68" s="3">
        <v>0.97060999999999997</v>
      </c>
      <c r="I68" s="3">
        <v>1.1246</v>
      </c>
      <c r="J68" s="3">
        <v>0.92881000000000002</v>
      </c>
      <c r="K68" s="3">
        <v>0.98607</v>
      </c>
      <c r="L68" s="3">
        <v>1.0716000000000001</v>
      </c>
      <c r="M68" s="3">
        <v>1.0658000000000001</v>
      </c>
      <c r="N68" s="3">
        <v>1.1403000000000001</v>
      </c>
    </row>
    <row r="69" spans="1:14" x14ac:dyDescent="0.2">
      <c r="A69" s="40"/>
      <c r="B69" s="3">
        <v>0</v>
      </c>
      <c r="C69" s="3">
        <v>1</v>
      </c>
      <c r="D69" s="3">
        <v>1</v>
      </c>
      <c r="E69" s="3">
        <v>1</v>
      </c>
      <c r="F69" s="3">
        <v>1</v>
      </c>
      <c r="G69" s="3">
        <v>1</v>
      </c>
      <c r="H69" s="3">
        <v>1</v>
      </c>
      <c r="I69" s="3">
        <v>1</v>
      </c>
      <c r="J69" s="3">
        <v>1</v>
      </c>
      <c r="K69" s="3">
        <v>1</v>
      </c>
      <c r="L69" s="3">
        <v>1</v>
      </c>
      <c r="M69" s="3">
        <v>1</v>
      </c>
      <c r="N69" s="3">
        <v>1</v>
      </c>
    </row>
  </sheetData>
  <mergeCells count="5">
    <mergeCell ref="A2:A13"/>
    <mergeCell ref="A15:A27"/>
    <mergeCell ref="A30:A41"/>
    <mergeCell ref="A44:A55"/>
    <mergeCell ref="A58:A6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AA7A-F3BD-324B-85A0-90BBFB5DD62A}">
  <dimension ref="A1:M31"/>
  <sheetViews>
    <sheetView tabSelected="1" workbookViewId="0">
      <selection activeCell="I20" sqref="I20"/>
    </sheetView>
  </sheetViews>
  <sheetFormatPr baseColWidth="10" defaultRowHeight="15" x14ac:dyDescent="0.2"/>
  <cols>
    <col min="1" max="1" width="25" style="3" customWidth="1"/>
    <col min="2" max="16384" width="10.83203125" style="3"/>
  </cols>
  <sheetData>
    <row r="1" spans="1:13" x14ac:dyDescent="0.2">
      <c r="A1" s="1" t="s">
        <v>119</v>
      </c>
    </row>
    <row r="2" spans="1:13" x14ac:dyDescent="0.2">
      <c r="A2" s="1" t="s">
        <v>111</v>
      </c>
    </row>
    <row r="3" spans="1:13" x14ac:dyDescent="0.2">
      <c r="A3" s="1" t="s">
        <v>130</v>
      </c>
      <c r="B3" s="15" t="s">
        <v>97</v>
      </c>
      <c r="C3" s="15" t="s">
        <v>98</v>
      </c>
      <c r="D3" s="15" t="s">
        <v>99</v>
      </c>
      <c r="E3" s="15" t="s">
        <v>100</v>
      </c>
      <c r="F3" s="15" t="s">
        <v>101</v>
      </c>
      <c r="G3" s="15" t="s">
        <v>102</v>
      </c>
      <c r="H3" s="15" t="s">
        <v>103</v>
      </c>
      <c r="I3" s="15" t="s">
        <v>104</v>
      </c>
      <c r="J3" s="15" t="s">
        <v>105</v>
      </c>
      <c r="K3" s="15" t="s">
        <v>106</v>
      </c>
      <c r="L3" s="15" t="s">
        <v>107</v>
      </c>
      <c r="M3" s="15" t="s">
        <v>108</v>
      </c>
    </row>
    <row r="4" spans="1:13" x14ac:dyDescent="0.2">
      <c r="A4" s="1">
        <v>7</v>
      </c>
      <c r="B4" s="7" t="s">
        <v>145</v>
      </c>
      <c r="C4" s="7" t="s">
        <v>145</v>
      </c>
      <c r="D4" s="7">
        <v>5.2074999999999996</v>
      </c>
      <c r="E4" s="7">
        <v>5.2682000000000002</v>
      </c>
      <c r="F4" s="7">
        <v>4.4757999999999996</v>
      </c>
      <c r="G4" s="7">
        <v>4.6772</v>
      </c>
      <c r="H4" s="7" t="s">
        <v>145</v>
      </c>
      <c r="I4" s="7" t="s">
        <v>145</v>
      </c>
      <c r="J4" s="7">
        <v>4.9398999999999997</v>
      </c>
      <c r="K4" s="7">
        <v>4.8948999999999998</v>
      </c>
      <c r="L4" s="7">
        <v>4.7816000000000001</v>
      </c>
      <c r="M4" s="7">
        <v>4.8491999999999997</v>
      </c>
    </row>
    <row r="5" spans="1:13" x14ac:dyDescent="0.2">
      <c r="A5" s="1">
        <v>14</v>
      </c>
      <c r="B5" s="7" t="s">
        <v>145</v>
      </c>
      <c r="C5" s="7" t="s">
        <v>145</v>
      </c>
      <c r="D5" s="7">
        <v>4.5623000000000005</v>
      </c>
      <c r="E5" s="7">
        <v>4.4039999999999999</v>
      </c>
      <c r="F5" s="7">
        <v>4.6111000000000004</v>
      </c>
      <c r="G5" s="7">
        <v>4.5827999999999998</v>
      </c>
      <c r="H5" s="7" t="s">
        <v>145</v>
      </c>
      <c r="I5" s="7" t="s">
        <v>145</v>
      </c>
      <c r="J5" s="7">
        <v>4.5431999999999997</v>
      </c>
      <c r="K5" s="7">
        <v>4.4859</v>
      </c>
      <c r="L5" s="7">
        <v>4.4691000000000001</v>
      </c>
      <c r="M5" s="7">
        <v>4.7975000000000003</v>
      </c>
    </row>
    <row r="6" spans="1:13" x14ac:dyDescent="0.2">
      <c r="A6" s="1">
        <v>30</v>
      </c>
      <c r="B6" s="7">
        <v>4.8033000000000001</v>
      </c>
      <c r="C6" s="7">
        <v>4.6718999999999999</v>
      </c>
      <c r="D6" s="7">
        <v>4.8521999999999998</v>
      </c>
      <c r="E6" s="7">
        <v>4.7617000000000003</v>
      </c>
      <c r="F6" s="7">
        <v>4.3919999999999995</v>
      </c>
      <c r="G6" s="7">
        <v>4.62</v>
      </c>
      <c r="H6" s="7" t="s">
        <v>145</v>
      </c>
      <c r="I6" s="7">
        <v>4.9320000000000004</v>
      </c>
      <c r="J6" s="7">
        <v>4.5743</v>
      </c>
      <c r="K6" s="7">
        <v>4.4676</v>
      </c>
      <c r="L6" s="7">
        <v>4.8742000000000001</v>
      </c>
      <c r="M6" s="7">
        <v>4.9062000000000001</v>
      </c>
    </row>
    <row r="7" spans="1:13" x14ac:dyDescent="0.2">
      <c r="A7" s="1">
        <v>70</v>
      </c>
      <c r="B7" s="7">
        <v>4.6760000000000002</v>
      </c>
      <c r="C7" s="7">
        <v>4.3817000000000004</v>
      </c>
      <c r="D7" s="7">
        <v>5.4672999999999998</v>
      </c>
      <c r="E7" s="7">
        <v>5.2343000000000002</v>
      </c>
      <c r="F7" s="7">
        <v>4.8824000000000005</v>
      </c>
      <c r="G7" s="7">
        <v>4.8643999999999998</v>
      </c>
      <c r="H7" s="7">
        <v>5.1097000000000001</v>
      </c>
      <c r="I7" s="7">
        <v>5.2803000000000004</v>
      </c>
      <c r="J7" s="7">
        <v>5.2621000000000002</v>
      </c>
      <c r="K7" s="7">
        <v>5.0897000000000006</v>
      </c>
      <c r="L7" s="7">
        <v>5.1448</v>
      </c>
      <c r="M7" s="7">
        <v>5.2165999999999997</v>
      </c>
    </row>
    <row r="8" spans="1:13" x14ac:dyDescent="0.2">
      <c r="A8" s="1" t="s">
        <v>112</v>
      </c>
      <c r="B8" s="7"/>
      <c r="C8" s="7"/>
      <c r="D8" s="7"/>
      <c r="E8" s="7"/>
      <c r="F8" s="7"/>
      <c r="G8" s="7"/>
      <c r="H8" s="7"/>
      <c r="I8" s="7"/>
      <c r="J8" s="7"/>
      <c r="K8" s="7"/>
      <c r="L8" s="7"/>
      <c r="M8" s="7"/>
    </row>
    <row r="9" spans="1:13" x14ac:dyDescent="0.2">
      <c r="A9" s="1" t="s">
        <v>130</v>
      </c>
      <c r="B9" s="15" t="s">
        <v>97</v>
      </c>
      <c r="C9" s="15" t="s">
        <v>98</v>
      </c>
      <c r="D9" s="15" t="s">
        <v>99</v>
      </c>
      <c r="E9" s="15" t="s">
        <v>100</v>
      </c>
      <c r="F9" s="15" t="s">
        <v>101</v>
      </c>
      <c r="G9" s="15" t="s">
        <v>102</v>
      </c>
      <c r="H9" s="15" t="s">
        <v>103</v>
      </c>
      <c r="I9" s="15" t="s">
        <v>104</v>
      </c>
      <c r="J9" s="15" t="s">
        <v>105</v>
      </c>
      <c r="K9" s="15" t="s">
        <v>106</v>
      </c>
      <c r="L9" s="15" t="s">
        <v>107</v>
      </c>
      <c r="M9" s="15" t="s">
        <v>108</v>
      </c>
    </row>
    <row r="10" spans="1:13" x14ac:dyDescent="0.2">
      <c r="A10" s="1">
        <v>70</v>
      </c>
      <c r="B10" s="7">
        <v>6.0286</v>
      </c>
      <c r="C10" s="7">
        <v>6.0670999999999999</v>
      </c>
      <c r="D10" s="7">
        <v>5.1349999999999998</v>
      </c>
      <c r="E10" s="7">
        <v>4.6501000000000001</v>
      </c>
      <c r="F10" s="7">
        <v>5.0926</v>
      </c>
      <c r="G10" s="7">
        <v>4.8681000000000001</v>
      </c>
      <c r="H10" s="7" t="s">
        <v>145</v>
      </c>
      <c r="I10" s="7" t="s">
        <v>145</v>
      </c>
      <c r="J10" s="7">
        <v>6.3313000000000006</v>
      </c>
      <c r="K10" s="7">
        <v>6.7927999999999997</v>
      </c>
      <c r="L10" s="7">
        <v>6.5037000000000003</v>
      </c>
      <c r="M10" s="7">
        <v>6.6266999999999996</v>
      </c>
    </row>
    <row r="11" spans="1:13" x14ac:dyDescent="0.2">
      <c r="B11" s="7"/>
      <c r="C11" s="7"/>
      <c r="D11" s="7"/>
      <c r="E11" s="7"/>
      <c r="F11" s="7"/>
      <c r="G11" s="7"/>
      <c r="H11" s="7"/>
      <c r="I11" s="7"/>
      <c r="J11" s="7"/>
      <c r="K11" s="7"/>
      <c r="L11" s="7"/>
      <c r="M11" s="7"/>
    </row>
    <row r="12" spans="1:13" x14ac:dyDescent="0.2">
      <c r="A12" s="1" t="s">
        <v>111</v>
      </c>
      <c r="B12" s="7"/>
      <c r="C12" s="7"/>
      <c r="D12" s="7"/>
      <c r="E12" s="7"/>
      <c r="F12" s="7"/>
      <c r="G12" s="7"/>
      <c r="H12" s="7"/>
      <c r="I12" s="7"/>
      <c r="J12" s="7"/>
      <c r="K12" s="7"/>
      <c r="L12" s="7"/>
      <c r="M12" s="7"/>
    </row>
    <row r="13" spans="1:13" x14ac:dyDescent="0.2">
      <c r="A13" s="1" t="s">
        <v>130</v>
      </c>
      <c r="B13" s="15" t="s">
        <v>97</v>
      </c>
      <c r="C13" s="15" t="s">
        <v>98</v>
      </c>
      <c r="D13" s="15" t="s">
        <v>99</v>
      </c>
      <c r="E13" s="15" t="s">
        <v>100</v>
      </c>
      <c r="F13" s="15" t="s">
        <v>101</v>
      </c>
      <c r="G13" s="15" t="s">
        <v>102</v>
      </c>
      <c r="H13" s="15" t="s">
        <v>103</v>
      </c>
      <c r="I13" s="15" t="s">
        <v>104</v>
      </c>
      <c r="J13" s="15" t="s">
        <v>105</v>
      </c>
      <c r="K13" s="15" t="s">
        <v>106</v>
      </c>
      <c r="L13" s="15" t="s">
        <v>107</v>
      </c>
      <c r="M13" s="15" t="s">
        <v>108</v>
      </c>
    </row>
    <row r="14" spans="1:13" x14ac:dyDescent="0.2">
      <c r="A14" s="1">
        <v>7</v>
      </c>
      <c r="B14" s="7" t="s">
        <v>145</v>
      </c>
      <c r="C14" s="7" t="s">
        <v>145</v>
      </c>
      <c r="D14" s="7">
        <v>2.2075</v>
      </c>
      <c r="E14" s="7">
        <v>2.2682000000000002</v>
      </c>
      <c r="F14" s="7">
        <v>1.4758</v>
      </c>
      <c r="G14" s="7">
        <v>1.6772</v>
      </c>
      <c r="H14" s="7" t="s">
        <v>145</v>
      </c>
      <c r="I14" s="7" t="s">
        <v>145</v>
      </c>
      <c r="J14" s="7">
        <v>1.9399</v>
      </c>
      <c r="K14" s="7">
        <v>1.8949</v>
      </c>
      <c r="L14" s="7">
        <v>1.7816000000000001</v>
      </c>
      <c r="M14" s="7">
        <v>1.8492</v>
      </c>
    </row>
    <row r="15" spans="1:13" x14ac:dyDescent="0.2">
      <c r="A15" s="1">
        <v>14</v>
      </c>
      <c r="B15" s="7" t="s">
        <v>145</v>
      </c>
      <c r="C15" s="7" t="s">
        <v>145</v>
      </c>
      <c r="D15" s="7">
        <v>1.5623</v>
      </c>
      <c r="E15" s="7">
        <v>1.4039999999999999</v>
      </c>
      <c r="F15" s="7">
        <v>1.6111</v>
      </c>
      <c r="G15" s="7">
        <v>1.5828</v>
      </c>
      <c r="H15" s="7" t="s">
        <v>145</v>
      </c>
      <c r="I15" s="7" t="s">
        <v>145</v>
      </c>
      <c r="J15" s="16">
        <v>1.5431999999999999</v>
      </c>
      <c r="K15" s="7">
        <v>1.4859</v>
      </c>
      <c r="L15" s="7">
        <v>1.4691000000000001</v>
      </c>
      <c r="M15" s="7">
        <v>1.7975000000000001</v>
      </c>
    </row>
    <row r="16" spans="1:13" x14ac:dyDescent="0.2">
      <c r="A16" s="1">
        <v>30</v>
      </c>
      <c r="B16" s="7">
        <v>1.8032999999999999</v>
      </c>
      <c r="C16" s="7">
        <v>1.6718999999999999</v>
      </c>
      <c r="D16" s="7">
        <v>1.8522000000000001</v>
      </c>
      <c r="E16" s="7">
        <v>1.7617</v>
      </c>
      <c r="F16" s="7">
        <v>1.3919999999999999</v>
      </c>
      <c r="G16" s="7">
        <v>1.62</v>
      </c>
      <c r="H16" s="7" t="s">
        <v>145</v>
      </c>
      <c r="I16" s="7">
        <v>1.9319999999999999</v>
      </c>
      <c r="J16" s="7">
        <v>1.5743</v>
      </c>
      <c r="K16" s="7">
        <v>1.4676</v>
      </c>
      <c r="L16" s="7">
        <v>1.8742000000000001</v>
      </c>
      <c r="M16" s="7">
        <v>1.9061999999999999</v>
      </c>
    </row>
    <row r="17" spans="1:13" x14ac:dyDescent="0.2">
      <c r="A17" s="1">
        <v>70</v>
      </c>
      <c r="B17" s="7">
        <v>1.6759999999999999</v>
      </c>
      <c r="C17" s="7">
        <v>1.3816999999999999</v>
      </c>
      <c r="D17" s="7">
        <v>2.4672999999999998</v>
      </c>
      <c r="E17" s="7">
        <v>2.2343000000000002</v>
      </c>
      <c r="F17" s="7">
        <v>1.8824000000000001</v>
      </c>
      <c r="G17" s="7">
        <v>1.8644000000000001</v>
      </c>
      <c r="H17" s="7">
        <v>2.1097000000000001</v>
      </c>
      <c r="I17" s="7">
        <v>2.2803</v>
      </c>
      <c r="J17" s="7">
        <v>2.2621000000000002</v>
      </c>
      <c r="K17" s="7">
        <v>2.0897000000000001</v>
      </c>
      <c r="L17" s="7">
        <v>2.1448</v>
      </c>
      <c r="M17" s="7">
        <v>2.2166000000000001</v>
      </c>
    </row>
    <row r="18" spans="1:13" x14ac:dyDescent="0.2">
      <c r="A18" s="1" t="s">
        <v>112</v>
      </c>
      <c r="B18" s="7"/>
      <c r="C18" s="7"/>
      <c r="D18" s="7"/>
      <c r="E18" s="7"/>
      <c r="F18" s="7"/>
      <c r="G18" s="7"/>
      <c r="H18" s="7"/>
      <c r="I18" s="7"/>
      <c r="J18" s="7"/>
      <c r="K18" s="7"/>
      <c r="L18" s="7"/>
      <c r="M18" s="7"/>
    </row>
    <row r="19" spans="1:13" x14ac:dyDescent="0.2">
      <c r="A19" s="1" t="s">
        <v>130</v>
      </c>
      <c r="B19" s="15" t="s">
        <v>97</v>
      </c>
      <c r="C19" s="15" t="s">
        <v>98</v>
      </c>
      <c r="D19" s="15" t="s">
        <v>99</v>
      </c>
      <c r="E19" s="15" t="s">
        <v>100</v>
      </c>
      <c r="F19" s="15" t="s">
        <v>101</v>
      </c>
      <c r="G19" s="15" t="s">
        <v>102</v>
      </c>
      <c r="H19" s="15" t="s">
        <v>103</v>
      </c>
      <c r="I19" s="15" t="s">
        <v>104</v>
      </c>
      <c r="J19" s="15" t="s">
        <v>105</v>
      </c>
      <c r="K19" s="15" t="s">
        <v>106</v>
      </c>
      <c r="L19" s="15" t="s">
        <v>107</v>
      </c>
      <c r="M19" s="15" t="s">
        <v>108</v>
      </c>
    </row>
    <row r="20" spans="1:13" x14ac:dyDescent="0.2">
      <c r="A20" s="1">
        <v>70</v>
      </c>
      <c r="B20" s="7">
        <v>3.0286</v>
      </c>
      <c r="C20" s="7">
        <v>3.0670999999999999</v>
      </c>
      <c r="D20" s="7">
        <v>2.1349999999999998</v>
      </c>
      <c r="E20" s="7">
        <v>1.6500999999999999</v>
      </c>
      <c r="F20" s="7">
        <v>2.0926</v>
      </c>
      <c r="G20" s="7">
        <v>1.8681000000000001</v>
      </c>
      <c r="H20" s="7" t="s">
        <v>145</v>
      </c>
      <c r="I20" s="7" t="s">
        <v>145</v>
      </c>
      <c r="J20" s="7">
        <v>3.3313000000000001</v>
      </c>
      <c r="K20" s="7">
        <v>3.7928000000000002</v>
      </c>
      <c r="L20" s="7">
        <v>3.5036999999999998</v>
      </c>
      <c r="M20" s="7">
        <v>3.6267</v>
      </c>
    </row>
    <row r="21" spans="1:13" x14ac:dyDescent="0.2">
      <c r="B21" s="7"/>
      <c r="C21" s="7"/>
      <c r="D21" s="7"/>
      <c r="E21" s="7"/>
      <c r="F21" s="7"/>
      <c r="G21" s="7"/>
      <c r="H21" s="7"/>
      <c r="I21" s="7"/>
      <c r="J21" s="7"/>
      <c r="K21" s="7"/>
      <c r="L21" s="7"/>
      <c r="M21" s="7"/>
    </row>
    <row r="22" spans="1:13" x14ac:dyDescent="0.2">
      <c r="A22" s="1" t="s">
        <v>120</v>
      </c>
      <c r="B22" s="7"/>
      <c r="C22" s="7"/>
      <c r="D22" s="7"/>
      <c r="E22" s="7"/>
      <c r="F22" s="7"/>
      <c r="G22" s="7"/>
      <c r="H22" s="7"/>
      <c r="I22" s="7"/>
      <c r="J22" s="7"/>
      <c r="K22" s="7"/>
      <c r="L22" s="7"/>
      <c r="M22" s="7"/>
    </row>
    <row r="23" spans="1:13" x14ac:dyDescent="0.2">
      <c r="A23" s="1" t="s">
        <v>111</v>
      </c>
      <c r="B23" s="7"/>
      <c r="C23" s="7"/>
      <c r="D23" s="7"/>
      <c r="E23" s="7"/>
      <c r="F23" s="7"/>
      <c r="G23" s="7"/>
      <c r="H23" s="7"/>
      <c r="I23" s="7"/>
      <c r="J23" s="7"/>
      <c r="K23" s="7"/>
      <c r="L23" s="7"/>
      <c r="M23" s="7"/>
    </row>
    <row r="24" spans="1:13" s="1" customFormat="1" x14ac:dyDescent="0.2">
      <c r="A24" s="1" t="s">
        <v>130</v>
      </c>
      <c r="B24" s="15" t="s">
        <v>113</v>
      </c>
      <c r="C24" s="15" t="s">
        <v>47</v>
      </c>
      <c r="D24" s="15" t="s">
        <v>114</v>
      </c>
      <c r="E24" s="15" t="s">
        <v>47</v>
      </c>
      <c r="F24" s="15" t="s">
        <v>115</v>
      </c>
      <c r="G24" s="15" t="s">
        <v>47</v>
      </c>
      <c r="H24" s="15" t="s">
        <v>116</v>
      </c>
      <c r="I24" s="15" t="s">
        <v>47</v>
      </c>
      <c r="J24" s="15" t="s">
        <v>117</v>
      </c>
      <c r="K24" s="15" t="s">
        <v>47</v>
      </c>
      <c r="L24" s="15" t="s">
        <v>118</v>
      </c>
      <c r="M24" s="15" t="s">
        <v>47</v>
      </c>
    </row>
    <row r="25" spans="1:13" x14ac:dyDescent="0.2">
      <c r="A25" s="1">
        <v>7</v>
      </c>
      <c r="B25" s="7" t="s">
        <v>145</v>
      </c>
      <c r="C25" s="7" t="s">
        <v>145</v>
      </c>
      <c r="D25" s="7">
        <v>2.2378499999999999</v>
      </c>
      <c r="E25" s="7">
        <v>3.0350000000000096E-2</v>
      </c>
      <c r="F25" s="7">
        <v>1.5765</v>
      </c>
      <c r="G25" s="7">
        <v>0.10070000000000001</v>
      </c>
      <c r="H25" s="7" t="s">
        <v>145</v>
      </c>
      <c r="I25" s="7" t="s">
        <v>145</v>
      </c>
      <c r="J25" s="7">
        <v>1.9174</v>
      </c>
      <c r="K25" s="7">
        <v>2.2499999999999964E-2</v>
      </c>
      <c r="L25" s="7">
        <v>1.8153999999999999</v>
      </c>
      <c r="M25" s="7">
        <v>3.3799999999999934E-2</v>
      </c>
    </row>
    <row r="26" spans="1:13" x14ac:dyDescent="0.2">
      <c r="A26" s="1">
        <v>14</v>
      </c>
      <c r="B26" s="7" t="s">
        <v>145</v>
      </c>
      <c r="C26" s="7" t="s">
        <v>145</v>
      </c>
      <c r="D26" s="7">
        <v>1.48315</v>
      </c>
      <c r="E26" s="7">
        <v>7.9150000000000054E-2</v>
      </c>
      <c r="F26" s="7">
        <v>1.5969500000000001</v>
      </c>
      <c r="G26" s="7">
        <v>1.4149999999999994E-2</v>
      </c>
      <c r="H26" s="7" t="s">
        <v>145</v>
      </c>
      <c r="I26" s="7" t="s">
        <v>145</v>
      </c>
      <c r="J26" s="7">
        <v>1.5145499999999998</v>
      </c>
      <c r="K26" s="7">
        <v>2.8649999999999953E-2</v>
      </c>
      <c r="L26" s="7">
        <v>1.6333000000000002</v>
      </c>
      <c r="M26" s="7">
        <v>0.16419999999999901</v>
      </c>
    </row>
    <row r="27" spans="1:13" x14ac:dyDescent="0.2">
      <c r="A27" s="1">
        <v>30</v>
      </c>
      <c r="B27" s="7">
        <v>1.7376</v>
      </c>
      <c r="C27" s="7">
        <v>1.7620499999999999</v>
      </c>
      <c r="D27" s="7">
        <v>1.8069500000000001</v>
      </c>
      <c r="E27" s="7">
        <v>4.5250000000000012E-2</v>
      </c>
      <c r="F27" s="7">
        <v>1.506</v>
      </c>
      <c r="G27" s="7">
        <v>0.1140000000000001</v>
      </c>
      <c r="H27" s="7">
        <v>1.9319999999999999</v>
      </c>
      <c r="I27" s="7" t="s">
        <v>145</v>
      </c>
      <c r="J27" s="7">
        <v>1.52095</v>
      </c>
      <c r="K27" s="7">
        <v>5.3350000000000002E-2</v>
      </c>
      <c r="L27" s="7">
        <v>1.8902000000000001</v>
      </c>
      <c r="M27" s="7">
        <v>1.5999999999999903E-2</v>
      </c>
    </row>
    <row r="28" spans="1:13" x14ac:dyDescent="0.2">
      <c r="A28" s="1">
        <v>70</v>
      </c>
      <c r="B28" s="7">
        <v>1.5288499999999998</v>
      </c>
      <c r="C28" s="7">
        <v>0.14715</v>
      </c>
      <c r="D28" s="7">
        <v>2.3508</v>
      </c>
      <c r="E28" s="7">
        <v>0.11649999999999981</v>
      </c>
      <c r="F28" s="7">
        <v>1.8734000000000002</v>
      </c>
      <c r="G28" s="7">
        <v>9.000000000000008E-3</v>
      </c>
      <c r="H28" s="7">
        <v>2.1950000000000003</v>
      </c>
      <c r="I28" s="7">
        <v>8.5299999999999931E-2</v>
      </c>
      <c r="J28" s="7">
        <v>2.1759000000000004</v>
      </c>
      <c r="K28" s="7">
        <v>8.6200000000000054E-2</v>
      </c>
      <c r="L28" s="7">
        <v>2.1806999999999999</v>
      </c>
      <c r="M28" s="7">
        <v>3.5900000000000036E-2</v>
      </c>
    </row>
    <row r="29" spans="1:13" x14ac:dyDescent="0.2">
      <c r="A29" s="1" t="s">
        <v>112</v>
      </c>
      <c r="B29" s="7"/>
      <c r="C29" s="7"/>
      <c r="D29" s="7"/>
      <c r="E29" s="7"/>
      <c r="F29" s="7"/>
      <c r="G29" s="7"/>
      <c r="H29" s="7"/>
      <c r="I29" s="7"/>
      <c r="J29" s="7"/>
      <c r="K29" s="7"/>
      <c r="L29" s="7"/>
      <c r="M29" s="7"/>
    </row>
    <row r="30" spans="1:13" x14ac:dyDescent="0.2">
      <c r="A30" s="1" t="s">
        <v>130</v>
      </c>
      <c r="B30" s="15" t="s">
        <v>97</v>
      </c>
      <c r="C30" s="15" t="s">
        <v>98</v>
      </c>
      <c r="D30" s="15" t="s">
        <v>99</v>
      </c>
      <c r="E30" s="15" t="s">
        <v>100</v>
      </c>
      <c r="F30" s="15" t="s">
        <v>101</v>
      </c>
      <c r="G30" s="15" t="s">
        <v>102</v>
      </c>
      <c r="H30" s="15" t="s">
        <v>103</v>
      </c>
      <c r="I30" s="15" t="s">
        <v>104</v>
      </c>
      <c r="J30" s="15" t="s">
        <v>105</v>
      </c>
      <c r="K30" s="15" t="s">
        <v>106</v>
      </c>
      <c r="L30" s="15" t="s">
        <v>107</v>
      </c>
      <c r="M30" s="15" t="s">
        <v>108</v>
      </c>
    </row>
    <row r="31" spans="1:13" x14ac:dyDescent="0.2">
      <c r="A31" s="3">
        <v>70</v>
      </c>
      <c r="B31" s="7">
        <v>3.0478499999999999</v>
      </c>
      <c r="C31" s="7">
        <v>1.9249999999999986E-2</v>
      </c>
      <c r="D31" s="7">
        <v>1.89255</v>
      </c>
      <c r="E31" s="7">
        <v>0.24244999999999928</v>
      </c>
      <c r="F31" s="7">
        <v>1.9803500000000001</v>
      </c>
      <c r="G31" s="7">
        <v>0.11224999999999996</v>
      </c>
      <c r="H31" s="7" t="s">
        <v>145</v>
      </c>
      <c r="I31" s="7" t="s">
        <v>145</v>
      </c>
      <c r="J31" s="7">
        <v>3.5620500000000002</v>
      </c>
      <c r="K31" s="7">
        <v>0.23074999999999998</v>
      </c>
      <c r="L31" s="7">
        <v>3.5651999999999999</v>
      </c>
      <c r="M31" s="7">
        <v>6.1500000000000103E-2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2C63-2B08-214F-84CF-62F057F0D66C}">
  <dimension ref="A1:Q29"/>
  <sheetViews>
    <sheetView workbookViewId="0">
      <selection activeCell="N5" sqref="N5:Q8"/>
    </sheetView>
  </sheetViews>
  <sheetFormatPr baseColWidth="10" defaultRowHeight="15" x14ac:dyDescent="0.2"/>
  <cols>
    <col min="1" max="16384" width="10.83203125" style="3"/>
  </cols>
  <sheetData>
    <row r="1" spans="1:17" x14ac:dyDescent="0.2">
      <c r="A1" s="1" t="s">
        <v>127</v>
      </c>
      <c r="G1" s="1" t="s">
        <v>128</v>
      </c>
      <c r="M1" s="1" t="s">
        <v>129</v>
      </c>
    </row>
    <row r="2" spans="1:17" x14ac:dyDescent="0.2">
      <c r="A2" s="3" t="s">
        <v>29</v>
      </c>
      <c r="B2" s="1">
        <v>7</v>
      </c>
      <c r="C2" s="1">
        <v>14</v>
      </c>
      <c r="D2" s="1">
        <v>30</v>
      </c>
      <c r="E2" s="1">
        <v>70</v>
      </c>
      <c r="H2" s="1">
        <v>7</v>
      </c>
      <c r="I2" s="1">
        <v>14</v>
      </c>
      <c r="J2" s="1">
        <v>30</v>
      </c>
      <c r="K2" s="1">
        <v>70</v>
      </c>
      <c r="N2" s="1">
        <v>7</v>
      </c>
      <c r="O2" s="1">
        <v>14</v>
      </c>
      <c r="P2" s="1">
        <v>30</v>
      </c>
      <c r="Q2" s="1">
        <v>70</v>
      </c>
    </row>
    <row r="3" spans="1:17" x14ac:dyDescent="0.2">
      <c r="A3" s="3" t="s">
        <v>97</v>
      </c>
      <c r="B3" s="26">
        <v>1.2300000000000001E-4</v>
      </c>
      <c r="C3" s="26">
        <v>8.6000000000000003E-5</v>
      </c>
      <c r="D3" s="26">
        <f>AVERAGE(B3,C3)</f>
        <v>1.0450000000000001E-4</v>
      </c>
      <c r="E3" s="27">
        <v>6.2000000000000003E-5</v>
      </c>
      <c r="G3" s="3" t="s">
        <v>97</v>
      </c>
      <c r="H3" s="3">
        <v>111.34047700014749</v>
      </c>
      <c r="I3" s="3">
        <v>77.847813187094999</v>
      </c>
      <c r="J3" s="3">
        <v>94.594145093621279</v>
      </c>
      <c r="K3" s="3">
        <v>56.122842065114995</v>
      </c>
      <c r="M3" s="3" t="s">
        <v>113</v>
      </c>
      <c r="N3" s="3">
        <v>109.30376095746186</v>
      </c>
      <c r="O3" s="3">
        <v>78.979322099698123</v>
      </c>
      <c r="P3" s="3">
        <v>94.141541528580007</v>
      </c>
      <c r="Q3" s="3">
        <v>55.896540282594373</v>
      </c>
    </row>
    <row r="4" spans="1:17" x14ac:dyDescent="0.2">
      <c r="A4" s="3" t="s">
        <v>98</v>
      </c>
      <c r="B4" s="26">
        <v>1.1850000000000001E-4</v>
      </c>
      <c r="C4" s="26">
        <v>8.8499999999999996E-5</v>
      </c>
      <c r="D4" s="26">
        <f t="shared" ref="D4:D14" si="0">AVERAGE(B4,C4)</f>
        <v>1.0349999999999999E-4</v>
      </c>
      <c r="E4" s="27">
        <v>6.1500000000000004E-5</v>
      </c>
      <c r="G4" s="3" t="s">
        <v>98</v>
      </c>
      <c r="H4" s="3">
        <v>107.26704491477624</v>
      </c>
      <c r="I4" s="3">
        <v>80.110831012301247</v>
      </c>
      <c r="J4" s="3">
        <v>93.688937963538748</v>
      </c>
      <c r="K4" s="3">
        <v>55.670238500073744</v>
      </c>
      <c r="M4" s="3" t="s">
        <v>47</v>
      </c>
      <c r="N4" s="3">
        <v>2.0367160426856259</v>
      </c>
      <c r="O4" s="3">
        <v>1.1315089126031239</v>
      </c>
      <c r="P4" s="3">
        <v>0.4526035650412652</v>
      </c>
      <c r="Q4" s="3">
        <v>0.22630178252062549</v>
      </c>
    </row>
    <row r="5" spans="1:17" x14ac:dyDescent="0.2">
      <c r="A5" s="3" t="s">
        <v>99</v>
      </c>
      <c r="B5" s="3" t="s">
        <v>145</v>
      </c>
      <c r="C5" s="3" t="s">
        <v>145</v>
      </c>
      <c r="D5" s="3" t="s">
        <v>145</v>
      </c>
      <c r="E5" s="3" t="s">
        <v>145</v>
      </c>
      <c r="G5" s="3" t="s">
        <v>99</v>
      </c>
      <c r="H5" s="3" t="s">
        <v>145</v>
      </c>
      <c r="I5" s="3" t="s">
        <v>145</v>
      </c>
      <c r="J5" s="3" t="s">
        <v>145</v>
      </c>
      <c r="K5" s="3" t="s">
        <v>145</v>
      </c>
      <c r="M5" s="3" t="s">
        <v>114</v>
      </c>
      <c r="N5" s="3" t="s">
        <v>145</v>
      </c>
      <c r="O5" s="3" t="s">
        <v>145</v>
      </c>
      <c r="P5" s="3" t="s">
        <v>145</v>
      </c>
      <c r="Q5" s="3" t="s">
        <v>145</v>
      </c>
    </row>
    <row r="6" spans="1:17" x14ac:dyDescent="0.2">
      <c r="A6" s="3" t="s">
        <v>100</v>
      </c>
      <c r="B6" s="3" t="s">
        <v>145</v>
      </c>
      <c r="C6" s="3" t="s">
        <v>145</v>
      </c>
      <c r="D6" s="3" t="s">
        <v>145</v>
      </c>
      <c r="E6" s="3" t="s">
        <v>145</v>
      </c>
      <c r="G6" s="3" t="s">
        <v>100</v>
      </c>
      <c r="H6" s="3" t="s">
        <v>145</v>
      </c>
      <c r="I6" s="3" t="s">
        <v>145</v>
      </c>
      <c r="J6" s="3" t="s">
        <v>145</v>
      </c>
      <c r="K6" s="3" t="s">
        <v>145</v>
      </c>
      <c r="M6" s="3" t="s">
        <v>47</v>
      </c>
      <c r="N6" s="3" t="s">
        <v>145</v>
      </c>
      <c r="O6" s="3" t="s">
        <v>145</v>
      </c>
      <c r="P6" s="3" t="s">
        <v>145</v>
      </c>
      <c r="Q6" s="3" t="s">
        <v>145</v>
      </c>
    </row>
    <row r="7" spans="1:17" x14ac:dyDescent="0.2">
      <c r="A7" s="3" t="s">
        <v>101</v>
      </c>
      <c r="B7" s="3" t="s">
        <v>145</v>
      </c>
      <c r="C7" s="3" t="s">
        <v>145</v>
      </c>
      <c r="D7" s="3" t="s">
        <v>145</v>
      </c>
      <c r="E7" s="3" t="s">
        <v>145</v>
      </c>
      <c r="G7" s="3" t="s">
        <v>101</v>
      </c>
      <c r="H7" s="3" t="s">
        <v>145</v>
      </c>
      <c r="I7" s="3" t="s">
        <v>145</v>
      </c>
      <c r="J7" s="3" t="s">
        <v>145</v>
      </c>
      <c r="K7" s="3" t="s">
        <v>145</v>
      </c>
      <c r="M7" s="3" t="s">
        <v>115</v>
      </c>
      <c r="N7" s="3" t="s">
        <v>145</v>
      </c>
      <c r="O7" s="3" t="s">
        <v>145</v>
      </c>
      <c r="P7" s="3" t="s">
        <v>145</v>
      </c>
      <c r="Q7" s="3" t="s">
        <v>145</v>
      </c>
    </row>
    <row r="8" spans="1:17" x14ac:dyDescent="0.2">
      <c r="A8" s="3" t="s">
        <v>102</v>
      </c>
      <c r="B8" s="3" t="s">
        <v>145</v>
      </c>
      <c r="C8" s="3" t="s">
        <v>145</v>
      </c>
      <c r="D8" s="3" t="s">
        <v>145</v>
      </c>
      <c r="E8" s="3" t="s">
        <v>145</v>
      </c>
      <c r="G8" s="3" t="s">
        <v>102</v>
      </c>
      <c r="H8" s="3" t="s">
        <v>145</v>
      </c>
      <c r="I8" s="3" t="s">
        <v>145</v>
      </c>
      <c r="J8" s="3" t="s">
        <v>145</v>
      </c>
      <c r="K8" s="3" t="s">
        <v>145</v>
      </c>
      <c r="M8" s="3" t="s">
        <v>47</v>
      </c>
      <c r="N8" s="3" t="s">
        <v>145</v>
      </c>
      <c r="O8" s="3" t="s">
        <v>145</v>
      </c>
      <c r="P8" s="3" t="s">
        <v>145</v>
      </c>
      <c r="Q8" s="3" t="s">
        <v>145</v>
      </c>
    </row>
    <row r="9" spans="1:17" x14ac:dyDescent="0.2">
      <c r="A9" s="3" t="s">
        <v>103</v>
      </c>
      <c r="B9" s="26">
        <v>3.545E-4</v>
      </c>
      <c r="C9" s="26">
        <v>3.0400000000000002E-4</v>
      </c>
      <c r="D9" s="26">
        <f t="shared" si="0"/>
        <v>3.2925000000000001E-4</v>
      </c>
      <c r="E9" s="27">
        <v>2.0649999999999998E-4</v>
      </c>
      <c r="G9" s="3" t="s">
        <v>103</v>
      </c>
      <c r="H9" s="3">
        <v>404.01906991715225</v>
      </c>
      <c r="I9" s="3">
        <v>346.46487236901072</v>
      </c>
      <c r="J9" s="3">
        <v>375.24197114308146</v>
      </c>
      <c r="K9" s="3">
        <v>235.34538205329173</v>
      </c>
      <c r="M9" s="3" t="s">
        <v>116</v>
      </c>
      <c r="N9" s="3">
        <v>391.48251203537882</v>
      </c>
      <c r="O9" s="3">
        <v>349.0291682993734</v>
      </c>
      <c r="P9" s="3">
        <v>370.25584016737611</v>
      </c>
      <c r="Q9" s="3">
        <v>233.06600789296931</v>
      </c>
    </row>
    <row r="10" spans="1:17" x14ac:dyDescent="0.2">
      <c r="A10" s="3" t="s">
        <v>104</v>
      </c>
      <c r="B10" s="26">
        <v>3.325E-4</v>
      </c>
      <c r="C10" s="26">
        <v>3.0849999999999996E-4</v>
      </c>
      <c r="D10" s="26">
        <f t="shared" si="0"/>
        <v>3.2049999999999998E-4</v>
      </c>
      <c r="E10" s="27">
        <v>2.0249999999999999E-4</v>
      </c>
      <c r="G10" s="3" t="s">
        <v>104</v>
      </c>
      <c r="H10" s="3">
        <v>378.94595415360544</v>
      </c>
      <c r="I10" s="3">
        <v>351.59346422973613</v>
      </c>
      <c r="J10" s="3">
        <v>365.26970919167076</v>
      </c>
      <c r="K10" s="3">
        <v>230.78663373264692</v>
      </c>
      <c r="M10" s="3" t="s">
        <v>47</v>
      </c>
      <c r="N10" s="3">
        <v>12.536557881773403</v>
      </c>
      <c r="O10" s="3">
        <v>2.5642959303627033</v>
      </c>
      <c r="P10" s="3">
        <v>4.9861309757053505</v>
      </c>
      <c r="Q10" s="3">
        <v>2.2793741603224049</v>
      </c>
    </row>
    <row r="11" spans="1:17" x14ac:dyDescent="0.2">
      <c r="A11" s="3" t="s">
        <v>105</v>
      </c>
      <c r="B11" s="26">
        <v>3.15E-5</v>
      </c>
      <c r="C11" s="26">
        <v>3.1999999999999999E-5</v>
      </c>
      <c r="D11" s="26">
        <f t="shared" si="0"/>
        <v>3.1749999999999999E-5</v>
      </c>
      <c r="E11" s="27">
        <v>2.2499999999999998E-5</v>
      </c>
      <c r="G11" s="3" t="s">
        <v>105</v>
      </c>
      <c r="H11" s="3">
        <v>35.900143025078407</v>
      </c>
      <c r="I11" s="3">
        <v>36.469986565159019</v>
      </c>
      <c r="J11" s="3">
        <v>36.185064795118713</v>
      </c>
      <c r="K11" s="3">
        <v>25.642959303627432</v>
      </c>
      <c r="M11" s="3" t="s">
        <v>117</v>
      </c>
      <c r="N11" s="3">
        <v>40.743813115763587</v>
      </c>
      <c r="O11" s="3">
        <v>41.313656655844198</v>
      </c>
      <c r="P11" s="3">
        <v>41.0287348858039</v>
      </c>
      <c r="Q11" s="3">
        <v>29.631864084191697</v>
      </c>
    </row>
    <row r="12" spans="1:17" x14ac:dyDescent="0.2">
      <c r="A12" s="3" t="s">
        <v>106</v>
      </c>
      <c r="B12" s="26">
        <v>3.9999999999999996E-5</v>
      </c>
      <c r="C12" s="26">
        <v>4.0499999999999995E-5</v>
      </c>
      <c r="D12" s="26">
        <f t="shared" si="0"/>
        <v>4.0249999999999996E-5</v>
      </c>
      <c r="E12" s="27">
        <v>2.9499999999999999E-5</v>
      </c>
      <c r="G12" s="3" t="s">
        <v>106</v>
      </c>
      <c r="H12" s="3">
        <v>45.587483206448766</v>
      </c>
      <c r="I12" s="3">
        <v>46.157326746529378</v>
      </c>
      <c r="J12" s="3">
        <v>45.872404976489079</v>
      </c>
      <c r="K12" s="3">
        <v>33.620768864755959</v>
      </c>
      <c r="M12" s="3" t="s">
        <v>47</v>
      </c>
      <c r="N12" s="3">
        <v>4.8436700906851735</v>
      </c>
      <c r="O12" s="3">
        <v>4.8436700906851735</v>
      </c>
      <c r="P12" s="3">
        <v>4.8436700906851504</v>
      </c>
      <c r="Q12" s="3">
        <v>3.9889047805642557</v>
      </c>
    </row>
    <row r="13" spans="1:17" x14ac:dyDescent="0.2">
      <c r="A13" s="3" t="s">
        <v>107</v>
      </c>
      <c r="B13" s="26">
        <v>4.1500000000000006E-5</v>
      </c>
      <c r="C13" s="26">
        <v>4.0500000000000002E-5</v>
      </c>
      <c r="D13" s="26">
        <f t="shared" si="0"/>
        <v>4.1000000000000007E-5</v>
      </c>
      <c r="E13" s="27">
        <v>4.2000000000000004E-5</v>
      </c>
      <c r="G13" s="3" t="s">
        <v>107</v>
      </c>
      <c r="H13" s="3">
        <v>47.297013826690602</v>
      </c>
      <c r="I13" s="3">
        <v>46.157326746529385</v>
      </c>
      <c r="J13" s="3">
        <v>46.727170286610004</v>
      </c>
      <c r="K13" s="3">
        <v>47.866857366771214</v>
      </c>
      <c r="M13" s="3" t="s">
        <v>118</v>
      </c>
      <c r="N13" s="3">
        <v>44.447796126287557</v>
      </c>
      <c r="O13" s="3">
        <v>43.023187276086027</v>
      </c>
      <c r="P13" s="3">
        <v>43.735491701186803</v>
      </c>
      <c r="Q13" s="3">
        <v>42.738265506045728</v>
      </c>
    </row>
    <row r="14" spans="1:17" x14ac:dyDescent="0.2">
      <c r="A14" s="3" t="s">
        <v>108</v>
      </c>
      <c r="B14" s="26">
        <v>3.65E-5</v>
      </c>
      <c r="C14" s="26">
        <v>3.4999999999999997E-5</v>
      </c>
      <c r="D14" s="26">
        <f t="shared" si="0"/>
        <v>3.5750000000000002E-5</v>
      </c>
      <c r="E14" s="26">
        <v>3.3000000000000003E-5</v>
      </c>
      <c r="G14" s="3" t="s">
        <v>108</v>
      </c>
      <c r="H14" s="3">
        <v>41.598578425884504</v>
      </c>
      <c r="I14" s="3">
        <v>39.889047805642669</v>
      </c>
      <c r="J14" s="3">
        <v>40.743813115763594</v>
      </c>
      <c r="K14" s="3">
        <v>37.609673645320242</v>
      </c>
      <c r="M14" s="3" t="s">
        <v>47</v>
      </c>
      <c r="N14" s="3">
        <v>2.8492177004030483</v>
      </c>
      <c r="O14" s="3">
        <v>3.1341394704433583</v>
      </c>
      <c r="P14" s="3">
        <v>2.9916785854232053</v>
      </c>
      <c r="Q14" s="3">
        <v>5.1285918607254777</v>
      </c>
    </row>
    <row r="16" spans="1:17" x14ac:dyDescent="0.2">
      <c r="A16" s="1" t="s">
        <v>121</v>
      </c>
      <c r="E16" s="1"/>
    </row>
    <row r="17" spans="1:5" x14ac:dyDescent="0.2">
      <c r="B17" s="1">
        <v>7</v>
      </c>
      <c r="C17" s="1">
        <v>14</v>
      </c>
      <c r="D17" s="1">
        <v>30</v>
      </c>
      <c r="E17" s="1">
        <v>70</v>
      </c>
    </row>
    <row r="18" spans="1:5" x14ac:dyDescent="0.2">
      <c r="A18" s="3" t="s">
        <v>97</v>
      </c>
      <c r="B18" s="3">
        <v>3.13</v>
      </c>
      <c r="C18" s="3">
        <v>3.19</v>
      </c>
      <c r="D18" s="3">
        <f>AVERAGE(B18:C18)</f>
        <v>3.16</v>
      </c>
      <c r="E18" s="3">
        <v>3.2549999999999999</v>
      </c>
    </row>
    <row r="19" spans="1:5" x14ac:dyDescent="0.2">
      <c r="A19" s="3" t="s">
        <v>98</v>
      </c>
      <c r="B19" s="3">
        <v>3.1150000000000002</v>
      </c>
      <c r="C19" s="3">
        <v>3.1950000000000003</v>
      </c>
      <c r="D19" s="3">
        <f t="shared" ref="D19:D29" si="1">AVERAGE(B19:C19)</f>
        <v>3.1550000000000002</v>
      </c>
      <c r="E19" s="3">
        <v>3.2949999999999999</v>
      </c>
    </row>
    <row r="20" spans="1:5" x14ac:dyDescent="0.2">
      <c r="A20" s="3" t="s">
        <v>99</v>
      </c>
      <c r="B20" s="3">
        <v>3.355</v>
      </c>
      <c r="C20" s="3">
        <v>3.415</v>
      </c>
      <c r="D20" s="3">
        <f t="shared" si="1"/>
        <v>3.3849999999999998</v>
      </c>
      <c r="E20" s="3">
        <v>3.4950000000000001</v>
      </c>
    </row>
    <row r="21" spans="1:5" x14ac:dyDescent="0.2">
      <c r="A21" s="3" t="s">
        <v>100</v>
      </c>
      <c r="B21" s="3">
        <v>3.3600000000000003</v>
      </c>
      <c r="C21" s="3">
        <v>3.42</v>
      </c>
      <c r="D21" s="3">
        <f t="shared" si="1"/>
        <v>3.39</v>
      </c>
      <c r="E21" s="3">
        <v>3.4950000000000001</v>
      </c>
    </row>
    <row r="22" spans="1:5" x14ac:dyDescent="0.2">
      <c r="A22" s="3" t="s">
        <v>101</v>
      </c>
      <c r="B22" s="3">
        <v>3.3899999999999997</v>
      </c>
      <c r="C22" s="3">
        <v>3.4050000000000002</v>
      </c>
      <c r="D22" s="3">
        <f t="shared" si="1"/>
        <v>3.3975</v>
      </c>
      <c r="E22" s="3">
        <v>3.355</v>
      </c>
    </row>
    <row r="23" spans="1:5" x14ac:dyDescent="0.2">
      <c r="A23" s="3" t="s">
        <v>102</v>
      </c>
      <c r="B23" s="3">
        <v>3.4350000000000001</v>
      </c>
      <c r="C23" s="3">
        <v>3.42</v>
      </c>
      <c r="D23" s="3">
        <f t="shared" si="1"/>
        <v>3.4275000000000002</v>
      </c>
      <c r="E23" s="3">
        <v>3.395</v>
      </c>
    </row>
    <row r="24" spans="1:5" x14ac:dyDescent="0.2">
      <c r="A24" s="3" t="s">
        <v>103</v>
      </c>
      <c r="B24" s="3">
        <v>3.2549999999999999</v>
      </c>
      <c r="C24" s="3">
        <v>3.26</v>
      </c>
      <c r="D24" s="3">
        <f t="shared" si="1"/>
        <v>3.2574999999999998</v>
      </c>
      <c r="E24" s="3">
        <v>3.36</v>
      </c>
    </row>
    <row r="25" spans="1:5" x14ac:dyDescent="0.2">
      <c r="A25" s="3" t="s">
        <v>104</v>
      </c>
      <c r="B25" s="3">
        <v>3.31</v>
      </c>
      <c r="C25" s="3">
        <v>3.31</v>
      </c>
      <c r="D25" s="3">
        <f t="shared" si="1"/>
        <v>3.31</v>
      </c>
      <c r="E25" s="3">
        <v>3.4350000000000001</v>
      </c>
    </row>
    <row r="26" spans="1:5" x14ac:dyDescent="0.2">
      <c r="A26" s="3" t="s">
        <v>105</v>
      </c>
      <c r="B26" s="3">
        <v>3.6150000000000002</v>
      </c>
      <c r="C26" s="3">
        <v>3.625</v>
      </c>
      <c r="D26" s="3">
        <f t="shared" si="1"/>
        <v>3.62</v>
      </c>
      <c r="E26" s="3">
        <v>3.7149999999999999</v>
      </c>
    </row>
    <row r="27" spans="1:5" x14ac:dyDescent="0.2">
      <c r="A27" s="3" t="s">
        <v>106</v>
      </c>
      <c r="B27" s="3">
        <v>3.4950000000000001</v>
      </c>
      <c r="C27" s="3">
        <v>3.51</v>
      </c>
      <c r="D27" s="3">
        <f t="shared" si="1"/>
        <v>3.5024999999999999</v>
      </c>
      <c r="E27" s="3">
        <v>3.585</v>
      </c>
    </row>
    <row r="28" spans="1:5" x14ac:dyDescent="0.2">
      <c r="A28" s="3" t="s">
        <v>107</v>
      </c>
      <c r="B28" s="3">
        <v>3.5149999999999997</v>
      </c>
      <c r="C28" s="3">
        <v>3.5350000000000001</v>
      </c>
      <c r="D28" s="3">
        <f t="shared" si="1"/>
        <v>3.5249999999999999</v>
      </c>
      <c r="E28" s="3">
        <v>3.5</v>
      </c>
    </row>
    <row r="29" spans="1:5" x14ac:dyDescent="0.2">
      <c r="A29" s="3" t="s">
        <v>108</v>
      </c>
      <c r="B29" s="3">
        <v>3.62</v>
      </c>
      <c r="C29" s="3">
        <v>3.6349999999999998</v>
      </c>
      <c r="D29" s="3">
        <f t="shared" si="1"/>
        <v>3.6274999999999999</v>
      </c>
      <c r="E29" s="3">
        <v>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64862-6567-894B-9980-EE3805CFD72A}">
  <dimension ref="A1:F17"/>
  <sheetViews>
    <sheetView workbookViewId="0">
      <selection sqref="A1:F17"/>
    </sheetView>
  </sheetViews>
  <sheetFormatPr baseColWidth="10" defaultRowHeight="15" x14ac:dyDescent="0.2"/>
  <cols>
    <col min="1" max="16384" width="10.83203125" style="3"/>
  </cols>
  <sheetData>
    <row r="1" spans="1:6" s="2" customFormat="1" ht="62" customHeight="1" x14ac:dyDescent="0.2">
      <c r="A1" s="2" t="s">
        <v>130</v>
      </c>
      <c r="B1" s="2" t="s">
        <v>152</v>
      </c>
      <c r="C1" s="2" t="s">
        <v>153</v>
      </c>
      <c r="D1" s="2" t="s">
        <v>154</v>
      </c>
      <c r="E1" s="2" t="s">
        <v>137</v>
      </c>
      <c r="F1" s="2" t="s">
        <v>47</v>
      </c>
    </row>
    <row r="2" spans="1:6" ht="16" x14ac:dyDescent="0.2">
      <c r="A2" s="3">
        <v>7</v>
      </c>
      <c r="B2" s="3" t="s">
        <v>116</v>
      </c>
      <c r="C2" s="3">
        <v>0.59905735018143547</v>
      </c>
      <c r="D2" s="3">
        <v>0.78005261458681141</v>
      </c>
      <c r="E2">
        <f>AVERAGE(C2:D2)</f>
        <v>0.68955498238412338</v>
      </c>
      <c r="F2" s="3">
        <f>STDEV(C2:D2)/SQRT(2)</f>
        <v>9.0497632202688208E-2</v>
      </c>
    </row>
    <row r="3" spans="1:6" ht="16" x14ac:dyDescent="0.2">
      <c r="A3" s="3">
        <v>7</v>
      </c>
      <c r="B3" s="3" t="s">
        <v>118</v>
      </c>
      <c r="C3" s="3">
        <v>5.935054574347264</v>
      </c>
      <c r="D3" s="3">
        <v>5.391547688693338</v>
      </c>
      <c r="E3">
        <f t="shared" ref="E3:E17" si="0">AVERAGE(C3:D3)</f>
        <v>5.663301131520301</v>
      </c>
      <c r="F3" s="3">
        <f t="shared" ref="F3:F17" si="1">STDEV(C3:D3)/SQRT(2)</f>
        <v>0.27175344282696301</v>
      </c>
    </row>
    <row r="4" spans="1:6" ht="16" x14ac:dyDescent="0.2">
      <c r="A4" s="3">
        <v>7</v>
      </c>
      <c r="B4" s="3" t="s">
        <v>113</v>
      </c>
      <c r="C4" s="3">
        <v>1.3416060042655682</v>
      </c>
      <c r="D4" s="3">
        <v>1.786242405376707</v>
      </c>
      <c r="E4">
        <f t="shared" si="0"/>
        <v>1.5639242048211375</v>
      </c>
      <c r="F4" s="3">
        <f t="shared" si="1"/>
        <v>0.22231820055556997</v>
      </c>
    </row>
    <row r="5" spans="1:6" ht="16" x14ac:dyDescent="0.2">
      <c r="A5" s="3">
        <v>7</v>
      </c>
      <c r="B5" s="3" t="s">
        <v>115</v>
      </c>
      <c r="C5" s="3">
        <v>21.712743670133314</v>
      </c>
      <c r="D5" s="3">
        <v>27.048841121398478</v>
      </c>
      <c r="E5">
        <f t="shared" si="0"/>
        <v>24.380792395765894</v>
      </c>
      <c r="F5" s="3">
        <f t="shared" si="1"/>
        <v>2.6680487256326035</v>
      </c>
    </row>
    <row r="6" spans="1:6" ht="16" x14ac:dyDescent="0.2">
      <c r="A6" s="3">
        <v>14</v>
      </c>
      <c r="B6" s="3" t="s">
        <v>116</v>
      </c>
      <c r="C6" s="3">
        <v>0.64727367012581694</v>
      </c>
      <c r="D6" s="3">
        <v>0.36929956888568832</v>
      </c>
      <c r="E6">
        <f t="shared" si="0"/>
        <v>0.5082866195057526</v>
      </c>
      <c r="F6" s="3">
        <f t="shared" si="1"/>
        <v>0.13898705062006439</v>
      </c>
    </row>
    <row r="7" spans="1:6" ht="16" x14ac:dyDescent="0.2">
      <c r="A7" s="3">
        <v>14</v>
      </c>
      <c r="B7" s="3" t="s">
        <v>118</v>
      </c>
      <c r="C7" s="3">
        <v>3.7436900120734835</v>
      </c>
      <c r="D7" s="3">
        <v>3.6184188224484291</v>
      </c>
      <c r="E7">
        <f t="shared" si="0"/>
        <v>3.6810544172609561</v>
      </c>
      <c r="F7" s="3">
        <f t="shared" si="1"/>
        <v>6.2635594812527229E-2</v>
      </c>
    </row>
    <row r="8" spans="1:6" ht="16" x14ac:dyDescent="0.2">
      <c r="A8" s="3">
        <v>14</v>
      </c>
      <c r="B8" s="3" t="s">
        <v>113</v>
      </c>
      <c r="C8" s="3">
        <v>0.22812629819431468</v>
      </c>
      <c r="D8" s="3">
        <v>0.28042645959094137</v>
      </c>
      <c r="E8">
        <f t="shared" si="0"/>
        <v>0.254276378892628</v>
      </c>
      <c r="F8" s="3">
        <f t="shared" si="1"/>
        <v>2.6150080698313646E-2</v>
      </c>
    </row>
    <row r="9" spans="1:6" ht="16" x14ac:dyDescent="0.2">
      <c r="A9" s="3">
        <v>14</v>
      </c>
      <c r="B9" s="3" t="s">
        <v>115</v>
      </c>
      <c r="C9" s="3">
        <v>13.807741985374557</v>
      </c>
      <c r="D9" s="3">
        <v>20.812318156110226</v>
      </c>
      <c r="E9">
        <f t="shared" si="0"/>
        <v>17.310030070742393</v>
      </c>
      <c r="F9" s="3">
        <f t="shared" si="1"/>
        <v>3.5022880853678315</v>
      </c>
    </row>
    <row r="10" spans="1:6" ht="16" x14ac:dyDescent="0.2">
      <c r="A10" s="3">
        <v>30</v>
      </c>
      <c r="B10" s="3" t="s">
        <v>116</v>
      </c>
      <c r="C10" s="3">
        <v>0.41280006055074081</v>
      </c>
      <c r="D10" s="3">
        <v>0.63553817772141175</v>
      </c>
      <c r="E10">
        <f t="shared" si="0"/>
        <v>0.52416911913607622</v>
      </c>
      <c r="F10" s="3">
        <f t="shared" si="1"/>
        <v>0.11136905858533561</v>
      </c>
    </row>
    <row r="11" spans="1:6" ht="16" x14ac:dyDescent="0.2">
      <c r="A11" s="3">
        <v>30</v>
      </c>
      <c r="B11" s="3" t="s">
        <v>118</v>
      </c>
      <c r="C11" s="3">
        <v>4.4144910378640727</v>
      </c>
      <c r="D11" s="3">
        <v>4.7371945240011577</v>
      </c>
      <c r="E11">
        <f t="shared" si="0"/>
        <v>4.5758427809326152</v>
      </c>
      <c r="F11" s="3">
        <f t="shared" si="1"/>
        <v>0.1613517430685425</v>
      </c>
    </row>
    <row r="12" spans="1:6" ht="16" x14ac:dyDescent="0.2">
      <c r="A12" s="3">
        <v>30</v>
      </c>
      <c r="B12" s="3" t="s">
        <v>113</v>
      </c>
      <c r="C12" s="3">
        <v>0.53271090602638471</v>
      </c>
      <c r="D12" s="3">
        <v>0.6076645956590514</v>
      </c>
      <c r="E12">
        <f t="shared" si="0"/>
        <v>0.570187750842718</v>
      </c>
      <c r="F12" s="3">
        <f t="shared" si="1"/>
        <v>3.7476844816333343E-2</v>
      </c>
    </row>
    <row r="13" spans="1:6" ht="16" x14ac:dyDescent="0.2">
      <c r="A13" s="3">
        <v>30</v>
      </c>
      <c r="B13" s="3" t="s">
        <v>115</v>
      </c>
      <c r="C13" s="3">
        <v>20.52034716279088</v>
      </c>
      <c r="D13" s="3">
        <v>15.46985124567907</v>
      </c>
      <c r="E13">
        <f t="shared" si="0"/>
        <v>17.995099204234975</v>
      </c>
      <c r="F13" s="3">
        <f t="shared" si="1"/>
        <v>2.525247958555902</v>
      </c>
    </row>
    <row r="14" spans="1:6" ht="16" x14ac:dyDescent="0.2">
      <c r="A14" s="3">
        <v>70</v>
      </c>
      <c r="B14" s="3" t="s">
        <v>116</v>
      </c>
      <c r="C14" s="3">
        <v>1.9613317281950156</v>
      </c>
      <c r="D14" s="3">
        <v>1.8938453853827708</v>
      </c>
      <c r="E14">
        <f t="shared" si="0"/>
        <v>1.9275885567888933</v>
      </c>
      <c r="F14" s="3">
        <f t="shared" si="1"/>
        <v>3.3743171406122374E-2</v>
      </c>
    </row>
    <row r="15" spans="1:6" ht="16" x14ac:dyDescent="0.2">
      <c r="A15" s="3">
        <v>70</v>
      </c>
      <c r="B15" s="3" t="s">
        <v>118</v>
      </c>
      <c r="C15" s="3">
        <v>5.3001532478667404</v>
      </c>
      <c r="D15" s="3">
        <v>6.5111198552317164</v>
      </c>
      <c r="E15">
        <f t="shared" si="0"/>
        <v>5.9056365515492288</v>
      </c>
      <c r="F15" s="3">
        <f t="shared" si="1"/>
        <v>0.60548330368248471</v>
      </c>
    </row>
    <row r="16" spans="1:6" ht="16" x14ac:dyDescent="0.2">
      <c r="A16" s="3">
        <v>70</v>
      </c>
      <c r="B16" s="3" t="s">
        <v>113</v>
      </c>
      <c r="C16" s="3">
        <v>1.9785957085451591</v>
      </c>
      <c r="D16" s="3">
        <v>1.6751954476050588</v>
      </c>
      <c r="E16">
        <f t="shared" si="0"/>
        <v>1.8268955780751091</v>
      </c>
      <c r="F16" s="3">
        <f t="shared" si="1"/>
        <v>0.15170013047005015</v>
      </c>
    </row>
    <row r="17" spans="1:6" ht="16" x14ac:dyDescent="0.2">
      <c r="A17" s="3">
        <v>70</v>
      </c>
      <c r="B17" s="3" t="s">
        <v>115</v>
      </c>
      <c r="C17" s="3">
        <v>20.634072203405612</v>
      </c>
      <c r="D17" s="3">
        <v>16.23480666733083</v>
      </c>
      <c r="E17">
        <f t="shared" si="0"/>
        <v>18.434439435368219</v>
      </c>
      <c r="F17" s="3">
        <f t="shared" si="1"/>
        <v>2.199632768037393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FF518-52A7-F845-817D-97C057A8D5D6}">
  <dimension ref="A1:F25"/>
  <sheetViews>
    <sheetView workbookViewId="0">
      <selection sqref="A1:A13"/>
    </sheetView>
  </sheetViews>
  <sheetFormatPr baseColWidth="10" defaultRowHeight="15" x14ac:dyDescent="0.2"/>
  <cols>
    <col min="1" max="16384" width="10.83203125" style="3"/>
  </cols>
  <sheetData>
    <row r="1" spans="1:6" s="23" customFormat="1" ht="80" x14ac:dyDescent="0.2">
      <c r="A1" s="2" t="s">
        <v>152</v>
      </c>
      <c r="B1" s="1" t="s">
        <v>130</v>
      </c>
      <c r="C1" s="10" t="s">
        <v>148</v>
      </c>
      <c r="D1" s="10" t="s">
        <v>149</v>
      </c>
      <c r="E1" s="1" t="s">
        <v>137</v>
      </c>
      <c r="F1" t="s">
        <v>47</v>
      </c>
    </row>
    <row r="2" spans="1:6" ht="16" x14ac:dyDescent="0.2">
      <c r="A2" s="3" t="s">
        <v>116</v>
      </c>
      <c r="B2" s="3">
        <v>7</v>
      </c>
      <c r="C2" s="6">
        <v>99.487745155527861</v>
      </c>
      <c r="D2" s="6">
        <v>123.16298229917101</v>
      </c>
      <c r="E2" s="6">
        <f>AVERAGE(C2:D2)</f>
        <v>111.32536372734944</v>
      </c>
      <c r="F2">
        <f>STDEV(C2:D2)/SQRT(2)</f>
        <v>11.837618571821586</v>
      </c>
    </row>
    <row r="3" spans="1:6" ht="16" x14ac:dyDescent="0.2">
      <c r="A3" s="3" t="s">
        <v>118</v>
      </c>
      <c r="B3" s="3">
        <v>7</v>
      </c>
      <c r="C3" s="6">
        <v>39.075634120576105</v>
      </c>
      <c r="D3" s="6">
        <v>37.684827344973002</v>
      </c>
      <c r="E3" s="6">
        <f t="shared" ref="E3:E13" si="0">AVERAGE(C3:D3)</f>
        <v>38.38023073277455</v>
      </c>
      <c r="F3">
        <f t="shared" ref="F3:F13" si="1">STDEV(C3:D3)/SQRT(2)</f>
        <v>0.69540338780155153</v>
      </c>
    </row>
    <row r="4" spans="1:6" ht="16" x14ac:dyDescent="0.2">
      <c r="A4" s="3" t="s">
        <v>113</v>
      </c>
      <c r="B4" s="3">
        <v>7</v>
      </c>
      <c r="C4" s="6">
        <v>74.690645292616381</v>
      </c>
      <c r="D4" s="6">
        <v>88.141260291741375</v>
      </c>
      <c r="E4" s="6">
        <f t="shared" si="0"/>
        <v>81.415952792178871</v>
      </c>
      <c r="F4">
        <f t="shared" si="1"/>
        <v>6.7253074995624962</v>
      </c>
    </row>
    <row r="5" spans="1:6" ht="16" x14ac:dyDescent="0.2">
      <c r="A5" s="3" t="s">
        <v>115</v>
      </c>
      <c r="B5" s="3">
        <v>7</v>
      </c>
      <c r="C5" s="6">
        <v>28.744931495921918</v>
      </c>
      <c r="D5" s="6">
        <v>25.434069506753076</v>
      </c>
      <c r="E5" s="6">
        <f t="shared" si="0"/>
        <v>27.089500501337497</v>
      </c>
      <c r="F5">
        <f t="shared" si="1"/>
        <v>1.655430994584421</v>
      </c>
    </row>
    <row r="6" spans="1:6" ht="16" x14ac:dyDescent="0.2">
      <c r="A6" s="3" t="s">
        <v>116</v>
      </c>
      <c r="B6" s="3">
        <v>34</v>
      </c>
      <c r="C6" s="6">
        <v>105.46970072838177</v>
      </c>
      <c r="D6" s="6">
        <v>44.285332193868058</v>
      </c>
      <c r="E6" s="6">
        <f t="shared" si="0"/>
        <v>74.877516461124912</v>
      </c>
      <c r="F6">
        <f t="shared" si="1"/>
        <v>30.592184267256862</v>
      </c>
    </row>
    <row r="7" spans="1:6" ht="16" x14ac:dyDescent="0.2">
      <c r="A7" s="3" t="s">
        <v>118</v>
      </c>
      <c r="B7" s="3">
        <v>34</v>
      </c>
      <c r="C7" s="6">
        <v>38.811864169906848</v>
      </c>
      <c r="D7" s="6">
        <v>41.399321781233965</v>
      </c>
      <c r="E7" s="6">
        <f t="shared" si="0"/>
        <v>40.105592975570403</v>
      </c>
      <c r="F7">
        <f t="shared" si="1"/>
        <v>1.2937288056635587</v>
      </c>
    </row>
    <row r="8" spans="1:6" ht="16" x14ac:dyDescent="0.2">
      <c r="A8" s="3" t="s">
        <v>113</v>
      </c>
      <c r="B8" s="3">
        <v>34</v>
      </c>
      <c r="C8" s="6">
        <v>62.428068948526168</v>
      </c>
      <c r="D8" s="6">
        <v>47.495928117185947</v>
      </c>
      <c r="E8" s="6">
        <f t="shared" si="0"/>
        <v>54.961998532856057</v>
      </c>
      <c r="F8">
        <f t="shared" si="1"/>
        <v>7.4660704156700781</v>
      </c>
    </row>
    <row r="9" spans="1:6" ht="16" x14ac:dyDescent="0.2">
      <c r="A9" s="3" t="s">
        <v>115</v>
      </c>
      <c r="B9" s="3">
        <v>34</v>
      </c>
      <c r="C9" s="6">
        <v>23.319181374201719</v>
      </c>
      <c r="D9" s="6">
        <v>15.464803638784996</v>
      </c>
      <c r="E9" s="6">
        <f t="shared" si="0"/>
        <v>19.391992506493359</v>
      </c>
      <c r="F9">
        <f t="shared" si="1"/>
        <v>3.9271888677083537</v>
      </c>
    </row>
    <row r="10" spans="1:6" ht="16" x14ac:dyDescent="0.2">
      <c r="A10" s="3" t="s">
        <v>116</v>
      </c>
      <c r="B10" s="3">
        <v>69</v>
      </c>
      <c r="C10" s="6">
        <v>70.578670487190323</v>
      </c>
      <c r="D10" s="6">
        <v>50.972914943144318</v>
      </c>
      <c r="E10" s="6">
        <f t="shared" si="0"/>
        <v>60.77579271516732</v>
      </c>
      <c r="F10">
        <f t="shared" si="1"/>
        <v>9.8028777720230202</v>
      </c>
    </row>
    <row r="11" spans="1:6" ht="16" x14ac:dyDescent="0.2">
      <c r="A11" s="3" t="s">
        <v>118</v>
      </c>
      <c r="B11" s="3">
        <v>69</v>
      </c>
      <c r="C11" s="6">
        <v>14.346299627160283</v>
      </c>
      <c r="D11" s="6">
        <v>14.766803539392164</v>
      </c>
      <c r="E11" s="6">
        <f t="shared" si="0"/>
        <v>14.556551583276224</v>
      </c>
      <c r="F11">
        <f t="shared" si="1"/>
        <v>0.21025195611594061</v>
      </c>
    </row>
    <row r="12" spans="1:6" ht="16" x14ac:dyDescent="0.2">
      <c r="A12" s="3" t="s">
        <v>113</v>
      </c>
      <c r="B12" s="3">
        <v>69</v>
      </c>
      <c r="C12" s="6">
        <v>31.36743569187049</v>
      </c>
      <c r="D12" s="6">
        <v>29.878974387445414</v>
      </c>
      <c r="E12" s="6">
        <f t="shared" si="0"/>
        <v>30.623205039657954</v>
      </c>
      <c r="F12">
        <f t="shared" si="1"/>
        <v>0.74423065221253815</v>
      </c>
    </row>
    <row r="13" spans="1:6" ht="16" x14ac:dyDescent="0.2">
      <c r="A13" s="3" t="s">
        <v>115</v>
      </c>
      <c r="B13" s="3">
        <v>69</v>
      </c>
      <c r="C13" s="6">
        <v>18.25860331885869</v>
      </c>
      <c r="D13" s="6">
        <v>18.729793081926008</v>
      </c>
      <c r="E13" s="6">
        <f t="shared" si="0"/>
        <v>18.494198200392347</v>
      </c>
      <c r="F13">
        <f t="shared" si="1"/>
        <v>0.23559488153365923</v>
      </c>
    </row>
    <row r="14" spans="1:6" x14ac:dyDescent="0.2">
      <c r="C14" s="6"/>
      <c r="D14" s="6"/>
      <c r="E14" s="6"/>
    </row>
    <row r="15" spans="1:6" x14ac:dyDescent="0.2">
      <c r="C15" s="6"/>
      <c r="D15" s="6"/>
      <c r="E15" s="6"/>
    </row>
    <row r="16" spans="1:6" x14ac:dyDescent="0.2">
      <c r="C16" s="6"/>
      <c r="D16" s="6"/>
      <c r="E16" s="6"/>
    </row>
    <row r="17" spans="3:5" x14ac:dyDescent="0.2">
      <c r="C17" s="6"/>
      <c r="D17" s="6"/>
      <c r="E17" s="6"/>
    </row>
    <row r="18" spans="3:5" x14ac:dyDescent="0.2">
      <c r="C18" s="6"/>
      <c r="D18" s="6"/>
      <c r="E18" s="6"/>
    </row>
    <row r="19" spans="3:5" x14ac:dyDescent="0.2">
      <c r="C19" s="6"/>
      <c r="D19" s="6"/>
      <c r="E19" s="6"/>
    </row>
    <row r="20" spans="3:5" x14ac:dyDescent="0.2">
      <c r="C20" s="6"/>
      <c r="D20" s="6"/>
      <c r="E20" s="6"/>
    </row>
    <row r="21" spans="3:5" x14ac:dyDescent="0.2">
      <c r="C21" s="6"/>
      <c r="D21" s="6"/>
      <c r="E21" s="6"/>
    </row>
    <row r="22" spans="3:5" x14ac:dyDescent="0.2">
      <c r="C22" s="6"/>
      <c r="D22" s="6"/>
      <c r="E22" s="6"/>
    </row>
    <row r="23" spans="3:5" x14ac:dyDescent="0.2">
      <c r="C23" s="6"/>
      <c r="D23" s="6"/>
      <c r="E23" s="6"/>
    </row>
    <row r="24" spans="3:5" x14ac:dyDescent="0.2">
      <c r="C24" s="6"/>
      <c r="D24" s="6"/>
      <c r="E24" s="6"/>
    </row>
    <row r="25" spans="3:5" x14ac:dyDescent="0.2">
      <c r="C25" s="6"/>
      <c r="D25" s="6"/>
      <c r="E25"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BDFC2-D6FB-BA4F-82DD-339DBE8CBBB4}">
  <dimension ref="A1:F83"/>
  <sheetViews>
    <sheetView workbookViewId="0">
      <selection activeCell="F2" sqref="F2"/>
    </sheetView>
  </sheetViews>
  <sheetFormatPr baseColWidth="10" defaultRowHeight="15" x14ac:dyDescent="0.2"/>
  <cols>
    <col min="1" max="1" width="10.83203125" style="3"/>
    <col min="2" max="2" width="11.33203125" style="3" customWidth="1"/>
    <col min="3" max="16384" width="10.83203125" style="3"/>
  </cols>
  <sheetData>
    <row r="1" spans="1:6" ht="80" x14ac:dyDescent="0.2">
      <c r="A1" s="1" t="s">
        <v>29</v>
      </c>
      <c r="B1" s="2" t="s">
        <v>133</v>
      </c>
      <c r="C1" s="2" t="s">
        <v>134</v>
      </c>
      <c r="D1" s="2" t="s">
        <v>122</v>
      </c>
      <c r="E1" s="2" t="s">
        <v>47</v>
      </c>
      <c r="F1" s="3" t="s">
        <v>132</v>
      </c>
    </row>
    <row r="2" spans="1:6" x14ac:dyDescent="0.2">
      <c r="A2" s="1">
        <v>1</v>
      </c>
      <c r="B2" s="4">
        <v>83.563218390804636</v>
      </c>
      <c r="C2" s="4">
        <v>97.025171624713906</v>
      </c>
      <c r="D2" s="4">
        <v>90.294195007759271</v>
      </c>
      <c r="E2" s="4">
        <v>6.7309766169546341</v>
      </c>
      <c r="F2" s="3" t="s">
        <v>158</v>
      </c>
    </row>
    <row r="3" spans="1:6" x14ac:dyDescent="0.2">
      <c r="A3" s="1">
        <v>3</v>
      </c>
      <c r="B3" s="4">
        <v>204.08921933085489</v>
      </c>
      <c r="C3" s="4">
        <v>195.78544061302691</v>
      </c>
      <c r="D3" s="4">
        <v>199.9373299719409</v>
      </c>
      <c r="E3" s="4">
        <v>4.1518893589139898</v>
      </c>
    </row>
    <row r="4" spans="1:6" x14ac:dyDescent="0.2">
      <c r="A4" s="1">
        <v>4</v>
      </c>
      <c r="B4" s="4">
        <v>146.10687022900768</v>
      </c>
      <c r="C4" s="4">
        <v>145.01216545012159</v>
      </c>
      <c r="D4" s="4">
        <v>145.55951783956465</v>
      </c>
      <c r="E4" s="4">
        <v>0.54735238944304854</v>
      </c>
    </row>
    <row r="5" spans="1:6" x14ac:dyDescent="0.2">
      <c r="A5" s="1">
        <v>5</v>
      </c>
      <c r="B5" s="4">
        <v>201.28755364806887</v>
      </c>
      <c r="C5" s="4">
        <v>200.80645161290306</v>
      </c>
      <c r="D5" s="4">
        <v>201.04700263048596</v>
      </c>
      <c r="E5" s="4">
        <v>0.24055101758290218</v>
      </c>
    </row>
    <row r="6" spans="1:6" x14ac:dyDescent="0.2">
      <c r="A6" s="1">
        <v>6</v>
      </c>
      <c r="B6" s="4">
        <v>240.15444015444012</v>
      </c>
      <c r="C6" s="4">
        <v>252.11864406779662</v>
      </c>
      <c r="D6" s="4">
        <v>246.13654211111839</v>
      </c>
      <c r="E6" s="4">
        <v>5.9821019566782496</v>
      </c>
    </row>
    <row r="7" spans="1:6" x14ac:dyDescent="0.2">
      <c r="A7" s="1">
        <v>7</v>
      </c>
      <c r="B7" s="4">
        <v>254.35684647302898</v>
      </c>
      <c r="C7" s="4">
        <v>253.4562211981569</v>
      </c>
      <c r="D7" s="4">
        <v>253.90653383559294</v>
      </c>
      <c r="E7" s="4">
        <v>0.45031263743604194</v>
      </c>
    </row>
    <row r="8" spans="1:6" x14ac:dyDescent="0.2">
      <c r="A8" s="1">
        <v>8</v>
      </c>
      <c r="B8" s="4">
        <v>288.76811594202906</v>
      </c>
      <c r="C8" s="4">
        <v>292.36947791164664</v>
      </c>
      <c r="D8" s="4">
        <v>290.56879692683788</v>
      </c>
      <c r="E8" s="4">
        <v>1.8006809848087926</v>
      </c>
    </row>
    <row r="9" spans="1:6" x14ac:dyDescent="0.2">
      <c r="A9" s="1">
        <v>9</v>
      </c>
      <c r="B9" s="4">
        <v>263.40425531914923</v>
      </c>
      <c r="C9" s="4">
        <v>261.96078431372558</v>
      </c>
      <c r="D9" s="4">
        <v>262.68251981643743</v>
      </c>
      <c r="E9" s="4">
        <v>0.72173550271182307</v>
      </c>
    </row>
    <row r="10" spans="1:6" x14ac:dyDescent="0.2">
      <c r="A10" s="1">
        <v>10</v>
      </c>
      <c r="B10" s="4">
        <v>284.76821192052989</v>
      </c>
      <c r="C10" s="4">
        <v>293.06569343065695</v>
      </c>
      <c r="D10" s="4">
        <v>288.91695267559339</v>
      </c>
      <c r="E10" s="4">
        <v>4.1487407550635274</v>
      </c>
    </row>
    <row r="11" spans="1:6" x14ac:dyDescent="0.2">
      <c r="A11" s="1">
        <v>11</v>
      </c>
      <c r="B11" s="4">
        <v>184.16289592760197</v>
      </c>
      <c r="C11" s="4">
        <v>192.66666666666669</v>
      </c>
      <c r="D11" s="4">
        <v>188.41478129713431</v>
      </c>
      <c r="E11" s="4">
        <v>4.25188536953236</v>
      </c>
    </row>
    <row r="12" spans="1:6" x14ac:dyDescent="0.2">
      <c r="A12" s="1">
        <v>12</v>
      </c>
      <c r="B12" s="4">
        <v>195.65217391304358</v>
      </c>
      <c r="C12" s="4">
        <v>210.57692307692341</v>
      </c>
      <c r="D12" s="4">
        <v>203.1145484949835</v>
      </c>
      <c r="E12" s="4">
        <v>7.462374581939911</v>
      </c>
    </row>
    <row r="13" spans="1:6" x14ac:dyDescent="0.2">
      <c r="A13" s="1">
        <v>13</v>
      </c>
      <c r="B13" s="4">
        <v>152.26337448559676</v>
      </c>
      <c r="C13" s="4">
        <v>141.73228346456679</v>
      </c>
      <c r="D13" s="4">
        <v>146.99782897508177</v>
      </c>
      <c r="E13" s="4">
        <v>5.2655455105149827</v>
      </c>
    </row>
    <row r="14" spans="1:6" x14ac:dyDescent="0.2">
      <c r="A14" s="1">
        <v>14</v>
      </c>
      <c r="B14" s="4">
        <v>257.52212389380554</v>
      </c>
      <c r="C14" s="4">
        <v>260.08064516129025</v>
      </c>
      <c r="D14" s="4">
        <v>258.8013845275479</v>
      </c>
      <c r="E14" s="4">
        <v>1.2792606337423533</v>
      </c>
    </row>
    <row r="15" spans="1:6" x14ac:dyDescent="0.2">
      <c r="A15" s="1">
        <v>15</v>
      </c>
      <c r="B15" s="4">
        <v>170.1754385964912</v>
      </c>
      <c r="C15" s="4">
        <v>174.46808510638314</v>
      </c>
      <c r="D15" s="4">
        <v>172.32176185143717</v>
      </c>
      <c r="E15" s="4">
        <v>2.146323254945969</v>
      </c>
    </row>
    <row r="16" spans="1:6" x14ac:dyDescent="0.2">
      <c r="A16" s="1">
        <v>16</v>
      </c>
      <c r="B16" s="4">
        <v>372.2513089005235</v>
      </c>
      <c r="C16" s="4">
        <v>354.77386934673405</v>
      </c>
      <c r="D16" s="4">
        <v>363.5125891236288</v>
      </c>
      <c r="E16" s="4">
        <v>8.738719776894726</v>
      </c>
    </row>
    <row r="17" spans="1:5" x14ac:dyDescent="0.2">
      <c r="A17" s="1">
        <v>17</v>
      </c>
      <c r="B17" s="4">
        <v>189.0728476821192</v>
      </c>
      <c r="C17" s="4">
        <v>192.73356401384103</v>
      </c>
      <c r="D17" s="4">
        <v>190.90320584798013</v>
      </c>
      <c r="E17" s="4">
        <v>1.8303581658609145</v>
      </c>
    </row>
    <row r="18" spans="1:5" x14ac:dyDescent="0.2">
      <c r="A18" s="1">
        <v>18</v>
      </c>
      <c r="B18" s="4">
        <v>380.41666666666657</v>
      </c>
      <c r="C18" s="4">
        <v>385.15283842794747</v>
      </c>
      <c r="D18" s="4">
        <v>382.78475254730699</v>
      </c>
      <c r="E18" s="4">
        <v>2.3680858806404501</v>
      </c>
    </row>
    <row r="19" spans="1:5" x14ac:dyDescent="0.2">
      <c r="A19" s="1">
        <v>19</v>
      </c>
      <c r="B19" s="4">
        <v>195.39473684210535</v>
      </c>
      <c r="C19" s="4">
        <v>205.88235294117655</v>
      </c>
      <c r="D19" s="4">
        <v>200.63854489164095</v>
      </c>
      <c r="E19" s="4">
        <v>5.2438080495356019</v>
      </c>
    </row>
    <row r="20" spans="1:5" x14ac:dyDescent="0.2">
      <c r="A20" s="1">
        <v>20</v>
      </c>
      <c r="B20" s="4">
        <v>183.95522388059692</v>
      </c>
      <c r="C20" s="4">
        <v>177.40740740740742</v>
      </c>
      <c r="D20" s="4">
        <v>180.68131564400215</v>
      </c>
      <c r="E20" s="4">
        <v>3.2739082365947492</v>
      </c>
    </row>
    <row r="21" spans="1:5" x14ac:dyDescent="0.2">
      <c r="A21" s="1">
        <v>21</v>
      </c>
      <c r="B21" s="4">
        <v>222.6666666666664</v>
      </c>
      <c r="C21" s="4">
        <v>225.22522522522496</v>
      </c>
      <c r="D21" s="4">
        <v>223.94594594594568</v>
      </c>
      <c r="E21" s="4">
        <v>1.2792792792792793</v>
      </c>
    </row>
    <row r="22" spans="1:5" x14ac:dyDescent="0.2">
      <c r="A22" s="1">
        <v>22</v>
      </c>
      <c r="B22" s="4">
        <v>300.45454545454555</v>
      </c>
      <c r="C22" s="4">
        <v>308.90052356020931</v>
      </c>
      <c r="D22" s="4">
        <v>304.67753450737746</v>
      </c>
      <c r="E22" s="4">
        <v>4.2229890528318768</v>
      </c>
    </row>
    <row r="23" spans="1:5" x14ac:dyDescent="0.2">
      <c r="A23" s="1">
        <v>23</v>
      </c>
      <c r="B23" s="4">
        <v>231.39013452914813</v>
      </c>
      <c r="C23" s="4">
        <v>282.64462809917376</v>
      </c>
      <c r="D23" s="4">
        <v>257.01738131416096</v>
      </c>
      <c r="E23" s="4">
        <v>25.627246785012815</v>
      </c>
    </row>
    <row r="24" spans="1:5" x14ac:dyDescent="0.2">
      <c r="A24" s="1">
        <v>24</v>
      </c>
      <c r="B24" s="4">
        <v>213.38912133891208</v>
      </c>
      <c r="C24" s="4">
        <v>212.93706293706282</v>
      </c>
      <c r="D24" s="4">
        <v>213.16309213798746</v>
      </c>
      <c r="E24" s="4">
        <v>0.22602920092462853</v>
      </c>
    </row>
    <row r="25" spans="1:5" x14ac:dyDescent="0.2">
      <c r="A25" s="1">
        <v>25</v>
      </c>
      <c r="B25" s="4">
        <v>181.40703517587934</v>
      </c>
      <c r="C25" s="4">
        <v>166.97674418604635</v>
      </c>
      <c r="D25" s="4">
        <v>174.19188968096284</v>
      </c>
      <c r="E25" s="4">
        <v>7.2151454949164986</v>
      </c>
    </row>
    <row r="26" spans="1:5" x14ac:dyDescent="0.2">
      <c r="A26" s="1">
        <v>26</v>
      </c>
      <c r="B26" s="4">
        <v>325.25252525252506</v>
      </c>
      <c r="C26" s="4">
        <v>354.5</v>
      </c>
      <c r="D26" s="4">
        <v>339.87626262626253</v>
      </c>
      <c r="E26" s="4">
        <v>14.62373737373747</v>
      </c>
    </row>
    <row r="27" spans="1:5" x14ac:dyDescent="0.2">
      <c r="A27" s="1">
        <v>27</v>
      </c>
      <c r="B27" s="4">
        <v>290.03831417624502</v>
      </c>
      <c r="C27" s="4">
        <v>286.8778280542985</v>
      </c>
      <c r="D27" s="4">
        <v>288.45807111527176</v>
      </c>
      <c r="E27" s="4">
        <v>1.5802430609732596</v>
      </c>
    </row>
    <row r="28" spans="1:5" x14ac:dyDescent="0.2">
      <c r="A28" s="1">
        <v>28</v>
      </c>
      <c r="B28" s="4">
        <v>272.15909090909076</v>
      </c>
      <c r="C28" s="4">
        <v>258.51063829787262</v>
      </c>
      <c r="D28" s="4">
        <v>265.33486460348172</v>
      </c>
      <c r="E28" s="4">
        <v>6.8242263056090726</v>
      </c>
    </row>
    <row r="29" spans="1:5" x14ac:dyDescent="0.2">
      <c r="A29" s="1">
        <v>29</v>
      </c>
      <c r="B29" s="4">
        <v>151.16279069767452</v>
      </c>
      <c r="C29" s="4">
        <v>166.86746987951804</v>
      </c>
      <c r="D29" s="4">
        <v>159.01513028859628</v>
      </c>
      <c r="E29" s="4">
        <v>7.8523395909217584</v>
      </c>
    </row>
    <row r="30" spans="1:5" x14ac:dyDescent="0.2">
      <c r="A30" s="1">
        <v>30</v>
      </c>
      <c r="B30" s="4">
        <v>150.93167701863356</v>
      </c>
      <c r="C30" s="4">
        <v>137.56756999999999</v>
      </c>
      <c r="D30" s="4">
        <v>144.24962350931679</v>
      </c>
      <c r="E30" s="4">
        <v>6.6820535093167868</v>
      </c>
    </row>
    <row r="31" spans="1:5" x14ac:dyDescent="0.2">
      <c r="A31" s="1">
        <v>31</v>
      </c>
      <c r="B31" s="4">
        <v>181.77339901477811</v>
      </c>
      <c r="C31" s="4">
        <v>186.77419</v>
      </c>
      <c r="D31" s="4">
        <v>184.27379450738906</v>
      </c>
      <c r="E31" s="4">
        <v>2.5003954926109482</v>
      </c>
    </row>
    <row r="32" spans="1:5" x14ac:dyDescent="0.2">
      <c r="A32" s="1">
        <v>32</v>
      </c>
      <c r="B32" s="4">
        <v>224.10714285714263</v>
      </c>
      <c r="C32" s="4">
        <v>230.89887640449453</v>
      </c>
      <c r="D32" s="4">
        <v>227.50300963081858</v>
      </c>
      <c r="E32" s="4">
        <v>3.3958667736759476</v>
      </c>
    </row>
    <row r="35" spans="1:5" x14ac:dyDescent="0.2">
      <c r="A35" s="1"/>
    </row>
    <row r="36" spans="1:5" x14ac:dyDescent="0.2">
      <c r="A36" s="1"/>
      <c r="B36" s="4"/>
      <c r="C36" s="4"/>
      <c r="E36" s="4"/>
    </row>
    <row r="37" spans="1:5" x14ac:dyDescent="0.2">
      <c r="A37" s="1"/>
      <c r="B37" s="4"/>
      <c r="C37" s="4"/>
      <c r="D37" s="22"/>
      <c r="E37" s="4"/>
    </row>
    <row r="38" spans="1:5" x14ac:dyDescent="0.2">
      <c r="A38" s="1"/>
      <c r="B38" s="4"/>
      <c r="C38" s="4"/>
      <c r="D38" s="4"/>
      <c r="E38" s="4"/>
    </row>
    <row r="39" spans="1:5" x14ac:dyDescent="0.2">
      <c r="A39" s="1"/>
      <c r="B39" s="4"/>
      <c r="C39" s="4"/>
      <c r="D39" s="4"/>
      <c r="E39" s="4"/>
    </row>
    <row r="40" spans="1:5" x14ac:dyDescent="0.2">
      <c r="D40" s="4"/>
    </row>
    <row r="41" spans="1:5" x14ac:dyDescent="0.2">
      <c r="D41" s="4"/>
    </row>
    <row r="47" spans="1:5" x14ac:dyDescent="0.2">
      <c r="A47" s="4"/>
    </row>
    <row r="48" spans="1:5" x14ac:dyDescent="0.2">
      <c r="A48" s="4"/>
    </row>
    <row r="49" spans="1:1" x14ac:dyDescent="0.2">
      <c r="A49" s="4"/>
    </row>
    <row r="50" spans="1:1" x14ac:dyDescent="0.2">
      <c r="A50" s="4"/>
    </row>
    <row r="51" spans="1:1" x14ac:dyDescent="0.2">
      <c r="A51" s="4"/>
    </row>
    <row r="52" spans="1:1" x14ac:dyDescent="0.2">
      <c r="A52" s="4"/>
    </row>
    <row r="53" spans="1:1" x14ac:dyDescent="0.2">
      <c r="A53" s="4"/>
    </row>
    <row r="54" spans="1:1" x14ac:dyDescent="0.2">
      <c r="A54" s="4"/>
    </row>
    <row r="55" spans="1:1" x14ac:dyDescent="0.2">
      <c r="A55" s="4"/>
    </row>
    <row r="56" spans="1:1" x14ac:dyDescent="0.2">
      <c r="A56" s="4"/>
    </row>
    <row r="57" spans="1:1" x14ac:dyDescent="0.2">
      <c r="A57" s="4"/>
    </row>
    <row r="58" spans="1:1" x14ac:dyDescent="0.2">
      <c r="A58" s="4"/>
    </row>
    <row r="59" spans="1:1" x14ac:dyDescent="0.2">
      <c r="A59" s="4"/>
    </row>
    <row r="60" spans="1:1" x14ac:dyDescent="0.2">
      <c r="A60" s="4"/>
    </row>
    <row r="61" spans="1:1" x14ac:dyDescent="0.2">
      <c r="A61" s="4"/>
    </row>
    <row r="62" spans="1:1" x14ac:dyDescent="0.2">
      <c r="A62" s="4"/>
    </row>
    <row r="63" spans="1:1" x14ac:dyDescent="0.2">
      <c r="A63" s="4"/>
    </row>
    <row r="64" spans="1:1" x14ac:dyDescent="0.2">
      <c r="A64" s="4"/>
    </row>
    <row r="65" spans="1:1" x14ac:dyDescent="0.2">
      <c r="A65" s="4"/>
    </row>
    <row r="66" spans="1:1" x14ac:dyDescent="0.2">
      <c r="A66" s="4"/>
    </row>
    <row r="67" spans="1:1" x14ac:dyDescent="0.2">
      <c r="A67" s="4"/>
    </row>
    <row r="68" spans="1:1" x14ac:dyDescent="0.2">
      <c r="A68" s="4"/>
    </row>
    <row r="69" spans="1:1" x14ac:dyDescent="0.2">
      <c r="A69" s="4"/>
    </row>
    <row r="70" spans="1:1" x14ac:dyDescent="0.2">
      <c r="A70" s="4"/>
    </row>
    <row r="71" spans="1:1" x14ac:dyDescent="0.2">
      <c r="A71" s="4"/>
    </row>
    <row r="72" spans="1:1" x14ac:dyDescent="0.2">
      <c r="A72" s="4"/>
    </row>
    <row r="73" spans="1:1" x14ac:dyDescent="0.2">
      <c r="A73" s="4"/>
    </row>
    <row r="74" spans="1:1" x14ac:dyDescent="0.2">
      <c r="A74" s="4"/>
    </row>
    <row r="75" spans="1:1" x14ac:dyDescent="0.2">
      <c r="A75" s="4"/>
    </row>
    <row r="76" spans="1:1" x14ac:dyDescent="0.2">
      <c r="A76" s="4"/>
    </row>
    <row r="77" spans="1:1" x14ac:dyDescent="0.2">
      <c r="A77" s="4"/>
    </row>
    <row r="78" spans="1:1" x14ac:dyDescent="0.2">
      <c r="A78" s="4"/>
    </row>
    <row r="81" s="3" customFormat="1" x14ac:dyDescent="0.2"/>
    <row r="82" s="3" customFormat="1" x14ac:dyDescent="0.2"/>
    <row r="83" s="3" customFormat="1"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F8C78-FD2C-6545-9309-6C2AE5003D87}">
  <dimension ref="A1:F25"/>
  <sheetViews>
    <sheetView workbookViewId="0">
      <selection sqref="A1:A13"/>
    </sheetView>
  </sheetViews>
  <sheetFormatPr baseColWidth="10" defaultRowHeight="15" x14ac:dyDescent="0.2"/>
  <cols>
    <col min="1" max="16384" width="10.83203125" style="3"/>
  </cols>
  <sheetData>
    <row r="1" spans="1:6" ht="64" x14ac:dyDescent="0.2">
      <c r="A1" s="2" t="s">
        <v>152</v>
      </c>
      <c r="B1" s="1" t="s">
        <v>130</v>
      </c>
      <c r="C1" s="2" t="s">
        <v>150</v>
      </c>
      <c r="D1" s="2" t="s">
        <v>151</v>
      </c>
      <c r="E1" s="1" t="s">
        <v>137</v>
      </c>
      <c r="F1" t="s">
        <v>47</v>
      </c>
    </row>
    <row r="2" spans="1:6" ht="16" x14ac:dyDescent="0.2">
      <c r="A2" s="3" t="s">
        <v>116</v>
      </c>
      <c r="B2" s="3">
        <v>7</v>
      </c>
      <c r="C2" s="6">
        <v>20.153405707103207</v>
      </c>
      <c r="D2" s="6">
        <v>19.648589197095973</v>
      </c>
      <c r="E2" s="6">
        <f>AVERAGE(C2:D2)</f>
        <v>19.900997452099588</v>
      </c>
      <c r="F2">
        <f>STDEV(C2:D2)/SQRT(2)</f>
        <v>0.25240825500361724</v>
      </c>
    </row>
    <row r="3" spans="1:6" ht="16" x14ac:dyDescent="0.2">
      <c r="A3" s="3" t="s">
        <v>118</v>
      </c>
      <c r="B3" s="3">
        <v>7</v>
      </c>
      <c r="C3" s="6">
        <v>26.020273004594017</v>
      </c>
      <c r="D3" s="6">
        <v>29.319120583612779</v>
      </c>
      <c r="E3" s="6">
        <f t="shared" ref="E3:E13" si="0">AVERAGE(C3:D3)</f>
        <v>27.669696794103398</v>
      </c>
      <c r="F3">
        <f t="shared" ref="F3:F13" si="1">STDEV(C3:D3)/SQRT(2)</f>
        <v>1.6494237895093811</v>
      </c>
    </row>
    <row r="4" spans="1:6" ht="16" x14ac:dyDescent="0.2">
      <c r="A4" s="3" t="s">
        <v>113</v>
      </c>
      <c r="B4" s="3">
        <v>7</v>
      </c>
      <c r="C4" s="6">
        <v>51.562333927753485</v>
      </c>
      <c r="D4" s="6">
        <v>52.697514564393984</v>
      </c>
      <c r="E4" s="6">
        <f t="shared" si="0"/>
        <v>52.129924246073735</v>
      </c>
      <c r="F4">
        <f t="shared" si="1"/>
        <v>0.56759031832024931</v>
      </c>
    </row>
    <row r="5" spans="1:6" ht="16" x14ac:dyDescent="0.2">
      <c r="A5" s="3" t="s">
        <v>115</v>
      </c>
      <c r="B5" s="3">
        <v>7</v>
      </c>
      <c r="C5" s="6">
        <v>71.638472193248859</v>
      </c>
      <c r="D5" s="6">
        <v>72.881928623601368</v>
      </c>
      <c r="E5" s="6">
        <f t="shared" si="0"/>
        <v>72.260200408425106</v>
      </c>
      <c r="F5">
        <f t="shared" si="1"/>
        <v>0.62172821517625454</v>
      </c>
    </row>
    <row r="6" spans="1:6" ht="16" x14ac:dyDescent="0.2">
      <c r="A6" s="3" t="s">
        <v>116</v>
      </c>
      <c r="B6" s="3">
        <v>34</v>
      </c>
      <c r="C6" s="6">
        <v>6.2400118806935412</v>
      </c>
      <c r="D6" s="6">
        <v>6.0109463035415125</v>
      </c>
      <c r="E6" s="6">
        <f t="shared" si="0"/>
        <v>6.1254790921175264</v>
      </c>
      <c r="F6">
        <f t="shared" si="1"/>
        <v>0.11453278857601434</v>
      </c>
    </row>
    <row r="7" spans="1:6" ht="16" x14ac:dyDescent="0.2">
      <c r="A7" s="3" t="s">
        <v>118</v>
      </c>
      <c r="B7" s="3">
        <v>34</v>
      </c>
      <c r="C7" s="6">
        <v>8.0033334824719287</v>
      </c>
      <c r="D7" s="6">
        <v>8.2549642523030826</v>
      </c>
      <c r="E7" s="6">
        <f t="shared" si="0"/>
        <v>8.1291488673875065</v>
      </c>
      <c r="F7">
        <f t="shared" si="1"/>
        <v>0.12581538491557698</v>
      </c>
    </row>
    <row r="8" spans="1:6" ht="16" x14ac:dyDescent="0.2">
      <c r="A8" s="3" t="s">
        <v>113</v>
      </c>
      <c r="B8" s="3">
        <v>34</v>
      </c>
      <c r="C8" s="6">
        <v>8.9741159915990938</v>
      </c>
      <c r="D8" s="6">
        <v>8.9104951686079445</v>
      </c>
      <c r="E8" s="6">
        <f t="shared" si="0"/>
        <v>8.9423055801035183</v>
      </c>
      <c r="F8">
        <f t="shared" si="1"/>
        <v>3.181041149557462E-2</v>
      </c>
    </row>
    <row r="9" spans="1:6" ht="16" x14ac:dyDescent="0.2">
      <c r="A9" s="3" t="s">
        <v>115</v>
      </c>
      <c r="B9" s="3">
        <v>34</v>
      </c>
      <c r="C9" s="6">
        <v>19.789406660000736</v>
      </c>
      <c r="D9" s="6">
        <v>20.439806613761196</v>
      </c>
      <c r="E9" s="6">
        <f t="shared" si="0"/>
        <v>20.114606636880964</v>
      </c>
      <c r="F9">
        <f t="shared" si="1"/>
        <v>0.32519997688022961</v>
      </c>
    </row>
    <row r="10" spans="1:6" ht="16" x14ac:dyDescent="0.2">
      <c r="A10" s="3" t="s">
        <v>116</v>
      </c>
      <c r="B10" s="3">
        <v>69</v>
      </c>
      <c r="C10" s="6">
        <v>3.6202621138088826</v>
      </c>
      <c r="D10" s="6">
        <v>3.0598512168956025</v>
      </c>
      <c r="E10" s="6">
        <f t="shared" si="0"/>
        <v>3.3400566653522423</v>
      </c>
      <c r="F10">
        <f t="shared" si="1"/>
        <v>0.28020544845664003</v>
      </c>
    </row>
    <row r="11" spans="1:6" ht="16" x14ac:dyDescent="0.2">
      <c r="A11" s="3" t="s">
        <v>118</v>
      </c>
      <c r="B11" s="3">
        <v>69</v>
      </c>
      <c r="C11" s="6">
        <v>4.0598956755464668</v>
      </c>
      <c r="D11" s="6">
        <v>4.0634475153435075</v>
      </c>
      <c r="E11" s="6">
        <f t="shared" si="0"/>
        <v>4.0616715954449871</v>
      </c>
      <c r="F11">
        <f t="shared" si="1"/>
        <v>1.7759198985203282E-3</v>
      </c>
    </row>
    <row r="12" spans="1:6" ht="16" x14ac:dyDescent="0.2">
      <c r="A12" s="3" t="s">
        <v>113</v>
      </c>
      <c r="B12" s="3">
        <v>69</v>
      </c>
      <c r="C12" s="6">
        <v>4.4289443627289504</v>
      </c>
      <c r="D12" s="6">
        <v>4.5963792758725495</v>
      </c>
      <c r="E12" s="6">
        <f t="shared" si="0"/>
        <v>4.5126618193007495</v>
      </c>
      <c r="F12">
        <f t="shared" si="1"/>
        <v>8.3717456571799506E-2</v>
      </c>
    </row>
    <row r="13" spans="1:6" ht="16" x14ac:dyDescent="0.2">
      <c r="A13" s="3" t="s">
        <v>115</v>
      </c>
      <c r="B13" s="3">
        <v>69</v>
      </c>
      <c r="C13" s="6">
        <v>10.281573775966516</v>
      </c>
      <c r="D13" s="6">
        <v>12.174519986480266</v>
      </c>
      <c r="E13" s="6">
        <f t="shared" si="0"/>
        <v>11.228046881223392</v>
      </c>
      <c r="F13">
        <f t="shared" si="1"/>
        <v>0.94647310525687522</v>
      </c>
    </row>
    <row r="14" spans="1:6" x14ac:dyDescent="0.2">
      <c r="C14" s="6"/>
      <c r="D14" s="6"/>
      <c r="E14" s="6"/>
    </row>
    <row r="15" spans="1:6" x14ac:dyDescent="0.2">
      <c r="C15" s="6"/>
      <c r="D15" s="6"/>
      <c r="E15" s="6"/>
    </row>
    <row r="16" spans="1:6" x14ac:dyDescent="0.2">
      <c r="C16" s="6"/>
      <c r="D16" s="6"/>
      <c r="E16" s="6"/>
    </row>
    <row r="17" spans="3:5" x14ac:dyDescent="0.2">
      <c r="C17" s="6"/>
      <c r="D17" s="6"/>
      <c r="E17" s="6"/>
    </row>
    <row r="18" spans="3:5" x14ac:dyDescent="0.2">
      <c r="C18" s="6"/>
      <c r="D18" s="6"/>
      <c r="E18" s="6"/>
    </row>
    <row r="19" spans="3:5" x14ac:dyDescent="0.2">
      <c r="C19" s="6"/>
      <c r="D19" s="6"/>
      <c r="E19" s="6"/>
    </row>
    <row r="20" spans="3:5" x14ac:dyDescent="0.2">
      <c r="C20" s="6"/>
      <c r="D20" s="6"/>
      <c r="E20" s="6"/>
    </row>
    <row r="21" spans="3:5" x14ac:dyDescent="0.2">
      <c r="C21" s="6"/>
      <c r="D21" s="6"/>
      <c r="E21" s="6"/>
    </row>
    <row r="22" spans="3:5" x14ac:dyDescent="0.2">
      <c r="C22" s="6"/>
      <c r="D22" s="6"/>
      <c r="E22" s="6"/>
    </row>
    <row r="23" spans="3:5" x14ac:dyDescent="0.2">
      <c r="C23" s="6"/>
      <c r="D23" s="6"/>
      <c r="E23" s="6"/>
    </row>
    <row r="24" spans="3:5" x14ac:dyDescent="0.2">
      <c r="C24" s="6"/>
      <c r="D24" s="6"/>
      <c r="E24" s="6"/>
    </row>
    <row r="25" spans="3:5" x14ac:dyDescent="0.2">
      <c r="C25" s="6"/>
      <c r="D25" s="6"/>
      <c r="E25"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0C52-4ED3-BA4F-89B8-9B2AFD1957C8}">
  <dimension ref="A1:F33"/>
  <sheetViews>
    <sheetView workbookViewId="0">
      <selection activeCell="F2" sqref="F2"/>
    </sheetView>
  </sheetViews>
  <sheetFormatPr baseColWidth="10" defaultRowHeight="15" x14ac:dyDescent="0.2"/>
  <cols>
    <col min="1" max="16384" width="10.83203125" style="3"/>
  </cols>
  <sheetData>
    <row r="1" spans="1:6" ht="48" x14ac:dyDescent="0.2">
      <c r="A1" s="23" t="s">
        <v>29</v>
      </c>
      <c r="B1" s="23" t="s">
        <v>159</v>
      </c>
      <c r="C1" s="23" t="s">
        <v>160</v>
      </c>
      <c r="D1" s="23" t="s">
        <v>126</v>
      </c>
      <c r="E1" s="23" t="s">
        <v>47</v>
      </c>
      <c r="F1" s="3" t="s">
        <v>132</v>
      </c>
    </row>
    <row r="2" spans="1:6" x14ac:dyDescent="0.2">
      <c r="A2" s="24">
        <v>1</v>
      </c>
      <c r="B2" s="6">
        <v>29.999999999999996</v>
      </c>
      <c r="C2" s="6">
        <v>34.782608695652151</v>
      </c>
      <c r="D2" s="4">
        <v>32.391304347826072</v>
      </c>
      <c r="E2" s="4">
        <v>2.3913043478260767</v>
      </c>
      <c r="F2" s="3" t="s">
        <v>158</v>
      </c>
    </row>
    <row r="3" spans="1:6" x14ac:dyDescent="0.2">
      <c r="A3" s="24">
        <v>2</v>
      </c>
      <c r="B3" s="6">
        <v>42.977528089887684</v>
      </c>
      <c r="C3" s="6">
        <v>42.416452442159418</v>
      </c>
      <c r="D3" s="4">
        <v>42.696990266023548</v>
      </c>
      <c r="E3" s="4">
        <v>0.28053782386413317</v>
      </c>
    </row>
    <row r="4" spans="1:6" x14ac:dyDescent="0.2">
      <c r="A4" s="24">
        <v>3</v>
      </c>
      <c r="B4" s="6">
        <v>80.669144981412671</v>
      </c>
      <c r="C4" s="6">
        <v>78.927203065134137</v>
      </c>
      <c r="D4" s="4">
        <v>79.798174023273404</v>
      </c>
      <c r="E4" s="4">
        <v>0.87097095813926728</v>
      </c>
    </row>
    <row r="5" spans="1:6" x14ac:dyDescent="0.2">
      <c r="A5" s="24">
        <v>4</v>
      </c>
      <c r="B5" s="6">
        <v>64.274809160305352</v>
      </c>
      <c r="C5" s="6">
        <v>61.800486618004868</v>
      </c>
      <c r="D5" s="4">
        <v>63.03764788915511</v>
      </c>
      <c r="E5" s="4">
        <v>1.2371612711502422</v>
      </c>
    </row>
    <row r="6" spans="1:6" x14ac:dyDescent="0.2">
      <c r="A6" s="24">
        <v>5</v>
      </c>
      <c r="B6" s="6">
        <v>78.969957081545118</v>
      </c>
      <c r="C6" s="6">
        <v>79.435483870967815</v>
      </c>
      <c r="D6" s="4">
        <v>79.202720476256474</v>
      </c>
      <c r="E6" s="4">
        <v>0.23276339471134833</v>
      </c>
    </row>
    <row r="7" spans="1:6" x14ac:dyDescent="0.2">
      <c r="A7" s="24">
        <v>6</v>
      </c>
      <c r="B7" s="6">
        <v>80.6949806949807</v>
      </c>
      <c r="C7" s="6">
        <v>82.627118644067792</v>
      </c>
      <c r="D7" s="4">
        <v>81.661049669524246</v>
      </c>
      <c r="E7" s="4">
        <v>0.96606897454354612</v>
      </c>
    </row>
    <row r="8" spans="1:6" x14ac:dyDescent="0.2">
      <c r="A8" s="24">
        <v>7</v>
      </c>
      <c r="B8" s="6">
        <v>80.497925311203289</v>
      </c>
      <c r="C8" s="6">
        <v>81.566820276497737</v>
      </c>
      <c r="D8" s="4">
        <v>81.032372793850513</v>
      </c>
      <c r="E8" s="4">
        <v>0.53444748264722364</v>
      </c>
    </row>
    <row r="9" spans="1:6" x14ac:dyDescent="0.2">
      <c r="A9" s="24">
        <v>8</v>
      </c>
      <c r="B9" s="6">
        <v>84.057971014492765</v>
      </c>
      <c r="C9" s="6">
        <v>85.542168674698743</v>
      </c>
      <c r="D9" s="4">
        <v>84.800069844595754</v>
      </c>
      <c r="E9" s="4">
        <v>0.74209883010298938</v>
      </c>
    </row>
    <row r="10" spans="1:6" x14ac:dyDescent="0.2">
      <c r="A10" s="24">
        <v>9</v>
      </c>
      <c r="B10" s="6">
        <v>83.404255319149044</v>
      </c>
      <c r="C10" s="6">
        <v>83.52941176470587</v>
      </c>
      <c r="D10" s="4">
        <v>83.466833541927457</v>
      </c>
      <c r="E10" s="4">
        <v>6.2578222778412851E-2</v>
      </c>
    </row>
    <row r="11" spans="1:6" x14ac:dyDescent="0.2">
      <c r="A11" s="24">
        <v>10</v>
      </c>
      <c r="B11" s="6">
        <v>75.8278145695364</v>
      </c>
      <c r="C11" s="6">
        <v>79.562043795620426</v>
      </c>
      <c r="D11" s="4">
        <v>77.69492918257842</v>
      </c>
      <c r="E11" s="4">
        <v>1.8671146130420126</v>
      </c>
    </row>
    <row r="12" spans="1:6" x14ac:dyDescent="0.2">
      <c r="A12" s="24">
        <v>11</v>
      </c>
      <c r="B12" s="6">
        <v>85.972850678733082</v>
      </c>
      <c r="C12" s="6">
        <v>86.000000000000057</v>
      </c>
      <c r="D12" s="4">
        <v>85.986425339366576</v>
      </c>
      <c r="E12" s="4">
        <v>1.3574660633487666E-2</v>
      </c>
    </row>
    <row r="13" spans="1:6" x14ac:dyDescent="0.2">
      <c r="A13" s="24">
        <v>12</v>
      </c>
      <c r="B13" s="6">
        <v>75.652173913043441</v>
      </c>
      <c r="C13" s="6">
        <v>79.807692307692378</v>
      </c>
      <c r="D13" s="4">
        <v>77.729933110367909</v>
      </c>
      <c r="E13" s="4">
        <v>2.0777591973244678</v>
      </c>
    </row>
    <row r="14" spans="1:6" x14ac:dyDescent="0.2">
      <c r="A14" s="24">
        <v>13</v>
      </c>
      <c r="B14" s="6">
        <v>77.366255144032891</v>
      </c>
      <c r="C14" s="6">
        <v>73.622047244094503</v>
      </c>
      <c r="D14" s="4">
        <v>75.494151194063704</v>
      </c>
      <c r="E14" s="4">
        <v>1.8721039499691938</v>
      </c>
    </row>
    <row r="15" spans="1:6" x14ac:dyDescent="0.2">
      <c r="A15" s="24">
        <v>14</v>
      </c>
      <c r="B15" s="6">
        <v>84.070796460177007</v>
      </c>
      <c r="C15" s="6">
        <v>84.677419354838747</v>
      </c>
      <c r="D15" s="4">
        <v>84.374107907507877</v>
      </c>
      <c r="E15" s="4">
        <v>0.30331144733087001</v>
      </c>
    </row>
    <row r="16" spans="1:6" x14ac:dyDescent="0.2">
      <c r="A16" s="24">
        <v>15</v>
      </c>
      <c r="B16" s="6">
        <v>67.719298245613984</v>
      </c>
      <c r="C16" s="6">
        <v>66.666666666666657</v>
      </c>
      <c r="D16" s="4">
        <v>67.192982456140328</v>
      </c>
      <c r="E16" s="4">
        <v>0.52631578947366364</v>
      </c>
    </row>
    <row r="17" spans="1:5" x14ac:dyDescent="0.2">
      <c r="A17" s="24">
        <v>16</v>
      </c>
      <c r="B17" s="6">
        <v>96.858638743455558</v>
      </c>
      <c r="C17" s="6">
        <v>97.487437185929608</v>
      </c>
      <c r="D17" s="4">
        <v>97.173037964692583</v>
      </c>
      <c r="E17" s="4">
        <v>0.31439922123702496</v>
      </c>
    </row>
    <row r="18" spans="1:5" x14ac:dyDescent="0.2">
      <c r="A18" s="24">
        <v>17</v>
      </c>
      <c r="B18" s="6">
        <v>72.185430463576154</v>
      </c>
      <c r="C18" s="6">
        <v>77.508650519031164</v>
      </c>
      <c r="D18" s="4">
        <v>74.847040491303659</v>
      </c>
      <c r="E18" s="4">
        <v>2.6616100277275052</v>
      </c>
    </row>
    <row r="19" spans="1:5" x14ac:dyDescent="0.2">
      <c r="A19" s="24">
        <v>18</v>
      </c>
      <c r="B19" s="6">
        <v>89.583333333333329</v>
      </c>
      <c r="C19" s="6">
        <v>90.393013100436661</v>
      </c>
      <c r="D19" s="4">
        <v>89.988173216885002</v>
      </c>
      <c r="E19" s="4">
        <v>0.40483988355166645</v>
      </c>
    </row>
    <row r="20" spans="1:5" x14ac:dyDescent="0.2">
      <c r="A20" s="24">
        <v>19</v>
      </c>
      <c r="B20" s="6">
        <v>65.789473684210549</v>
      </c>
      <c r="C20" s="6">
        <v>69.204152249134978</v>
      </c>
      <c r="D20" s="4">
        <v>67.496812966672763</v>
      </c>
      <c r="E20" s="4">
        <v>1.7073392824622147</v>
      </c>
    </row>
    <row r="21" spans="1:5" x14ac:dyDescent="0.2">
      <c r="A21" s="24">
        <v>20</v>
      </c>
      <c r="B21" s="6">
        <v>65.671641791044806</v>
      </c>
      <c r="C21" s="6">
        <v>62.222222222222229</v>
      </c>
      <c r="D21" s="4">
        <v>63.946932006633517</v>
      </c>
      <c r="E21" s="4">
        <v>1.7247097844112884</v>
      </c>
    </row>
    <row r="22" spans="1:5" x14ac:dyDescent="0.2">
      <c r="A22" s="24">
        <v>21</v>
      </c>
      <c r="B22" s="6">
        <v>83.1111111111111</v>
      </c>
      <c r="C22" s="6">
        <v>81.981981981981903</v>
      </c>
      <c r="D22" s="4">
        <v>82.546546546546494</v>
      </c>
      <c r="E22" s="4">
        <v>0.56456456456459847</v>
      </c>
    </row>
    <row r="23" spans="1:5" x14ac:dyDescent="0.2">
      <c r="A23" s="24">
        <v>22</v>
      </c>
      <c r="B23" s="6">
        <v>86.818181818181841</v>
      </c>
      <c r="C23" s="6">
        <v>90.575916230366516</v>
      </c>
      <c r="D23" s="4">
        <v>88.697049024274179</v>
      </c>
      <c r="E23" s="4">
        <v>1.8788672060923375</v>
      </c>
    </row>
    <row r="24" spans="1:5" x14ac:dyDescent="0.2">
      <c r="A24" s="24">
        <v>23</v>
      </c>
      <c r="B24" s="6">
        <v>75.336322869955197</v>
      </c>
      <c r="C24" s="6">
        <v>85.537190082644699</v>
      </c>
      <c r="D24" s="4">
        <v>80.436756476299948</v>
      </c>
      <c r="E24" s="4">
        <v>5.1004336063447511</v>
      </c>
    </row>
    <row r="25" spans="1:5" x14ac:dyDescent="0.2">
      <c r="A25" s="24">
        <v>24</v>
      </c>
      <c r="B25" s="6">
        <v>74.476987447698704</v>
      </c>
      <c r="C25" s="6">
        <v>73.776223776223787</v>
      </c>
      <c r="D25" s="4">
        <v>74.126605611961253</v>
      </c>
      <c r="E25" s="4">
        <v>0.3503818357374584</v>
      </c>
    </row>
    <row r="26" spans="1:5" x14ac:dyDescent="0.2">
      <c r="A26" s="24">
        <v>25</v>
      </c>
      <c r="B26" s="6">
        <v>79.899497487437174</v>
      </c>
      <c r="C26" s="6">
        <v>79.06976744186052</v>
      </c>
      <c r="D26" s="4">
        <v>79.484632464648854</v>
      </c>
      <c r="E26" s="4">
        <v>0.4148650227883266</v>
      </c>
    </row>
    <row r="27" spans="1:5" x14ac:dyDescent="0.2">
      <c r="A27" s="24">
        <v>26</v>
      </c>
      <c r="B27" s="6">
        <v>87.373737373737384</v>
      </c>
      <c r="C27" s="6">
        <v>91.500000000000085</v>
      </c>
      <c r="D27" s="4">
        <v>89.436868686868735</v>
      </c>
      <c r="E27" s="4">
        <v>2.06313131313135</v>
      </c>
    </row>
    <row r="28" spans="1:5" x14ac:dyDescent="0.2">
      <c r="A28" s="24">
        <v>27</v>
      </c>
      <c r="B28" s="6">
        <v>76.62835249042142</v>
      </c>
      <c r="C28" s="6">
        <v>75.113122171945761</v>
      </c>
      <c r="D28" s="4">
        <v>75.870737331183591</v>
      </c>
      <c r="E28" s="4">
        <v>0.75761515923782952</v>
      </c>
    </row>
    <row r="29" spans="1:5" x14ac:dyDescent="0.2">
      <c r="A29" s="24">
        <v>28</v>
      </c>
      <c r="B29" s="6">
        <v>92.613636363636331</v>
      </c>
      <c r="C29" s="6">
        <v>90.957446808510539</v>
      </c>
      <c r="D29" s="4">
        <v>91.785541586073435</v>
      </c>
      <c r="E29" s="4">
        <v>0.82809477756289585</v>
      </c>
    </row>
    <row r="30" spans="1:5" x14ac:dyDescent="0.2">
      <c r="A30" s="24">
        <v>29</v>
      </c>
      <c r="B30" s="6">
        <v>77.674418604651208</v>
      </c>
      <c r="C30" s="6">
        <v>80.421686746987888</v>
      </c>
      <c r="D30" s="4">
        <v>79.048052675819548</v>
      </c>
      <c r="E30" s="4">
        <v>1.3736340711683397</v>
      </c>
    </row>
    <row r="31" spans="1:5" x14ac:dyDescent="0.2">
      <c r="A31" s="24">
        <v>30</v>
      </c>
      <c r="B31" s="6">
        <v>72.049689440993816</v>
      </c>
      <c r="C31" s="6">
        <v>70.81081081081085</v>
      </c>
      <c r="D31" s="4">
        <v>71.430250125902333</v>
      </c>
      <c r="E31" s="4">
        <v>0.61943931509148342</v>
      </c>
    </row>
    <row r="32" spans="1:5" x14ac:dyDescent="0.2">
      <c r="A32" s="24">
        <v>31</v>
      </c>
      <c r="B32" s="6">
        <v>68.965517241379288</v>
      </c>
      <c r="C32" s="6">
        <v>71.290322580645153</v>
      </c>
      <c r="D32" s="4">
        <v>70.127919911012214</v>
      </c>
      <c r="E32" s="4">
        <v>1.1624026696329324</v>
      </c>
    </row>
    <row r="33" spans="1:5" x14ac:dyDescent="0.2">
      <c r="A33" s="24">
        <v>32</v>
      </c>
      <c r="B33" s="6">
        <v>85.714285714285708</v>
      </c>
      <c r="C33" s="6">
        <v>82.303370786516879</v>
      </c>
      <c r="D33" s="4">
        <v>84.008828250401294</v>
      </c>
      <c r="E33" s="4">
        <v>1.7054574638844142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8001C-D875-D64D-9BF8-280750EFB614}">
  <dimension ref="A1:G94"/>
  <sheetViews>
    <sheetView workbookViewId="0">
      <selection activeCell="G2" sqref="G2"/>
    </sheetView>
  </sheetViews>
  <sheetFormatPr baseColWidth="10" defaultRowHeight="15" x14ac:dyDescent="0.2"/>
  <cols>
    <col min="1" max="2" width="10.83203125" style="3"/>
    <col min="3" max="5" width="13.83203125" style="3" customWidth="1"/>
    <col min="6" max="16384" width="10.83203125" style="3"/>
  </cols>
  <sheetData>
    <row r="1" spans="1:7" ht="64" x14ac:dyDescent="0.2">
      <c r="A1" s="2" t="s">
        <v>29</v>
      </c>
      <c r="B1" s="23" t="s">
        <v>140</v>
      </c>
      <c r="C1" s="23" t="s">
        <v>141</v>
      </c>
      <c r="D1" s="23" t="s">
        <v>142</v>
      </c>
      <c r="E1" s="23" t="s">
        <v>46</v>
      </c>
      <c r="F1" s="23" t="s">
        <v>47</v>
      </c>
      <c r="G1" s="3" t="s">
        <v>132</v>
      </c>
    </row>
    <row r="2" spans="1:7" ht="16" x14ac:dyDescent="0.2">
      <c r="A2" s="1">
        <v>1</v>
      </c>
      <c r="B2" s="3">
        <v>0.38614809079766621</v>
      </c>
      <c r="C2" s="3">
        <v>0.4936095088381669</v>
      </c>
      <c r="D2" s="3">
        <v>0.72330192370198565</v>
      </c>
      <c r="E2">
        <f>AVERAGE(B2:D2)</f>
        <v>0.53435317444593966</v>
      </c>
      <c r="F2">
        <f>STDEV(B2:D2)/SQRT(3)</f>
        <v>9.9437101519648838E-2</v>
      </c>
      <c r="G2" s="3" t="s">
        <v>161</v>
      </c>
    </row>
    <row r="3" spans="1:7" ht="16" x14ac:dyDescent="0.2">
      <c r="A3" s="1">
        <v>3</v>
      </c>
      <c r="B3" s="3">
        <v>0.43992972939992636</v>
      </c>
      <c r="C3" s="3">
        <v>0.16582671902363511</v>
      </c>
      <c r="D3" s="3">
        <v>0.15869657754227487</v>
      </c>
      <c r="E3">
        <f t="shared" ref="E3:E32" si="0">AVERAGE(B3:D3)</f>
        <v>0.25481767532194544</v>
      </c>
      <c r="F3">
        <f t="shared" ref="F3:F32" si="1">STDEV(B3:D3)/SQRT(3)</f>
        <v>9.2578910761060229E-2</v>
      </c>
    </row>
    <row r="4" spans="1:7" ht="16" x14ac:dyDescent="0.2">
      <c r="A4" s="1">
        <v>4</v>
      </c>
      <c r="B4" s="3">
        <v>0.23539652804890707</v>
      </c>
      <c r="C4" s="3">
        <v>0.44003158856394575</v>
      </c>
      <c r="D4" s="3">
        <v>0.16847505728814033</v>
      </c>
      <c r="E4">
        <f t="shared" si="0"/>
        <v>0.28130105796699773</v>
      </c>
      <c r="F4">
        <f t="shared" si="1"/>
        <v>8.1682631405310596E-2</v>
      </c>
    </row>
    <row r="5" spans="1:7" ht="16" x14ac:dyDescent="0.2">
      <c r="A5" s="1">
        <v>5</v>
      </c>
      <c r="B5" s="3">
        <v>0.22704407659931367</v>
      </c>
      <c r="C5" s="3">
        <v>0.18395765021909397</v>
      </c>
      <c r="D5" s="3">
        <v>0.25831483995327931</v>
      </c>
      <c r="E5">
        <f t="shared" si="0"/>
        <v>0.22310552225722899</v>
      </c>
      <c r="F5">
        <f t="shared" si="1"/>
        <v>2.1555216491765054E-2</v>
      </c>
    </row>
    <row r="6" spans="1:7" ht="16" x14ac:dyDescent="0.2">
      <c r="A6" s="1">
        <v>6</v>
      </c>
      <c r="B6" s="3">
        <v>0.21767303350952594</v>
      </c>
      <c r="C6" s="3">
        <v>0.14749206950013738</v>
      </c>
      <c r="D6" s="3">
        <v>0.14912181612444828</v>
      </c>
      <c r="E6">
        <f t="shared" si="0"/>
        <v>0.17142897304470386</v>
      </c>
      <c r="F6">
        <f t="shared" si="1"/>
        <v>2.3126816070818831E-2</v>
      </c>
    </row>
    <row r="7" spans="1:7" ht="16" x14ac:dyDescent="0.2">
      <c r="A7" s="1">
        <v>7</v>
      </c>
      <c r="B7" s="3">
        <v>0.2462954585989863</v>
      </c>
      <c r="C7" s="3">
        <v>0.51764827154675286</v>
      </c>
      <c r="D7" s="3">
        <v>0.38910200655422983</v>
      </c>
      <c r="E7">
        <f t="shared" si="0"/>
        <v>0.38434857889998963</v>
      </c>
      <c r="F7">
        <f t="shared" si="1"/>
        <v>7.8368857716813539E-2</v>
      </c>
    </row>
    <row r="8" spans="1:7" ht="16" x14ac:dyDescent="0.2">
      <c r="A8" s="1">
        <v>8</v>
      </c>
      <c r="B8" s="3">
        <v>0.18711528430369637</v>
      </c>
      <c r="C8" s="3">
        <v>0.14341770293936007</v>
      </c>
      <c r="D8" s="3">
        <v>9.8090374950712891E-2</v>
      </c>
      <c r="E8">
        <f t="shared" si="0"/>
        <v>0.14287445406458979</v>
      </c>
      <c r="F8">
        <f t="shared" si="1"/>
        <v>2.5700713095370756E-2</v>
      </c>
    </row>
    <row r="9" spans="1:7" ht="16" x14ac:dyDescent="0.2">
      <c r="A9" s="1">
        <v>9</v>
      </c>
      <c r="B9" s="3">
        <v>0.1438251395954378</v>
      </c>
      <c r="C9" s="3">
        <v>0.14036192801877712</v>
      </c>
      <c r="D9" s="3">
        <v>0.24079506374193696</v>
      </c>
      <c r="E9">
        <f t="shared" si="0"/>
        <v>0.17499404378538397</v>
      </c>
      <c r="F9">
        <f t="shared" si="1"/>
        <v>3.2915695997999636E-2</v>
      </c>
    </row>
    <row r="10" spans="1:7" ht="16" x14ac:dyDescent="0.2">
      <c r="A10" s="1">
        <v>10</v>
      </c>
      <c r="B10" s="3">
        <v>0.16755832481196545</v>
      </c>
      <c r="C10" s="3">
        <v>0.42974381299798309</v>
      </c>
      <c r="D10" s="3">
        <v>0.16215978911893553</v>
      </c>
      <c r="E10">
        <f t="shared" si="0"/>
        <v>0.25315397564296133</v>
      </c>
      <c r="F10">
        <f t="shared" si="1"/>
        <v>8.8308670845906573E-2</v>
      </c>
    </row>
    <row r="11" spans="1:7" ht="16" x14ac:dyDescent="0.2">
      <c r="A11" s="1">
        <v>11</v>
      </c>
      <c r="B11" s="3">
        <v>0.5335383011337842</v>
      </c>
      <c r="C11" s="3">
        <v>0.31841174672474404</v>
      </c>
      <c r="D11" s="3">
        <v>0.16205792995491614</v>
      </c>
      <c r="E11">
        <f t="shared" si="0"/>
        <v>0.33800265927114809</v>
      </c>
      <c r="F11">
        <f t="shared" si="1"/>
        <v>0.10768359428374417</v>
      </c>
    </row>
    <row r="12" spans="1:7" ht="16" x14ac:dyDescent="0.2">
      <c r="A12" s="1">
        <v>12</v>
      </c>
      <c r="B12" s="3">
        <v>0.36363721554937178</v>
      </c>
      <c r="C12" s="3">
        <v>0.40132510623656159</v>
      </c>
      <c r="D12" s="3">
        <v>0.20259787723465003</v>
      </c>
      <c r="E12">
        <f t="shared" si="0"/>
        <v>0.32252006634019448</v>
      </c>
      <c r="F12">
        <f t="shared" si="1"/>
        <v>6.0940115020162312E-2</v>
      </c>
    </row>
    <row r="13" spans="1:7" ht="16" x14ac:dyDescent="0.2">
      <c r="A13" s="1">
        <v>13</v>
      </c>
      <c r="B13" s="3">
        <v>0.37127665285082923</v>
      </c>
      <c r="C13" s="3">
        <v>0.41803000913574845</v>
      </c>
      <c r="D13" s="3">
        <v>0.22398830167873074</v>
      </c>
      <c r="E13">
        <f t="shared" si="0"/>
        <v>0.33776498788843612</v>
      </c>
      <c r="F13">
        <f t="shared" si="1"/>
        <v>5.8467426329032401E-2</v>
      </c>
    </row>
    <row r="14" spans="1:7" ht="16" x14ac:dyDescent="0.2">
      <c r="A14" s="1">
        <v>14</v>
      </c>
      <c r="B14" s="3">
        <v>0.1638913949072659</v>
      </c>
      <c r="C14" s="3">
        <v>0.16776204314000434</v>
      </c>
      <c r="D14" s="3">
        <v>0.12467561675978463</v>
      </c>
      <c r="E14">
        <f t="shared" si="0"/>
        <v>0.15210968493568494</v>
      </c>
      <c r="F14">
        <f t="shared" si="1"/>
        <v>1.3762467704417062E-2</v>
      </c>
    </row>
    <row r="15" spans="1:7" ht="16" x14ac:dyDescent="0.2">
      <c r="A15" s="1">
        <v>15</v>
      </c>
      <c r="B15" s="3">
        <v>0.215330272737079</v>
      </c>
      <c r="C15" s="3">
        <v>0.23223889396430469</v>
      </c>
      <c r="D15" s="3">
        <v>0.1879301576158518</v>
      </c>
      <c r="E15">
        <f t="shared" si="0"/>
        <v>0.21183310810574518</v>
      </c>
      <c r="F15">
        <f t="shared" si="1"/>
        <v>1.2909797952758813E-2</v>
      </c>
    </row>
    <row r="16" spans="1:7" ht="16" x14ac:dyDescent="0.2">
      <c r="A16" s="1">
        <v>16</v>
      </c>
      <c r="B16" s="3">
        <v>0.11999009521489076</v>
      </c>
      <c r="C16" s="3">
        <v>0.16134491580678009</v>
      </c>
      <c r="D16" s="3">
        <v>0.20219044057857227</v>
      </c>
      <c r="E16">
        <f t="shared" si="0"/>
        <v>0.16117515053341439</v>
      </c>
      <c r="F16">
        <f t="shared" si="1"/>
        <v>2.3729347579619361E-2</v>
      </c>
    </row>
    <row r="17" spans="1:6" ht="16" x14ac:dyDescent="0.2">
      <c r="A17" s="1">
        <v>17</v>
      </c>
      <c r="B17" s="3">
        <v>8.5256120284264478E-2</v>
      </c>
      <c r="C17" s="3">
        <v>0.19118965086447365</v>
      </c>
      <c r="D17" s="3">
        <v>0.1469827736800402</v>
      </c>
      <c r="E17">
        <f t="shared" si="0"/>
        <v>0.14114284827625945</v>
      </c>
      <c r="F17">
        <f t="shared" si="1"/>
        <v>3.0719465988405036E-2</v>
      </c>
    </row>
    <row r="18" spans="1:6" ht="16" x14ac:dyDescent="0.2">
      <c r="A18" s="1">
        <v>18</v>
      </c>
      <c r="B18" s="3">
        <v>0.14301026628328234</v>
      </c>
      <c r="C18" s="3">
        <v>0.14504744956367102</v>
      </c>
      <c r="D18" s="3">
        <v>0.21105218784826288</v>
      </c>
      <c r="E18">
        <f t="shared" si="0"/>
        <v>0.16636996789840541</v>
      </c>
      <c r="F18">
        <f t="shared" si="1"/>
        <v>2.2348848692681042E-2</v>
      </c>
    </row>
    <row r="19" spans="1:6" ht="16" x14ac:dyDescent="0.2">
      <c r="A19" s="1">
        <v>19</v>
      </c>
      <c r="B19" s="3">
        <v>0.17041038140450954</v>
      </c>
      <c r="C19" s="3">
        <v>0.25515720586867685</v>
      </c>
      <c r="D19" s="3">
        <v>0.12284215180743485</v>
      </c>
      <c r="E19">
        <f t="shared" si="0"/>
        <v>0.18280324636020709</v>
      </c>
      <c r="F19">
        <f t="shared" si="1"/>
        <v>3.8695416219344587E-2</v>
      </c>
    </row>
    <row r="20" spans="1:6" ht="16" x14ac:dyDescent="0.2">
      <c r="A20" s="1">
        <v>20</v>
      </c>
      <c r="B20" s="3">
        <v>0.30241985797369325</v>
      </c>
      <c r="C20" s="3">
        <v>0.21268193447257375</v>
      </c>
      <c r="D20" s="3">
        <v>0.24364712033448105</v>
      </c>
      <c r="E20">
        <f t="shared" si="0"/>
        <v>0.25291630426024936</v>
      </c>
      <c r="F20">
        <f t="shared" si="1"/>
        <v>2.6316421087478739E-2</v>
      </c>
    </row>
    <row r="21" spans="1:6" ht="16" x14ac:dyDescent="0.2">
      <c r="A21" s="1">
        <v>21</v>
      </c>
      <c r="B21" s="3">
        <v>0.14494559039965155</v>
      </c>
      <c r="C21" s="3">
        <v>0.14861252030435113</v>
      </c>
      <c r="D21" s="3">
        <v>0.20117184893837797</v>
      </c>
      <c r="E21">
        <f t="shared" si="0"/>
        <v>0.16490998654746022</v>
      </c>
      <c r="F21">
        <f t="shared" si="1"/>
        <v>1.8161806002110429E-2</v>
      </c>
    </row>
    <row r="22" spans="1:6" ht="16" x14ac:dyDescent="0.2">
      <c r="A22" s="1">
        <v>22</v>
      </c>
      <c r="B22" s="3">
        <v>0.197403059869659</v>
      </c>
      <c r="C22" s="3">
        <v>0.32981997309492045</v>
      </c>
      <c r="D22" s="3">
        <v>0.12946299746869794</v>
      </c>
      <c r="E22">
        <f t="shared" si="0"/>
        <v>0.21889534347775916</v>
      </c>
      <c r="F22">
        <f t="shared" si="1"/>
        <v>5.8827907525651826E-2</v>
      </c>
    </row>
    <row r="23" spans="1:6" ht="16" x14ac:dyDescent="0.2">
      <c r="A23" s="1">
        <v>23</v>
      </c>
      <c r="B23" s="3">
        <v>0.14901995696042883</v>
      </c>
      <c r="C23" s="3">
        <v>0.251897712620055</v>
      </c>
      <c r="D23" s="3">
        <v>0.18324463607095798</v>
      </c>
      <c r="E23">
        <f t="shared" si="0"/>
        <v>0.19472076855048059</v>
      </c>
      <c r="F23">
        <f t="shared" si="1"/>
        <v>3.0247503284877974E-2</v>
      </c>
    </row>
    <row r="24" spans="1:6" ht="16" x14ac:dyDescent="0.2">
      <c r="A24" s="1">
        <v>24</v>
      </c>
      <c r="B24" s="3">
        <v>9.8905248262868353E-2</v>
      </c>
      <c r="C24" s="3">
        <v>7.5681358866437884E-2</v>
      </c>
      <c r="D24" s="3">
        <v>0.10104429070727643</v>
      </c>
      <c r="E24">
        <f t="shared" si="0"/>
        <v>9.1876965945527564E-2</v>
      </c>
      <c r="F24">
        <f t="shared" si="1"/>
        <v>8.1213123352476338E-3</v>
      </c>
    </row>
    <row r="25" spans="1:6" ht="16" x14ac:dyDescent="0.2">
      <c r="A25" s="1">
        <v>25</v>
      </c>
      <c r="B25" s="3">
        <v>0.21359866694874866</v>
      </c>
      <c r="C25" s="3">
        <v>0.25576836085279347</v>
      </c>
      <c r="D25" s="3">
        <v>0.29243765989978893</v>
      </c>
      <c r="E25">
        <f t="shared" si="0"/>
        <v>0.25393489590044371</v>
      </c>
      <c r="F25">
        <f t="shared" si="1"/>
        <v>2.2777312525713984E-2</v>
      </c>
    </row>
    <row r="26" spans="1:6" ht="16" x14ac:dyDescent="0.2">
      <c r="A26" s="1">
        <v>26</v>
      </c>
      <c r="B26" s="3">
        <v>0.10990603797696699</v>
      </c>
      <c r="C26" s="3">
        <v>0.1306853074369311</v>
      </c>
      <c r="D26" s="3">
        <v>0.11836034859057985</v>
      </c>
      <c r="E26">
        <f t="shared" si="0"/>
        <v>0.11965056466815932</v>
      </c>
      <c r="F26">
        <f t="shared" si="1"/>
        <v>6.0330479573645771E-3</v>
      </c>
    </row>
    <row r="27" spans="1:6" ht="16" x14ac:dyDescent="0.2">
      <c r="A27" s="1">
        <v>27</v>
      </c>
      <c r="B27" s="3">
        <v>0.20005139813416423</v>
      </c>
      <c r="C27" s="3">
        <v>0.25230514927613279</v>
      </c>
      <c r="D27" s="3">
        <v>0.1984216515098533</v>
      </c>
      <c r="E27">
        <f t="shared" si="0"/>
        <v>0.21692606630671676</v>
      </c>
      <c r="F27">
        <f t="shared" si="1"/>
        <v>1.7695796603831172E-2</v>
      </c>
    </row>
    <row r="28" spans="1:6" ht="16" x14ac:dyDescent="0.2">
      <c r="A28" s="1">
        <v>28</v>
      </c>
      <c r="B28" s="3">
        <v>8.1283612887506643E-2</v>
      </c>
      <c r="C28" s="3">
        <v>0.11296181289754996</v>
      </c>
      <c r="D28" s="3">
        <v>0.10450750228393713</v>
      </c>
      <c r="E28">
        <f t="shared" si="0"/>
        <v>9.9584309356331238E-2</v>
      </c>
      <c r="F28">
        <f t="shared" si="1"/>
        <v>9.4702245735585801E-3</v>
      </c>
    </row>
    <row r="29" spans="1:6" ht="16" x14ac:dyDescent="0.2">
      <c r="A29" s="1">
        <v>29</v>
      </c>
      <c r="B29" s="3">
        <v>0.13730615309819419</v>
      </c>
      <c r="C29" s="3">
        <v>0.1511589994048369</v>
      </c>
      <c r="D29" s="3">
        <v>0.17153083220872328</v>
      </c>
      <c r="E29">
        <f t="shared" si="0"/>
        <v>0.15333199490391811</v>
      </c>
      <c r="F29">
        <f t="shared" si="1"/>
        <v>9.9393761899149082E-3</v>
      </c>
    </row>
    <row r="30" spans="1:6" ht="16" x14ac:dyDescent="0.2">
      <c r="A30" s="1">
        <v>30</v>
      </c>
      <c r="B30" s="3">
        <v>0.16450254989138247</v>
      </c>
      <c r="C30" s="3">
        <v>0.23835044380547057</v>
      </c>
      <c r="D30" s="3">
        <v>0.19536587658927035</v>
      </c>
      <c r="E30">
        <f t="shared" si="0"/>
        <v>0.19940629009537444</v>
      </c>
      <c r="F30">
        <f t="shared" si="1"/>
        <v>2.1413559293602207E-2</v>
      </c>
    </row>
    <row r="31" spans="1:6" ht="16" x14ac:dyDescent="0.2">
      <c r="A31" s="1">
        <v>31</v>
      </c>
      <c r="B31" s="3">
        <v>0.23773928882135401</v>
      </c>
      <c r="C31" s="3">
        <v>0.15197387271699236</v>
      </c>
      <c r="D31" s="3">
        <v>0.18894874925604616</v>
      </c>
      <c r="E31">
        <f t="shared" si="0"/>
        <v>0.1928873035981308</v>
      </c>
      <c r="F31">
        <f t="shared" si="1"/>
        <v>2.4836537652000789E-2</v>
      </c>
    </row>
    <row r="32" spans="1:6" ht="16" x14ac:dyDescent="0.2">
      <c r="A32" s="1">
        <v>32</v>
      </c>
      <c r="B32" s="3">
        <v>0.26656543223885326</v>
      </c>
      <c r="C32" s="3">
        <v>0.15319618268522553</v>
      </c>
      <c r="D32" s="3">
        <v>0.15472407014551703</v>
      </c>
      <c r="E32">
        <f t="shared" si="0"/>
        <v>0.19149522835653196</v>
      </c>
      <c r="F32">
        <f t="shared" si="1"/>
        <v>3.7537693248354979E-2</v>
      </c>
    </row>
    <row r="33" spans="1:5" x14ac:dyDescent="0.2">
      <c r="A33" s="1"/>
      <c r="D33" s="4"/>
      <c r="E33" s="4"/>
    </row>
    <row r="34" spans="1:5" x14ac:dyDescent="0.2">
      <c r="A34" s="1"/>
      <c r="D34" s="4"/>
      <c r="E34" s="4"/>
    </row>
    <row r="35" spans="1:5" x14ac:dyDescent="0.2">
      <c r="A35" s="1"/>
      <c r="D35" s="4"/>
      <c r="E35" s="4"/>
    </row>
    <row r="36" spans="1:5" x14ac:dyDescent="0.2">
      <c r="A36" s="1"/>
      <c r="D36" s="4"/>
      <c r="E36" s="4"/>
    </row>
    <row r="37" spans="1:5" x14ac:dyDescent="0.2">
      <c r="A37" s="1"/>
      <c r="D37" s="4"/>
      <c r="E37" s="4"/>
    </row>
    <row r="38" spans="1:5" x14ac:dyDescent="0.2">
      <c r="A38" s="1"/>
      <c r="D38" s="4"/>
      <c r="E38" s="4"/>
    </row>
    <row r="39" spans="1:5" x14ac:dyDescent="0.2">
      <c r="A39" s="1"/>
      <c r="D39" s="4"/>
      <c r="E39" s="4"/>
    </row>
    <row r="40" spans="1:5" x14ac:dyDescent="0.2">
      <c r="A40" s="1"/>
      <c r="D40" s="4"/>
      <c r="E40" s="4"/>
    </row>
    <row r="41" spans="1:5" x14ac:dyDescent="0.2">
      <c r="A41" s="1"/>
      <c r="D41" s="4"/>
      <c r="E41" s="4"/>
    </row>
    <row r="42" spans="1:5" x14ac:dyDescent="0.2">
      <c r="A42" s="1"/>
      <c r="D42" s="4"/>
      <c r="E42" s="4"/>
    </row>
    <row r="43" spans="1:5" x14ac:dyDescent="0.2">
      <c r="A43" s="1"/>
      <c r="D43" s="4"/>
      <c r="E43" s="4"/>
    </row>
    <row r="44" spans="1:5" x14ac:dyDescent="0.2">
      <c r="A44" s="1"/>
      <c r="D44" s="4"/>
      <c r="E44" s="4"/>
    </row>
    <row r="45" spans="1:5" x14ac:dyDescent="0.2">
      <c r="A45" s="1"/>
      <c r="D45" s="4"/>
      <c r="E45" s="4"/>
    </row>
    <row r="46" spans="1:5" x14ac:dyDescent="0.2">
      <c r="A46" s="1"/>
      <c r="D46" s="4"/>
      <c r="E46" s="4"/>
    </row>
    <row r="47" spans="1:5" x14ac:dyDescent="0.2">
      <c r="A47" s="1"/>
      <c r="D47" s="4"/>
      <c r="E47" s="4"/>
    </row>
    <row r="48" spans="1:5" x14ac:dyDescent="0.2">
      <c r="A48" s="1"/>
      <c r="D48" s="4"/>
      <c r="E48" s="4"/>
    </row>
    <row r="49" spans="1:5" x14ac:dyDescent="0.2">
      <c r="A49" s="1"/>
      <c r="D49" s="4"/>
      <c r="E49" s="4"/>
    </row>
    <row r="50" spans="1:5" x14ac:dyDescent="0.2">
      <c r="A50" s="1"/>
      <c r="D50" s="4"/>
      <c r="E50" s="4"/>
    </row>
    <row r="51" spans="1:5" x14ac:dyDescent="0.2">
      <c r="A51" s="1"/>
      <c r="D51" s="4"/>
      <c r="E51" s="4"/>
    </row>
    <row r="52" spans="1:5" x14ac:dyDescent="0.2">
      <c r="A52" s="1"/>
      <c r="D52" s="4"/>
      <c r="E52" s="4"/>
    </row>
    <row r="53" spans="1:5" x14ac:dyDescent="0.2">
      <c r="A53" s="1"/>
      <c r="D53" s="4"/>
      <c r="E53" s="4"/>
    </row>
    <row r="54" spans="1:5" x14ac:dyDescent="0.2">
      <c r="A54" s="1"/>
      <c r="D54" s="4"/>
      <c r="E54" s="4"/>
    </row>
    <row r="55" spans="1:5" x14ac:dyDescent="0.2">
      <c r="A55" s="1"/>
      <c r="D55" s="4"/>
      <c r="E55" s="4"/>
    </row>
    <row r="56" spans="1:5" x14ac:dyDescent="0.2">
      <c r="A56" s="1"/>
      <c r="D56" s="4"/>
      <c r="E56" s="4"/>
    </row>
    <row r="57" spans="1:5" x14ac:dyDescent="0.2">
      <c r="A57" s="1"/>
      <c r="D57" s="4"/>
      <c r="E57" s="4"/>
    </row>
    <row r="58" spans="1:5" x14ac:dyDescent="0.2">
      <c r="A58" s="1"/>
      <c r="D58" s="4"/>
      <c r="E58" s="4"/>
    </row>
    <row r="59" spans="1:5" x14ac:dyDescent="0.2">
      <c r="A59" s="1"/>
      <c r="D59" s="4"/>
      <c r="E59" s="4"/>
    </row>
    <row r="60" spans="1:5" x14ac:dyDescent="0.2">
      <c r="A60" s="1"/>
      <c r="D60" s="4"/>
      <c r="E60" s="4"/>
    </row>
    <row r="61" spans="1:5" x14ac:dyDescent="0.2">
      <c r="A61" s="1"/>
      <c r="D61" s="4"/>
      <c r="E61" s="4"/>
    </row>
    <row r="62" spans="1:5" x14ac:dyDescent="0.2">
      <c r="A62" s="1"/>
      <c r="D62" s="4"/>
      <c r="E62" s="4"/>
    </row>
    <row r="63" spans="1:5" x14ac:dyDescent="0.2">
      <c r="A63" s="1"/>
      <c r="D63" s="4"/>
      <c r="E63" s="4"/>
    </row>
    <row r="64" spans="1:5" x14ac:dyDescent="0.2">
      <c r="A64" s="1"/>
      <c r="D64" s="4"/>
      <c r="E64" s="4"/>
    </row>
    <row r="65" spans="1:5" x14ac:dyDescent="0.2">
      <c r="A65" s="1"/>
      <c r="D65" s="4"/>
      <c r="E65" s="4"/>
    </row>
    <row r="66" spans="1:5" x14ac:dyDescent="0.2">
      <c r="A66" s="1"/>
      <c r="D66" s="4"/>
      <c r="E66" s="4"/>
    </row>
    <row r="67" spans="1:5" x14ac:dyDescent="0.2">
      <c r="A67" s="1"/>
      <c r="D67" s="4"/>
      <c r="E67" s="4"/>
    </row>
    <row r="68" spans="1:5" x14ac:dyDescent="0.2">
      <c r="A68" s="1"/>
      <c r="D68" s="4"/>
      <c r="E68" s="4"/>
    </row>
    <row r="69" spans="1:5" x14ac:dyDescent="0.2">
      <c r="A69" s="1"/>
      <c r="D69" s="4"/>
      <c r="E69" s="4"/>
    </row>
    <row r="70" spans="1:5" x14ac:dyDescent="0.2">
      <c r="A70" s="1"/>
      <c r="D70" s="4"/>
      <c r="E70" s="4"/>
    </row>
    <row r="71" spans="1:5" x14ac:dyDescent="0.2">
      <c r="A71" s="1"/>
      <c r="D71" s="4"/>
      <c r="E71" s="4"/>
    </row>
    <row r="72" spans="1:5" x14ac:dyDescent="0.2">
      <c r="A72" s="1"/>
      <c r="D72" s="4"/>
      <c r="E72" s="4"/>
    </row>
    <row r="73" spans="1:5" x14ac:dyDescent="0.2">
      <c r="A73" s="1"/>
      <c r="D73" s="4"/>
      <c r="E73" s="4"/>
    </row>
    <row r="74" spans="1:5" x14ac:dyDescent="0.2">
      <c r="A74" s="1"/>
      <c r="D74" s="4"/>
      <c r="E74" s="4"/>
    </row>
    <row r="75" spans="1:5" x14ac:dyDescent="0.2">
      <c r="A75" s="1"/>
      <c r="D75" s="4"/>
      <c r="E75" s="4"/>
    </row>
    <row r="76" spans="1:5" x14ac:dyDescent="0.2">
      <c r="A76" s="1"/>
      <c r="D76" s="4"/>
      <c r="E76" s="4"/>
    </row>
    <row r="77" spans="1:5" x14ac:dyDescent="0.2">
      <c r="A77" s="1"/>
      <c r="D77" s="4"/>
      <c r="E77" s="4"/>
    </row>
    <row r="78" spans="1:5" x14ac:dyDescent="0.2">
      <c r="A78" s="1"/>
      <c r="D78" s="4"/>
      <c r="E78" s="4"/>
    </row>
    <row r="79" spans="1:5" x14ac:dyDescent="0.2">
      <c r="A79" s="1"/>
      <c r="D79" s="4"/>
      <c r="E79" s="4"/>
    </row>
    <row r="80" spans="1:5" x14ac:dyDescent="0.2">
      <c r="A80" s="1"/>
      <c r="D80" s="4"/>
      <c r="E80" s="4"/>
    </row>
    <row r="81" spans="1:5" x14ac:dyDescent="0.2">
      <c r="A81" s="1"/>
      <c r="D81" s="4"/>
      <c r="E81" s="4"/>
    </row>
    <row r="82" spans="1:5" x14ac:dyDescent="0.2">
      <c r="A82" s="1"/>
      <c r="D82" s="4"/>
      <c r="E82" s="4"/>
    </row>
    <row r="83" spans="1:5" x14ac:dyDescent="0.2">
      <c r="A83" s="1"/>
      <c r="D83" s="4"/>
      <c r="E83" s="4"/>
    </row>
    <row r="84" spans="1:5" x14ac:dyDescent="0.2">
      <c r="A84" s="1"/>
      <c r="D84" s="4"/>
      <c r="E84" s="4"/>
    </row>
    <row r="85" spans="1:5" x14ac:dyDescent="0.2">
      <c r="A85" s="1"/>
      <c r="D85" s="4"/>
      <c r="E85" s="4"/>
    </row>
    <row r="86" spans="1:5" x14ac:dyDescent="0.2">
      <c r="A86" s="1"/>
      <c r="D86" s="4"/>
      <c r="E86" s="4"/>
    </row>
    <row r="87" spans="1:5" x14ac:dyDescent="0.2">
      <c r="A87" s="1"/>
      <c r="D87" s="4"/>
      <c r="E87" s="4"/>
    </row>
    <row r="88" spans="1:5" x14ac:dyDescent="0.2">
      <c r="A88" s="1"/>
      <c r="D88" s="4"/>
      <c r="E88" s="4"/>
    </row>
    <row r="89" spans="1:5" x14ac:dyDescent="0.2">
      <c r="A89" s="1"/>
      <c r="D89" s="4"/>
      <c r="E89" s="4"/>
    </row>
    <row r="90" spans="1:5" x14ac:dyDescent="0.2">
      <c r="A90" s="1"/>
      <c r="D90" s="4"/>
      <c r="E90" s="4"/>
    </row>
    <row r="91" spans="1:5" x14ac:dyDescent="0.2">
      <c r="A91" s="1"/>
      <c r="D91" s="4"/>
      <c r="E91" s="4"/>
    </row>
    <row r="92" spans="1:5" x14ac:dyDescent="0.2">
      <c r="A92" s="1"/>
      <c r="D92" s="4"/>
      <c r="E92" s="4"/>
    </row>
    <row r="93" spans="1:5" x14ac:dyDescent="0.2">
      <c r="A93" s="1"/>
      <c r="D93" s="4"/>
      <c r="E93" s="4"/>
    </row>
    <row r="94" spans="1:5" x14ac:dyDescent="0.2">
      <c r="A94" s="1"/>
      <c r="D94" s="4"/>
      <c r="E94"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08002-95AF-2248-9781-7CA8B71235DD}">
  <dimension ref="A1:D32"/>
  <sheetViews>
    <sheetView workbookViewId="0">
      <selection activeCell="E1" sqref="E1"/>
    </sheetView>
  </sheetViews>
  <sheetFormatPr baseColWidth="10" defaultRowHeight="15" x14ac:dyDescent="0.2"/>
  <cols>
    <col min="1" max="1" width="10.83203125" style="3"/>
    <col min="2" max="2" width="9.6640625" style="3" bestFit="1" customWidth="1"/>
    <col min="3" max="3" width="22.1640625" style="3" bestFit="1" customWidth="1"/>
    <col min="4" max="4" width="7" style="7" customWidth="1"/>
    <col min="5" max="16384" width="10.83203125" style="3"/>
  </cols>
  <sheetData>
    <row r="1" spans="1:4" ht="48" x14ac:dyDescent="0.2">
      <c r="A1" s="1" t="s">
        <v>123</v>
      </c>
      <c r="B1" s="5" t="s">
        <v>156</v>
      </c>
      <c r="C1" s="15" t="s">
        <v>157</v>
      </c>
      <c r="D1" s="15" t="s">
        <v>124</v>
      </c>
    </row>
    <row r="2" spans="1:4" x14ac:dyDescent="0.2">
      <c r="A2" s="3">
        <v>1</v>
      </c>
      <c r="B2" s="19">
        <v>115.9</v>
      </c>
      <c r="C2" s="19">
        <v>13.83</v>
      </c>
      <c r="D2" s="21">
        <v>8.3803326102675353</v>
      </c>
    </row>
    <row r="3" spans="1:4" x14ac:dyDescent="0.2">
      <c r="A3" s="3">
        <v>3</v>
      </c>
      <c r="B3" s="19">
        <v>426.3</v>
      </c>
      <c r="C3" s="19">
        <v>18.87</v>
      </c>
      <c r="D3" s="21">
        <v>22.591414944356121</v>
      </c>
    </row>
    <row r="4" spans="1:4" x14ac:dyDescent="0.2">
      <c r="A4" s="3">
        <v>4</v>
      </c>
      <c r="B4" s="19">
        <v>324.5</v>
      </c>
      <c r="C4" s="19">
        <v>16.57</v>
      </c>
      <c r="D4" s="21">
        <v>19.583584791792397</v>
      </c>
    </row>
    <row r="5" spans="1:4" x14ac:dyDescent="0.2">
      <c r="A5" s="3">
        <v>5</v>
      </c>
      <c r="B5" s="19">
        <v>436.2</v>
      </c>
      <c r="C5" s="19">
        <v>21.15</v>
      </c>
      <c r="D5" s="21">
        <v>20.624113475177307</v>
      </c>
    </row>
    <row r="6" spans="1:4" x14ac:dyDescent="0.2">
      <c r="A6" s="3">
        <v>6</v>
      </c>
      <c r="B6" s="19">
        <v>444.9</v>
      </c>
      <c r="C6" s="19">
        <v>23.2</v>
      </c>
      <c r="D6" s="21">
        <v>19.176724137931036</v>
      </c>
    </row>
    <row r="7" spans="1:4" x14ac:dyDescent="0.2">
      <c r="A7" s="3">
        <v>7</v>
      </c>
      <c r="B7" s="19">
        <v>422.7</v>
      </c>
      <c r="C7" s="19">
        <v>23.38</v>
      </c>
      <c r="D7" s="21">
        <v>18.079555175363559</v>
      </c>
    </row>
    <row r="8" spans="1:4" x14ac:dyDescent="0.2">
      <c r="A8" s="3">
        <v>8</v>
      </c>
      <c r="B8" s="19">
        <v>456.3</v>
      </c>
      <c r="C8" s="19">
        <v>23.1</v>
      </c>
      <c r="D8" s="21">
        <v>19.753246753246753</v>
      </c>
    </row>
    <row r="9" spans="1:4" x14ac:dyDescent="0.2">
      <c r="A9" s="3">
        <v>9</v>
      </c>
      <c r="B9" s="19">
        <v>529.29999999999995</v>
      </c>
      <c r="C9" s="19">
        <v>19.79</v>
      </c>
      <c r="D9" s="21">
        <v>26.745831227892875</v>
      </c>
    </row>
    <row r="10" spans="1:4" x14ac:dyDescent="0.2">
      <c r="A10" s="3">
        <v>10</v>
      </c>
      <c r="B10" s="19">
        <v>456.9</v>
      </c>
      <c r="C10" s="19">
        <v>23.16</v>
      </c>
      <c r="D10" s="21">
        <v>19.727979274611396</v>
      </c>
    </row>
    <row r="11" spans="1:4" x14ac:dyDescent="0.2">
      <c r="A11" s="3">
        <v>11</v>
      </c>
      <c r="B11" s="19">
        <v>440</v>
      </c>
      <c r="C11" s="19">
        <v>21.37</v>
      </c>
      <c r="D11" s="21">
        <v>20.589611605053811</v>
      </c>
    </row>
    <row r="12" spans="1:4" x14ac:dyDescent="0.2">
      <c r="A12" s="3">
        <v>12</v>
      </c>
      <c r="B12" s="19">
        <v>420.9</v>
      </c>
      <c r="C12" s="19">
        <v>18.73</v>
      </c>
      <c r="D12" s="21">
        <v>22.471970101441535</v>
      </c>
    </row>
    <row r="13" spans="1:4" x14ac:dyDescent="0.2">
      <c r="A13" s="3">
        <v>13</v>
      </c>
      <c r="B13" s="19">
        <v>409</v>
      </c>
      <c r="C13" s="19">
        <v>19.399999999999999</v>
      </c>
      <c r="D13" s="21">
        <v>21.082474226804127</v>
      </c>
    </row>
    <row r="14" spans="1:4" x14ac:dyDescent="0.2">
      <c r="A14" s="3">
        <v>14</v>
      </c>
      <c r="B14" s="19">
        <v>439.2</v>
      </c>
      <c r="C14" s="19">
        <v>20.8</v>
      </c>
      <c r="D14" s="21">
        <v>21.115384615384613</v>
      </c>
    </row>
    <row r="15" spans="1:4" x14ac:dyDescent="0.2">
      <c r="A15" s="3">
        <v>15</v>
      </c>
      <c r="B15" s="19">
        <v>331.9</v>
      </c>
      <c r="C15" s="19">
        <v>14.33</v>
      </c>
      <c r="D15" s="21">
        <v>23.161200279134682</v>
      </c>
    </row>
    <row r="16" spans="1:4" x14ac:dyDescent="0.2">
      <c r="A16" s="3">
        <v>16</v>
      </c>
      <c r="B16" s="19">
        <v>485.3</v>
      </c>
      <c r="C16" s="19">
        <v>23.75</v>
      </c>
      <c r="D16" s="21">
        <v>20.433684210526316</v>
      </c>
    </row>
    <row r="17" spans="1:4" x14ac:dyDescent="0.2">
      <c r="A17" s="3">
        <v>17</v>
      </c>
      <c r="B17" s="19">
        <v>361.2</v>
      </c>
      <c r="C17" s="19">
        <v>17.170000000000002</v>
      </c>
      <c r="D17" s="21">
        <v>21.036691904484563</v>
      </c>
    </row>
    <row r="18" spans="1:4" x14ac:dyDescent="0.2">
      <c r="A18" s="3">
        <v>18</v>
      </c>
      <c r="B18" s="19">
        <v>423</v>
      </c>
      <c r="C18" s="19">
        <v>21.69</v>
      </c>
      <c r="D18" s="21">
        <v>19.502074688796679</v>
      </c>
    </row>
    <row r="19" spans="1:4" x14ac:dyDescent="0.2">
      <c r="A19" s="3">
        <v>19</v>
      </c>
      <c r="B19" s="19">
        <v>321.10000000000002</v>
      </c>
      <c r="C19" s="19">
        <v>18.600000000000001</v>
      </c>
      <c r="D19" s="21">
        <v>17.263440860215052</v>
      </c>
    </row>
    <row r="20" spans="1:4" x14ac:dyDescent="0.2">
      <c r="A20" s="3">
        <v>20</v>
      </c>
      <c r="B20" s="19">
        <v>310.89999999999998</v>
      </c>
      <c r="C20" s="19">
        <v>21.42</v>
      </c>
      <c r="D20" s="21">
        <v>14.514472455648924</v>
      </c>
    </row>
    <row r="21" spans="1:4" x14ac:dyDescent="0.2">
      <c r="A21" s="3">
        <v>21</v>
      </c>
      <c r="B21" s="19">
        <v>419.7</v>
      </c>
      <c r="C21" s="19">
        <v>19.52</v>
      </c>
      <c r="D21" s="21">
        <v>21.501024590163933</v>
      </c>
    </row>
    <row r="22" spans="1:4" x14ac:dyDescent="0.2">
      <c r="A22" s="3">
        <v>22</v>
      </c>
      <c r="B22" s="19">
        <v>464</v>
      </c>
      <c r="C22" s="19">
        <v>21.61</v>
      </c>
      <c r="D22" s="21">
        <v>21.47154095326238</v>
      </c>
    </row>
    <row r="23" spans="1:4" x14ac:dyDescent="0.2">
      <c r="A23" s="3">
        <v>23</v>
      </c>
      <c r="B23" s="19">
        <v>454.6</v>
      </c>
      <c r="C23" s="19">
        <v>19.93</v>
      </c>
      <c r="D23" s="21">
        <v>22.809834420471653</v>
      </c>
    </row>
    <row r="24" spans="1:4" x14ac:dyDescent="0.2">
      <c r="A24" s="3">
        <v>24</v>
      </c>
      <c r="B24" s="19">
        <v>397.6</v>
      </c>
      <c r="C24" s="19">
        <v>16.48</v>
      </c>
      <c r="D24" s="21">
        <v>24.126213592233011</v>
      </c>
    </row>
    <row r="25" spans="1:4" x14ac:dyDescent="0.2">
      <c r="A25" s="3">
        <v>25</v>
      </c>
      <c r="B25" s="19">
        <v>407.5</v>
      </c>
      <c r="C25" s="19">
        <v>20.22</v>
      </c>
      <c r="D25" s="21">
        <v>20.153313550939664</v>
      </c>
    </row>
    <row r="26" spans="1:4" x14ac:dyDescent="0.2">
      <c r="A26" s="3">
        <v>26</v>
      </c>
      <c r="B26" s="19">
        <v>464.3</v>
      </c>
      <c r="C26" s="19">
        <v>21.93</v>
      </c>
      <c r="D26" s="21">
        <v>21.171910624715004</v>
      </c>
    </row>
    <row r="27" spans="1:4" x14ac:dyDescent="0.2">
      <c r="A27" s="3">
        <v>27</v>
      </c>
      <c r="B27" s="19">
        <v>403.7</v>
      </c>
      <c r="C27" s="19">
        <v>20.61</v>
      </c>
      <c r="D27" s="21">
        <v>19.587578845220765</v>
      </c>
    </row>
    <row r="28" spans="1:4" x14ac:dyDescent="0.2">
      <c r="A28" s="3">
        <v>28</v>
      </c>
      <c r="B28" s="19">
        <v>477.6</v>
      </c>
      <c r="C28" s="19">
        <v>21.26</v>
      </c>
      <c r="D28" s="21">
        <v>22.464722483537159</v>
      </c>
    </row>
    <row r="29" spans="1:4" x14ac:dyDescent="0.2">
      <c r="A29" s="3">
        <v>29</v>
      </c>
      <c r="B29" s="19">
        <v>427.8</v>
      </c>
      <c r="C29" s="19">
        <v>17.41</v>
      </c>
      <c r="D29" s="21">
        <v>24.572085008615737</v>
      </c>
    </row>
    <row r="30" spans="1:4" x14ac:dyDescent="0.2">
      <c r="A30" s="3">
        <v>30</v>
      </c>
      <c r="B30" s="19">
        <v>452.1</v>
      </c>
      <c r="C30" s="19">
        <v>18.309999999999999</v>
      </c>
      <c r="D30" s="21">
        <v>24.691425450573462</v>
      </c>
    </row>
    <row r="31" spans="1:4" x14ac:dyDescent="0.2">
      <c r="A31" s="3">
        <v>31</v>
      </c>
      <c r="B31" s="19">
        <v>321.5</v>
      </c>
      <c r="C31" s="19">
        <v>17.93</v>
      </c>
      <c r="D31" s="21">
        <v>17.930842163970997</v>
      </c>
    </row>
    <row r="32" spans="1:4" x14ac:dyDescent="0.2">
      <c r="A32" s="3">
        <v>32</v>
      </c>
      <c r="B32" s="19">
        <v>395</v>
      </c>
      <c r="C32" s="19">
        <v>16.579999999999998</v>
      </c>
      <c r="D32" s="21">
        <v>23.823884197828711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65F33-0C5D-C14B-8A05-FCD96AD0B1BD}">
  <dimension ref="A1:I32"/>
  <sheetViews>
    <sheetView workbookViewId="0">
      <selection activeCell="C26" sqref="C26"/>
    </sheetView>
  </sheetViews>
  <sheetFormatPr baseColWidth="10" defaultRowHeight="15" x14ac:dyDescent="0.2"/>
  <cols>
    <col min="1" max="16384" width="10.83203125" style="3"/>
  </cols>
  <sheetData>
    <row r="1" spans="1:9" ht="48" x14ac:dyDescent="0.2">
      <c r="A1" s="1" t="s">
        <v>29</v>
      </c>
      <c r="B1" s="2" t="s">
        <v>37</v>
      </c>
      <c r="C1" s="5" t="s">
        <v>39</v>
      </c>
      <c r="D1" s="5" t="s">
        <v>40</v>
      </c>
      <c r="E1" s="5" t="s">
        <v>41</v>
      </c>
      <c r="F1" s="5" t="s">
        <v>42</v>
      </c>
      <c r="G1" s="5" t="s">
        <v>43</v>
      </c>
      <c r="H1" s="5" t="s">
        <v>44</v>
      </c>
      <c r="I1" s="5" t="s">
        <v>45</v>
      </c>
    </row>
    <row r="2" spans="1:9" x14ac:dyDescent="0.2">
      <c r="A2" s="3">
        <v>1</v>
      </c>
      <c r="B2" s="4">
        <v>1.1000000000000001</v>
      </c>
      <c r="C2" s="4">
        <v>2340.6023227775058</v>
      </c>
      <c r="D2" s="4">
        <v>915.57216487583025</v>
      </c>
      <c r="E2" s="4">
        <v>23.1007841790729</v>
      </c>
      <c r="F2" s="4">
        <v>3303.1992622391363</v>
      </c>
      <c r="G2" s="4">
        <v>1115.8339517390775</v>
      </c>
      <c r="H2" s="4">
        <v>9.1312172043010751</v>
      </c>
      <c r="I2" s="4">
        <v>11.913634408602151</v>
      </c>
    </row>
    <row r="3" spans="1:9" x14ac:dyDescent="0.2">
      <c r="A3" s="3">
        <v>3</v>
      </c>
      <c r="B3" s="4">
        <v>1.9</v>
      </c>
      <c r="C3" s="4">
        <v>3875.1221697535184</v>
      </c>
      <c r="D3" s="4">
        <v>967.08749715362001</v>
      </c>
      <c r="E3" s="4">
        <v>35.222447973899556</v>
      </c>
      <c r="F3" s="4">
        <v>9316.152361359198</v>
      </c>
      <c r="G3" s="4">
        <v>1292.4335656802548</v>
      </c>
      <c r="H3" s="4">
        <v>15.61948808128175</v>
      </c>
      <c r="I3" s="4">
        <v>29.542395466979286</v>
      </c>
    </row>
    <row r="4" spans="1:9" x14ac:dyDescent="0.2">
      <c r="A4" s="3">
        <v>4</v>
      </c>
      <c r="B4" s="4">
        <v>2.2999999999999998</v>
      </c>
      <c r="C4" s="4">
        <v>1896.1456584179516</v>
      </c>
      <c r="D4" s="4">
        <v>490.9387368554485</v>
      </c>
      <c r="E4" s="4">
        <v>17.173323469027093</v>
      </c>
      <c r="F4" s="4">
        <v>4470.4255116842569</v>
      </c>
      <c r="G4" s="4">
        <v>764.2292799466037</v>
      </c>
      <c r="H4" s="4">
        <v>8.3599884192240861</v>
      </c>
      <c r="I4" s="4">
        <v>13.072843080486393</v>
      </c>
    </row>
    <row r="5" spans="1:9" x14ac:dyDescent="0.2">
      <c r="A5" s="3">
        <v>5</v>
      </c>
      <c r="B5" s="4">
        <v>2.6</v>
      </c>
      <c r="C5" s="4">
        <v>3658.3800529291693</v>
      </c>
      <c r="D5" s="4">
        <v>538.79245423393525</v>
      </c>
      <c r="E5" s="4">
        <v>21.992621739565759</v>
      </c>
      <c r="F5" s="4">
        <v>9195.8582504159513</v>
      </c>
      <c r="G5" s="4">
        <v>1755.6378246614784</v>
      </c>
      <c r="H5" s="4">
        <v>14.303568932038836</v>
      </c>
      <c r="I5" s="4">
        <v>20.941689320388349</v>
      </c>
    </row>
    <row r="6" spans="1:9" x14ac:dyDescent="0.2">
      <c r="A6" s="3">
        <v>6</v>
      </c>
      <c r="B6" s="4">
        <v>6.6</v>
      </c>
      <c r="C6" s="4">
        <v>353.61149868901998</v>
      </c>
      <c r="D6" s="4">
        <v>72.453476972769081</v>
      </c>
      <c r="E6" s="4">
        <v>4.2437435235211396</v>
      </c>
      <c r="F6" s="4">
        <v>1175.6420110411498</v>
      </c>
      <c r="G6" s="4">
        <v>255.1847533602855</v>
      </c>
      <c r="H6" s="4">
        <v>1.4181311475409835</v>
      </c>
      <c r="I6" s="4">
        <v>3.5792950819672131</v>
      </c>
    </row>
    <row r="7" spans="1:9" x14ac:dyDescent="0.2">
      <c r="A7" s="3">
        <v>7</v>
      </c>
      <c r="B7" s="4">
        <v>6.6</v>
      </c>
      <c r="C7" s="4">
        <v>252.15899953290645</v>
      </c>
      <c r="D7" s="4">
        <v>67.069124419218383</v>
      </c>
      <c r="E7" s="4">
        <v>3.4261263988028019</v>
      </c>
      <c r="F7" s="4">
        <v>773.95158485956813</v>
      </c>
      <c r="G7" s="4">
        <v>200.23535044423818</v>
      </c>
      <c r="H7" s="4">
        <v>1.1382485985338509</v>
      </c>
      <c r="I7" s="4">
        <v>2.0437753341957743</v>
      </c>
    </row>
    <row r="8" spans="1:9" x14ac:dyDescent="0.2">
      <c r="A8" s="3">
        <v>8</v>
      </c>
      <c r="B8" s="4">
        <v>3.6</v>
      </c>
      <c r="C8" s="4">
        <v>572.02990274733634</v>
      </c>
      <c r="D8" s="4">
        <v>64.490443690190375</v>
      </c>
      <c r="E8" s="4">
        <v>11.792590279107177</v>
      </c>
      <c r="F8" s="4">
        <v>1205.6878572019232</v>
      </c>
      <c r="G8" s="4">
        <v>459.21593329876833</v>
      </c>
      <c r="H8" s="4">
        <v>1.1393389156626508</v>
      </c>
      <c r="I8" s="4">
        <v>1.1305070627336935</v>
      </c>
    </row>
    <row r="9" spans="1:9" x14ac:dyDescent="0.2">
      <c r="A9" s="3">
        <v>9</v>
      </c>
      <c r="B9" s="4">
        <v>3.7</v>
      </c>
      <c r="C9" s="4">
        <v>715.53400156468331</v>
      </c>
      <c r="D9" s="4">
        <v>178.60512006158464</v>
      </c>
      <c r="E9" s="4">
        <v>6.8845266646808341</v>
      </c>
      <c r="F9" s="4">
        <v>1627.7445458710845</v>
      </c>
      <c r="G9" s="4">
        <v>388.58331200948271</v>
      </c>
      <c r="H9" s="4">
        <v>1.4348483018867926</v>
      </c>
      <c r="I9" s="4">
        <v>2.3588247547169816</v>
      </c>
    </row>
    <row r="10" spans="1:9" x14ac:dyDescent="0.2">
      <c r="A10" s="3">
        <v>10</v>
      </c>
      <c r="B10" s="4">
        <v>3.7</v>
      </c>
      <c r="C10" s="4">
        <v>496.24025897889447</v>
      </c>
      <c r="D10" s="4">
        <v>92.219050589900235</v>
      </c>
      <c r="E10" s="4">
        <v>6.0852784894720529</v>
      </c>
      <c r="F10" s="4">
        <v>1416.9508585726137</v>
      </c>
      <c r="G10" s="4">
        <v>556.58825163621111</v>
      </c>
      <c r="H10" s="4">
        <v>2.7375221325850578</v>
      </c>
      <c r="I10" s="4">
        <v>4.3317467555243772</v>
      </c>
    </row>
    <row r="11" spans="1:9" x14ac:dyDescent="0.2">
      <c r="A11" s="3">
        <v>11</v>
      </c>
      <c r="B11" s="4">
        <v>3.6</v>
      </c>
      <c r="C11" s="4">
        <v>729.84622741461487</v>
      </c>
      <c r="D11" s="4">
        <v>109.29192655081424</v>
      </c>
      <c r="E11" s="4">
        <v>6.6201628956892264</v>
      </c>
      <c r="F11" s="4">
        <v>2208.4895407784015</v>
      </c>
      <c r="G11" s="4">
        <v>466.90287792810994</v>
      </c>
      <c r="H11" s="4">
        <v>3.3427147874306846</v>
      </c>
      <c r="I11" s="4">
        <v>4.6154195933456563</v>
      </c>
    </row>
    <row r="12" spans="1:9" x14ac:dyDescent="0.2">
      <c r="A12" s="3">
        <v>12</v>
      </c>
      <c r="B12" s="4">
        <v>5.5</v>
      </c>
      <c r="C12" s="4">
        <v>465.54512581449831</v>
      </c>
      <c r="D12" s="4">
        <v>197.29882976921701</v>
      </c>
      <c r="E12" s="4">
        <v>7.195775046409171</v>
      </c>
      <c r="F12" s="4">
        <v>1565.0715478516086</v>
      </c>
      <c r="G12" s="4">
        <v>373.29953385700503</v>
      </c>
      <c r="H12" s="4">
        <v>1.9509514694508894</v>
      </c>
      <c r="I12" s="4">
        <v>2.8414520494972932</v>
      </c>
    </row>
    <row r="13" spans="1:9" x14ac:dyDescent="0.2">
      <c r="A13" s="3">
        <v>13</v>
      </c>
      <c r="B13" s="4">
        <v>5.4</v>
      </c>
      <c r="C13" s="4">
        <v>455.08769168759568</v>
      </c>
      <c r="D13" s="4">
        <v>121.93957074115305</v>
      </c>
      <c r="E13" s="4">
        <v>4.8256465073486297</v>
      </c>
      <c r="F13" s="4">
        <v>1478.9887037107549</v>
      </c>
      <c r="G13" s="4">
        <v>294.12360568461315</v>
      </c>
      <c r="H13" s="4">
        <v>1.8970836265884652</v>
      </c>
      <c r="I13" s="4">
        <v>2.7260850439882702</v>
      </c>
    </row>
    <row r="14" spans="1:9" x14ac:dyDescent="0.2">
      <c r="A14" s="3">
        <v>14</v>
      </c>
      <c r="B14" s="4">
        <v>9</v>
      </c>
      <c r="C14" s="4">
        <v>636.8849239179832</v>
      </c>
      <c r="D14" s="4">
        <v>198.20670121428577</v>
      </c>
      <c r="E14" s="4">
        <v>8.1196678322548586</v>
      </c>
      <c r="F14" s="4">
        <v>2175.6215400261726</v>
      </c>
      <c r="G14" s="4">
        <v>454.0719847620781</v>
      </c>
      <c r="H14" s="4">
        <v>2.3604750304506696</v>
      </c>
      <c r="I14" s="4">
        <v>1.6956881851400731</v>
      </c>
    </row>
    <row r="15" spans="1:9" x14ac:dyDescent="0.2">
      <c r="A15" s="3">
        <v>15</v>
      </c>
      <c r="B15" s="4">
        <v>12.3</v>
      </c>
      <c r="C15" s="4">
        <v>193.05520641666155</v>
      </c>
      <c r="D15" s="4">
        <v>83.451313421926997</v>
      </c>
      <c r="E15" s="4">
        <v>4.7588815508505435</v>
      </c>
      <c r="F15" s="4">
        <v>930.38293582744222</v>
      </c>
      <c r="G15" s="4">
        <v>205.09790750294914</v>
      </c>
      <c r="H15" s="4">
        <v>0.99587972760607657</v>
      </c>
      <c r="I15" s="4">
        <v>1.6857600838135154</v>
      </c>
    </row>
    <row r="16" spans="1:9" x14ac:dyDescent="0.2">
      <c r="A16" s="3">
        <v>16</v>
      </c>
      <c r="B16" s="4">
        <v>12.6</v>
      </c>
      <c r="C16" s="4">
        <v>129.7323871850665</v>
      </c>
      <c r="D16" s="4">
        <v>19.398061505196857</v>
      </c>
      <c r="E16" s="4">
        <v>2.5803054678055419</v>
      </c>
      <c r="F16" s="4">
        <v>250.94701755021555</v>
      </c>
      <c r="G16" s="4">
        <v>161.9509880059619</v>
      </c>
      <c r="H16" s="4">
        <v>0.36068788944723618</v>
      </c>
      <c r="I16" s="4">
        <v>1.7577060301507541</v>
      </c>
    </row>
    <row r="17" spans="1:9" x14ac:dyDescent="0.2">
      <c r="A17" s="3">
        <v>17</v>
      </c>
      <c r="B17" s="4">
        <v>16.3</v>
      </c>
      <c r="C17" s="4">
        <v>83.309736393800534</v>
      </c>
      <c r="D17" s="4">
        <v>42.709582049630512</v>
      </c>
      <c r="E17" s="4">
        <v>2.7535110452938518</v>
      </c>
      <c r="F17" s="4">
        <v>355.74044119207855</v>
      </c>
      <c r="G17" s="4">
        <v>100.41354126686653</v>
      </c>
      <c r="H17" s="4">
        <v>0.43416340549542048</v>
      </c>
      <c r="I17" s="4">
        <v>1.1457493755203996</v>
      </c>
    </row>
    <row r="18" spans="1:9" x14ac:dyDescent="0.2">
      <c r="A18" s="3">
        <v>18</v>
      </c>
      <c r="B18" s="4">
        <v>19.600000000000001</v>
      </c>
      <c r="C18" s="4">
        <v>54.906951043481314</v>
      </c>
      <c r="D18" s="4">
        <v>14.067643825181996</v>
      </c>
      <c r="E18" s="4">
        <v>1.3791337984644561</v>
      </c>
      <c r="F18" s="4">
        <v>161.91342331986704</v>
      </c>
      <c r="G18" s="4">
        <v>91.267396872298718</v>
      </c>
      <c r="H18" s="4">
        <v>0.33572793876435214</v>
      </c>
      <c r="I18" s="4">
        <v>1.270452487698196</v>
      </c>
    </row>
    <row r="19" spans="1:9" x14ac:dyDescent="0.2">
      <c r="A19" s="3">
        <v>19</v>
      </c>
      <c r="B19" s="4">
        <v>25.3</v>
      </c>
      <c r="C19" s="4">
        <v>28.318603853958631</v>
      </c>
      <c r="D19" s="4">
        <v>28.165388562005539</v>
      </c>
      <c r="E19" s="4">
        <v>1.2124176678074463</v>
      </c>
      <c r="F19" s="4">
        <v>133.63435127657635</v>
      </c>
      <c r="G19" s="4">
        <v>53.999286861330482</v>
      </c>
      <c r="H19" s="4">
        <v>0.2372701255230126</v>
      </c>
      <c r="I19" s="4">
        <v>0.19429832635983266</v>
      </c>
    </row>
    <row r="20" spans="1:9" x14ac:dyDescent="0.2">
      <c r="A20" s="3">
        <v>20</v>
      </c>
      <c r="B20" s="4">
        <v>34.200000000000003</v>
      </c>
      <c r="C20" s="4">
        <v>19.414232059453052</v>
      </c>
      <c r="D20" s="4">
        <v>7.7265797280774198</v>
      </c>
      <c r="E20" s="4">
        <v>0.64695125784693197</v>
      </c>
      <c r="F20" s="4">
        <v>60.609118489380315</v>
      </c>
      <c r="G20" s="4">
        <v>47.540873302097999</v>
      </c>
      <c r="H20" s="4">
        <v>0.21810874703087887</v>
      </c>
      <c r="I20" s="4">
        <v>0.42480724465558189</v>
      </c>
    </row>
    <row r="21" spans="1:9" x14ac:dyDescent="0.2">
      <c r="A21" s="3">
        <v>21</v>
      </c>
      <c r="B21" s="4">
        <v>46.5</v>
      </c>
      <c r="C21" s="4">
        <v>38.1430720853662</v>
      </c>
      <c r="D21" s="4">
        <v>15.293823071647603</v>
      </c>
      <c r="E21" s="4">
        <v>1.4253443265675574</v>
      </c>
      <c r="F21" s="4">
        <v>144.72756431109903</v>
      </c>
      <c r="G21" s="4">
        <v>65.119664687527319</v>
      </c>
      <c r="H21" s="4">
        <v>0.2722534888438134</v>
      </c>
      <c r="I21" s="4">
        <v>0.95034371196754586</v>
      </c>
    </row>
    <row r="22" spans="1:9" x14ac:dyDescent="0.2">
      <c r="A22" s="3">
        <v>22</v>
      </c>
      <c r="B22" s="4">
        <v>46.7</v>
      </c>
      <c r="C22" s="4">
        <v>31.200778117157459</v>
      </c>
      <c r="D22" s="4">
        <v>12.232490384242178</v>
      </c>
      <c r="E22" s="4">
        <v>1.0133394026460745</v>
      </c>
      <c r="F22" s="4">
        <v>116.09681833171007</v>
      </c>
      <c r="G22" s="4">
        <v>62.0801618446635</v>
      </c>
      <c r="H22" s="4">
        <v>0.26740808567603747</v>
      </c>
      <c r="I22" s="4">
        <v>0.56321044176706825</v>
      </c>
    </row>
    <row r="23" spans="1:9" x14ac:dyDescent="0.2">
      <c r="A23" s="3">
        <v>23</v>
      </c>
      <c r="B23" s="4">
        <v>40.4</v>
      </c>
      <c r="C23" s="4">
        <v>31.315585198696969</v>
      </c>
      <c r="D23" s="4">
        <v>15.957686100645585</v>
      </c>
      <c r="E23" s="4">
        <v>1.8874393382107926</v>
      </c>
      <c r="F23" s="4">
        <v>120.40475024901751</v>
      </c>
      <c r="G23" s="4">
        <v>77.485760255061095</v>
      </c>
      <c r="H23" s="4">
        <v>0.23722864406779662</v>
      </c>
      <c r="I23" s="4">
        <v>1.139450847457627</v>
      </c>
    </row>
    <row r="24" spans="1:9" x14ac:dyDescent="0.2">
      <c r="A24" s="3">
        <v>24</v>
      </c>
      <c r="B24" s="4">
        <v>29.7</v>
      </c>
      <c r="C24" s="4">
        <v>40.616686853710419</v>
      </c>
      <c r="D24" s="4">
        <v>16.488186819514443</v>
      </c>
      <c r="E24" s="4">
        <v>1.3349412400252023</v>
      </c>
      <c r="F24" s="4">
        <v>144.60682410775595</v>
      </c>
      <c r="G24" s="4">
        <v>63.984828374985483</v>
      </c>
      <c r="H24" s="4">
        <v>0.21471542056074769</v>
      </c>
      <c r="I24" s="4">
        <v>0.63878380062305296</v>
      </c>
    </row>
    <row r="25" spans="1:9" x14ac:dyDescent="0.2">
      <c r="A25" s="3">
        <v>25</v>
      </c>
      <c r="B25" s="4">
        <v>21.1</v>
      </c>
      <c r="C25" s="4">
        <v>29.922409710117954</v>
      </c>
      <c r="D25" s="4">
        <v>10.087102918819291</v>
      </c>
      <c r="E25" s="4">
        <v>1.06328722945187</v>
      </c>
      <c r="F25" s="4">
        <v>91.865735760093401</v>
      </c>
      <c r="G25" s="4">
        <v>56.340607876932715</v>
      </c>
      <c r="H25" s="4">
        <v>0.17540444885799408</v>
      </c>
      <c r="I25" s="4">
        <v>0.38600485600794449</v>
      </c>
    </row>
    <row r="26" spans="1:9" x14ac:dyDescent="0.2">
      <c r="A26" s="3">
        <v>26</v>
      </c>
      <c r="B26" s="4">
        <v>23.5</v>
      </c>
      <c r="C26" s="4">
        <v>40.654175866298445</v>
      </c>
      <c r="D26" s="4">
        <v>28.017100675566098</v>
      </c>
      <c r="E26" s="4">
        <v>1.3975385642110238</v>
      </c>
      <c r="F26" s="4">
        <v>150.28106266242006</v>
      </c>
      <c r="G26" s="4">
        <v>60.245282007997332</v>
      </c>
      <c r="H26" s="4">
        <v>0.23819936699321784</v>
      </c>
      <c r="I26" s="4">
        <v>1.0126625470987192</v>
      </c>
    </row>
    <row r="27" spans="1:9" x14ac:dyDescent="0.2">
      <c r="A27" s="3">
        <v>27</v>
      </c>
      <c r="B27" s="4">
        <v>16.899999999999999</v>
      </c>
      <c r="C27" s="4">
        <v>43.731387654987451</v>
      </c>
      <c r="D27" s="4">
        <v>18.981325030772116</v>
      </c>
      <c r="E27" s="4">
        <v>2.2779285284852784</v>
      </c>
      <c r="F27" s="4">
        <v>236.75831253488812</v>
      </c>
      <c r="G27" s="4">
        <v>80.22905677590191</v>
      </c>
      <c r="H27" s="4">
        <v>0.29843697881066295</v>
      </c>
      <c r="I27" s="4">
        <v>0.5201791524265208</v>
      </c>
    </row>
    <row r="28" spans="1:9" x14ac:dyDescent="0.2">
      <c r="A28" s="3">
        <v>28</v>
      </c>
      <c r="B28" s="4">
        <v>13.3</v>
      </c>
      <c r="C28" s="4">
        <v>86.738971541457431</v>
      </c>
      <c r="D28" s="4">
        <v>37.067768465565841</v>
      </c>
      <c r="E28" s="4">
        <v>2.2914230927981798</v>
      </c>
      <c r="F28" s="4">
        <v>362.87031474970303</v>
      </c>
      <c r="G28" s="4">
        <v>104.118022270053</v>
      </c>
      <c r="H28" s="4">
        <v>0.47308841437632138</v>
      </c>
      <c r="I28" s="4">
        <v>0.94938010570824538</v>
      </c>
    </row>
    <row r="29" spans="1:9" x14ac:dyDescent="0.2">
      <c r="A29" s="3">
        <v>29</v>
      </c>
      <c r="B29" s="4">
        <v>11.6</v>
      </c>
      <c r="C29" s="4">
        <v>91.480643828414884</v>
      </c>
      <c r="D29" s="4">
        <v>54.62040355629621</v>
      </c>
      <c r="E29" s="4">
        <v>2.5158468768749227</v>
      </c>
      <c r="F29" s="4">
        <v>461.34215068291354</v>
      </c>
      <c r="G29" s="4">
        <v>86.21115685027614</v>
      </c>
      <c r="H29" s="4">
        <v>0.41850533683289581</v>
      </c>
      <c r="I29" s="4">
        <v>0.77015975503062106</v>
      </c>
    </row>
    <row r="30" spans="1:9" x14ac:dyDescent="0.2">
      <c r="A30" s="3">
        <v>30</v>
      </c>
      <c r="B30" s="4">
        <v>11.5</v>
      </c>
      <c r="C30" s="4">
        <v>117.78449401564959</v>
      </c>
      <c r="D30" s="4">
        <v>40.640612658806106</v>
      </c>
      <c r="E30" s="4">
        <v>2.4424393226470098</v>
      </c>
      <c r="F30" s="4">
        <v>414.31175725152906</v>
      </c>
      <c r="G30" s="4">
        <v>115.95079611646182</v>
      </c>
      <c r="H30" s="4">
        <v>0.54369130149812739</v>
      </c>
      <c r="I30" s="4">
        <v>0.98422911985018735</v>
      </c>
    </row>
    <row r="31" spans="1:9" x14ac:dyDescent="0.2">
      <c r="A31" s="3">
        <v>31</v>
      </c>
      <c r="B31" s="4">
        <v>9</v>
      </c>
      <c r="C31" s="4">
        <v>98.870143558514684</v>
      </c>
      <c r="D31" s="4">
        <v>60.781140354031642</v>
      </c>
      <c r="E31" s="4">
        <v>3.2343166529234222</v>
      </c>
      <c r="F31" s="4">
        <v>564.75561774455798</v>
      </c>
      <c r="G31" s="4">
        <v>87.981826400585049</v>
      </c>
      <c r="H31" s="4">
        <v>0.59594833184656559</v>
      </c>
      <c r="I31" s="4">
        <v>1.531519714540589</v>
      </c>
    </row>
    <row r="32" spans="1:9" x14ac:dyDescent="0.2">
      <c r="A32" s="3">
        <v>32</v>
      </c>
      <c r="B32" s="4">
        <v>8.4</v>
      </c>
      <c r="C32" s="4">
        <v>150.97561227455654</v>
      </c>
      <c r="D32" s="4">
        <v>77.39818140710004</v>
      </c>
      <c r="E32" s="4">
        <v>4.2492103719513263</v>
      </c>
      <c r="F32" s="4">
        <v>678.32323401411475</v>
      </c>
      <c r="G32" s="4">
        <v>140.13293716051771</v>
      </c>
      <c r="H32" s="4">
        <v>0.63781408679927654</v>
      </c>
      <c r="I32" s="4">
        <v>1.5288258589511754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D741-9BE7-264E-84A5-B4B1301483E4}">
  <dimension ref="A1:J63"/>
  <sheetViews>
    <sheetView workbookViewId="0">
      <selection activeCell="I2" sqref="I2"/>
    </sheetView>
  </sheetViews>
  <sheetFormatPr baseColWidth="10" defaultRowHeight="16" x14ac:dyDescent="0.2"/>
  <cols>
    <col min="1" max="2" width="10.83203125" style="3"/>
    <col min="3" max="3" width="10.83203125" style="20"/>
    <col min="4" max="6" width="10.83203125" style="7"/>
    <col min="7" max="9" width="10.83203125" style="3"/>
    <col min="11" max="16384" width="10.83203125" style="3"/>
  </cols>
  <sheetData>
    <row r="1" spans="1:10" ht="64" x14ac:dyDescent="0.2">
      <c r="A1" s="2" t="s">
        <v>29</v>
      </c>
      <c r="B1" s="2" t="s">
        <v>38</v>
      </c>
      <c r="C1" s="29" t="s">
        <v>143</v>
      </c>
      <c r="D1" s="5" t="s">
        <v>144</v>
      </c>
      <c r="E1" s="29" t="s">
        <v>143</v>
      </c>
      <c r="F1" s="5" t="s">
        <v>144</v>
      </c>
      <c r="G1" t="s">
        <v>125</v>
      </c>
      <c r="H1" t="s">
        <v>47</v>
      </c>
      <c r="I1" s="3" t="s">
        <v>132</v>
      </c>
      <c r="J1" s="17"/>
    </row>
    <row r="2" spans="1:10" x14ac:dyDescent="0.2">
      <c r="A2" s="3">
        <v>1</v>
      </c>
      <c r="B2" s="3">
        <v>1</v>
      </c>
      <c r="C2" s="30">
        <v>1.8E-5</v>
      </c>
      <c r="D2" s="25">
        <v>10.875313244693444</v>
      </c>
      <c r="E2" s="30">
        <v>1.5999999999999999E-5</v>
      </c>
      <c r="F2" s="25">
        <v>9.66694510639417</v>
      </c>
      <c r="G2" s="33">
        <f>AVERAGE(D2,F2)</f>
        <v>10.271129175543807</v>
      </c>
      <c r="H2">
        <f>STDEV(D2,F2)/SQRT(2)</f>
        <v>0.60418406914963718</v>
      </c>
      <c r="I2" s="3" t="s">
        <v>158</v>
      </c>
      <c r="J2" s="28"/>
    </row>
    <row r="3" spans="1:10" x14ac:dyDescent="0.2">
      <c r="A3" s="3">
        <v>3</v>
      </c>
      <c r="B3" s="3">
        <v>1</v>
      </c>
      <c r="C3" s="30">
        <v>4.3000000000000002E-5</v>
      </c>
      <c r="D3" s="25">
        <v>40.94894397441923</v>
      </c>
      <c r="E3" s="30">
        <v>4.3999999999999999E-5</v>
      </c>
      <c r="F3" s="25">
        <v>41.901244997080141</v>
      </c>
      <c r="G3" s="33">
        <f t="shared" ref="G3:G32" si="0">AVERAGE(D3,F3)</f>
        <v>41.425094485749682</v>
      </c>
      <c r="H3">
        <f t="shared" ref="H3:H32" si="1">STDEV(D3,F3)/SQRT(2)</f>
        <v>0.47615051133045577</v>
      </c>
      <c r="J3" s="28"/>
    </row>
    <row r="4" spans="1:10" x14ac:dyDescent="0.2">
      <c r="A4" s="3">
        <v>4</v>
      </c>
      <c r="B4" s="3">
        <v>1</v>
      </c>
      <c r="C4" s="30">
        <v>2.9E-5</v>
      </c>
      <c r="D4" s="25">
        <v>22.609892605077913</v>
      </c>
      <c r="E4" s="30">
        <v>2.5000000000000001E-5</v>
      </c>
      <c r="F4" s="25">
        <v>19.491286728515444</v>
      </c>
      <c r="G4" s="33">
        <f t="shared" si="0"/>
        <v>21.050589666796679</v>
      </c>
      <c r="H4">
        <f t="shared" si="1"/>
        <v>1.5593029382812347</v>
      </c>
      <c r="J4" s="28"/>
    </row>
    <row r="5" spans="1:10" x14ac:dyDescent="0.2">
      <c r="A5" s="3">
        <v>5</v>
      </c>
      <c r="B5" s="3">
        <v>1</v>
      </c>
      <c r="C5" s="30">
        <v>2.0999999999999999E-5</v>
      </c>
      <c r="D5" s="25">
        <v>20.07230890038765</v>
      </c>
      <c r="E5" s="30">
        <v>2.0999999999999999E-5</v>
      </c>
      <c r="F5" s="25">
        <v>20.07230890038765</v>
      </c>
      <c r="G5" s="33">
        <f t="shared" si="0"/>
        <v>20.07230890038765</v>
      </c>
      <c r="H5">
        <f t="shared" si="1"/>
        <v>0</v>
      </c>
      <c r="J5" s="28"/>
    </row>
    <row r="6" spans="1:10" x14ac:dyDescent="0.2">
      <c r="A6" s="3">
        <v>6</v>
      </c>
      <c r="B6" s="3">
        <v>1</v>
      </c>
      <c r="C6" s="30">
        <v>3.0000000000000001E-6</v>
      </c>
      <c r="D6" s="25">
        <v>3.2969505636084029</v>
      </c>
      <c r="E6" s="30">
        <v>3.0000000000000001E-6</v>
      </c>
      <c r="F6" s="25">
        <v>3.2969505636084029</v>
      </c>
      <c r="G6" s="33">
        <f t="shared" si="0"/>
        <v>3.2969505636084029</v>
      </c>
      <c r="H6">
        <f t="shared" si="1"/>
        <v>0</v>
      </c>
      <c r="J6" s="28"/>
    </row>
    <row r="7" spans="1:10" x14ac:dyDescent="0.2">
      <c r="A7" s="3">
        <v>7</v>
      </c>
      <c r="B7" s="3">
        <v>1</v>
      </c>
      <c r="C7" s="30">
        <v>3.0000000000000001E-6</v>
      </c>
      <c r="D7" s="25">
        <v>3.370959734784023</v>
      </c>
      <c r="E7" s="30">
        <v>1.9999999999999999E-6</v>
      </c>
      <c r="F7" s="25">
        <v>2.2473064898560149</v>
      </c>
      <c r="G7" s="33">
        <f t="shared" si="0"/>
        <v>2.8091331123200192</v>
      </c>
      <c r="H7">
        <f t="shared" si="1"/>
        <v>0.56182662246400339</v>
      </c>
      <c r="J7" s="28"/>
    </row>
    <row r="8" spans="1:10" x14ac:dyDescent="0.2">
      <c r="A8" s="3">
        <v>8</v>
      </c>
      <c r="B8" s="3">
        <v>1</v>
      </c>
      <c r="C8" s="30">
        <v>3.0000000000000001E-6</v>
      </c>
      <c r="D8" s="25">
        <v>3.720167790728131</v>
      </c>
      <c r="E8" s="30">
        <v>3.0000000000000001E-6</v>
      </c>
      <c r="F8" s="25">
        <v>3.720167790728131</v>
      </c>
      <c r="G8" s="33">
        <f t="shared" si="0"/>
        <v>3.720167790728131</v>
      </c>
      <c r="H8">
        <f t="shared" si="1"/>
        <v>0</v>
      </c>
      <c r="J8" s="28"/>
    </row>
    <row r="9" spans="1:10" x14ac:dyDescent="0.2">
      <c r="A9" s="3">
        <v>9</v>
      </c>
      <c r="B9" s="3">
        <v>1</v>
      </c>
      <c r="C9" s="30">
        <v>1.9999999999999999E-6</v>
      </c>
      <c r="D9" s="25">
        <v>2.3030340008343773</v>
      </c>
      <c r="E9" s="30">
        <v>1.9999999999999999E-6</v>
      </c>
      <c r="F9" s="25">
        <v>2.3030340008343773</v>
      </c>
      <c r="G9" s="33">
        <f t="shared" si="0"/>
        <v>2.3030340008343773</v>
      </c>
      <c r="H9">
        <f t="shared" si="1"/>
        <v>0</v>
      </c>
      <c r="J9" s="28"/>
    </row>
    <row r="10" spans="1:10" x14ac:dyDescent="0.2">
      <c r="A10" s="3">
        <v>10</v>
      </c>
      <c r="B10" s="3">
        <v>1</v>
      </c>
      <c r="C10" s="30">
        <v>1.9999999999999999E-6</v>
      </c>
      <c r="D10" s="25">
        <v>2.4696226494900175</v>
      </c>
      <c r="E10" s="30">
        <v>1.9999999999999999E-6</v>
      </c>
      <c r="F10" s="25">
        <v>2.4696226494900175</v>
      </c>
      <c r="G10" s="33">
        <f t="shared" si="0"/>
        <v>2.4696226494900175</v>
      </c>
      <c r="H10">
        <f t="shared" si="1"/>
        <v>0</v>
      </c>
      <c r="J10" s="28"/>
    </row>
    <row r="11" spans="1:10" x14ac:dyDescent="0.2">
      <c r="A11" s="3">
        <v>11</v>
      </c>
      <c r="B11" s="3">
        <v>1</v>
      </c>
      <c r="C11" s="30">
        <v>5.0000000000000004E-6</v>
      </c>
      <c r="D11" s="25">
        <v>4.5785846530920074</v>
      </c>
      <c r="E11" s="30">
        <v>5.0000000000000004E-6</v>
      </c>
      <c r="F11" s="25">
        <v>4.5785846530920074</v>
      </c>
      <c r="G11" s="33">
        <f t="shared" si="0"/>
        <v>4.5785846530920074</v>
      </c>
      <c r="H11">
        <f t="shared" si="1"/>
        <v>0</v>
      </c>
      <c r="J11" s="28"/>
    </row>
    <row r="12" spans="1:10" x14ac:dyDescent="0.2">
      <c r="A12" s="3">
        <v>12</v>
      </c>
      <c r="B12" s="3">
        <v>1</v>
      </c>
      <c r="C12" s="30">
        <v>3.0000000000000001E-6</v>
      </c>
      <c r="D12" s="25">
        <v>2.8871660744147176</v>
      </c>
      <c r="E12" s="30">
        <v>3.0000000000000001E-6</v>
      </c>
      <c r="F12" s="25">
        <v>2.8871660744147176</v>
      </c>
      <c r="G12" s="33">
        <f t="shared" si="0"/>
        <v>2.8871660744147176</v>
      </c>
      <c r="H12">
        <f t="shared" si="1"/>
        <v>0</v>
      </c>
      <c r="J12" s="28"/>
    </row>
    <row r="13" spans="1:10" x14ac:dyDescent="0.2">
      <c r="A13" s="3">
        <v>13</v>
      </c>
      <c r="B13" s="3">
        <v>1</v>
      </c>
      <c r="C13" s="30">
        <v>3.9999999999999998E-6</v>
      </c>
      <c r="D13" s="25">
        <v>3.1368724279835383</v>
      </c>
      <c r="E13" s="30">
        <v>3.9999999999999998E-6</v>
      </c>
      <c r="F13" s="25">
        <v>3.1368724279835383</v>
      </c>
      <c r="G13" s="33">
        <f t="shared" si="0"/>
        <v>3.1368724279835383</v>
      </c>
      <c r="H13">
        <f t="shared" si="1"/>
        <v>0</v>
      </c>
      <c r="J13" s="28"/>
    </row>
    <row r="14" spans="1:10" x14ac:dyDescent="0.2">
      <c r="A14" s="3">
        <v>14</v>
      </c>
      <c r="B14" s="3">
        <v>1</v>
      </c>
      <c r="C14" s="30">
        <v>3.9999999999999998E-6</v>
      </c>
      <c r="D14" s="25">
        <v>4.5567775834998576</v>
      </c>
      <c r="E14" s="30">
        <v>3.0000000000000001E-6</v>
      </c>
      <c r="F14" s="25">
        <v>3.4175831876248939</v>
      </c>
      <c r="G14" s="33">
        <f t="shared" si="0"/>
        <v>3.9871803855623758</v>
      </c>
      <c r="H14">
        <f t="shared" si="1"/>
        <v>0.56959719793748265</v>
      </c>
      <c r="J14" s="28"/>
    </row>
    <row r="15" spans="1:10" x14ac:dyDescent="0.2">
      <c r="A15" s="3">
        <v>15</v>
      </c>
      <c r="B15" s="3">
        <v>1</v>
      </c>
      <c r="C15" s="30">
        <v>3.9999999999999998E-6</v>
      </c>
      <c r="D15" s="25">
        <v>3.4584863755132513</v>
      </c>
      <c r="E15" s="30">
        <v>3.9999999999999998E-6</v>
      </c>
      <c r="F15" s="25">
        <v>3.4584863755132513</v>
      </c>
      <c r="G15" s="33">
        <f t="shared" si="0"/>
        <v>3.4584863755132513</v>
      </c>
      <c r="H15">
        <f t="shared" si="1"/>
        <v>0</v>
      </c>
      <c r="J15" s="28"/>
    </row>
    <row r="16" spans="1:10" x14ac:dyDescent="0.2">
      <c r="A16" s="3">
        <v>16</v>
      </c>
      <c r="B16" s="3">
        <v>1</v>
      </c>
      <c r="C16" s="30">
        <v>5.0000000000000004E-6</v>
      </c>
      <c r="D16" s="25">
        <v>7.3582623523376078</v>
      </c>
      <c r="E16" s="30">
        <v>3.9999999999999998E-6</v>
      </c>
      <c r="F16" s="25">
        <v>5.8866098818700845</v>
      </c>
      <c r="G16" s="33">
        <f t="shared" si="0"/>
        <v>6.6224361171038462</v>
      </c>
      <c r="H16">
        <f t="shared" si="1"/>
        <v>0.73582623523376334</v>
      </c>
      <c r="J16" s="28"/>
    </row>
    <row r="17" spans="1:10" x14ac:dyDescent="0.2">
      <c r="A17" s="3">
        <v>17</v>
      </c>
      <c r="B17" s="3">
        <v>1</v>
      </c>
      <c r="C17" s="30">
        <v>3.9999999999999998E-6</v>
      </c>
      <c r="D17" s="25">
        <v>3.6944707142693471</v>
      </c>
      <c r="E17" s="30">
        <v>5.0000000000000004E-6</v>
      </c>
      <c r="F17" s="25">
        <v>4.6180883928366852</v>
      </c>
      <c r="G17" s="33">
        <f t="shared" si="0"/>
        <v>4.1562795535530164</v>
      </c>
      <c r="H17">
        <f t="shared" si="1"/>
        <v>0.46180883928366845</v>
      </c>
      <c r="J17" s="28"/>
    </row>
    <row r="18" spans="1:10" x14ac:dyDescent="0.2">
      <c r="A18" s="3">
        <v>18</v>
      </c>
      <c r="B18" s="3">
        <v>1</v>
      </c>
      <c r="C18" s="30">
        <v>1.9999999999999999E-6</v>
      </c>
      <c r="D18" s="25">
        <v>3.0656831786753989</v>
      </c>
      <c r="E18" s="30">
        <v>1.9999999999999999E-6</v>
      </c>
      <c r="F18" s="25">
        <v>3.0656831786753989</v>
      </c>
      <c r="G18" s="33">
        <f t="shared" si="0"/>
        <v>3.0656831786753989</v>
      </c>
      <c r="H18">
        <f t="shared" si="1"/>
        <v>0</v>
      </c>
      <c r="J18" s="28"/>
    </row>
    <row r="19" spans="1:10" x14ac:dyDescent="0.2">
      <c r="A19" s="3">
        <v>19</v>
      </c>
      <c r="B19" s="3">
        <v>1</v>
      </c>
      <c r="C19" s="30">
        <v>1.9999999999999999E-6</v>
      </c>
      <c r="D19" s="25">
        <v>1.9090547600619199</v>
      </c>
      <c r="E19" s="35" t="s">
        <v>131</v>
      </c>
      <c r="F19" s="36" t="s">
        <v>138</v>
      </c>
      <c r="G19" s="33">
        <f t="shared" si="0"/>
        <v>1.9090547600619199</v>
      </c>
      <c r="H19" s="37" t="s">
        <v>138</v>
      </c>
      <c r="J19" s="28"/>
    </row>
    <row r="20" spans="1:10" x14ac:dyDescent="0.2">
      <c r="A20" s="3">
        <v>20</v>
      </c>
      <c r="B20" s="3">
        <v>1</v>
      </c>
      <c r="C20" s="35" t="s">
        <v>131</v>
      </c>
      <c r="D20" s="36" t="s">
        <v>138</v>
      </c>
      <c r="E20" s="35" t="s">
        <v>131</v>
      </c>
      <c r="F20" s="36" t="s">
        <v>138</v>
      </c>
      <c r="G20" s="37" t="s">
        <v>138</v>
      </c>
      <c r="H20" s="37" t="s">
        <v>138</v>
      </c>
      <c r="J20" s="28"/>
    </row>
    <row r="21" spans="1:10" x14ac:dyDescent="0.2">
      <c r="A21" s="3">
        <v>21</v>
      </c>
      <c r="B21" s="3">
        <v>1</v>
      </c>
      <c r="C21" s="30">
        <v>5.0000000000000004E-6</v>
      </c>
      <c r="D21" s="25">
        <v>5.1426418918918877</v>
      </c>
      <c r="E21" s="30">
        <v>5.0000000000000004E-6</v>
      </c>
      <c r="F21" s="25">
        <v>5.1426418918918877</v>
      </c>
      <c r="G21" s="33">
        <f t="shared" si="0"/>
        <v>5.1426418918918877</v>
      </c>
      <c r="H21">
        <f t="shared" si="1"/>
        <v>0</v>
      </c>
      <c r="J21" s="28"/>
    </row>
    <row r="22" spans="1:10" x14ac:dyDescent="0.2">
      <c r="A22" s="3">
        <v>22</v>
      </c>
      <c r="B22" s="3">
        <v>1</v>
      </c>
      <c r="C22" s="35" t="s">
        <v>131</v>
      </c>
      <c r="D22" s="36" t="s">
        <v>138</v>
      </c>
      <c r="E22" s="35" t="s">
        <v>131</v>
      </c>
      <c r="F22" s="36" t="s">
        <v>138</v>
      </c>
      <c r="G22" s="37" t="s">
        <v>138</v>
      </c>
      <c r="H22" s="37" t="s">
        <v>138</v>
      </c>
      <c r="J22" s="28"/>
    </row>
    <row r="23" spans="1:10" x14ac:dyDescent="0.2">
      <c r="A23" s="3">
        <v>23</v>
      </c>
      <c r="B23" s="3">
        <v>1</v>
      </c>
      <c r="C23" s="30">
        <v>5.0000000000000004E-6</v>
      </c>
      <c r="D23" s="25">
        <v>5.6676509283623062</v>
      </c>
      <c r="E23" s="30">
        <v>5.0000000000000004E-6</v>
      </c>
      <c r="F23" s="25">
        <v>5.6676509283623062</v>
      </c>
      <c r="G23" s="33">
        <f t="shared" si="0"/>
        <v>5.6676509283623062</v>
      </c>
      <c r="H23">
        <f t="shared" si="1"/>
        <v>0</v>
      </c>
      <c r="J23" s="28"/>
    </row>
    <row r="24" spans="1:10" x14ac:dyDescent="0.2">
      <c r="A24" s="3">
        <v>24</v>
      </c>
      <c r="B24" s="3">
        <v>1</v>
      </c>
      <c r="C24" s="30">
        <v>3.0000000000000001E-6</v>
      </c>
      <c r="D24" s="25">
        <v>2.9828784526143304</v>
      </c>
      <c r="E24" s="30">
        <v>3.0000000000000001E-6</v>
      </c>
      <c r="F24" s="25">
        <v>2.9828784526143304</v>
      </c>
      <c r="G24" s="33">
        <f t="shared" si="0"/>
        <v>2.9828784526143304</v>
      </c>
      <c r="H24">
        <f t="shared" si="1"/>
        <v>0</v>
      </c>
      <c r="J24" s="28"/>
    </row>
    <row r="25" spans="1:10" x14ac:dyDescent="0.2">
      <c r="A25" s="3">
        <v>25</v>
      </c>
      <c r="B25" s="3">
        <v>1</v>
      </c>
      <c r="C25" s="30">
        <v>3.0000000000000001E-6</v>
      </c>
      <c r="D25" s="25">
        <v>2.6116777492111711</v>
      </c>
      <c r="E25" s="30">
        <v>3.0000000000000001E-6</v>
      </c>
      <c r="F25" s="25">
        <v>2.6116777492111711</v>
      </c>
      <c r="G25" s="33">
        <f t="shared" si="0"/>
        <v>2.6116777492111711</v>
      </c>
      <c r="H25">
        <f t="shared" si="1"/>
        <v>0</v>
      </c>
      <c r="J25" s="28"/>
    </row>
    <row r="26" spans="1:10" x14ac:dyDescent="0.2">
      <c r="A26" s="3">
        <v>26</v>
      </c>
      <c r="B26" s="3">
        <v>1</v>
      </c>
      <c r="C26" s="30">
        <v>3.9999999999999998E-6</v>
      </c>
      <c r="D26" s="25">
        <v>5.5864285353535337</v>
      </c>
      <c r="E26" s="30">
        <v>3.0000000000000001E-6</v>
      </c>
      <c r="F26" s="25">
        <v>4.1898214015151511</v>
      </c>
      <c r="G26" s="33">
        <f t="shared" si="0"/>
        <v>4.888124968434342</v>
      </c>
      <c r="H26" s="37" t="s">
        <v>138</v>
      </c>
      <c r="J26" s="28"/>
    </row>
    <row r="27" spans="1:10" x14ac:dyDescent="0.2">
      <c r="A27" s="3">
        <v>27</v>
      </c>
      <c r="B27" s="3">
        <v>1</v>
      </c>
      <c r="C27" s="30">
        <v>1.9999999999999999E-6</v>
      </c>
      <c r="D27" s="25">
        <v>2.4667087515819754</v>
      </c>
      <c r="E27" s="30">
        <v>1.9999999999999999E-6</v>
      </c>
      <c r="F27" s="25">
        <v>2.4667087515819754</v>
      </c>
      <c r="G27" s="33">
        <f t="shared" si="0"/>
        <v>2.4667087515819754</v>
      </c>
      <c r="H27">
        <f t="shared" si="1"/>
        <v>0</v>
      </c>
      <c r="J27" s="28"/>
    </row>
    <row r="28" spans="1:10" x14ac:dyDescent="0.2">
      <c r="A28" s="3">
        <v>28</v>
      </c>
      <c r="B28" s="3">
        <v>1</v>
      </c>
      <c r="C28" s="35" t="s">
        <v>131</v>
      </c>
      <c r="D28" s="36" t="s">
        <v>138</v>
      </c>
      <c r="E28" s="35" t="s">
        <v>131</v>
      </c>
      <c r="F28" s="36" t="s">
        <v>138</v>
      </c>
      <c r="G28" s="37" t="s">
        <v>138</v>
      </c>
      <c r="H28" s="37" t="s">
        <v>138</v>
      </c>
      <c r="J28" s="28"/>
    </row>
    <row r="29" spans="1:10" x14ac:dyDescent="0.2">
      <c r="A29" s="3">
        <v>29</v>
      </c>
      <c r="B29" s="3">
        <v>1</v>
      </c>
      <c r="C29" s="30">
        <v>3.0000000000000001E-6</v>
      </c>
      <c r="D29" s="25">
        <v>2.4671191159988797</v>
      </c>
      <c r="E29" s="30">
        <v>3.0000000000000001E-6</v>
      </c>
      <c r="F29" s="25">
        <v>2.4671191159988797</v>
      </c>
      <c r="G29" s="33">
        <f t="shared" si="0"/>
        <v>2.4671191159988797</v>
      </c>
      <c r="H29">
        <f t="shared" si="1"/>
        <v>0</v>
      </c>
      <c r="J29" s="28"/>
    </row>
    <row r="30" spans="1:10" x14ac:dyDescent="0.2">
      <c r="A30" s="3">
        <v>30</v>
      </c>
      <c r="B30" s="3">
        <v>1</v>
      </c>
      <c r="C30" s="30">
        <v>1.9999999999999999E-6</v>
      </c>
      <c r="D30" s="25">
        <v>1.5509851092841613</v>
      </c>
      <c r="E30" s="30">
        <v>9.9999999999999995E-7</v>
      </c>
      <c r="F30" s="25">
        <v>0.77549255464208067</v>
      </c>
      <c r="G30" s="33">
        <f t="shared" si="0"/>
        <v>1.1632388319631211</v>
      </c>
      <c r="H30">
        <f t="shared" si="1"/>
        <v>0.38774627732104022</v>
      </c>
      <c r="J30" s="28"/>
    </row>
    <row r="31" spans="1:10" x14ac:dyDescent="0.2">
      <c r="A31" s="3">
        <v>31</v>
      </c>
      <c r="B31" s="3">
        <v>1</v>
      </c>
      <c r="C31" s="30">
        <v>3.0000000000000001E-6</v>
      </c>
      <c r="D31" s="25">
        <v>2.707707892682881</v>
      </c>
      <c r="E31" s="30">
        <v>3.0000000000000001E-6</v>
      </c>
      <c r="F31" s="25">
        <v>2.707707892682881</v>
      </c>
      <c r="G31" s="33">
        <f t="shared" si="0"/>
        <v>2.707707892682881</v>
      </c>
      <c r="H31">
        <f t="shared" si="1"/>
        <v>0</v>
      </c>
      <c r="J31" s="28"/>
    </row>
    <row r="32" spans="1:10" x14ac:dyDescent="0.2">
      <c r="A32" s="3">
        <v>32</v>
      </c>
      <c r="B32" s="3">
        <v>1</v>
      </c>
      <c r="C32" s="30">
        <v>3.0000000000000001E-6</v>
      </c>
      <c r="D32" s="25">
        <v>3.119466166733547</v>
      </c>
      <c r="E32" s="30">
        <v>1.9999999999999999E-6</v>
      </c>
      <c r="F32" s="25">
        <v>2.0796441111556976</v>
      </c>
      <c r="G32" s="33">
        <f t="shared" si="0"/>
        <v>2.5995551389446225</v>
      </c>
      <c r="H32">
        <f t="shared" si="1"/>
        <v>0.51991102778892317</v>
      </c>
      <c r="J32" s="28"/>
    </row>
    <row r="33" spans="3:10" ht="15" x14ac:dyDescent="0.2">
      <c r="C33" s="30"/>
      <c r="D33" s="25"/>
      <c r="E33" s="25"/>
      <c r="F33" s="25"/>
      <c r="J33" s="28"/>
    </row>
    <row r="34" spans="3:10" ht="15" x14ac:dyDescent="0.2">
      <c r="C34" s="30"/>
      <c r="D34" s="25"/>
      <c r="E34" s="25"/>
      <c r="F34" s="25"/>
      <c r="J34" s="28"/>
    </row>
    <row r="35" spans="3:10" ht="15" x14ac:dyDescent="0.2">
      <c r="C35" s="30"/>
      <c r="D35" s="25"/>
      <c r="E35" s="25"/>
      <c r="F35" s="25"/>
      <c r="J35" s="28"/>
    </row>
    <row r="36" spans="3:10" ht="15" x14ac:dyDescent="0.2">
      <c r="C36" s="30"/>
      <c r="D36" s="25"/>
      <c r="E36" s="25"/>
      <c r="F36" s="25"/>
      <c r="J36" s="28"/>
    </row>
    <row r="37" spans="3:10" ht="15" x14ac:dyDescent="0.2">
      <c r="C37" s="31"/>
      <c r="D37" s="25"/>
      <c r="E37" s="25"/>
      <c r="F37" s="25"/>
      <c r="J37" s="18"/>
    </row>
    <row r="38" spans="3:10" ht="15" x14ac:dyDescent="0.2">
      <c r="C38" s="31"/>
      <c r="D38" s="25"/>
      <c r="E38" s="25"/>
      <c r="F38" s="25"/>
      <c r="J38" s="18"/>
    </row>
    <row r="39" spans="3:10" ht="15" x14ac:dyDescent="0.2">
      <c r="C39" s="31"/>
      <c r="D39" s="25"/>
      <c r="E39" s="25"/>
      <c r="F39" s="25"/>
      <c r="J39" s="18"/>
    </row>
    <row r="40" spans="3:10" ht="15" x14ac:dyDescent="0.2">
      <c r="C40" s="30"/>
      <c r="D40" s="25"/>
      <c r="E40" s="25"/>
      <c r="F40" s="25"/>
      <c r="J40" s="28"/>
    </row>
    <row r="41" spans="3:10" ht="15" x14ac:dyDescent="0.2">
      <c r="C41" s="30"/>
      <c r="D41" s="25"/>
      <c r="E41" s="25"/>
      <c r="F41" s="25"/>
      <c r="J41" s="28"/>
    </row>
    <row r="42" spans="3:10" ht="15" x14ac:dyDescent="0.2">
      <c r="C42" s="31"/>
      <c r="D42" s="25"/>
      <c r="E42" s="25"/>
      <c r="F42" s="25"/>
      <c r="J42" s="18"/>
    </row>
    <row r="43" spans="3:10" ht="15" x14ac:dyDescent="0.2">
      <c r="C43" s="31"/>
      <c r="D43" s="25"/>
      <c r="E43" s="25"/>
      <c r="F43" s="25"/>
      <c r="J43" s="18"/>
    </row>
    <row r="44" spans="3:10" ht="15" x14ac:dyDescent="0.2">
      <c r="C44" s="30"/>
      <c r="D44" s="25"/>
      <c r="E44" s="25"/>
      <c r="F44" s="25"/>
      <c r="J44" s="28"/>
    </row>
    <row r="45" spans="3:10" ht="15" x14ac:dyDescent="0.2">
      <c r="C45" s="30"/>
      <c r="D45" s="25"/>
      <c r="E45" s="25"/>
      <c r="F45" s="25"/>
      <c r="J45" s="28"/>
    </row>
    <row r="46" spans="3:10" ht="15" x14ac:dyDescent="0.2">
      <c r="C46" s="30"/>
      <c r="D46" s="25"/>
      <c r="E46" s="25"/>
      <c r="F46" s="25"/>
      <c r="J46" s="28"/>
    </row>
    <row r="47" spans="3:10" ht="15" x14ac:dyDescent="0.2">
      <c r="C47" s="30"/>
      <c r="D47" s="25"/>
      <c r="E47" s="25"/>
      <c r="F47" s="25"/>
      <c r="J47" s="28"/>
    </row>
    <row r="48" spans="3:10" ht="15" x14ac:dyDescent="0.2">
      <c r="C48" s="30"/>
      <c r="D48" s="25"/>
      <c r="E48" s="25"/>
      <c r="F48" s="25"/>
      <c r="J48" s="28"/>
    </row>
    <row r="49" spans="3:10" ht="15" x14ac:dyDescent="0.2">
      <c r="C49" s="30"/>
      <c r="D49" s="25"/>
      <c r="E49" s="25"/>
      <c r="F49" s="25"/>
      <c r="J49" s="28"/>
    </row>
    <row r="50" spans="3:10" ht="15" x14ac:dyDescent="0.2">
      <c r="C50" s="30"/>
      <c r="D50" s="25"/>
      <c r="E50" s="25"/>
      <c r="F50" s="25"/>
      <c r="J50" s="28"/>
    </row>
    <row r="51" spans="3:10" ht="15" x14ac:dyDescent="0.2">
      <c r="C51" s="30"/>
      <c r="D51" s="25"/>
      <c r="E51" s="25"/>
      <c r="F51" s="25"/>
      <c r="J51" s="28"/>
    </row>
    <row r="52" spans="3:10" ht="15" x14ac:dyDescent="0.2">
      <c r="C52" s="30"/>
      <c r="D52" s="25"/>
      <c r="E52" s="25"/>
      <c r="F52" s="25"/>
      <c r="J52" s="28"/>
    </row>
    <row r="53" spans="3:10" ht="15" x14ac:dyDescent="0.2">
      <c r="C53" s="30"/>
      <c r="D53" s="25"/>
      <c r="E53" s="25"/>
      <c r="F53" s="25"/>
      <c r="J53" s="28"/>
    </row>
    <row r="54" spans="3:10" ht="15" x14ac:dyDescent="0.2">
      <c r="C54" s="31"/>
      <c r="D54" s="25"/>
      <c r="E54" s="25"/>
      <c r="F54" s="25"/>
      <c r="J54" s="18"/>
    </row>
    <row r="55" spans="3:10" ht="15" x14ac:dyDescent="0.2">
      <c r="C55" s="31"/>
      <c r="D55" s="25"/>
      <c r="E55" s="25"/>
      <c r="F55" s="25"/>
      <c r="J55" s="18"/>
    </row>
    <row r="56" spans="3:10" ht="15" x14ac:dyDescent="0.2">
      <c r="C56" s="30"/>
      <c r="D56" s="25"/>
      <c r="E56" s="25"/>
      <c r="F56" s="25"/>
      <c r="J56" s="28"/>
    </row>
    <row r="57" spans="3:10" ht="15" x14ac:dyDescent="0.2">
      <c r="C57" s="30"/>
      <c r="D57" s="25"/>
      <c r="E57" s="25"/>
      <c r="F57" s="25"/>
      <c r="J57" s="28"/>
    </row>
    <row r="58" spans="3:10" ht="15" x14ac:dyDescent="0.2">
      <c r="C58" s="30"/>
      <c r="D58" s="25"/>
      <c r="E58" s="25"/>
      <c r="F58" s="25"/>
      <c r="J58" s="28"/>
    </row>
    <row r="59" spans="3:10" ht="15" x14ac:dyDescent="0.2">
      <c r="C59" s="30"/>
      <c r="D59" s="25"/>
      <c r="E59" s="25"/>
      <c r="F59" s="25"/>
      <c r="J59" s="28"/>
    </row>
    <row r="60" spans="3:10" ht="15" x14ac:dyDescent="0.2">
      <c r="C60" s="30"/>
      <c r="D60" s="25"/>
      <c r="E60" s="25"/>
      <c r="F60" s="25"/>
      <c r="J60" s="28"/>
    </row>
    <row r="61" spans="3:10" ht="15" x14ac:dyDescent="0.2">
      <c r="C61" s="30"/>
      <c r="D61" s="25"/>
      <c r="E61" s="25"/>
      <c r="F61" s="25"/>
      <c r="J61" s="28"/>
    </row>
    <row r="62" spans="3:10" ht="15" x14ac:dyDescent="0.2">
      <c r="C62" s="30"/>
      <c r="D62" s="25"/>
      <c r="E62" s="25"/>
      <c r="F62" s="25"/>
      <c r="J62" s="28"/>
    </row>
    <row r="63" spans="3:10" ht="15" x14ac:dyDescent="0.2">
      <c r="C63" s="30"/>
      <c r="D63" s="25"/>
      <c r="E63" s="25"/>
      <c r="F63" s="25"/>
      <c r="J63" s="2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B375-A79F-6948-98EB-F103C6EFE2CD}">
  <dimension ref="A1:Y45"/>
  <sheetViews>
    <sheetView workbookViewId="0">
      <pane ySplit="2" topLeftCell="A3" activePane="bottomLeft" state="frozen"/>
      <selection pane="bottomLeft" activeCell="AA45" sqref="AA45"/>
    </sheetView>
  </sheetViews>
  <sheetFormatPr baseColWidth="10" defaultRowHeight="15" x14ac:dyDescent="0.2"/>
  <cols>
    <col min="1" max="1" width="22.1640625" style="3" customWidth="1"/>
    <col min="2" max="16384" width="10.83203125" style="3"/>
  </cols>
  <sheetData>
    <row r="1" spans="1:25" ht="48" x14ac:dyDescent="0.2">
      <c r="A1" s="12" t="s">
        <v>24</v>
      </c>
      <c r="B1" s="39" t="s">
        <v>27</v>
      </c>
      <c r="C1" s="39"/>
      <c r="D1" s="39"/>
      <c r="E1" s="39"/>
      <c r="F1" s="39"/>
      <c r="G1" s="39"/>
      <c r="H1" s="39"/>
      <c r="I1" s="39"/>
      <c r="J1" s="39"/>
      <c r="K1" s="39"/>
      <c r="L1" s="39"/>
      <c r="M1" s="39"/>
      <c r="N1" s="39"/>
      <c r="O1" s="39"/>
      <c r="P1" s="39"/>
      <c r="Q1" s="39"/>
      <c r="R1" s="39"/>
      <c r="S1" s="39"/>
      <c r="T1" s="39"/>
      <c r="U1" s="39"/>
      <c r="V1" s="39"/>
      <c r="W1" s="39"/>
      <c r="X1" s="39"/>
      <c r="Y1" s="39"/>
    </row>
    <row r="2" spans="1:25" s="8" customFormat="1" x14ac:dyDescent="0.2">
      <c r="A2" s="8" t="s">
        <v>28</v>
      </c>
      <c r="B2" s="8" t="s">
        <v>0</v>
      </c>
      <c r="C2" s="8" t="s">
        <v>1</v>
      </c>
      <c r="D2" s="8" t="s">
        <v>2</v>
      </c>
      <c r="E2" s="8" t="s">
        <v>3</v>
      </c>
      <c r="F2" s="8" t="s">
        <v>4</v>
      </c>
      <c r="G2" s="8" t="s">
        <v>5</v>
      </c>
      <c r="H2" s="8" t="s">
        <v>6</v>
      </c>
      <c r="I2" s="8" t="s">
        <v>7</v>
      </c>
      <c r="J2" s="8" t="s">
        <v>8</v>
      </c>
      <c r="K2" s="8" t="s">
        <v>9</v>
      </c>
      <c r="L2" s="8" t="s">
        <v>10</v>
      </c>
      <c r="M2" s="8" t="s">
        <v>11</v>
      </c>
      <c r="N2" s="8" t="s">
        <v>12</v>
      </c>
      <c r="O2" s="8" t="s">
        <v>13</v>
      </c>
      <c r="P2" s="8" t="s">
        <v>14</v>
      </c>
      <c r="Q2" s="8" t="s">
        <v>15</v>
      </c>
      <c r="R2" s="8" t="s">
        <v>16</v>
      </c>
      <c r="S2" s="8" t="s">
        <v>17</v>
      </c>
      <c r="T2" s="8" t="s">
        <v>18</v>
      </c>
      <c r="U2" s="8" t="s">
        <v>19</v>
      </c>
      <c r="V2" s="8" t="s">
        <v>20</v>
      </c>
      <c r="W2" s="8" t="s">
        <v>21</v>
      </c>
      <c r="X2" s="8" t="s">
        <v>22</v>
      </c>
      <c r="Y2" s="8" t="s">
        <v>23</v>
      </c>
    </row>
    <row r="3" spans="1:25" s="13" customFormat="1" x14ac:dyDescent="0.2">
      <c r="A3" s="13">
        <v>7</v>
      </c>
      <c r="B3" s="13">
        <v>6.9806998843353812E-2</v>
      </c>
      <c r="C3" s="13">
        <v>0.15252345519249433</v>
      </c>
      <c r="D3" s="13">
        <v>0.12225976951737286</v>
      </c>
      <c r="E3" s="13">
        <v>7.4103013728500949E-2</v>
      </c>
      <c r="F3" s="13">
        <v>2.8815979615045877E-2</v>
      </c>
      <c r="G3" s="13">
        <v>0.12795446936725813</v>
      </c>
      <c r="H3" s="13">
        <v>6.4585421738507814E-2</v>
      </c>
      <c r="I3" s="13">
        <v>5.7358139141109481E-2</v>
      </c>
      <c r="J3" s="13">
        <v>2.2552676260194283E-2</v>
      </c>
      <c r="K3" s="13">
        <v>4.9954656039902692E-2</v>
      </c>
      <c r="L3" s="13">
        <v>2.9681307472494964E-2</v>
      </c>
      <c r="M3" s="13">
        <v>4.1256240153228672E-2</v>
      </c>
      <c r="N3" s="13">
        <v>1.2604913312503831E-2</v>
      </c>
      <c r="O3" s="13">
        <v>4.5421740945587777E-2</v>
      </c>
      <c r="P3" s="13">
        <v>1.3279203512052036E-2</v>
      </c>
      <c r="Q3" s="13">
        <v>2.8999279113965531E-2</v>
      </c>
      <c r="R3" s="13">
        <v>4.8379197256860018E-2</v>
      </c>
      <c r="S3" s="13">
        <v>0.10909445816057636</v>
      </c>
      <c r="T3" s="13">
        <v>2.8702196462592974E-2</v>
      </c>
      <c r="U3" s="13">
        <v>3.9969886314133993E-2</v>
      </c>
      <c r="V3" s="13">
        <v>1.1971415639101871E-2</v>
      </c>
      <c r="W3" s="13">
        <v>4.7893893328931757E-2</v>
      </c>
      <c r="X3" s="13">
        <v>2.6904384500270901E-2</v>
      </c>
      <c r="Y3" s="13">
        <v>2.4659267639697936E-2</v>
      </c>
    </row>
    <row r="4" spans="1:25" s="13" customFormat="1" x14ac:dyDescent="0.2">
      <c r="A4" s="13">
        <v>6.5228787452803374</v>
      </c>
      <c r="B4" s="13">
        <v>0.14932075386115709</v>
      </c>
      <c r="C4" s="13">
        <v>0.32203170494985445</v>
      </c>
      <c r="D4" s="13">
        <v>0.28598041764145221</v>
      </c>
      <c r="E4" s="13">
        <v>0.1439539173019089</v>
      </c>
      <c r="F4" s="13">
        <v>5.5686666837681385E-2</v>
      </c>
      <c r="G4" s="13">
        <v>0.13540341479745563</v>
      </c>
      <c r="H4" s="13">
        <v>0.13876557353572963</v>
      </c>
      <c r="I4" s="13">
        <v>6.3131580370770157E-2</v>
      </c>
      <c r="J4" s="13">
        <v>6.350377153672726E-2</v>
      </c>
      <c r="K4" s="13">
        <v>9.3761717489688604E-2</v>
      </c>
      <c r="L4" s="13">
        <v>3.8688478638334994E-2</v>
      </c>
      <c r="M4" s="13">
        <v>0.12339575013092796</v>
      </c>
      <c r="N4" s="13">
        <v>4.1199534399313856E-2</v>
      </c>
      <c r="O4" s="13">
        <v>6.4273300689659654E-2</v>
      </c>
      <c r="P4" s="13">
        <v>2.5760113280634937E-2</v>
      </c>
      <c r="Q4" s="13">
        <v>4.9260545688883058E-2</v>
      </c>
      <c r="R4" s="13">
        <v>6.5476557543970221E-2</v>
      </c>
      <c r="S4" s="13">
        <v>0.11750969668270432</v>
      </c>
      <c r="T4" s="13">
        <v>4.1724759659252666E-2</v>
      </c>
      <c r="U4" s="13">
        <v>8.7687121484595773E-2</v>
      </c>
      <c r="V4" s="13">
        <v>3.1195907114543193E-2</v>
      </c>
      <c r="W4" s="13">
        <v>6.3481372230593525E-2</v>
      </c>
      <c r="X4" s="13">
        <v>2.5949699797985497E-2</v>
      </c>
      <c r="Y4" s="13">
        <v>6.5600134641097332E-2</v>
      </c>
    </row>
    <row r="5" spans="1:25" s="13" customFormat="1" x14ac:dyDescent="0.2">
      <c r="A5" s="13">
        <v>6.0457574905606748</v>
      </c>
      <c r="B5" s="13">
        <v>0.19336402603587871</v>
      </c>
      <c r="C5" s="13">
        <v>0.46329666774506623</v>
      </c>
      <c r="D5" s="13">
        <v>0.40910666320076244</v>
      </c>
      <c r="E5" s="13">
        <v>0.24131633700698685</v>
      </c>
      <c r="F5" s="13">
        <v>0.14906070167337898</v>
      </c>
      <c r="G5" s="13">
        <v>0.26114830934047539</v>
      </c>
      <c r="H5" s="13">
        <v>0.24631247314907631</v>
      </c>
      <c r="I5" s="13">
        <v>0.11783229035118042</v>
      </c>
      <c r="J5" s="13">
        <v>8.9292175800929657E-2</v>
      </c>
      <c r="K5" s="13">
        <v>0.16282405671483008</v>
      </c>
      <c r="L5" s="13">
        <v>6.6357810808916853E-2</v>
      </c>
      <c r="M5" s="9" t="s">
        <v>145</v>
      </c>
      <c r="N5" s="13">
        <v>6.8905838387551321E-2</v>
      </c>
      <c r="O5" s="13">
        <v>0.13867628069244289</v>
      </c>
      <c r="P5" s="13">
        <v>4.1896657846897174E-2</v>
      </c>
      <c r="Q5" s="13">
        <v>0.10813290517071893</v>
      </c>
      <c r="R5" s="13">
        <v>8.6854590258519881E-2</v>
      </c>
      <c r="S5" s="13">
        <v>0.18053723056235343</v>
      </c>
      <c r="T5" s="13">
        <v>5.5849568956078038E-2</v>
      </c>
      <c r="U5" s="13">
        <v>0.15660903812687513</v>
      </c>
      <c r="V5" s="13">
        <v>6.3467156788785728E-2</v>
      </c>
      <c r="W5" s="13">
        <v>9.5947521710655931E-2</v>
      </c>
      <c r="X5" s="13">
        <v>6.2956823679403195E-2</v>
      </c>
      <c r="Y5" s="13">
        <v>0.12844511349434165</v>
      </c>
    </row>
    <row r="6" spans="1:25" s="13" customFormat="1" x14ac:dyDescent="0.2">
      <c r="A6" s="13">
        <v>5.5686362358410131</v>
      </c>
      <c r="B6" s="13">
        <v>0.52475449617853176</v>
      </c>
      <c r="C6" s="13">
        <v>0.6145583953413134</v>
      </c>
      <c r="D6" s="13">
        <v>0.50389914218871845</v>
      </c>
      <c r="E6" s="13">
        <v>0.384107284010067</v>
      </c>
      <c r="F6" s="13">
        <v>0.23706914980034036</v>
      </c>
      <c r="G6" s="13">
        <v>0.33590559089387345</v>
      </c>
      <c r="H6" s="13">
        <v>0.34208792782471714</v>
      </c>
      <c r="I6" s="13">
        <v>0.30618052174976423</v>
      </c>
      <c r="J6" s="13">
        <v>0.25099507334316812</v>
      </c>
      <c r="K6" s="13">
        <v>0.32236721631684961</v>
      </c>
      <c r="L6" s="13">
        <v>0.20015105387328605</v>
      </c>
      <c r="M6" s="13">
        <v>0.3502763805540392</v>
      </c>
      <c r="N6" s="13">
        <v>0.16237823929424744</v>
      </c>
      <c r="O6" s="13">
        <v>0.18859650542245299</v>
      </c>
      <c r="P6" s="13">
        <v>6.8956063013454263E-2</v>
      </c>
      <c r="Q6" s="13">
        <v>0.17393013958975032</v>
      </c>
      <c r="R6" s="13">
        <v>0.27604004801322529</v>
      </c>
      <c r="S6" s="13">
        <v>0.2449745337820497</v>
      </c>
      <c r="T6" s="13">
        <v>9.6034103932317705E-2</v>
      </c>
      <c r="U6" s="13">
        <v>0.22063859779240766</v>
      </c>
      <c r="V6" s="13">
        <v>0.11503970812130523</v>
      </c>
      <c r="W6" s="13">
        <v>0.14341545489880786</v>
      </c>
      <c r="X6" s="13">
        <v>0.10109184509938592</v>
      </c>
      <c r="Y6" s="13">
        <v>0.17605570152063404</v>
      </c>
    </row>
    <row r="7" spans="1:25" s="13" customFormat="1" x14ac:dyDescent="0.2">
      <c r="A7" s="13">
        <v>5.0915149811213505</v>
      </c>
      <c r="B7" s="13">
        <v>0.51935681400675848</v>
      </c>
      <c r="C7" s="13">
        <v>0.70253963118731799</v>
      </c>
      <c r="D7" s="13">
        <v>0.74005718741876791</v>
      </c>
      <c r="E7" s="13">
        <v>0.55510026075974672</v>
      </c>
      <c r="F7" s="13">
        <v>0.47630804880759992</v>
      </c>
      <c r="G7" s="13">
        <v>0.4555908938734517</v>
      </c>
      <c r="H7" s="13">
        <v>0.5624516683373908</v>
      </c>
      <c r="I7" s="13">
        <v>0.53471942956989627</v>
      </c>
      <c r="J7" s="13">
        <v>0.34661953405516738</v>
      </c>
      <c r="K7" s="13">
        <v>0.48354537448007046</v>
      </c>
      <c r="L7" s="13">
        <v>0.19935996760906635</v>
      </c>
      <c r="M7" s="13">
        <v>0.38668400833217098</v>
      </c>
      <c r="N7" s="13">
        <v>0.19475586595601302</v>
      </c>
      <c r="O7" s="13">
        <v>0.2737764285922335</v>
      </c>
      <c r="P7" s="13">
        <v>0.11136472995099027</v>
      </c>
      <c r="Q7" s="13">
        <v>0.24942656792712498</v>
      </c>
      <c r="R7" s="13">
        <v>0.3556250939718924</v>
      </c>
      <c r="S7" s="13">
        <v>0.54286963971356383</v>
      </c>
      <c r="T7" s="13">
        <v>0.235026607198908</v>
      </c>
      <c r="U7" s="13">
        <v>0.44322073465776951</v>
      </c>
      <c r="V7" s="13">
        <v>0.25606320380759051</v>
      </c>
      <c r="W7" s="13">
        <v>0.36965353467049322</v>
      </c>
      <c r="X7" s="13">
        <v>0.19882013861055109</v>
      </c>
      <c r="Y7" s="13">
        <v>0.26319841173372233</v>
      </c>
    </row>
    <row r="8" spans="1:25" s="13" customFormat="1" x14ac:dyDescent="0.2">
      <c r="A8" s="13">
        <v>4.6143937264016879</v>
      </c>
      <c r="B8" s="13">
        <v>0.72977570135849235</v>
      </c>
      <c r="C8" s="13">
        <v>0.8574409576188935</v>
      </c>
      <c r="D8" s="13">
        <v>0.86322675678017513</v>
      </c>
      <c r="E8" s="13">
        <v>0.70948456792927683</v>
      </c>
      <c r="F8" s="13">
        <v>0.68150433094767804</v>
      </c>
      <c r="G8" s="13">
        <v>0.71806160026782728</v>
      </c>
      <c r="H8" s="13">
        <v>0.69388514964914783</v>
      </c>
      <c r="I8" s="13">
        <v>0.75128814763077256</v>
      </c>
      <c r="J8" s="13">
        <v>0.67671250034792763</v>
      </c>
      <c r="K8" s="13">
        <v>0.60602856669486138</v>
      </c>
      <c r="L8" s="13">
        <v>0.54137708185718414</v>
      </c>
      <c r="M8" s="13">
        <v>0.64219727236754542</v>
      </c>
      <c r="N8" s="13">
        <v>0.37794829381853828</v>
      </c>
      <c r="O8" s="13">
        <v>0.43567330004239579</v>
      </c>
      <c r="P8" s="13">
        <v>0.28152792321405173</v>
      </c>
      <c r="Q8" s="13">
        <v>0.54460755401184013</v>
      </c>
      <c r="R8" s="13">
        <v>0.41522522546162627</v>
      </c>
      <c r="S8" s="13">
        <v>0.53864033169342229</v>
      </c>
      <c r="T8" s="13">
        <v>0.40504989306022937</v>
      </c>
      <c r="U8" s="13">
        <v>0.56877335877061097</v>
      </c>
      <c r="V8" s="13">
        <v>0.31403294608199483</v>
      </c>
      <c r="W8" s="13">
        <v>0.493221909259841</v>
      </c>
      <c r="X8" s="13">
        <v>0.3652535050423063</v>
      </c>
      <c r="Y8" s="13">
        <v>0.4625545031525341</v>
      </c>
    </row>
    <row r="9" spans="1:25" s="13" customFormat="1" x14ac:dyDescent="0.2">
      <c r="A9" s="13">
        <v>4.1372724716820253</v>
      </c>
      <c r="B9" s="13">
        <v>1.760959789535754</v>
      </c>
      <c r="C9" s="13">
        <v>1.1594791329666774</v>
      </c>
      <c r="D9" s="13">
        <v>0.81253790832683481</v>
      </c>
      <c r="E9" s="9" t="s">
        <v>145</v>
      </c>
      <c r="F9" s="13">
        <v>0.82090270117743636</v>
      </c>
      <c r="G9" s="13">
        <v>0.85972547706729163</v>
      </c>
      <c r="H9" s="13">
        <v>0.84742947157382231</v>
      </c>
      <c r="I9" s="13">
        <v>0.96033140258170413</v>
      </c>
      <c r="J9" s="13">
        <v>0.93409552704094401</v>
      </c>
      <c r="K9" s="13">
        <v>0.83630176405444778</v>
      </c>
      <c r="L9" s="13">
        <v>0.79900335588759708</v>
      </c>
      <c r="M9" s="13">
        <v>0.92479391013936729</v>
      </c>
      <c r="N9" s="13">
        <v>0.73929424738099614</v>
      </c>
      <c r="O9" s="13">
        <v>0.79225095714142413</v>
      </c>
      <c r="P9" s="13">
        <v>0.67396912750347671</v>
      </c>
      <c r="Q9" s="9" t="s">
        <v>145</v>
      </c>
      <c r="R9" s="13">
        <v>0.55126955450172843</v>
      </c>
      <c r="S9" s="13">
        <v>0.92810537845077212</v>
      </c>
      <c r="T9" s="13">
        <v>0.64450738358894255</v>
      </c>
      <c r="U9" s="13">
        <v>1.121100355868706</v>
      </c>
      <c r="V9" s="13">
        <v>0.9082584662652422</v>
      </c>
      <c r="W9" s="13">
        <v>0.77510103242089123</v>
      </c>
      <c r="X9" s="13">
        <v>0.7796511171220889</v>
      </c>
      <c r="Y9" s="13">
        <v>0.7274733289076305</v>
      </c>
    </row>
    <row r="10" spans="1:25" s="13" customFormat="1" x14ac:dyDescent="0.2">
      <c r="A10" s="13">
        <v>3.6601512169623631</v>
      </c>
      <c r="B10" s="13">
        <v>0.91039394008119201</v>
      </c>
      <c r="C10" s="13">
        <v>0.90849239728243281</v>
      </c>
      <c r="D10" s="13">
        <v>1.1018975825318429</v>
      </c>
      <c r="E10" s="13">
        <v>0.89610495806946944</v>
      </c>
      <c r="F10" s="13">
        <v>1.0311866711130493</v>
      </c>
      <c r="G10" s="13">
        <v>0.75210913960495485</v>
      </c>
      <c r="H10" s="9" t="s">
        <v>145</v>
      </c>
      <c r="I10" s="13">
        <v>1.0177836100116882</v>
      </c>
      <c r="J10" s="13">
        <v>0.71952848832354499</v>
      </c>
      <c r="K10" s="13">
        <v>0.95021756380854394</v>
      </c>
      <c r="L10" s="13">
        <v>0.92127913042801202</v>
      </c>
      <c r="M10" s="13">
        <v>0.74086223055295219</v>
      </c>
      <c r="N10" s="13">
        <v>0.88167003614531658</v>
      </c>
      <c r="O10" s="13">
        <v>0.97937493729631431</v>
      </c>
      <c r="P10" s="13">
        <v>1.0034992793334414</v>
      </c>
      <c r="Q10" s="13">
        <v>1.0080389715359241</v>
      </c>
      <c r="R10" s="13">
        <v>0.86882452623432205</v>
      </c>
      <c r="S10" s="13">
        <v>0.7343163160919749</v>
      </c>
      <c r="T10" s="13">
        <v>0.7692290846977583</v>
      </c>
      <c r="U10" s="13">
        <v>1.0738790582547912</v>
      </c>
      <c r="V10" s="13">
        <v>0.99107081624535387</v>
      </c>
      <c r="W10" s="13">
        <v>0.97212090878596025</v>
      </c>
      <c r="X10" s="13">
        <v>0.94475114753504064</v>
      </c>
      <c r="Y10" s="13">
        <v>0.65593901256961917</v>
      </c>
    </row>
    <row r="11" spans="1:25" s="13" customFormat="1" x14ac:dyDescent="0.2">
      <c r="A11" s="13">
        <v>3.1830299622427005</v>
      </c>
      <c r="B11" s="13">
        <v>1.0803982491551947</v>
      </c>
      <c r="C11" s="13">
        <v>1.0911032028469749</v>
      </c>
      <c r="D11" s="13">
        <v>0.90295468330300666</v>
      </c>
      <c r="E11" s="13">
        <v>1.0527061773711421</v>
      </c>
      <c r="F11" s="13">
        <v>0.93356933364116002</v>
      </c>
      <c r="G11" s="13">
        <v>1.1047204553063272</v>
      </c>
      <c r="H11" s="13">
        <v>1.0929399971359015</v>
      </c>
      <c r="I11" s="13">
        <v>0.99091535500196359</v>
      </c>
      <c r="J11" s="13">
        <v>1.1657875692376207</v>
      </c>
      <c r="K11" s="13">
        <v>0.9064432023299821</v>
      </c>
      <c r="L11" s="13">
        <v>0.90755658680536644</v>
      </c>
      <c r="M11" s="13">
        <v>1.219010003251535</v>
      </c>
      <c r="N11" s="13">
        <v>0.84627519451081312</v>
      </c>
      <c r="O11" s="13">
        <v>1.1766771415533688</v>
      </c>
      <c r="P11" s="13">
        <v>1.0372313191005818</v>
      </c>
      <c r="Q11" s="13">
        <v>0.99451689713174751</v>
      </c>
      <c r="R11" s="13">
        <v>0.68984682580658763</v>
      </c>
      <c r="S11" s="13">
        <v>1.1434530673327528</v>
      </c>
      <c r="T11" s="13">
        <v>0.99747432350558052</v>
      </c>
      <c r="U11" s="13">
        <v>1.1076698306887052</v>
      </c>
      <c r="V11" s="13">
        <v>0.92154662789581243</v>
      </c>
      <c r="W11" s="13">
        <v>1.2000495178663657</v>
      </c>
      <c r="X11" s="13">
        <v>0.937959593070681</v>
      </c>
      <c r="Y11" s="13">
        <v>1.1172967059681536</v>
      </c>
    </row>
    <row r="12" spans="1:25" s="13" customFormat="1" x14ac:dyDescent="0.2">
      <c r="A12" s="13">
        <v>2.7059087075230379</v>
      </c>
      <c r="B12" s="13">
        <v>0.93865239380400511</v>
      </c>
      <c r="C12" s="13">
        <v>0.94081203494014876</v>
      </c>
      <c r="D12" s="13">
        <v>1.06398925569708</v>
      </c>
      <c r="E12" s="13">
        <v>1.0077501067570391</v>
      </c>
      <c r="F12" s="13">
        <v>0.96952517764153612</v>
      </c>
      <c r="G12" s="13">
        <v>0.92813860060261122</v>
      </c>
      <c r="H12" s="13">
        <v>0.91728483459831023</v>
      </c>
      <c r="I12" s="13">
        <v>1.0149027686649121</v>
      </c>
      <c r="J12" s="13">
        <v>0.88510730091574585</v>
      </c>
      <c r="K12" s="13">
        <v>1.0496254763295809</v>
      </c>
      <c r="L12" s="13">
        <v>1.0260513427443529</v>
      </c>
      <c r="M12" s="13">
        <v>0.99887152593200046</v>
      </c>
      <c r="N12" s="13">
        <v>0.96135820621209356</v>
      </c>
      <c r="O12" s="13">
        <v>0.97719042178949067</v>
      </c>
      <c r="P12" s="13">
        <v>1.0163325394439693</v>
      </c>
      <c r="Q12" s="13">
        <v>0.96049326080782926</v>
      </c>
      <c r="R12" s="13">
        <v>0.98133782163483096</v>
      </c>
      <c r="S12" s="13">
        <v>1.0420147411265868</v>
      </c>
      <c r="T12" s="13">
        <v>1.0113655442248874</v>
      </c>
      <c r="U12" s="13">
        <v>0.86405726068220434</v>
      </c>
      <c r="V12" s="13">
        <v>1.124588859780268</v>
      </c>
      <c r="W12" s="13">
        <v>0.94830707466548825</v>
      </c>
      <c r="X12" s="13">
        <v>1.0387291817304767</v>
      </c>
      <c r="Y12" s="13">
        <v>1.1218470763870061</v>
      </c>
    </row>
    <row r="13" spans="1:25" s="13" customFormat="1" x14ac:dyDescent="0.2">
      <c r="A13" s="13">
        <v>2.2287874528033758</v>
      </c>
      <c r="B13" s="13">
        <v>1.0384868346449552</v>
      </c>
      <c r="C13" s="13">
        <v>0.95177935943060488</v>
      </c>
      <c r="D13" s="13">
        <v>0.89944545533316</v>
      </c>
      <c r="E13" s="13">
        <v>0.99982737159626756</v>
      </c>
      <c r="F13" s="13">
        <v>1.1749566050158615</v>
      </c>
      <c r="G13" s="13">
        <v>0.88362905925677937</v>
      </c>
      <c r="H13" s="13">
        <v>0.958642417299155</v>
      </c>
      <c r="I13" s="13">
        <v>1.0161609320286062</v>
      </c>
      <c r="J13" s="13">
        <v>0.9609833829710247</v>
      </c>
      <c r="K13" s="13">
        <v>1.1978762458689036</v>
      </c>
      <c r="L13" s="9" t="s">
        <v>145</v>
      </c>
      <c r="M13" s="13">
        <v>0.95821777642668926</v>
      </c>
      <c r="N13" s="13">
        <v>1.0528854989891565</v>
      </c>
      <c r="O13" s="13">
        <v>0.90474541494467531</v>
      </c>
      <c r="P13" s="13">
        <v>0.97300996380701332</v>
      </c>
      <c r="Q13" s="13">
        <v>0.92007995281473209</v>
      </c>
      <c r="R13" s="13">
        <v>1.5830129272052247</v>
      </c>
      <c r="S13" s="13">
        <v>0.86130400049161204</v>
      </c>
      <c r="T13" s="13">
        <v>1.1769287481842139</v>
      </c>
      <c r="U13" s="13">
        <v>0.94155755668097141</v>
      </c>
      <c r="V13" s="13">
        <v>0.94014017858367516</v>
      </c>
      <c r="W13" s="13">
        <v>0.98332898499022958</v>
      </c>
      <c r="X13" s="13">
        <v>1.2615010302135554</v>
      </c>
      <c r="Y13" s="13">
        <v>0.84582036010260142</v>
      </c>
    </row>
    <row r="14" spans="1:25" s="14" customFormat="1" x14ac:dyDescent="0.2">
      <c r="A14" s="14">
        <v>0</v>
      </c>
      <c r="B14" s="14">
        <v>1</v>
      </c>
      <c r="C14" s="14">
        <v>1</v>
      </c>
      <c r="D14" s="14">
        <v>1</v>
      </c>
      <c r="E14" s="14">
        <v>1</v>
      </c>
      <c r="F14" s="14">
        <v>1</v>
      </c>
      <c r="G14" s="14">
        <v>1</v>
      </c>
      <c r="H14" s="14">
        <v>1</v>
      </c>
      <c r="I14" s="14">
        <v>1</v>
      </c>
      <c r="J14" s="14">
        <v>1</v>
      </c>
      <c r="K14" s="14">
        <v>1</v>
      </c>
      <c r="L14" s="14">
        <v>1</v>
      </c>
      <c r="M14" s="14">
        <v>1</v>
      </c>
      <c r="N14" s="14">
        <v>1</v>
      </c>
      <c r="O14" s="14">
        <v>1</v>
      </c>
      <c r="P14" s="14">
        <v>1</v>
      </c>
      <c r="Q14" s="14">
        <v>1</v>
      </c>
      <c r="R14" s="14">
        <v>1</v>
      </c>
      <c r="S14" s="14">
        <v>1</v>
      </c>
      <c r="T14" s="14">
        <v>1</v>
      </c>
      <c r="U14" s="14">
        <v>1</v>
      </c>
      <c r="V14" s="14">
        <v>1</v>
      </c>
      <c r="W14" s="14">
        <v>1</v>
      </c>
      <c r="X14" s="14">
        <v>1</v>
      </c>
      <c r="Y14" s="14">
        <v>1</v>
      </c>
    </row>
    <row r="17" spans="1:25" x14ac:dyDescent="0.2">
      <c r="A17" s="1" t="s">
        <v>25</v>
      </c>
      <c r="B17" s="8" t="s">
        <v>0</v>
      </c>
      <c r="C17" s="8" t="s">
        <v>1</v>
      </c>
      <c r="D17" s="8" t="s">
        <v>2</v>
      </c>
      <c r="E17" s="8" t="s">
        <v>3</v>
      </c>
      <c r="F17" s="8" t="s">
        <v>4</v>
      </c>
      <c r="G17" s="8" t="s">
        <v>5</v>
      </c>
      <c r="H17" s="8" t="s">
        <v>6</v>
      </c>
      <c r="I17" s="8" t="s">
        <v>7</v>
      </c>
      <c r="J17" s="8" t="s">
        <v>8</v>
      </c>
      <c r="K17" s="8" t="s">
        <v>9</v>
      </c>
      <c r="L17" s="8" t="s">
        <v>10</v>
      </c>
      <c r="M17" s="8" t="s">
        <v>11</v>
      </c>
      <c r="N17" s="8" t="s">
        <v>12</v>
      </c>
      <c r="O17" s="8" t="s">
        <v>13</v>
      </c>
      <c r="P17" s="8" t="s">
        <v>14</v>
      </c>
      <c r="Q17" s="8" t="s">
        <v>15</v>
      </c>
      <c r="R17" s="8" t="s">
        <v>16</v>
      </c>
      <c r="S17" s="8" t="s">
        <v>17</v>
      </c>
      <c r="T17" s="8" t="s">
        <v>18</v>
      </c>
      <c r="U17" s="8" t="s">
        <v>19</v>
      </c>
      <c r="V17" s="8" t="s">
        <v>20</v>
      </c>
      <c r="W17" s="8" t="s">
        <v>21</v>
      </c>
      <c r="X17" s="8" t="s">
        <v>22</v>
      </c>
      <c r="Y17" s="8" t="s">
        <v>23</v>
      </c>
    </row>
    <row r="18" spans="1:25" s="9" customFormat="1" x14ac:dyDescent="0.2">
      <c r="A18" s="9">
        <v>5.9031000000000002</v>
      </c>
      <c r="B18" s="9">
        <v>2.4424999999999999E-2</v>
      </c>
      <c r="C18" s="9">
        <v>0.25589000000000001</v>
      </c>
      <c r="D18" s="9">
        <v>0.18387000000000001</v>
      </c>
      <c r="E18" s="9">
        <v>0.1448163280363747</v>
      </c>
      <c r="F18" s="9">
        <v>0.27034999999999998</v>
      </c>
      <c r="G18" s="9">
        <v>0.34772999999999998</v>
      </c>
      <c r="H18" s="9">
        <v>0.12915324354204064</v>
      </c>
      <c r="I18" s="9">
        <v>0.10527</v>
      </c>
      <c r="J18" s="9">
        <v>0.10009999999999999</v>
      </c>
      <c r="K18" s="9">
        <v>0.17133000000000001</v>
      </c>
      <c r="L18" s="9">
        <v>0.13050999999999999</v>
      </c>
      <c r="M18" s="9">
        <v>0.25405</v>
      </c>
      <c r="N18" s="9">
        <v>0.12470000000000001</v>
      </c>
      <c r="O18" s="9">
        <v>0.22971</v>
      </c>
      <c r="P18" s="9">
        <v>4.9190999999999999E-2</v>
      </c>
      <c r="Q18" s="9">
        <v>0.11103</v>
      </c>
      <c r="R18" s="9">
        <v>7.8200000000000006E-2</v>
      </c>
      <c r="S18" s="9">
        <v>0.12384000000000001</v>
      </c>
      <c r="T18" s="9">
        <v>0.12289</v>
      </c>
      <c r="U18" s="9">
        <v>0.15376999999999999</v>
      </c>
      <c r="V18" s="9">
        <v>9.5544000000000004E-2</v>
      </c>
      <c r="W18" s="9">
        <v>0.12928000000000001</v>
      </c>
      <c r="X18" s="9">
        <v>0.23537</v>
      </c>
      <c r="Y18" s="9">
        <v>0.27811000000000002</v>
      </c>
    </row>
    <row r="19" spans="1:25" s="9" customFormat="1" x14ac:dyDescent="0.2">
      <c r="A19" s="9">
        <v>5.4638</v>
      </c>
      <c r="B19" s="9">
        <v>5.9677000000000001E-2</v>
      </c>
      <c r="C19" s="9" t="s">
        <v>145</v>
      </c>
      <c r="D19" s="9">
        <v>0.34260000000000002</v>
      </c>
      <c r="E19" s="9">
        <v>0.26273898567699927</v>
      </c>
      <c r="F19" s="9">
        <v>0.36359000000000002</v>
      </c>
      <c r="G19" s="9">
        <v>0.39356000000000002</v>
      </c>
      <c r="H19" s="9">
        <v>0.33683622401065133</v>
      </c>
      <c r="I19" s="9">
        <v>0.23704</v>
      </c>
      <c r="J19" s="9">
        <v>0.19922999999999999</v>
      </c>
      <c r="K19" s="9">
        <v>0.31236999999999998</v>
      </c>
      <c r="L19" s="9">
        <v>0.15393000000000001</v>
      </c>
      <c r="M19" s="9">
        <v>0.30892999999999998</v>
      </c>
      <c r="N19" s="9">
        <v>0.15026</v>
      </c>
      <c r="O19" s="9">
        <v>0.31577</v>
      </c>
      <c r="P19" s="9">
        <v>0.11756999999999999</v>
      </c>
      <c r="Q19" s="9">
        <v>0.19828999999999999</v>
      </c>
      <c r="R19" s="9">
        <v>0.26195000000000002</v>
      </c>
      <c r="S19" s="9">
        <v>0.29907</v>
      </c>
      <c r="T19" s="9">
        <v>0.16603999999999999</v>
      </c>
      <c r="U19" s="9">
        <v>0.27760000000000001</v>
      </c>
      <c r="V19" s="9">
        <v>0.15426999999999999</v>
      </c>
      <c r="W19" s="9">
        <v>0.23805999999999999</v>
      </c>
      <c r="X19" s="9">
        <v>0.28260999999999997</v>
      </c>
      <c r="Y19" s="9">
        <v>0.27126</v>
      </c>
    </row>
    <row r="20" spans="1:25" s="9" customFormat="1" x14ac:dyDescent="0.2">
      <c r="A20" s="9">
        <v>5.0658000000000003</v>
      </c>
      <c r="B20" s="9">
        <v>9.5058000000000004E-2</v>
      </c>
      <c r="C20" s="9">
        <v>0.3775</v>
      </c>
      <c r="D20" s="9">
        <v>0.44651999999999997</v>
      </c>
      <c r="E20" s="9">
        <v>0.55804366071181533</v>
      </c>
      <c r="F20" s="9">
        <v>0.54666000000000003</v>
      </c>
      <c r="G20" s="9">
        <v>0.46455000000000002</v>
      </c>
      <c r="H20" s="9">
        <v>0.29248939028304466</v>
      </c>
      <c r="I20" s="9">
        <v>0.34883999999999998</v>
      </c>
      <c r="J20" s="9">
        <v>0.22106000000000001</v>
      </c>
      <c r="K20" s="9">
        <v>0.37706000000000001</v>
      </c>
      <c r="L20" s="9">
        <v>0.19786000000000001</v>
      </c>
      <c r="M20" s="9">
        <v>0.41792000000000001</v>
      </c>
      <c r="N20" s="9">
        <v>0.22924</v>
      </c>
      <c r="O20" s="9">
        <v>0.41148000000000001</v>
      </c>
      <c r="P20" s="9">
        <v>0.24192</v>
      </c>
      <c r="Q20" s="9">
        <v>0.31183</v>
      </c>
      <c r="R20" s="9">
        <v>0.37252000000000002</v>
      </c>
      <c r="S20" s="9">
        <v>0.45373000000000002</v>
      </c>
      <c r="T20" s="9">
        <v>0.21159</v>
      </c>
      <c r="U20" s="9">
        <v>0.47860000000000003</v>
      </c>
      <c r="V20" s="9">
        <v>0.23113</v>
      </c>
      <c r="W20" s="9">
        <v>0.43856000000000001</v>
      </c>
      <c r="X20" s="9">
        <v>0.40538000000000002</v>
      </c>
      <c r="Y20" s="9">
        <v>0.29852000000000001</v>
      </c>
    </row>
    <row r="21" spans="1:25" s="9" customFormat="1" x14ac:dyDescent="0.2">
      <c r="A21" s="9">
        <v>4.6679000000000004</v>
      </c>
      <c r="B21" s="9">
        <v>0.24002999999999999</v>
      </c>
      <c r="C21" s="9">
        <v>0.62350000000000005</v>
      </c>
      <c r="D21" s="9">
        <v>0.52046999999999999</v>
      </c>
      <c r="E21" s="9">
        <v>0.45976555654956791</v>
      </c>
      <c r="F21" s="9">
        <v>0.60714999999999997</v>
      </c>
      <c r="G21" s="9">
        <v>0.50978999999999997</v>
      </c>
      <c r="H21" s="9">
        <v>0.46238751322499733</v>
      </c>
      <c r="I21" s="9">
        <v>0.47571000000000002</v>
      </c>
      <c r="J21" s="9">
        <v>0.41465999999999997</v>
      </c>
      <c r="K21" s="9">
        <v>0.57940999999999998</v>
      </c>
      <c r="L21" s="9">
        <v>0.25497999999999998</v>
      </c>
      <c r="M21" s="9">
        <v>0.61722999999999995</v>
      </c>
      <c r="N21" s="9">
        <v>0.42115999999999998</v>
      </c>
      <c r="O21" s="9">
        <v>0.48130000000000001</v>
      </c>
      <c r="P21" s="9">
        <v>0.42118</v>
      </c>
      <c r="Q21" s="9">
        <v>0.41598000000000002</v>
      </c>
      <c r="R21" s="9">
        <v>0.55076000000000003</v>
      </c>
      <c r="S21" s="9">
        <v>0.53671000000000002</v>
      </c>
      <c r="T21" s="9">
        <v>0.36309999999999998</v>
      </c>
      <c r="U21" s="9">
        <v>0.46664</v>
      </c>
      <c r="V21" s="9">
        <v>0.38674999999999998</v>
      </c>
      <c r="W21" s="9">
        <v>0.56413000000000002</v>
      </c>
      <c r="X21" s="9">
        <v>0.51780000000000004</v>
      </c>
      <c r="Y21" s="9">
        <v>0.44341000000000003</v>
      </c>
    </row>
    <row r="22" spans="1:25" s="9" customFormat="1" x14ac:dyDescent="0.2">
      <c r="A22" s="9">
        <v>4.2698999999999998</v>
      </c>
      <c r="B22" s="9">
        <v>0.37961</v>
      </c>
      <c r="C22" s="9">
        <v>0.92274999999999996</v>
      </c>
      <c r="D22" s="9">
        <v>0.69133999999999995</v>
      </c>
      <c r="E22" s="9">
        <v>0.52254512252483232</v>
      </c>
      <c r="F22" s="9">
        <v>0.64802000000000004</v>
      </c>
      <c r="G22" s="9">
        <v>0.66146000000000005</v>
      </c>
      <c r="H22" s="9">
        <v>0.50955171716931569</v>
      </c>
      <c r="I22" s="9">
        <v>0.55115000000000003</v>
      </c>
      <c r="J22" s="9">
        <v>0.50873000000000002</v>
      </c>
      <c r="K22" s="9">
        <v>0.65188000000000001</v>
      </c>
      <c r="L22" s="9">
        <v>0.44908999999999999</v>
      </c>
      <c r="M22" s="9">
        <v>0.79686999999999997</v>
      </c>
      <c r="N22" s="9">
        <v>0.45344000000000001</v>
      </c>
      <c r="O22" s="9">
        <v>0.59784000000000004</v>
      </c>
      <c r="P22" s="9">
        <v>0.48479</v>
      </c>
      <c r="Q22" s="9">
        <v>0.49051</v>
      </c>
      <c r="R22" s="9">
        <v>0.61126999999999998</v>
      </c>
      <c r="S22" s="9">
        <v>0.59723000000000004</v>
      </c>
      <c r="T22" s="9">
        <v>0.42920000000000003</v>
      </c>
      <c r="U22" s="9">
        <v>0.65456000000000003</v>
      </c>
      <c r="V22" s="9">
        <v>0.47786000000000001</v>
      </c>
      <c r="W22" s="9">
        <v>0.45748</v>
      </c>
      <c r="X22" s="9">
        <v>0.56361000000000006</v>
      </c>
      <c r="Y22" s="9" t="s">
        <v>145</v>
      </c>
    </row>
    <row r="23" spans="1:25" s="9" customFormat="1" x14ac:dyDescent="0.2">
      <c r="A23" s="9">
        <v>3.8719999999999999</v>
      </c>
      <c r="B23" s="9">
        <v>0.53644000000000003</v>
      </c>
      <c r="C23" s="9">
        <v>0.83401000000000003</v>
      </c>
      <c r="D23" s="9">
        <v>0.74307999999999996</v>
      </c>
      <c r="E23" s="9">
        <v>0.77250131424829616</v>
      </c>
      <c r="F23" s="9">
        <v>0.74550000000000005</v>
      </c>
      <c r="G23" s="9" t="s">
        <v>145</v>
      </c>
      <c r="H23" s="9">
        <v>0.56860950297785329</v>
      </c>
      <c r="I23" s="9">
        <v>0.67708999999999997</v>
      </c>
      <c r="J23" s="9">
        <v>0.61202000000000001</v>
      </c>
      <c r="K23" s="9" t="s">
        <v>145</v>
      </c>
      <c r="L23" s="9">
        <v>0.41639999999999999</v>
      </c>
      <c r="M23" s="9">
        <v>0.7389</v>
      </c>
      <c r="N23" s="9">
        <v>0.52566000000000002</v>
      </c>
      <c r="O23" s="9">
        <v>0.68398000000000003</v>
      </c>
      <c r="P23" s="9">
        <v>0.54898999999999998</v>
      </c>
      <c r="Q23" s="9">
        <v>0.58723000000000003</v>
      </c>
      <c r="R23" s="9">
        <v>0.62999000000000005</v>
      </c>
      <c r="S23" s="9">
        <v>0.64998999999999996</v>
      </c>
      <c r="T23" s="9">
        <v>0.49975000000000003</v>
      </c>
      <c r="U23" s="9">
        <v>0.75980000000000003</v>
      </c>
      <c r="V23" s="9">
        <v>0.62007999999999996</v>
      </c>
      <c r="W23" s="9">
        <v>0.59372999999999998</v>
      </c>
      <c r="X23" s="9">
        <v>0.60584000000000005</v>
      </c>
      <c r="Y23" s="9">
        <v>0.62758000000000003</v>
      </c>
    </row>
    <row r="24" spans="1:25" s="9" customFormat="1" x14ac:dyDescent="0.2">
      <c r="A24" s="9">
        <v>3.4741</v>
      </c>
      <c r="B24" s="9">
        <v>1.0651999999999999</v>
      </c>
      <c r="C24" s="9" t="s">
        <v>145</v>
      </c>
      <c r="D24" s="9">
        <v>0.76251000000000002</v>
      </c>
      <c r="E24" s="9">
        <v>0.75573427282872352</v>
      </c>
      <c r="F24" s="9">
        <v>0.94145000000000001</v>
      </c>
      <c r="G24" s="9">
        <v>0.81398999999999999</v>
      </c>
      <c r="H24" s="9">
        <v>0.70803366579094396</v>
      </c>
      <c r="I24" s="9">
        <v>0.82701999999999998</v>
      </c>
      <c r="J24" s="9">
        <v>0.76580999999999999</v>
      </c>
      <c r="K24" s="9">
        <v>0.72755999999999998</v>
      </c>
      <c r="L24" s="9">
        <v>0.61189000000000004</v>
      </c>
      <c r="M24" s="9">
        <v>0.78647</v>
      </c>
      <c r="N24" s="9">
        <v>0.67256000000000005</v>
      </c>
      <c r="O24" s="9">
        <v>0.80674000000000001</v>
      </c>
      <c r="P24" s="9">
        <v>0.65800999999999998</v>
      </c>
      <c r="Q24" s="9">
        <v>0.69503000000000004</v>
      </c>
      <c r="R24" s="9">
        <v>0.71143000000000001</v>
      </c>
      <c r="S24" s="9">
        <v>0.82133</v>
      </c>
      <c r="T24" s="9">
        <v>0.64031000000000005</v>
      </c>
      <c r="U24" s="9">
        <v>0.77803</v>
      </c>
      <c r="V24" s="9">
        <v>0.68920999999999999</v>
      </c>
      <c r="W24" s="9">
        <v>0.75638000000000005</v>
      </c>
      <c r="X24" s="9">
        <v>0.81882999999999995</v>
      </c>
      <c r="Y24" s="9">
        <v>0.70831</v>
      </c>
    </row>
    <row r="25" spans="1:25" s="9" customFormat="1" x14ac:dyDescent="0.2">
      <c r="A25" s="9">
        <v>3.0760999999999998</v>
      </c>
      <c r="B25" s="9">
        <v>0.97914999999999996</v>
      </c>
      <c r="C25" s="9">
        <v>0.89012999999999998</v>
      </c>
      <c r="D25" s="9">
        <v>0.75543000000000005</v>
      </c>
      <c r="E25" s="9">
        <v>0.89526593929556297</v>
      </c>
      <c r="F25" s="9">
        <v>0.96264000000000005</v>
      </c>
      <c r="G25" s="9">
        <v>0.95067000000000002</v>
      </c>
      <c r="H25" s="9">
        <v>0.80879922968105467</v>
      </c>
      <c r="I25" s="9">
        <v>0.84282000000000001</v>
      </c>
      <c r="J25" s="9">
        <v>0.85435000000000005</v>
      </c>
      <c r="K25" s="9">
        <v>0.76280999999999999</v>
      </c>
      <c r="L25" s="9">
        <v>0.75690000000000002</v>
      </c>
      <c r="M25" s="9">
        <v>1.0481</v>
      </c>
      <c r="N25" s="9">
        <v>0.72460000000000002</v>
      </c>
      <c r="O25" s="9">
        <v>0.83316999999999997</v>
      </c>
      <c r="P25" s="9">
        <v>0.80449999999999999</v>
      </c>
      <c r="Q25" s="9">
        <v>0.97328000000000003</v>
      </c>
      <c r="R25" s="9">
        <v>0.76858000000000004</v>
      </c>
      <c r="S25" s="9">
        <v>0.99478</v>
      </c>
      <c r="T25" s="9">
        <v>0.77480000000000004</v>
      </c>
      <c r="U25" s="9">
        <v>1.0819000000000001</v>
      </c>
      <c r="V25" s="9">
        <v>0.89875000000000005</v>
      </c>
      <c r="W25" s="9">
        <v>0.82191999999999998</v>
      </c>
      <c r="X25" s="9">
        <v>0.77261999999999997</v>
      </c>
      <c r="Y25" s="9">
        <v>0.80423999999999995</v>
      </c>
    </row>
    <row r="26" spans="1:25" s="9" customFormat="1" x14ac:dyDescent="0.2">
      <c r="A26" s="9">
        <v>2.6781999999999999</v>
      </c>
      <c r="B26" s="9">
        <v>1.0376000000000001</v>
      </c>
      <c r="C26" s="9">
        <v>1.1224000000000001</v>
      </c>
      <c r="D26" s="9">
        <v>1.0270999999999999</v>
      </c>
      <c r="E26" s="9">
        <v>1.0493235079823291</v>
      </c>
      <c r="F26" s="9">
        <v>1.0593999999999999</v>
      </c>
      <c r="G26" s="9">
        <v>1.0293000000000001</v>
      </c>
      <c r="H26" s="9">
        <v>0.88358436062338763</v>
      </c>
      <c r="I26" s="9" t="s">
        <v>145</v>
      </c>
      <c r="J26" s="9">
        <v>0.90205999999999997</v>
      </c>
      <c r="K26" s="9">
        <v>0.96460999999999997</v>
      </c>
      <c r="L26" s="9">
        <v>1.0248999999999999</v>
      </c>
      <c r="M26" s="9">
        <v>0.92483000000000004</v>
      </c>
      <c r="N26" s="9">
        <v>0.99905999999999995</v>
      </c>
      <c r="O26" s="9">
        <v>1.0119</v>
      </c>
      <c r="P26" s="9">
        <v>0.91883999999999999</v>
      </c>
      <c r="Q26" s="9">
        <v>0.87168999999999996</v>
      </c>
      <c r="R26" s="9">
        <v>0.82850000000000001</v>
      </c>
      <c r="S26" s="9" t="s">
        <v>145</v>
      </c>
      <c r="T26" s="9">
        <v>0.85460000000000003</v>
      </c>
      <c r="U26" s="9">
        <v>0.96475999999999995</v>
      </c>
      <c r="V26" s="9">
        <v>0.99858999999999998</v>
      </c>
      <c r="W26" s="9">
        <v>1.0505</v>
      </c>
      <c r="X26" s="9">
        <v>0.97755000000000003</v>
      </c>
      <c r="Y26" s="9">
        <v>0.97850000000000004</v>
      </c>
    </row>
    <row r="27" spans="1:25" s="9" customFormat="1" x14ac:dyDescent="0.2">
      <c r="A27" s="9">
        <v>2.2801999999999998</v>
      </c>
      <c r="B27" s="9">
        <v>0.97836999999999996</v>
      </c>
      <c r="C27" s="9">
        <v>1.0375000000000001</v>
      </c>
      <c r="D27" s="9">
        <v>0.99658999999999998</v>
      </c>
      <c r="E27" s="9">
        <v>1.0000461139753014</v>
      </c>
      <c r="F27" s="9">
        <v>0.96884000000000003</v>
      </c>
      <c r="G27" s="9">
        <v>0.99441999999999997</v>
      </c>
      <c r="H27" s="9">
        <v>1.0557649100700182</v>
      </c>
      <c r="I27" s="9">
        <v>1.1073999999999999</v>
      </c>
      <c r="J27" s="9">
        <v>0.99194000000000004</v>
      </c>
      <c r="K27" s="9">
        <v>1.0196000000000001</v>
      </c>
      <c r="L27" s="9">
        <v>1.0194000000000001</v>
      </c>
      <c r="M27" s="9">
        <v>1.0015000000000001</v>
      </c>
      <c r="N27" s="9">
        <v>0.98092999999999997</v>
      </c>
      <c r="O27" s="9" t="s">
        <v>145</v>
      </c>
      <c r="P27" s="9">
        <v>1.0024</v>
      </c>
      <c r="Q27" s="9">
        <v>0.97184999999999999</v>
      </c>
      <c r="R27" s="9">
        <v>1.0025999999999999</v>
      </c>
      <c r="S27" s="9">
        <v>1.0207999999999999</v>
      </c>
      <c r="T27" s="9">
        <v>1.0262</v>
      </c>
      <c r="U27" s="9">
        <v>1.0584</v>
      </c>
      <c r="V27" s="9">
        <v>0.97297999999999996</v>
      </c>
      <c r="W27" s="9">
        <v>1.0152000000000001</v>
      </c>
      <c r="X27" s="9">
        <v>0.99863999999999997</v>
      </c>
      <c r="Y27" s="9">
        <v>0.92756000000000005</v>
      </c>
    </row>
    <row r="28" spans="1:25" s="9" customFormat="1" x14ac:dyDescent="0.2">
      <c r="A28" s="9">
        <v>1.8823000000000001</v>
      </c>
      <c r="B28" s="9">
        <v>0.99714999999999998</v>
      </c>
      <c r="C28" s="9">
        <v>0.95001000000000002</v>
      </c>
      <c r="E28" s="9">
        <v>0.95063037804236972</v>
      </c>
      <c r="F28" s="9">
        <v>0.98041999999999996</v>
      </c>
      <c r="G28" s="9">
        <v>0.98775000000000002</v>
      </c>
      <c r="H28" s="9">
        <v>1.0606507293065941</v>
      </c>
      <c r="I28" s="9">
        <v>0.94759000000000004</v>
      </c>
      <c r="J28" s="9">
        <v>0.96020000000000005</v>
      </c>
      <c r="K28" s="9">
        <v>0.99212999999999996</v>
      </c>
      <c r="L28" s="9">
        <v>1.0076000000000001</v>
      </c>
      <c r="M28" s="9">
        <v>1.0406</v>
      </c>
      <c r="N28" s="9">
        <v>1.0134000000000001</v>
      </c>
      <c r="O28" s="9">
        <v>0.95020000000000004</v>
      </c>
      <c r="P28" s="9">
        <v>1.0006999999999999</v>
      </c>
      <c r="R28" s="9">
        <v>1.077</v>
      </c>
      <c r="S28" s="9">
        <v>1.0651999999999999</v>
      </c>
      <c r="T28" s="9">
        <v>0.99848999999999999</v>
      </c>
      <c r="U28" s="9">
        <v>0.96950000000000003</v>
      </c>
      <c r="V28" s="9">
        <v>1.0284</v>
      </c>
      <c r="W28" s="9">
        <v>0.97518000000000005</v>
      </c>
      <c r="X28" s="9">
        <v>1.0075000000000001</v>
      </c>
      <c r="Y28" s="9">
        <v>1.0939000000000001</v>
      </c>
    </row>
    <row r="29" spans="1:25" s="9" customFormat="1" x14ac:dyDescent="0.2">
      <c r="A29" s="9">
        <v>0</v>
      </c>
      <c r="B29" s="9">
        <v>1</v>
      </c>
      <c r="C29" s="9">
        <v>1</v>
      </c>
      <c r="D29" s="9">
        <v>1</v>
      </c>
      <c r="E29" s="9">
        <v>1</v>
      </c>
      <c r="F29" s="9">
        <v>1</v>
      </c>
      <c r="G29" s="9">
        <v>1</v>
      </c>
      <c r="H29" s="9">
        <v>1</v>
      </c>
      <c r="I29" s="9">
        <v>1</v>
      </c>
      <c r="J29" s="9">
        <v>1</v>
      </c>
      <c r="K29" s="9">
        <v>1</v>
      </c>
      <c r="L29" s="9">
        <v>1</v>
      </c>
      <c r="M29" s="9">
        <v>1</v>
      </c>
      <c r="N29" s="9">
        <v>1</v>
      </c>
      <c r="O29" s="9">
        <v>1</v>
      </c>
      <c r="P29" s="9">
        <v>1</v>
      </c>
      <c r="Q29" s="9">
        <v>1</v>
      </c>
      <c r="R29" s="9">
        <v>1</v>
      </c>
      <c r="S29" s="9">
        <v>1</v>
      </c>
      <c r="T29" s="9">
        <v>1</v>
      </c>
      <c r="U29" s="9">
        <v>1</v>
      </c>
      <c r="V29" s="9">
        <v>1</v>
      </c>
      <c r="W29" s="9">
        <v>1</v>
      </c>
      <c r="X29" s="9">
        <v>1</v>
      </c>
      <c r="Y29" s="9">
        <v>1</v>
      </c>
    </row>
    <row r="32" spans="1:25" x14ac:dyDescent="0.2">
      <c r="A32" s="1" t="s">
        <v>26</v>
      </c>
      <c r="B32" s="8" t="s">
        <v>0</v>
      </c>
      <c r="C32" s="8" t="s">
        <v>1</v>
      </c>
      <c r="D32" s="8" t="s">
        <v>2</v>
      </c>
      <c r="E32" s="8" t="s">
        <v>3</v>
      </c>
      <c r="F32" s="8" t="s">
        <v>4</v>
      </c>
      <c r="G32" s="8" t="s">
        <v>5</v>
      </c>
      <c r="H32" s="8" t="s">
        <v>6</v>
      </c>
      <c r="I32" s="8" t="s">
        <v>7</v>
      </c>
      <c r="J32" s="8" t="s">
        <v>8</v>
      </c>
      <c r="K32" s="8" t="s">
        <v>9</v>
      </c>
      <c r="L32" s="8" t="s">
        <v>10</v>
      </c>
      <c r="M32" s="8" t="s">
        <v>11</v>
      </c>
      <c r="N32" s="8" t="s">
        <v>12</v>
      </c>
      <c r="O32" s="8" t="s">
        <v>13</v>
      </c>
      <c r="P32" s="8" t="s">
        <v>14</v>
      </c>
      <c r="Q32" s="8" t="s">
        <v>15</v>
      </c>
      <c r="R32" s="8" t="s">
        <v>16</v>
      </c>
      <c r="S32" s="8" t="s">
        <v>17</v>
      </c>
      <c r="T32" s="8" t="s">
        <v>18</v>
      </c>
      <c r="U32" s="8" t="s">
        <v>19</v>
      </c>
      <c r="V32" s="8" t="s">
        <v>20</v>
      </c>
      <c r="W32" s="8" t="s">
        <v>21</v>
      </c>
      <c r="X32" s="8" t="s">
        <v>22</v>
      </c>
      <c r="Y32" s="8" t="s">
        <v>23</v>
      </c>
    </row>
    <row r="33" spans="1:25" s="9" customFormat="1" x14ac:dyDescent="0.2">
      <c r="A33" s="9">
        <v>6.3521999999999998</v>
      </c>
      <c r="B33" s="9" t="s">
        <v>145</v>
      </c>
      <c r="C33" s="9">
        <v>0.34475</v>
      </c>
      <c r="D33" s="9">
        <v>0.10621999999999999</v>
      </c>
      <c r="E33" s="9" t="s">
        <v>145</v>
      </c>
      <c r="F33" s="9">
        <v>9.2008999999999994E-2</v>
      </c>
      <c r="G33" s="9">
        <v>0.11597</v>
      </c>
      <c r="H33" s="9" t="s">
        <v>145</v>
      </c>
      <c r="I33" s="9">
        <v>7.6809000000000002E-2</v>
      </c>
      <c r="J33" s="9" t="s">
        <v>145</v>
      </c>
      <c r="K33" s="9">
        <v>0.12367</v>
      </c>
      <c r="L33" s="9" t="s">
        <v>145</v>
      </c>
      <c r="M33" s="9">
        <v>0.11051</v>
      </c>
      <c r="N33" s="9">
        <v>0.13250000000000001</v>
      </c>
      <c r="O33" s="9">
        <v>0.20133999999999999</v>
      </c>
      <c r="P33" s="9">
        <v>0.10106999999999999</v>
      </c>
      <c r="Q33" s="9" t="s">
        <v>145</v>
      </c>
      <c r="R33" s="9">
        <v>0.11398</v>
      </c>
      <c r="S33" s="9">
        <v>0.14213000000000001</v>
      </c>
      <c r="T33" s="9" t="s">
        <v>145</v>
      </c>
      <c r="U33" s="9">
        <v>9.1378000000000001E-2</v>
      </c>
      <c r="V33" s="9">
        <v>9.8705000000000001E-2</v>
      </c>
      <c r="W33" s="9" t="s">
        <v>145</v>
      </c>
      <c r="X33" s="9">
        <v>0.14043</v>
      </c>
      <c r="Y33" s="9" t="s">
        <v>145</v>
      </c>
    </row>
    <row r="34" spans="1:25" s="9" customFormat="1" x14ac:dyDescent="0.2">
      <c r="A34" s="9">
        <v>5.9542000000000002</v>
      </c>
      <c r="B34" s="9">
        <v>7.0649000000000003E-2</v>
      </c>
      <c r="C34" s="9">
        <v>0.33949000000000001</v>
      </c>
      <c r="D34" s="9">
        <v>0.14165</v>
      </c>
      <c r="E34" s="9">
        <v>0.320627802690583</v>
      </c>
      <c r="F34" s="9">
        <v>0.28678999999999999</v>
      </c>
      <c r="G34" s="9">
        <v>0.27978999999999998</v>
      </c>
      <c r="H34" s="9">
        <v>0.23929</v>
      </c>
      <c r="I34" s="9">
        <v>0.22819</v>
      </c>
      <c r="J34" s="9">
        <v>0.19506999999999999</v>
      </c>
      <c r="K34" s="9">
        <v>0.24138999999999999</v>
      </c>
      <c r="L34" s="9">
        <v>0.22545999999999999</v>
      </c>
      <c r="M34" s="9">
        <v>0.25208999999999998</v>
      </c>
      <c r="N34" s="9">
        <v>0.23960000000000001</v>
      </c>
      <c r="O34" s="9">
        <v>0.38392999999999999</v>
      </c>
      <c r="P34" s="9">
        <v>0.27072000000000002</v>
      </c>
      <c r="Q34" s="9">
        <v>0.21299000000000001</v>
      </c>
      <c r="R34" s="9">
        <v>0.27178000000000002</v>
      </c>
      <c r="S34" s="9">
        <v>0.43329000000000001</v>
      </c>
      <c r="T34" s="9">
        <v>0.32891999999999999</v>
      </c>
      <c r="U34" s="9">
        <v>0.27653</v>
      </c>
      <c r="V34" s="9">
        <v>0.22205</v>
      </c>
      <c r="W34" s="9">
        <v>0.34151999999999999</v>
      </c>
      <c r="X34" s="9">
        <v>0.36641000000000001</v>
      </c>
      <c r="Y34" s="9" t="s">
        <v>145</v>
      </c>
    </row>
    <row r="35" spans="1:25" s="9" customFormat="1" x14ac:dyDescent="0.2">
      <c r="A35" s="9">
        <v>5.5563000000000002</v>
      </c>
      <c r="B35" s="9">
        <v>0.24792</v>
      </c>
      <c r="C35" s="9">
        <v>0.40633000000000002</v>
      </c>
      <c r="D35" s="9">
        <v>0.46015</v>
      </c>
      <c r="E35" s="9">
        <v>0.5027284023988331</v>
      </c>
      <c r="F35" s="9">
        <v>0.37889</v>
      </c>
      <c r="G35" s="9">
        <v>0.50849</v>
      </c>
      <c r="H35" s="9">
        <v>0.44792999999999999</v>
      </c>
      <c r="I35" s="9">
        <v>0.43652999999999997</v>
      </c>
      <c r="J35" s="9">
        <v>0.40977999999999998</v>
      </c>
      <c r="K35" s="9">
        <v>0.46198</v>
      </c>
      <c r="L35" s="9">
        <v>0.38751000000000002</v>
      </c>
      <c r="M35" s="9">
        <v>0.51719000000000004</v>
      </c>
      <c r="N35" s="9">
        <v>0.56815000000000004</v>
      </c>
      <c r="O35" s="9">
        <v>0.66056000000000004</v>
      </c>
      <c r="P35" s="9">
        <v>0.64034000000000002</v>
      </c>
      <c r="Q35" s="9">
        <v>0.35122999999999999</v>
      </c>
      <c r="R35" s="9">
        <v>0.56723000000000001</v>
      </c>
      <c r="S35" s="9">
        <v>0.59401000000000004</v>
      </c>
      <c r="T35" s="9">
        <v>0.37117</v>
      </c>
      <c r="U35" s="9">
        <v>0.60053999999999996</v>
      </c>
      <c r="V35" s="9">
        <v>0.42441000000000001</v>
      </c>
      <c r="W35" s="9">
        <v>0.49529000000000001</v>
      </c>
      <c r="X35" s="9" t="s">
        <v>145</v>
      </c>
      <c r="Y35" s="9">
        <v>0.39272000000000001</v>
      </c>
    </row>
    <row r="36" spans="1:25" s="9" customFormat="1" x14ac:dyDescent="0.2">
      <c r="A36" s="9">
        <v>5.1584000000000003</v>
      </c>
      <c r="B36" s="9">
        <v>0.54447000000000001</v>
      </c>
      <c r="C36" s="9">
        <v>0.68733999999999995</v>
      </c>
      <c r="D36" s="9">
        <v>0.91907000000000005</v>
      </c>
      <c r="E36" s="9">
        <v>0.76200767194337904</v>
      </c>
      <c r="F36" s="9">
        <v>0.85338999999999998</v>
      </c>
      <c r="G36" s="9">
        <v>0.76668000000000003</v>
      </c>
      <c r="H36" s="9">
        <v>0.76236999999999999</v>
      </c>
      <c r="I36" s="9">
        <v>0.89432999999999996</v>
      </c>
      <c r="J36" s="9">
        <v>0.67271000000000003</v>
      </c>
      <c r="K36" s="9">
        <v>0.55678000000000005</v>
      </c>
      <c r="L36" s="9">
        <v>0.67366000000000004</v>
      </c>
      <c r="M36" s="9">
        <v>0.71206999999999998</v>
      </c>
      <c r="N36" s="9">
        <v>0.65561000000000003</v>
      </c>
      <c r="O36" s="9">
        <v>0.75831999999999999</v>
      </c>
      <c r="P36" s="9" t="s">
        <v>145</v>
      </c>
      <c r="Q36" s="9">
        <v>0.56838</v>
      </c>
      <c r="R36" s="9">
        <v>0.69679000000000002</v>
      </c>
      <c r="S36" s="9" t="s">
        <v>145</v>
      </c>
      <c r="T36" s="9">
        <v>0.67396</v>
      </c>
      <c r="U36" s="9">
        <v>0.66895000000000004</v>
      </c>
      <c r="V36" s="9">
        <v>0.65817000000000003</v>
      </c>
      <c r="W36" s="9">
        <v>0.63566</v>
      </c>
      <c r="X36" s="9">
        <v>0.74756999999999996</v>
      </c>
      <c r="Y36" s="9">
        <v>0.61795999999999995</v>
      </c>
    </row>
    <row r="37" spans="1:25" s="9" customFormat="1" x14ac:dyDescent="0.2">
      <c r="A37" s="9">
        <v>4.7603999999999997</v>
      </c>
      <c r="B37" s="9">
        <v>0.93898999999999999</v>
      </c>
      <c r="C37" s="9">
        <v>0.81598999999999999</v>
      </c>
      <c r="D37" s="9">
        <v>0.90725999999999996</v>
      </c>
      <c r="E37" s="9">
        <v>1.1671078934572372</v>
      </c>
      <c r="F37" s="9">
        <v>0.78408</v>
      </c>
      <c r="G37" s="9">
        <v>0.85923000000000005</v>
      </c>
      <c r="H37" s="9">
        <v>0.87978999999999996</v>
      </c>
      <c r="I37" s="9">
        <v>0.78261999999999998</v>
      </c>
      <c r="J37" s="9">
        <v>0.81491999999999998</v>
      </c>
      <c r="K37" s="9">
        <v>0.72055999999999998</v>
      </c>
      <c r="L37" s="9">
        <v>0.87648999999999999</v>
      </c>
      <c r="M37" s="9">
        <v>0.80918999999999996</v>
      </c>
      <c r="N37" s="9">
        <v>0.81594</v>
      </c>
      <c r="O37" s="9">
        <v>1.0049999999999999</v>
      </c>
      <c r="P37" s="9">
        <v>0.81764999999999999</v>
      </c>
      <c r="Q37" s="9">
        <v>0.79273000000000005</v>
      </c>
      <c r="R37" s="9">
        <v>0.93666000000000005</v>
      </c>
      <c r="S37" s="9">
        <v>1.0401</v>
      </c>
      <c r="T37" s="9">
        <v>0.81320000000000003</v>
      </c>
      <c r="U37" s="9">
        <v>1.0528</v>
      </c>
      <c r="V37" s="9">
        <v>0.77800999999999998</v>
      </c>
      <c r="W37" s="9">
        <v>0.78532000000000002</v>
      </c>
      <c r="X37" s="9">
        <v>0.89193</v>
      </c>
      <c r="Y37" s="9">
        <v>0.65368999999999999</v>
      </c>
    </row>
    <row r="38" spans="1:25" s="9" customFormat="1" x14ac:dyDescent="0.2">
      <c r="A38" s="9">
        <v>4.3624999999999998</v>
      </c>
      <c r="B38" s="9">
        <v>0.94513000000000003</v>
      </c>
      <c r="C38" s="9">
        <v>0.85502999999999996</v>
      </c>
      <c r="D38" s="9">
        <v>0.99602000000000002</v>
      </c>
      <c r="E38" s="9">
        <v>0.83359446755632394</v>
      </c>
      <c r="F38" s="9">
        <v>0.84755999999999998</v>
      </c>
      <c r="G38" s="9">
        <v>0.99277000000000004</v>
      </c>
      <c r="H38" s="9">
        <v>0.92945</v>
      </c>
      <c r="I38" s="9">
        <v>0.84901000000000004</v>
      </c>
      <c r="J38" s="9">
        <v>0.94045000000000001</v>
      </c>
      <c r="K38" s="9">
        <v>0.69381000000000004</v>
      </c>
      <c r="L38" s="9">
        <v>0.89142999999999994</v>
      </c>
      <c r="M38" s="9">
        <v>1.0206</v>
      </c>
      <c r="N38" s="9">
        <v>0.96382000000000001</v>
      </c>
      <c r="O38" s="9">
        <v>0.99073</v>
      </c>
      <c r="P38" s="9">
        <v>0.84362999999999999</v>
      </c>
      <c r="Q38" s="9">
        <v>0.99748000000000003</v>
      </c>
      <c r="R38" s="9">
        <v>0.89966999999999997</v>
      </c>
      <c r="S38" s="9">
        <v>1.093</v>
      </c>
      <c r="T38" s="9">
        <v>0.96081000000000005</v>
      </c>
      <c r="U38" s="9">
        <v>1.0023</v>
      </c>
      <c r="V38" s="9">
        <v>0.95591000000000004</v>
      </c>
      <c r="W38" s="9">
        <v>0.91537999999999997</v>
      </c>
      <c r="X38" s="9">
        <v>0.91403999999999996</v>
      </c>
      <c r="Y38" s="9">
        <v>0.70970999999999995</v>
      </c>
    </row>
    <row r="39" spans="1:25" s="9" customFormat="1" x14ac:dyDescent="0.2">
      <c r="A39" s="9">
        <v>3.9645000000000001</v>
      </c>
      <c r="B39" s="9">
        <v>1.0502</v>
      </c>
      <c r="C39" s="9">
        <v>0.95691000000000004</v>
      </c>
      <c r="D39" s="9">
        <v>1.0156000000000001</v>
      </c>
      <c r="E39" s="9">
        <v>1.1512237289967044</v>
      </c>
      <c r="F39" s="9">
        <v>0.94442000000000004</v>
      </c>
      <c r="G39" s="9" t="s">
        <v>145</v>
      </c>
      <c r="H39" s="9">
        <v>1.0069999999999999</v>
      </c>
      <c r="I39" s="9">
        <v>0.80013000000000001</v>
      </c>
      <c r="J39" s="9">
        <v>0.93359999999999999</v>
      </c>
      <c r="K39" s="9">
        <v>0.92952000000000001</v>
      </c>
      <c r="L39" s="9">
        <v>0.93635999999999997</v>
      </c>
      <c r="M39" s="9">
        <v>1.0293000000000001</v>
      </c>
      <c r="N39" s="9">
        <v>0.96309</v>
      </c>
      <c r="O39" s="9">
        <v>0.97916000000000003</v>
      </c>
      <c r="P39" s="9">
        <v>1.0557000000000001</v>
      </c>
      <c r="Q39" s="9">
        <v>0.93084</v>
      </c>
      <c r="R39" s="9">
        <v>1.0031000000000001</v>
      </c>
      <c r="S39" s="9">
        <v>1.0326</v>
      </c>
      <c r="T39" s="9">
        <v>0.93032999999999999</v>
      </c>
      <c r="U39" s="9">
        <v>1.0863</v>
      </c>
      <c r="V39" s="9">
        <v>1.0299</v>
      </c>
      <c r="W39" s="9">
        <v>0.93381999999999998</v>
      </c>
      <c r="X39" s="9">
        <v>1.0084</v>
      </c>
      <c r="Y39" s="9">
        <v>0.99743000000000004</v>
      </c>
    </row>
    <row r="40" spans="1:25" s="9" customFormat="1" x14ac:dyDescent="0.2">
      <c r="A40" s="9">
        <v>3.5666000000000002</v>
      </c>
      <c r="B40" s="9">
        <v>1.0109999999999999</v>
      </c>
      <c r="C40" s="9">
        <v>0.97370000000000001</v>
      </c>
      <c r="D40" s="9">
        <v>0.76981999999999995</v>
      </c>
      <c r="E40" s="9">
        <v>0.94543195202334029</v>
      </c>
      <c r="F40" s="9">
        <v>1.0354000000000001</v>
      </c>
      <c r="G40" s="9">
        <v>0.97855000000000003</v>
      </c>
      <c r="H40" s="9">
        <v>0.98046999999999995</v>
      </c>
      <c r="I40" s="9">
        <v>0.90149000000000001</v>
      </c>
      <c r="J40" s="9">
        <v>0.99655000000000005</v>
      </c>
      <c r="K40" s="9">
        <v>0.91903999999999997</v>
      </c>
      <c r="L40" s="9">
        <v>1.0678000000000001</v>
      </c>
      <c r="M40" s="9">
        <v>1.0409999999999999</v>
      </c>
      <c r="N40" s="9">
        <v>1.0306999999999999</v>
      </c>
      <c r="O40" s="9">
        <v>1.0202</v>
      </c>
      <c r="P40" s="9">
        <v>1.0113000000000001</v>
      </c>
      <c r="Q40" s="9">
        <v>0.88619999999999999</v>
      </c>
      <c r="R40" s="9">
        <v>1.0927</v>
      </c>
      <c r="S40" s="9">
        <v>1.0098</v>
      </c>
      <c r="T40" s="9">
        <v>0.91347999999999996</v>
      </c>
      <c r="U40" s="9">
        <v>0.96608000000000005</v>
      </c>
      <c r="V40" s="9">
        <v>1.0179</v>
      </c>
      <c r="W40" s="9">
        <v>1.1185</v>
      </c>
      <c r="X40" s="9">
        <v>0.97255000000000003</v>
      </c>
      <c r="Y40" s="9">
        <v>1.1217999999999999</v>
      </c>
    </row>
    <row r="41" spans="1:25" s="9" customFormat="1" x14ac:dyDescent="0.2">
      <c r="A41" s="9">
        <v>3.1686999999999999</v>
      </c>
      <c r="B41" s="9">
        <v>0.95821000000000001</v>
      </c>
      <c r="C41" s="9">
        <v>0.84397999999999995</v>
      </c>
      <c r="D41" s="9">
        <v>1.0668</v>
      </c>
      <c r="E41" s="9">
        <v>1.0433302717596848</v>
      </c>
      <c r="F41" s="9">
        <v>0.95389999999999997</v>
      </c>
      <c r="G41" s="9">
        <v>1.0980000000000001</v>
      </c>
      <c r="H41" s="9">
        <v>1.0449999999999999</v>
      </c>
      <c r="I41" s="9">
        <v>0.95364000000000004</v>
      </c>
      <c r="J41" s="9">
        <v>0.98197999999999996</v>
      </c>
      <c r="K41" s="9">
        <v>1.0399</v>
      </c>
      <c r="L41" s="9">
        <v>1.0406</v>
      </c>
      <c r="M41" s="9">
        <v>1.0048999999999999</v>
      </c>
      <c r="N41" s="9">
        <v>1.1081000000000001</v>
      </c>
      <c r="O41" s="9">
        <v>0.97818000000000005</v>
      </c>
      <c r="P41" s="9">
        <v>0.97379000000000004</v>
      </c>
      <c r="Q41" s="9">
        <v>1.0094000000000001</v>
      </c>
      <c r="R41" s="9">
        <v>0.96835000000000004</v>
      </c>
      <c r="S41" s="9">
        <v>0.92808000000000002</v>
      </c>
      <c r="T41" s="9" t="s">
        <v>145</v>
      </c>
      <c r="U41" s="9">
        <v>0.99665000000000004</v>
      </c>
      <c r="V41" s="9">
        <v>1.0548999999999999</v>
      </c>
      <c r="W41" s="9">
        <v>1.0004999999999999</v>
      </c>
      <c r="X41" s="9">
        <v>1.0824</v>
      </c>
      <c r="Y41" s="9">
        <v>0.89237999999999995</v>
      </c>
    </row>
    <row r="42" spans="1:25" s="9" customFormat="1" x14ac:dyDescent="0.2">
      <c r="A42" s="9">
        <v>2.7707000000000002</v>
      </c>
      <c r="B42" s="9">
        <v>1.0096000000000001</v>
      </c>
      <c r="C42" s="9">
        <v>0.97475999999999996</v>
      </c>
      <c r="D42" s="9">
        <v>1.1291</v>
      </c>
      <c r="E42" s="9">
        <v>0.94807931276676216</v>
      </c>
      <c r="F42" s="9">
        <v>0.90447999999999995</v>
      </c>
      <c r="G42" s="9">
        <v>0.89888999999999997</v>
      </c>
      <c r="H42" s="9">
        <v>0.92505000000000004</v>
      </c>
      <c r="I42" s="9">
        <v>1.085</v>
      </c>
      <c r="J42" s="9" t="s">
        <v>145</v>
      </c>
      <c r="K42" s="9">
        <v>1.0388999999999999</v>
      </c>
      <c r="L42" s="9" t="s">
        <v>145</v>
      </c>
      <c r="M42" s="9">
        <v>1.0219</v>
      </c>
      <c r="N42" s="9">
        <v>1.0618000000000001</v>
      </c>
      <c r="O42" s="9">
        <v>0.97482000000000002</v>
      </c>
      <c r="P42" s="9">
        <v>1.0004</v>
      </c>
      <c r="Q42" s="9">
        <v>1.0893999999999999</v>
      </c>
      <c r="R42" s="9">
        <v>0.96460999999999997</v>
      </c>
      <c r="S42" s="9" t="s">
        <v>145</v>
      </c>
      <c r="T42" s="9">
        <v>0.97048999999999996</v>
      </c>
      <c r="U42" s="9">
        <v>1.0419</v>
      </c>
      <c r="V42" s="9">
        <v>1.0034000000000001</v>
      </c>
      <c r="W42" s="9">
        <v>1.0351999999999999</v>
      </c>
      <c r="X42" s="9">
        <v>0.98302</v>
      </c>
      <c r="Y42" s="9">
        <v>1.0848</v>
      </c>
    </row>
    <row r="43" spans="1:25" s="9" customFormat="1" x14ac:dyDescent="0.2">
      <c r="A43" s="9">
        <v>2.3727999999999998</v>
      </c>
      <c r="B43" s="9">
        <v>0.98689000000000004</v>
      </c>
      <c r="C43" s="9">
        <v>1.1127</v>
      </c>
      <c r="D43" s="9" t="s">
        <v>145</v>
      </c>
      <c r="E43" s="9">
        <v>1.0141282619266305</v>
      </c>
      <c r="F43" s="9">
        <v>1.1617999999999999</v>
      </c>
      <c r="G43" s="9">
        <v>1.0215000000000001</v>
      </c>
      <c r="H43" s="9">
        <v>0.95389999999999997</v>
      </c>
      <c r="I43" s="9">
        <v>0.98004000000000002</v>
      </c>
      <c r="J43" s="9">
        <v>1.0719000000000001</v>
      </c>
      <c r="K43" s="9">
        <v>0.97623000000000004</v>
      </c>
      <c r="L43" s="9">
        <v>1.1060000000000001</v>
      </c>
      <c r="M43" s="9">
        <v>0.95069000000000004</v>
      </c>
      <c r="N43" s="9">
        <v>0.95801000000000003</v>
      </c>
      <c r="O43" s="9">
        <v>0.98741000000000001</v>
      </c>
      <c r="P43" s="9">
        <v>0.95872000000000002</v>
      </c>
      <c r="Q43" s="9">
        <v>0.98621000000000003</v>
      </c>
      <c r="R43" s="9">
        <v>0.97751999999999994</v>
      </c>
      <c r="S43" s="9">
        <v>0.89551000000000003</v>
      </c>
      <c r="T43" s="9">
        <v>1.0065999999999999</v>
      </c>
      <c r="U43" s="9">
        <v>0.95809</v>
      </c>
      <c r="V43" s="9">
        <v>1</v>
      </c>
      <c r="W43" s="9">
        <v>1.0435000000000001</v>
      </c>
      <c r="X43" s="9">
        <v>0.95143</v>
      </c>
      <c r="Y43" s="9">
        <v>0.99772000000000005</v>
      </c>
    </row>
    <row r="44" spans="1:25" s="9" customFormat="1" x14ac:dyDescent="0.2">
      <c r="A44" s="9">
        <v>1.9748000000000001</v>
      </c>
      <c r="B44" s="9">
        <v>1</v>
      </c>
      <c r="C44" s="9">
        <v>1</v>
      </c>
      <c r="D44" s="9">
        <v>1</v>
      </c>
      <c r="E44" s="9">
        <v>1.2896698903236266</v>
      </c>
      <c r="F44" s="9">
        <v>1</v>
      </c>
      <c r="G44" s="9">
        <v>1</v>
      </c>
      <c r="H44" s="9">
        <v>1.0058</v>
      </c>
      <c r="I44" s="9">
        <v>1</v>
      </c>
      <c r="J44" s="9">
        <v>1.1747000000000001</v>
      </c>
      <c r="K44" s="9">
        <v>1</v>
      </c>
      <c r="L44" s="9">
        <v>1.0661</v>
      </c>
      <c r="M44" s="9">
        <v>1</v>
      </c>
      <c r="N44" s="9">
        <v>1</v>
      </c>
      <c r="O44" s="9">
        <v>1</v>
      </c>
      <c r="P44" s="9">
        <v>1</v>
      </c>
      <c r="Q44" s="9">
        <v>0.99956999999999996</v>
      </c>
      <c r="R44" s="9">
        <v>1</v>
      </c>
      <c r="S44" s="9">
        <v>1</v>
      </c>
      <c r="T44" s="9">
        <v>0.96811000000000003</v>
      </c>
      <c r="U44" s="9">
        <v>1</v>
      </c>
      <c r="V44" s="9" t="s">
        <v>145</v>
      </c>
      <c r="W44" s="9">
        <v>0.95313000000000003</v>
      </c>
      <c r="X44" s="9">
        <v>1</v>
      </c>
      <c r="Y44" s="9">
        <v>0.90586</v>
      </c>
    </row>
    <row r="45" spans="1:25" s="9" customFormat="1" x14ac:dyDescent="0.2">
      <c r="A45" s="9">
        <v>0</v>
      </c>
      <c r="B45" s="9" t="s">
        <v>145</v>
      </c>
      <c r="C45" s="9" t="s">
        <v>145</v>
      </c>
      <c r="D45" s="9" t="s">
        <v>145</v>
      </c>
      <c r="E45" s="9">
        <v>1</v>
      </c>
      <c r="F45" s="9" t="s">
        <v>145</v>
      </c>
      <c r="G45" s="9" t="s">
        <v>145</v>
      </c>
      <c r="H45" s="9">
        <v>1</v>
      </c>
      <c r="I45" s="9" t="s">
        <v>145</v>
      </c>
      <c r="J45" s="9">
        <v>1</v>
      </c>
      <c r="K45" s="9" t="s">
        <v>145</v>
      </c>
      <c r="L45" s="9">
        <v>1</v>
      </c>
      <c r="M45" s="9" t="s">
        <v>145</v>
      </c>
      <c r="N45" s="9" t="s">
        <v>145</v>
      </c>
      <c r="O45" s="9" t="s">
        <v>145</v>
      </c>
      <c r="P45" s="9" t="s">
        <v>145</v>
      </c>
      <c r="Q45" s="9">
        <v>1</v>
      </c>
      <c r="R45" s="9" t="s">
        <v>145</v>
      </c>
      <c r="S45" s="9" t="s">
        <v>145</v>
      </c>
      <c r="T45" s="9">
        <v>1</v>
      </c>
      <c r="U45" s="9" t="s">
        <v>145</v>
      </c>
      <c r="V45" s="9" t="s">
        <v>145</v>
      </c>
      <c r="W45" s="9">
        <v>1</v>
      </c>
      <c r="X45" s="9" t="s">
        <v>145</v>
      </c>
      <c r="Y45" s="9">
        <v>1</v>
      </c>
    </row>
  </sheetData>
  <mergeCells count="1">
    <mergeCell ref="B1:Y1"/>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835DF-034B-9740-B673-DB538895B3BD}">
  <dimension ref="A1:G26"/>
  <sheetViews>
    <sheetView workbookViewId="0">
      <selection activeCell="J24" sqref="J24"/>
    </sheetView>
  </sheetViews>
  <sheetFormatPr baseColWidth="10" defaultRowHeight="15" x14ac:dyDescent="0.2"/>
  <cols>
    <col min="1" max="16384" width="10.83203125" style="3"/>
  </cols>
  <sheetData>
    <row r="1" spans="1:7" x14ac:dyDescent="0.2">
      <c r="A1" s="1" t="s">
        <v>36</v>
      </c>
    </row>
    <row r="2" spans="1:7" ht="48" x14ac:dyDescent="0.2">
      <c r="A2" s="2" t="s">
        <v>29</v>
      </c>
      <c r="B2" s="5" t="s">
        <v>33</v>
      </c>
      <c r="C2" s="5" t="s">
        <v>34</v>
      </c>
      <c r="D2" s="5" t="s">
        <v>35</v>
      </c>
      <c r="E2" s="5" t="s">
        <v>30</v>
      </c>
      <c r="F2" s="5" t="s">
        <v>31</v>
      </c>
      <c r="G2" s="5" t="s">
        <v>32</v>
      </c>
    </row>
    <row r="3" spans="1:7" x14ac:dyDescent="0.2">
      <c r="A3" s="3">
        <v>1</v>
      </c>
      <c r="B3" s="7">
        <v>4.1441999999999997</v>
      </c>
      <c r="C3" s="7">
        <v>5.2576000000000001</v>
      </c>
      <c r="D3" s="7">
        <v>5.2735000000000003</v>
      </c>
      <c r="E3" s="7">
        <v>1.1441999999999997</v>
      </c>
      <c r="F3" s="7">
        <v>2.2576000000000001</v>
      </c>
      <c r="G3" s="7">
        <v>2.2735000000000003</v>
      </c>
    </row>
    <row r="4" spans="1:7" x14ac:dyDescent="0.2">
      <c r="A4" s="3">
        <v>3</v>
      </c>
      <c r="B4" s="7">
        <v>4.9848999999999997</v>
      </c>
      <c r="C4" s="7">
        <v>5.5621</v>
      </c>
      <c r="D4" s="7">
        <v>5.8950999999999993</v>
      </c>
      <c r="E4" s="7">
        <v>1.9848999999999997</v>
      </c>
      <c r="F4" s="7">
        <v>2.5621</v>
      </c>
      <c r="G4" s="7">
        <v>2.8950999999999993</v>
      </c>
    </row>
    <row r="5" spans="1:7" x14ac:dyDescent="0.2">
      <c r="A5" s="3">
        <v>4</v>
      </c>
      <c r="B5" s="7">
        <v>4.6783000000000001</v>
      </c>
      <c r="C5" s="7">
        <v>5.5546000000000006</v>
      </c>
      <c r="D5" s="7">
        <v>5.7483000000000004</v>
      </c>
      <c r="E5" s="7">
        <v>1.6783000000000001</v>
      </c>
      <c r="F5" s="7">
        <v>2.5546000000000006</v>
      </c>
      <c r="G5" s="7">
        <v>2.7483000000000004</v>
      </c>
    </row>
    <row r="6" spans="1:7" x14ac:dyDescent="0.2">
      <c r="A6" s="3">
        <v>5</v>
      </c>
      <c r="B6" s="7">
        <v>4.6307</v>
      </c>
      <c r="C6" s="7">
        <v>5.5876999999999999</v>
      </c>
      <c r="D6" s="7">
        <v>5.1970999999999998</v>
      </c>
      <c r="E6" s="7">
        <v>1.6307</v>
      </c>
      <c r="F6" s="7">
        <v>2.5876999999999999</v>
      </c>
      <c r="G6" s="7">
        <v>2.1970999999999998</v>
      </c>
    </row>
    <row r="7" spans="1:7" x14ac:dyDescent="0.2">
      <c r="A7" s="3">
        <v>7</v>
      </c>
      <c r="B7" s="7">
        <v>4.9524999999999997</v>
      </c>
      <c r="C7" s="7">
        <v>5.5100999999999996</v>
      </c>
      <c r="D7" s="7">
        <v>5.0251000000000001</v>
      </c>
      <c r="E7" s="7">
        <v>1.9524999999999997</v>
      </c>
      <c r="F7" s="7">
        <v>2.5100999999999996</v>
      </c>
      <c r="G7" s="7">
        <v>2.0251000000000001</v>
      </c>
    </row>
    <row r="8" spans="1:7" x14ac:dyDescent="0.2">
      <c r="A8" s="3">
        <v>8</v>
      </c>
      <c r="B8" s="7">
        <v>4.7740999999999998</v>
      </c>
      <c r="C8" s="7">
        <v>5.5777999999999999</v>
      </c>
      <c r="D8" s="7">
        <v>5.1741000000000001</v>
      </c>
      <c r="E8" s="7">
        <v>1.7740999999999998</v>
      </c>
      <c r="F8" s="7">
        <v>2.5777999999999999</v>
      </c>
      <c r="G8" s="7">
        <v>2.1741000000000001</v>
      </c>
    </row>
    <row r="9" spans="1:7" x14ac:dyDescent="0.2">
      <c r="A9" s="3">
        <v>9</v>
      </c>
      <c r="B9" s="7">
        <v>4.0026999999999999</v>
      </c>
      <c r="C9" s="7">
        <v>5.5289999999999999</v>
      </c>
      <c r="D9" s="7">
        <v>5.2173999999999996</v>
      </c>
      <c r="E9" s="7">
        <v>1.0026999999999999</v>
      </c>
      <c r="F9" s="7">
        <v>2.5289999999999999</v>
      </c>
      <c r="G9" s="7">
        <v>2.2173999999999996</v>
      </c>
    </row>
    <row r="10" spans="1:7" x14ac:dyDescent="0.2">
      <c r="A10" s="3">
        <v>10</v>
      </c>
      <c r="B10" s="7">
        <v>4.4710999999999999</v>
      </c>
      <c r="C10" s="7">
        <v>5.5941000000000001</v>
      </c>
      <c r="D10" s="7">
        <v>5.15</v>
      </c>
      <c r="E10" s="7">
        <v>1.4710999999999999</v>
      </c>
      <c r="F10" s="7">
        <v>2.5941000000000001</v>
      </c>
      <c r="G10" s="7">
        <v>2.1500000000000004</v>
      </c>
    </row>
    <row r="11" spans="1:7" x14ac:dyDescent="0.2">
      <c r="A11" s="3">
        <v>11</v>
      </c>
      <c r="B11" s="7">
        <v>4.2957000000000001</v>
      </c>
      <c r="C11" s="7">
        <v>5.3406000000000002</v>
      </c>
      <c r="D11" s="7">
        <v>4.9375999999999998</v>
      </c>
      <c r="E11" s="7">
        <v>1.2957000000000001</v>
      </c>
      <c r="F11" s="7">
        <v>2.3406000000000002</v>
      </c>
      <c r="G11" s="7">
        <v>1.9375999999999998</v>
      </c>
    </row>
    <row r="12" spans="1:7" x14ac:dyDescent="0.2">
      <c r="A12" s="3">
        <v>12</v>
      </c>
      <c r="B12" s="7">
        <v>4.5598999999999998</v>
      </c>
      <c r="C12" s="7">
        <v>5.2478999999999996</v>
      </c>
      <c r="D12" s="7">
        <v>4.9871999999999996</v>
      </c>
      <c r="E12" s="7">
        <v>1.5598999999999998</v>
      </c>
      <c r="F12" s="7">
        <v>2.2478999999999996</v>
      </c>
      <c r="G12" s="7">
        <v>1.9871999999999996</v>
      </c>
    </row>
    <row r="13" spans="1:7" x14ac:dyDescent="0.2">
      <c r="A13" s="3">
        <v>13</v>
      </c>
      <c r="B13" s="7">
        <v>3.7667000000000002</v>
      </c>
      <c r="C13" s="7">
        <v>5.3715000000000002</v>
      </c>
      <c r="D13" s="7">
        <v>4.6677999999999997</v>
      </c>
      <c r="E13" s="7">
        <v>0.76670000000000016</v>
      </c>
      <c r="F13" s="7">
        <v>2.3715000000000002</v>
      </c>
      <c r="G13" s="7">
        <v>1.6677999999999997</v>
      </c>
    </row>
    <row r="14" spans="1:7" x14ac:dyDescent="0.2">
      <c r="A14" s="3">
        <v>14</v>
      </c>
      <c r="B14" s="7">
        <v>4.9222999999999999</v>
      </c>
      <c r="C14" s="7">
        <v>5.5219000000000005</v>
      </c>
      <c r="D14" s="7">
        <v>4.9683000000000002</v>
      </c>
      <c r="E14" s="7">
        <v>1.9222999999999999</v>
      </c>
      <c r="F14" s="7">
        <v>2.5219000000000005</v>
      </c>
      <c r="G14" s="7">
        <v>1.9683000000000002</v>
      </c>
    </row>
    <row r="15" spans="1:7" x14ac:dyDescent="0.2">
      <c r="A15" s="3">
        <v>15</v>
      </c>
      <c r="B15" s="7">
        <v>3.9497</v>
      </c>
      <c r="C15" s="7">
        <v>5.4939999999999998</v>
      </c>
      <c r="D15" s="7">
        <v>4.4828999999999999</v>
      </c>
      <c r="E15" s="7">
        <v>0.94969999999999999</v>
      </c>
      <c r="F15" s="7">
        <v>2.4939999999999998</v>
      </c>
      <c r="G15" s="7">
        <v>1.4828999999999999</v>
      </c>
    </row>
    <row r="16" spans="1:7" x14ac:dyDescent="0.2">
      <c r="A16" s="3">
        <v>17</v>
      </c>
      <c r="B16" s="7">
        <v>4.5701000000000001</v>
      </c>
      <c r="C16" s="7">
        <v>5.7818000000000005</v>
      </c>
      <c r="D16" s="7">
        <v>4.6414</v>
      </c>
      <c r="E16" s="7">
        <v>1.5701000000000001</v>
      </c>
      <c r="F16" s="7">
        <v>2.7818000000000005</v>
      </c>
      <c r="G16" s="7">
        <v>1.6414</v>
      </c>
    </row>
    <row r="17" spans="1:7" x14ac:dyDescent="0.2">
      <c r="A17" s="3">
        <v>20</v>
      </c>
      <c r="B17" s="7">
        <v>4.0667</v>
      </c>
      <c r="C17" s="7">
        <v>5.6585000000000001</v>
      </c>
      <c r="D17" s="7">
        <v>4.3586999999999998</v>
      </c>
      <c r="E17" s="7">
        <v>1.0667</v>
      </c>
      <c r="F17" s="7">
        <v>2.6585000000000001</v>
      </c>
      <c r="G17" s="7">
        <v>1.3586999999999998</v>
      </c>
    </row>
    <row r="18" spans="1:7" x14ac:dyDescent="0.2">
      <c r="A18" s="3">
        <v>21</v>
      </c>
      <c r="B18" s="7">
        <v>4.2499000000000002</v>
      </c>
      <c r="C18" s="7">
        <v>5.3170000000000002</v>
      </c>
      <c r="D18" s="7">
        <v>4.7316000000000003</v>
      </c>
      <c r="E18" s="7">
        <v>1.2499000000000002</v>
      </c>
      <c r="F18" s="7">
        <v>2.3170000000000002</v>
      </c>
      <c r="G18" s="7">
        <v>1.7316000000000003</v>
      </c>
    </row>
    <row r="19" spans="1:7" x14ac:dyDescent="0.2">
      <c r="A19" s="3">
        <v>23</v>
      </c>
      <c r="B19" s="7">
        <v>4.3164999999999996</v>
      </c>
      <c r="C19" s="7">
        <v>5.5928000000000004</v>
      </c>
      <c r="D19" s="7">
        <v>4.4309000000000003</v>
      </c>
      <c r="E19" s="7">
        <v>1.3164999999999996</v>
      </c>
      <c r="F19" s="7">
        <v>2.5928000000000004</v>
      </c>
      <c r="G19" s="7">
        <v>1.4309000000000003</v>
      </c>
    </row>
    <row r="20" spans="1:7" x14ac:dyDescent="0.2">
      <c r="A20" s="3">
        <v>24</v>
      </c>
      <c r="B20" s="7">
        <v>4.5384000000000002</v>
      </c>
      <c r="C20" s="7">
        <v>5.7854999999999999</v>
      </c>
      <c r="D20" s="7">
        <v>5.0044000000000004</v>
      </c>
      <c r="E20" s="7">
        <v>1.5384000000000002</v>
      </c>
      <c r="F20" s="7">
        <v>2.7854999999999999</v>
      </c>
      <c r="G20" s="7">
        <v>2.0044000000000004</v>
      </c>
    </row>
    <row r="21" spans="1:7" x14ac:dyDescent="0.2">
      <c r="A21" s="3">
        <v>25</v>
      </c>
      <c r="B21" s="7">
        <v>3.8252000000000002</v>
      </c>
      <c r="C21" s="7">
        <v>5.4840999999999998</v>
      </c>
      <c r="D21" s="7">
        <v>4.3771000000000004</v>
      </c>
      <c r="E21" s="7">
        <v>0.82520000000000016</v>
      </c>
      <c r="F21" s="7">
        <v>2.4840999999999998</v>
      </c>
      <c r="G21" s="7">
        <v>1.3771000000000004</v>
      </c>
    </row>
    <row r="22" spans="1:7" x14ac:dyDescent="0.2">
      <c r="A22" s="3">
        <v>27</v>
      </c>
      <c r="B22" s="7">
        <v>4.6700999999999997</v>
      </c>
      <c r="C22" s="7">
        <v>5.6078000000000001</v>
      </c>
      <c r="D22" s="7">
        <v>4.9912000000000001</v>
      </c>
      <c r="E22" s="7">
        <v>1.6700999999999997</v>
      </c>
      <c r="F22" s="7">
        <v>2.6078000000000001</v>
      </c>
      <c r="G22" s="7">
        <v>1.9912000000000001</v>
      </c>
    </row>
    <row r="23" spans="1:7" x14ac:dyDescent="0.2">
      <c r="A23" s="3">
        <v>28</v>
      </c>
      <c r="B23" s="7">
        <v>4.1794000000000002</v>
      </c>
      <c r="C23" s="7">
        <v>5.3817000000000004</v>
      </c>
      <c r="D23" s="7">
        <v>4.5506000000000002</v>
      </c>
      <c r="E23" s="7">
        <v>1.1794000000000002</v>
      </c>
      <c r="F23" s="7">
        <v>2.3817000000000004</v>
      </c>
      <c r="G23" s="7">
        <v>1.5506000000000002</v>
      </c>
    </row>
    <row r="24" spans="1:7" x14ac:dyDescent="0.2">
      <c r="A24" s="3">
        <v>29</v>
      </c>
      <c r="B24" s="7">
        <v>4.3416999999999994</v>
      </c>
      <c r="C24" s="7">
        <v>5.4981</v>
      </c>
      <c r="D24" s="7">
        <v>4.7347000000000001</v>
      </c>
      <c r="E24" s="7">
        <v>1.3416999999999994</v>
      </c>
      <c r="F24" s="7">
        <v>2.4981</v>
      </c>
      <c r="G24" s="7">
        <v>1.7347000000000001</v>
      </c>
    </row>
    <row r="25" spans="1:7" x14ac:dyDescent="0.2">
      <c r="A25" s="3">
        <v>30</v>
      </c>
      <c r="B25" s="7">
        <v>4.3372000000000002</v>
      </c>
      <c r="C25" s="7">
        <v>5.6576000000000004</v>
      </c>
      <c r="D25" s="7">
        <v>4.4999000000000002</v>
      </c>
      <c r="E25" s="7">
        <v>1.3372000000000002</v>
      </c>
      <c r="F25" s="7">
        <v>2.6576000000000004</v>
      </c>
      <c r="G25" s="7">
        <v>1.4999000000000002</v>
      </c>
    </row>
    <row r="26" spans="1:7" x14ac:dyDescent="0.2">
      <c r="A26" s="3">
        <v>32</v>
      </c>
      <c r="B26" s="7">
        <v>4.0575000000000001</v>
      </c>
      <c r="C26" s="7">
        <v>5.2770000000000001</v>
      </c>
      <c r="D26" s="7">
        <v>4.5244</v>
      </c>
      <c r="E26" s="7">
        <v>1.0575000000000001</v>
      </c>
      <c r="F26" s="7">
        <v>2.2770000000000001</v>
      </c>
      <c r="G26" s="7">
        <v>1.5244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pH - field</vt:lpstr>
      <vt:lpstr>Soil water content - field</vt:lpstr>
      <vt:lpstr>Soil org. Matter - field</vt:lpstr>
      <vt:lpstr>Bulk density - field</vt:lpstr>
      <vt:lpstr>C.N - field</vt:lpstr>
      <vt:lpstr>Metal concentrations - field</vt:lpstr>
      <vt:lpstr>Copper bioavailability - field</vt:lpstr>
      <vt:lpstr>Relative growth - field</vt:lpstr>
      <vt:lpstr>IC50 - field</vt:lpstr>
      <vt:lpstr>PLFA -  PCA</vt:lpstr>
      <vt:lpstr>PLFA - biomass</vt:lpstr>
      <vt:lpstr>Bacterial growth - field</vt:lpstr>
      <vt:lpstr>Fungal growth - field</vt:lpstr>
      <vt:lpstr>Respiration - field</vt:lpstr>
      <vt:lpstr>Relative growth - microcosm</vt:lpstr>
      <vt:lpstr>IC50 - microcosm</vt:lpstr>
      <vt:lpstr>Cu bioavailability - microcosm</vt:lpstr>
      <vt:lpstr>Bacterial growth - microcosm</vt:lpstr>
      <vt:lpstr>Fungal growth - microcosm</vt:lpstr>
      <vt:lpstr>Respiration - microcosm</vt:lpstr>
      <vt:lpstr>'PLFA -  PCA'!Work_____Sandra_Rabow_PLFAs_PCA_on_gradient_and_microcosms_PCA_on_Sandra_gradient_and_Microcosms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2022-10-04T09:42:47Z</dcterms:created>
  <dcterms:modified xsi:type="dcterms:W3CDTF">2022-10-25T10:07:55Z</dcterms:modified>
</cp:coreProperties>
</file>