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0" windowWidth="27795" windowHeight="12405"/>
  </bookViews>
  <sheets>
    <sheet name="Info" sheetId="1" r:id="rId1"/>
    <sheet name="Raw biomass" sheetId="2" r:id="rId2"/>
    <sheet name="Raw AFDW" sheetId="3" r:id="rId3"/>
  </sheets>
  <calcPr calcId="145621"/>
</workbook>
</file>

<file path=xl/calcChain.xml><?xml version="1.0" encoding="utf-8"?>
<calcChain xmlns="http://schemas.openxmlformats.org/spreadsheetml/2006/main">
  <c r="Q6" i="3" l="1"/>
  <c r="Q7" i="3"/>
  <c r="Q8" i="3"/>
  <c r="Q9" i="3"/>
  <c r="Q10" i="3" l="1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Q44" i="3"/>
  <c r="K12" i="3"/>
  <c r="K9" i="3"/>
  <c r="K10" i="3"/>
  <c r="K11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L5" i="2" l="1"/>
  <c r="Q5" i="2" s="1"/>
  <c r="L6" i="2"/>
  <c r="Q6" i="2" s="1"/>
  <c r="L8" i="2"/>
  <c r="Q8" i="2" s="1"/>
  <c r="L9" i="2"/>
  <c r="Q9" i="2" s="1"/>
  <c r="L10" i="2"/>
  <c r="Q10" i="2" s="1"/>
  <c r="L12" i="2"/>
  <c r="Q12" i="2" s="1"/>
  <c r="L13" i="2"/>
  <c r="Q13" i="2" s="1"/>
  <c r="L14" i="2"/>
  <c r="Q14" i="2" s="1"/>
  <c r="L16" i="2"/>
  <c r="Q16" i="2" s="1"/>
  <c r="L17" i="2"/>
  <c r="Q17" i="2" s="1"/>
  <c r="L18" i="2"/>
  <c r="Q18" i="2" s="1"/>
  <c r="L20" i="2"/>
  <c r="Q20" i="2" s="1"/>
  <c r="L21" i="2"/>
  <c r="Q21" i="2" s="1"/>
  <c r="L22" i="2"/>
  <c r="Q22" i="2" s="1"/>
  <c r="I5" i="2"/>
  <c r="I6" i="2"/>
  <c r="I7" i="2"/>
  <c r="L7" i="2" s="1"/>
  <c r="Q7" i="2" s="1"/>
  <c r="I8" i="2"/>
  <c r="I9" i="2"/>
  <c r="I10" i="2"/>
  <c r="I11" i="2"/>
  <c r="L11" i="2" s="1"/>
  <c r="Q11" i="2" s="1"/>
  <c r="I12" i="2"/>
  <c r="I13" i="2"/>
  <c r="I14" i="2"/>
  <c r="I15" i="2"/>
  <c r="L15" i="2" s="1"/>
  <c r="Q15" i="2" s="1"/>
  <c r="I16" i="2"/>
  <c r="I17" i="2"/>
  <c r="I18" i="2"/>
  <c r="I19" i="2"/>
  <c r="L19" i="2" s="1"/>
  <c r="Q19" i="2" s="1"/>
  <c r="I20" i="2"/>
  <c r="I21" i="2"/>
  <c r="I22" i="2"/>
  <c r="I23" i="2"/>
  <c r="L23" i="2" s="1"/>
  <c r="Q23" i="2" s="1"/>
  <c r="I24" i="2"/>
  <c r="L24" i="2" s="1"/>
  <c r="Q24" i="2" s="1"/>
  <c r="I25" i="2"/>
  <c r="L25" i="2" s="1"/>
  <c r="Q25" i="2" s="1"/>
  <c r="I26" i="2"/>
  <c r="L26" i="2" s="1"/>
  <c r="Q26" i="2" s="1"/>
  <c r="I27" i="2"/>
  <c r="L27" i="2" s="1"/>
  <c r="Q27" i="2" s="1"/>
  <c r="I28" i="2"/>
  <c r="L28" i="2" s="1"/>
  <c r="Q28" i="2" s="1"/>
  <c r="I29" i="2"/>
  <c r="L29" i="2" s="1"/>
  <c r="Q29" i="2" s="1"/>
  <c r="I30" i="2"/>
  <c r="L30" i="2" s="1"/>
  <c r="Q30" i="2" s="1"/>
  <c r="I31" i="2"/>
  <c r="L31" i="2" s="1"/>
  <c r="Q31" i="2" s="1"/>
  <c r="I32" i="2"/>
  <c r="L32" i="2" s="1"/>
  <c r="Q32" i="2" s="1"/>
  <c r="I33" i="2"/>
  <c r="L33" i="2" s="1"/>
  <c r="Q33" i="2" s="1"/>
  <c r="I4" i="2"/>
  <c r="L4" i="2" s="1"/>
  <c r="Q4" i="2" s="1"/>
  <c r="H5" i="2"/>
  <c r="K5" i="2" s="1"/>
  <c r="H6" i="2"/>
  <c r="K6" i="2" s="1"/>
  <c r="H7" i="2"/>
  <c r="K7" i="2" s="1"/>
  <c r="H8" i="2"/>
  <c r="K8" i="2" s="1"/>
  <c r="H9" i="2"/>
  <c r="K9" i="2" s="1"/>
  <c r="H10" i="2"/>
  <c r="K10" i="2" s="1"/>
  <c r="H11" i="2"/>
  <c r="K11" i="2" s="1"/>
  <c r="H12" i="2"/>
  <c r="K12" i="2" s="1"/>
  <c r="H13" i="2"/>
  <c r="K13" i="2" s="1"/>
  <c r="H14" i="2"/>
  <c r="K14" i="2" s="1"/>
  <c r="H15" i="2"/>
  <c r="K15" i="2" s="1"/>
  <c r="H16" i="2"/>
  <c r="K16" i="2" s="1"/>
  <c r="H17" i="2"/>
  <c r="K17" i="2" s="1"/>
  <c r="H18" i="2"/>
  <c r="K18" i="2" s="1"/>
  <c r="H19" i="2"/>
  <c r="K19" i="2" s="1"/>
  <c r="H20" i="2"/>
  <c r="K20" i="2" s="1"/>
  <c r="H21" i="2"/>
  <c r="K21" i="2" s="1"/>
  <c r="H22" i="2"/>
  <c r="K22" i="2" s="1"/>
  <c r="H23" i="2"/>
  <c r="K23" i="2" s="1"/>
  <c r="H24" i="2"/>
  <c r="K24" i="2" s="1"/>
  <c r="H25" i="2"/>
  <c r="K25" i="2" s="1"/>
  <c r="H26" i="2"/>
  <c r="K26" i="2" s="1"/>
  <c r="H27" i="2"/>
  <c r="K27" i="2" s="1"/>
  <c r="H28" i="2"/>
  <c r="K28" i="2" s="1"/>
  <c r="H29" i="2"/>
  <c r="K29" i="2" s="1"/>
  <c r="H30" i="2"/>
  <c r="K30" i="2" s="1"/>
  <c r="H31" i="2"/>
  <c r="K31" i="2" s="1"/>
  <c r="H32" i="2"/>
  <c r="K32" i="2" s="1"/>
  <c r="H33" i="2"/>
  <c r="K33" i="2" s="1"/>
  <c r="H4" i="2"/>
  <c r="K4" i="2" s="1"/>
  <c r="N31" i="2" l="1"/>
  <c r="P31" i="2"/>
  <c r="N27" i="2"/>
  <c r="P27" i="2"/>
  <c r="N23" i="2"/>
  <c r="P23" i="2"/>
  <c r="N19" i="2"/>
  <c r="P19" i="2"/>
  <c r="N15" i="2"/>
  <c r="P15" i="2"/>
  <c r="N11" i="2"/>
  <c r="P11" i="2"/>
  <c r="N7" i="2"/>
  <c r="P7" i="2"/>
  <c r="N4" i="2"/>
  <c r="P4" i="2"/>
  <c r="N30" i="2"/>
  <c r="P30" i="2"/>
  <c r="N26" i="2"/>
  <c r="P26" i="2"/>
  <c r="N22" i="2"/>
  <c r="P22" i="2"/>
  <c r="N18" i="2"/>
  <c r="P18" i="2"/>
  <c r="N14" i="2"/>
  <c r="P14" i="2"/>
  <c r="N10" i="2"/>
  <c r="P10" i="2"/>
  <c r="N6" i="2"/>
  <c r="P6" i="2"/>
  <c r="N33" i="2"/>
  <c r="P33" i="2"/>
  <c r="N29" i="2"/>
  <c r="P29" i="2"/>
  <c r="N25" i="2"/>
  <c r="P25" i="2"/>
  <c r="N21" i="2"/>
  <c r="P21" i="2"/>
  <c r="N17" i="2"/>
  <c r="P17" i="2"/>
  <c r="N13" i="2"/>
  <c r="P13" i="2"/>
  <c r="N9" i="2"/>
  <c r="P9" i="2"/>
  <c r="N5" i="2"/>
  <c r="P5" i="2"/>
  <c r="N32" i="2"/>
  <c r="P32" i="2"/>
  <c r="N28" i="2"/>
  <c r="P28" i="2"/>
  <c r="N24" i="2"/>
  <c r="P24" i="2"/>
  <c r="N20" i="2"/>
  <c r="P20" i="2"/>
  <c r="N16" i="2"/>
  <c r="P16" i="2"/>
  <c r="N12" i="2"/>
  <c r="P12" i="2"/>
  <c r="N8" i="2"/>
  <c r="P8" i="2"/>
  <c r="B7" i="3"/>
  <c r="B8" i="3" s="1"/>
  <c r="B9" i="3" s="1"/>
  <c r="B10" i="3" s="1"/>
  <c r="B11" i="3" s="1"/>
  <c r="B12" i="3" s="1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33" i="3" s="1"/>
  <c r="B34" i="3" s="1"/>
  <c r="B35" i="3" s="1"/>
  <c r="B36" i="3" s="1"/>
  <c r="B37" i="3" s="1"/>
  <c r="B38" i="3" s="1"/>
  <c r="B39" i="3" s="1"/>
  <c r="B40" i="3" s="1"/>
  <c r="B41" i="3" s="1"/>
  <c r="B42" i="3" s="1"/>
  <c r="B43" i="3" s="1"/>
  <c r="B44" i="3" s="1"/>
</calcChain>
</file>

<file path=xl/sharedStrings.xml><?xml version="1.0" encoding="utf-8"?>
<sst xmlns="http://schemas.openxmlformats.org/spreadsheetml/2006/main" count="180" uniqueCount="159">
  <si>
    <t>gloeiverliesbepaling</t>
  </si>
  <si>
    <t>10-15 mg per sample</t>
  </si>
  <si>
    <t xml:space="preserve"> </t>
  </si>
  <si>
    <t>populier standaard 3x</t>
  </si>
  <si>
    <t xml:space="preserve">W  </t>
  </si>
  <si>
    <t>3 lege cups blanco</t>
  </si>
  <si>
    <t>date</t>
  </si>
  <si>
    <t>cup</t>
  </si>
  <si>
    <t>sample</t>
  </si>
  <si>
    <t>cup + sample</t>
  </si>
  <si>
    <t>gloeien</t>
  </si>
  <si>
    <t>COUNT</t>
  </si>
  <si>
    <t>SERIE</t>
  </si>
  <si>
    <t>PLATEAU</t>
  </si>
  <si>
    <t>CODE</t>
  </si>
  <si>
    <t>mg</t>
  </si>
  <si>
    <t>samplename</t>
  </si>
  <si>
    <t>REMARKS</t>
  </si>
  <si>
    <t>ash fraction</t>
  </si>
  <si>
    <t>waarvan eerste 2 uur op 200 graden</t>
  </si>
  <si>
    <t>A1</t>
  </si>
  <si>
    <t>blank1</t>
  </si>
  <si>
    <t xml:space="preserve">uitzetten, en overnacht afkoelen </t>
  </si>
  <si>
    <t>A2</t>
  </si>
  <si>
    <t>blank2</t>
  </si>
  <si>
    <t>hierna in excicator afkoelen tot kamerT</t>
  </si>
  <si>
    <t>A3</t>
  </si>
  <si>
    <t>blank3</t>
  </si>
  <si>
    <t>hierna wegen in micro-balans</t>
  </si>
  <si>
    <t>A4</t>
  </si>
  <si>
    <t>stnd birch1</t>
  </si>
  <si>
    <t>A5</t>
  </si>
  <si>
    <t>stnd birch2</t>
  </si>
  <si>
    <t>A6</t>
  </si>
  <si>
    <t>stnd pop1</t>
  </si>
  <si>
    <t>A7</t>
  </si>
  <si>
    <t>stnd pop2</t>
  </si>
  <si>
    <t>A8</t>
  </si>
  <si>
    <t>A9</t>
  </si>
  <si>
    <t>A10</t>
  </si>
  <si>
    <t>A11</t>
  </si>
  <si>
    <t>A12</t>
  </si>
  <si>
    <t>A13</t>
  </si>
  <si>
    <t>A14</t>
  </si>
  <si>
    <t>A15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</si>
  <si>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</si>
  <si>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</si>
  <si>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</si>
  <si>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</si>
  <si>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</si>
  <si>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</si>
  <si>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</si>
  <si>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</si>
  <si>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</si>
  <si>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</si>
  <si>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</si>
  <si>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</si>
  <si>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</si>
  <si>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</si>
  <si>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</si>
  <si>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</si>
  <si>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</si>
  <si>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</si>
  <si>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</si>
  <si>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</si>
  <si>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</si>
  <si>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</si>
  <si>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</si>
  <si>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</si>
  <si>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Mesocosm experiment</t>
  </si>
  <si>
    <t>Biomass of macroinvertebrates at t=0</t>
  </si>
  <si>
    <t>Then put in liquid N (in eppendorf tube)</t>
  </si>
  <si>
    <t>AFDW: in oven for 5 hours at 550 degrees Celsius, first two hours at 200 degrees Celsius</t>
  </si>
  <si>
    <t>2b, communities of three macroinvertebrate species</t>
  </si>
  <si>
    <t>Fresh biomass: remove excess water on animals with a tissue</t>
  </si>
  <si>
    <t>Dry biomass: dry overnight in oven at 60 degrees Celsius</t>
  </si>
  <si>
    <t>Average individual biomass</t>
  </si>
  <si>
    <t>fresh</t>
  </si>
  <si>
    <t>dry</t>
  </si>
  <si>
    <t>Code</t>
  </si>
  <si>
    <t># animals</t>
  </si>
  <si>
    <t>cup (g)</t>
  </si>
  <si>
    <t>cup + animals (g)</t>
  </si>
  <si>
    <t>biomass (g)</t>
  </si>
  <si>
    <t>biomass (mg)</t>
  </si>
  <si>
    <t>1h</t>
  </si>
  <si>
    <t>2h</t>
  </si>
  <si>
    <t>3h</t>
  </si>
  <si>
    <t>4h</t>
  </si>
  <si>
    <t>5h</t>
  </si>
  <si>
    <t>6h</t>
  </si>
  <si>
    <t>7h</t>
  </si>
  <si>
    <t>8h</t>
  </si>
  <si>
    <t>9h</t>
  </si>
  <si>
    <t>10h</t>
  </si>
  <si>
    <t>1s</t>
  </si>
  <si>
    <t>2s</t>
  </si>
  <si>
    <t>3s</t>
  </si>
  <si>
    <t>4s</t>
  </si>
  <si>
    <t>5s</t>
  </si>
  <si>
    <t>6s</t>
  </si>
  <si>
    <t>7s</t>
  </si>
  <si>
    <t>8s</t>
  </si>
  <si>
    <t>9s</t>
  </si>
  <si>
    <t>10s</t>
  </si>
  <si>
    <t>1b</t>
  </si>
  <si>
    <t>2b</t>
  </si>
  <si>
    <t>3b</t>
  </si>
  <si>
    <t>4b</t>
  </si>
  <si>
    <t>5b</t>
  </si>
  <si>
    <t>6b</t>
  </si>
  <si>
    <t>7b</t>
  </si>
  <si>
    <t>8b</t>
  </si>
  <si>
    <t>9b</t>
  </si>
  <si>
    <t>10b</t>
  </si>
  <si>
    <t>notes</t>
  </si>
  <si>
    <t>In contrast to the same measurements done in experiment 2a, the animals were now left in the fridge for 48 h to empty their stomachs. This resulted in one dead macro-invertebrates which was not taken into account.</t>
  </si>
  <si>
    <t>7 juveniles, included</t>
  </si>
  <si>
    <t>3 juveniles, not included</t>
  </si>
  <si>
    <t>Juveniles only included if they were large enough to add something to the biomass (haustorius).</t>
  </si>
  <si>
    <t>4 juveniles, not included</t>
  </si>
  <si>
    <t xml:space="preserve">1 dead after 48 h, not included; 3 juveniles, not included </t>
  </si>
  <si>
    <t>2 juveniles, not included</t>
  </si>
  <si>
    <t>5 uur 550 graden,</t>
  </si>
  <si>
    <t>W (550)</t>
  </si>
  <si>
    <t>W  (550)</t>
  </si>
  <si>
    <t>chitin crab 1</t>
  </si>
  <si>
    <t>chitin crab 2</t>
  </si>
  <si>
    <t>1h t=0</t>
  </si>
  <si>
    <t>2h t=0</t>
  </si>
  <si>
    <t>3h t=0</t>
  </si>
  <si>
    <t>4h t=0</t>
  </si>
  <si>
    <t>5h t=0</t>
  </si>
  <si>
    <t>6h t=0</t>
  </si>
  <si>
    <t>7h t=0</t>
  </si>
  <si>
    <t>8h t=0</t>
  </si>
  <si>
    <t>9h t=0</t>
  </si>
  <si>
    <t>10h t=0</t>
  </si>
  <si>
    <t>1b t=0</t>
  </si>
  <si>
    <t>2b t=0</t>
  </si>
  <si>
    <t>3b t=0</t>
  </si>
  <si>
    <t>4b t=0</t>
  </si>
  <si>
    <t>5b t=0</t>
  </si>
  <si>
    <t>6b t=0</t>
  </si>
  <si>
    <t>7b t=0</t>
  </si>
  <si>
    <t>8b t=0</t>
  </si>
  <si>
    <t>9b t=0</t>
  </si>
  <si>
    <t>10b t=0</t>
  </si>
  <si>
    <t>1s t=0</t>
  </si>
  <si>
    <t>2s t=0</t>
  </si>
  <si>
    <t>3s t=0</t>
  </si>
  <si>
    <t>4s t=0</t>
  </si>
  <si>
    <t>5s t=0</t>
  </si>
  <si>
    <t>6s t=0</t>
  </si>
  <si>
    <t>7s t=0</t>
  </si>
  <si>
    <t>8s t=0</t>
  </si>
  <si>
    <t>9s t=0</t>
  </si>
  <si>
    <t>10s t=0</t>
  </si>
  <si>
    <t>Ratio fresh/dry biomass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</si>
</sst>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Border="1"/>
    <xf numFmtId="0" fontId="0" fillId="0" borderId="0" xfId="0" applyFill="1" applyBorder="1"/>
    <xf numFmtId="14" fontId="0" fillId="0" borderId="0" xfId="0" applyNumberFormat="1" applyBorder="1"/>
    <xf numFmtId="2" fontId="0" fillId="0" borderId="0" xfId="0" applyNumberFormat="1"/>
    <xf numFmtId="0" fontId="1" fillId="0" borderId="0" xfId="0" applyFont="1"/>
    <xf numFmtId="0" fontId="2" fillId="0" borderId="0" xfId="0" applyFont="1"/>
    <xf numFmtId="0" fontId="0" fillId="0" borderId="0" xfId="0" applyFont="1" applyBorder="1"/>
    <xf numFmtId="0" fontId="0" fillId="0" borderId="0" xfId="0" applyFont="1"/>
    <xf numFmtId="0" fontId="3" fillId="0" borderId="0" xfId="0" applyFont="1" applyBorder="1"/>
    <xf numFmtId="164" fontId="2" fillId="0" borderId="0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tabSelected="1" workbookViewId="0">
      <selection activeCell="A7" sqref="A7"/>
    </sheetView>
  </sheetViews>
  <sheetFormatPr defaultRowHeight="15" x14ac:dyDescent="0.25"/>
  <sheetData>
    <row r="1" spans="1:1" x14ac:dyDescent="0.25">
      <c r="A1" t="s">
        <v>69</v>
      </c>
    </row>
    <row r="2" spans="1:1" x14ac:dyDescent="0.25">
      <c r="A2" t="s">
        <v>73</v>
      </c>
    </row>
    <row r="4" spans="1:1" x14ac:dyDescent="0.25">
      <c r="A4" t="s">
        <v>70</v>
      </c>
    </row>
    <row r="5" spans="1:1" x14ac:dyDescent="0.25">
      <c r="A5" t="s">
        <v>116</v>
      </c>
    </row>
    <row r="6" spans="1:1" x14ac:dyDescent="0.25">
      <c r="A6" t="s">
        <v>119</v>
      </c>
    </row>
    <row r="8" spans="1:1" x14ac:dyDescent="0.25">
      <c r="A8" t="s">
        <v>74</v>
      </c>
    </row>
    <row r="9" spans="1:1" x14ac:dyDescent="0.25">
      <c r="A9" t="s">
        <v>71</v>
      </c>
    </row>
    <row r="10" spans="1:1" x14ac:dyDescent="0.25">
      <c r="A10" t="s">
        <v>75</v>
      </c>
    </row>
    <row r="11" spans="1:1" x14ac:dyDescent="0.25">
      <c r="A11" t="s">
        <v>72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"/>
  <sheetViews>
    <sheetView workbookViewId="0">
      <selection activeCell="U19" sqref="U19"/>
    </sheetView>
  </sheetViews>
  <sheetFormatPr defaultRowHeight="15" x14ac:dyDescent="0.25"/>
  <cols>
    <col min="4" max="5" width="15.85546875" bestFit="1" customWidth="1"/>
    <col min="6" max="6" width="15.85546875" customWidth="1"/>
    <col min="8" max="8" width="11.140625" bestFit="1" customWidth="1"/>
    <col min="11" max="11" width="11.85546875" customWidth="1"/>
    <col min="13" max="13" width="5" customWidth="1"/>
    <col min="15" max="15" width="14.140625" customWidth="1"/>
    <col min="16" max="16" width="12.85546875" customWidth="1"/>
  </cols>
  <sheetData>
    <row r="1" spans="1:17" x14ac:dyDescent="0.25">
      <c r="K1" t="s">
        <v>76</v>
      </c>
      <c r="P1" t="s">
        <v>76</v>
      </c>
    </row>
    <row r="2" spans="1:17" x14ac:dyDescent="0.25">
      <c r="D2" t="s">
        <v>77</v>
      </c>
      <c r="E2" t="s">
        <v>78</v>
      </c>
      <c r="H2" t="s">
        <v>77</v>
      </c>
      <c r="I2" t="s">
        <v>78</v>
      </c>
      <c r="K2" t="s">
        <v>77</v>
      </c>
      <c r="L2" t="s">
        <v>78</v>
      </c>
      <c r="P2" t="s">
        <v>77</v>
      </c>
      <c r="Q2" t="s">
        <v>78</v>
      </c>
    </row>
    <row r="3" spans="1:17" x14ac:dyDescent="0.25">
      <c r="A3" t="s">
        <v>79</v>
      </c>
      <c r="B3" t="s">
        <v>80</v>
      </c>
      <c r="C3" t="s">
        <v>81</v>
      </c>
      <c r="D3" t="s">
        <v>82</v>
      </c>
      <c r="E3" t="s">
        <v>82</v>
      </c>
      <c r="F3" t="s">
        <v>115</v>
      </c>
      <c r="H3" t="s">
        <v>83</v>
      </c>
      <c r="I3" t="s">
        <v>83</v>
      </c>
      <c r="K3" t="s">
        <v>83</v>
      </c>
      <c r="L3" t="s">
        <v>83</v>
      </c>
      <c r="N3" t="s">
        <v>158</v>
      </c>
      <c r="P3" t="s">
        <v>84</v>
      </c>
      <c r="Q3" t="s">
        <v>84</v>
      </c>
    </row>
    <row r="4" spans="1:17" x14ac:dyDescent="0.25">
      <c r="A4" t="s">
        <v>85</v>
      </c>
      <c r="B4">
        <v>10</v>
      </c>
      <c r="C4">
        <v>1.0383</v>
      </c>
      <c r="D4">
        <v>1.2785</v>
      </c>
      <c r="E4">
        <v>1.0931999999999999</v>
      </c>
      <c r="H4">
        <f>D4-C4</f>
        <v>0.24019999999999997</v>
      </c>
      <c r="I4">
        <f>E4-C4</f>
        <v>5.4899999999999949E-2</v>
      </c>
      <c r="K4">
        <f>H4/B4</f>
        <v>2.4019999999999996E-2</v>
      </c>
      <c r="L4">
        <f>I4/B4</f>
        <v>5.4899999999999949E-3</v>
      </c>
      <c r="N4">
        <f>K4/L4</f>
        <v>4.3752276867031004</v>
      </c>
      <c r="P4" s="4">
        <f>K4*1000</f>
        <v>24.019999999999996</v>
      </c>
      <c r="Q4" s="4">
        <f>L4*1000</f>
        <v>5.4899999999999949</v>
      </c>
    </row>
    <row r="5" spans="1:17" x14ac:dyDescent="0.25">
      <c r="A5" t="s">
        <v>86</v>
      </c>
      <c r="B5">
        <v>10</v>
      </c>
      <c r="C5">
        <v>1.0434000000000001</v>
      </c>
      <c r="D5">
        <v>1.3369</v>
      </c>
      <c r="E5">
        <v>1.1137999999999999</v>
      </c>
      <c r="H5">
        <f t="shared" ref="H5:H33" si="0">D5-C5</f>
        <v>0.29349999999999987</v>
      </c>
      <c r="I5">
        <f t="shared" ref="I5:I33" si="1">E5-C5</f>
        <v>7.0399999999999796E-2</v>
      </c>
      <c r="K5">
        <f t="shared" ref="K5:K33" si="2">H5/B5</f>
        <v>2.9349999999999987E-2</v>
      </c>
      <c r="L5">
        <f t="shared" ref="L5:L33" si="3">I5/B5</f>
        <v>7.0399999999999794E-3</v>
      </c>
      <c r="N5">
        <f t="shared" ref="N5:N33" si="4">K5/L5</f>
        <v>4.1690340909091015</v>
      </c>
      <c r="P5" s="4">
        <f t="shared" ref="P5:Q33" si="5">K5*1000</f>
        <v>29.349999999999987</v>
      </c>
      <c r="Q5" s="4">
        <f t="shared" si="5"/>
        <v>7.0399999999999796</v>
      </c>
    </row>
    <row r="6" spans="1:17" x14ac:dyDescent="0.25">
      <c r="A6" t="s">
        <v>87</v>
      </c>
      <c r="B6">
        <v>10</v>
      </c>
      <c r="C6">
        <v>1.0442</v>
      </c>
      <c r="D6">
        <v>1.2486999999999999</v>
      </c>
      <c r="E6">
        <v>1.0983000000000001</v>
      </c>
      <c r="H6">
        <f t="shared" si="0"/>
        <v>0.2044999999999999</v>
      </c>
      <c r="I6">
        <f t="shared" si="1"/>
        <v>5.4100000000000037E-2</v>
      </c>
      <c r="K6">
        <f t="shared" si="2"/>
        <v>2.0449999999999989E-2</v>
      </c>
      <c r="L6">
        <f t="shared" si="3"/>
        <v>5.4100000000000033E-3</v>
      </c>
      <c r="N6">
        <f t="shared" si="4"/>
        <v>3.7800369685767055</v>
      </c>
      <c r="P6" s="4">
        <f t="shared" si="5"/>
        <v>20.449999999999989</v>
      </c>
      <c r="Q6" s="4">
        <f t="shared" si="5"/>
        <v>5.4100000000000037</v>
      </c>
    </row>
    <row r="7" spans="1:17" x14ac:dyDescent="0.25">
      <c r="A7" t="s">
        <v>88</v>
      </c>
      <c r="B7">
        <v>10</v>
      </c>
      <c r="C7">
        <v>1.0412999999999999</v>
      </c>
      <c r="D7">
        <v>1.3288</v>
      </c>
      <c r="E7">
        <v>1.1102000000000001</v>
      </c>
      <c r="H7">
        <f t="shared" si="0"/>
        <v>0.28750000000000009</v>
      </c>
      <c r="I7">
        <f t="shared" si="1"/>
        <v>6.8900000000000183E-2</v>
      </c>
      <c r="K7">
        <f t="shared" si="2"/>
        <v>2.8750000000000008E-2</v>
      </c>
      <c r="L7">
        <f t="shared" si="3"/>
        <v>6.8900000000000185E-3</v>
      </c>
      <c r="N7">
        <f t="shared" si="4"/>
        <v>4.1727140783744456</v>
      </c>
      <c r="P7" s="4">
        <f t="shared" si="5"/>
        <v>28.750000000000007</v>
      </c>
      <c r="Q7" s="4">
        <f t="shared" si="5"/>
        <v>6.8900000000000183</v>
      </c>
    </row>
    <row r="8" spans="1:17" x14ac:dyDescent="0.25">
      <c r="A8" t="s">
        <v>89</v>
      </c>
      <c r="B8">
        <v>10</v>
      </c>
      <c r="C8">
        <v>1.0509999999999999</v>
      </c>
      <c r="D8">
        <v>1.2826</v>
      </c>
      <c r="E8">
        <v>1.1113999999999999</v>
      </c>
      <c r="H8">
        <f t="shared" si="0"/>
        <v>0.23160000000000003</v>
      </c>
      <c r="I8">
        <f t="shared" si="1"/>
        <v>6.0400000000000009E-2</v>
      </c>
      <c r="K8">
        <f t="shared" si="2"/>
        <v>2.3160000000000004E-2</v>
      </c>
      <c r="L8">
        <f t="shared" si="3"/>
        <v>6.0400000000000011E-3</v>
      </c>
      <c r="N8">
        <f t="shared" si="4"/>
        <v>3.8344370860927151</v>
      </c>
      <c r="P8" s="4">
        <f t="shared" si="5"/>
        <v>23.160000000000004</v>
      </c>
      <c r="Q8" s="4">
        <f t="shared" si="5"/>
        <v>6.0400000000000009</v>
      </c>
    </row>
    <row r="9" spans="1:17" x14ac:dyDescent="0.25">
      <c r="A9" t="s">
        <v>90</v>
      </c>
      <c r="B9" s="6">
        <v>10</v>
      </c>
      <c r="C9">
        <v>1.0545</v>
      </c>
      <c r="D9">
        <v>1.2971999999999999</v>
      </c>
      <c r="E9">
        <v>1.1169</v>
      </c>
      <c r="H9">
        <f t="shared" si="0"/>
        <v>0.24269999999999992</v>
      </c>
      <c r="I9">
        <f t="shared" si="1"/>
        <v>6.2400000000000011E-2</v>
      </c>
      <c r="K9">
        <f t="shared" si="2"/>
        <v>2.4269999999999993E-2</v>
      </c>
      <c r="L9">
        <f t="shared" si="3"/>
        <v>6.2400000000000008E-3</v>
      </c>
      <c r="N9">
        <f t="shared" si="4"/>
        <v>3.8894230769230753</v>
      </c>
      <c r="P9" s="4">
        <f t="shared" si="5"/>
        <v>24.269999999999992</v>
      </c>
      <c r="Q9" s="4">
        <f t="shared" si="5"/>
        <v>6.2400000000000011</v>
      </c>
    </row>
    <row r="10" spans="1:17" x14ac:dyDescent="0.25">
      <c r="A10" t="s">
        <v>91</v>
      </c>
      <c r="B10">
        <v>10</v>
      </c>
      <c r="C10">
        <v>1.0442</v>
      </c>
      <c r="D10">
        <v>1.2266999999999999</v>
      </c>
      <c r="E10">
        <v>1.0911</v>
      </c>
      <c r="H10">
        <f t="shared" si="0"/>
        <v>0.18249999999999988</v>
      </c>
      <c r="I10">
        <f t="shared" si="1"/>
        <v>4.6899999999999942E-2</v>
      </c>
      <c r="K10">
        <f t="shared" si="2"/>
        <v>1.8249999999999988E-2</v>
      </c>
      <c r="L10">
        <f t="shared" si="3"/>
        <v>4.6899999999999945E-3</v>
      </c>
      <c r="N10">
        <f t="shared" si="4"/>
        <v>3.8912579957356099</v>
      </c>
      <c r="P10" s="4">
        <f t="shared" si="5"/>
        <v>18.249999999999989</v>
      </c>
      <c r="Q10" s="4">
        <f t="shared" si="5"/>
        <v>4.6899999999999942</v>
      </c>
    </row>
    <row r="11" spans="1:17" x14ac:dyDescent="0.25">
      <c r="A11" t="s">
        <v>92</v>
      </c>
      <c r="B11">
        <v>10</v>
      </c>
      <c r="C11">
        <v>1.0510999999999999</v>
      </c>
      <c r="D11">
        <v>1.3498000000000001</v>
      </c>
      <c r="E11">
        <v>1.1254</v>
      </c>
      <c r="F11" t="s">
        <v>117</v>
      </c>
      <c r="H11">
        <f t="shared" si="0"/>
        <v>0.29870000000000019</v>
      </c>
      <c r="I11">
        <f t="shared" si="1"/>
        <v>7.4300000000000033E-2</v>
      </c>
      <c r="K11">
        <f t="shared" si="2"/>
        <v>2.9870000000000018E-2</v>
      </c>
      <c r="L11">
        <f t="shared" si="3"/>
        <v>7.4300000000000034E-3</v>
      </c>
      <c r="N11">
        <f t="shared" si="4"/>
        <v>4.0201884253028268</v>
      </c>
      <c r="P11" s="4">
        <f t="shared" si="5"/>
        <v>29.870000000000019</v>
      </c>
      <c r="Q11" s="4">
        <f t="shared" si="5"/>
        <v>7.4300000000000033</v>
      </c>
    </row>
    <row r="12" spans="1:17" x14ac:dyDescent="0.25">
      <c r="A12" t="s">
        <v>93</v>
      </c>
      <c r="B12">
        <v>10</v>
      </c>
      <c r="C12">
        <v>1.0508999999999999</v>
      </c>
      <c r="D12">
        <v>1.3012999999999999</v>
      </c>
      <c r="E12">
        <v>1.1156999999999999</v>
      </c>
      <c r="H12">
        <f t="shared" si="0"/>
        <v>0.25039999999999996</v>
      </c>
      <c r="I12">
        <f t="shared" si="1"/>
        <v>6.4799999999999969E-2</v>
      </c>
      <c r="K12">
        <f t="shared" si="2"/>
        <v>2.5039999999999996E-2</v>
      </c>
      <c r="L12">
        <f t="shared" si="3"/>
        <v>6.479999999999997E-3</v>
      </c>
      <c r="N12">
        <f t="shared" si="4"/>
        <v>3.8641975308641987</v>
      </c>
      <c r="P12" s="4">
        <f t="shared" si="5"/>
        <v>25.039999999999996</v>
      </c>
      <c r="Q12" s="4">
        <f t="shared" si="5"/>
        <v>6.4799999999999969</v>
      </c>
    </row>
    <row r="13" spans="1:17" x14ac:dyDescent="0.25">
      <c r="A13" t="s">
        <v>94</v>
      </c>
      <c r="B13">
        <v>10</v>
      </c>
      <c r="C13">
        <v>1.0550999999999999</v>
      </c>
      <c r="D13">
        <v>1.2664</v>
      </c>
      <c r="E13">
        <v>1.1087</v>
      </c>
      <c r="H13">
        <f t="shared" si="0"/>
        <v>0.21130000000000004</v>
      </c>
      <c r="I13">
        <f t="shared" si="1"/>
        <v>5.3600000000000092E-2</v>
      </c>
      <c r="K13">
        <f t="shared" si="2"/>
        <v>2.1130000000000003E-2</v>
      </c>
      <c r="L13">
        <f t="shared" si="3"/>
        <v>5.3600000000000089E-3</v>
      </c>
      <c r="N13">
        <f t="shared" si="4"/>
        <v>3.9421641791044717</v>
      </c>
      <c r="P13" s="4">
        <f t="shared" si="5"/>
        <v>21.130000000000003</v>
      </c>
      <c r="Q13" s="4">
        <f t="shared" si="5"/>
        <v>5.3600000000000092</v>
      </c>
    </row>
    <row r="14" spans="1:17" x14ac:dyDescent="0.25">
      <c r="A14" t="s">
        <v>95</v>
      </c>
      <c r="B14">
        <v>10</v>
      </c>
      <c r="C14">
        <v>1.0432999999999999</v>
      </c>
      <c r="D14">
        <v>1.361</v>
      </c>
      <c r="E14">
        <v>1.1234999999999999</v>
      </c>
      <c r="H14">
        <f t="shared" si="0"/>
        <v>0.31770000000000009</v>
      </c>
      <c r="I14">
        <f t="shared" si="1"/>
        <v>8.0200000000000049E-2</v>
      </c>
      <c r="K14">
        <f t="shared" si="2"/>
        <v>3.1770000000000007E-2</v>
      </c>
      <c r="L14">
        <f t="shared" si="3"/>
        <v>8.0200000000000046E-3</v>
      </c>
      <c r="N14">
        <f t="shared" si="4"/>
        <v>3.9613466334164573</v>
      </c>
      <c r="P14" s="4">
        <f t="shared" si="5"/>
        <v>31.770000000000007</v>
      </c>
      <c r="Q14" s="4">
        <f t="shared" si="5"/>
        <v>8.0200000000000049</v>
      </c>
    </row>
    <row r="15" spans="1:17" x14ac:dyDescent="0.25">
      <c r="A15" t="s">
        <v>96</v>
      </c>
      <c r="B15">
        <v>10</v>
      </c>
      <c r="C15">
        <v>1.0441</v>
      </c>
      <c r="D15">
        <v>1.5485</v>
      </c>
      <c r="E15">
        <v>1.1625000000000001</v>
      </c>
      <c r="H15">
        <f t="shared" si="0"/>
        <v>0.50439999999999996</v>
      </c>
      <c r="I15">
        <f t="shared" si="1"/>
        <v>0.11840000000000006</v>
      </c>
      <c r="K15">
        <f t="shared" si="2"/>
        <v>5.0439999999999999E-2</v>
      </c>
      <c r="L15">
        <f t="shared" si="3"/>
        <v>1.1840000000000007E-2</v>
      </c>
      <c r="N15">
        <f t="shared" si="4"/>
        <v>4.2601351351351324</v>
      </c>
      <c r="P15" s="4">
        <f t="shared" si="5"/>
        <v>50.44</v>
      </c>
      <c r="Q15" s="4">
        <f t="shared" si="5"/>
        <v>11.840000000000007</v>
      </c>
    </row>
    <row r="16" spans="1:17" x14ac:dyDescent="0.25">
      <c r="A16" t="s">
        <v>97</v>
      </c>
      <c r="B16">
        <v>10</v>
      </c>
      <c r="C16">
        <v>1.0432999999999999</v>
      </c>
      <c r="D16">
        <v>1.5590999999999999</v>
      </c>
      <c r="E16">
        <v>1.1595</v>
      </c>
      <c r="H16">
        <f t="shared" si="0"/>
        <v>0.51580000000000004</v>
      </c>
      <c r="I16">
        <f t="shared" si="1"/>
        <v>0.11620000000000008</v>
      </c>
      <c r="K16">
        <f t="shared" si="2"/>
        <v>5.1580000000000001E-2</v>
      </c>
      <c r="L16">
        <f t="shared" si="3"/>
        <v>1.1620000000000009E-2</v>
      </c>
      <c r="N16">
        <f t="shared" si="4"/>
        <v>4.43889845094664</v>
      </c>
      <c r="P16" s="4">
        <f t="shared" si="5"/>
        <v>51.58</v>
      </c>
      <c r="Q16" s="4">
        <f t="shared" si="5"/>
        <v>11.620000000000008</v>
      </c>
    </row>
    <row r="17" spans="1:17" x14ac:dyDescent="0.25">
      <c r="A17" t="s">
        <v>98</v>
      </c>
      <c r="B17">
        <v>10</v>
      </c>
      <c r="C17">
        <v>1.0448</v>
      </c>
      <c r="D17">
        <v>1.4234</v>
      </c>
      <c r="E17">
        <v>1.1277999999999999</v>
      </c>
      <c r="H17">
        <f t="shared" si="0"/>
        <v>0.37860000000000005</v>
      </c>
      <c r="I17">
        <f t="shared" si="1"/>
        <v>8.2999999999999963E-2</v>
      </c>
      <c r="K17">
        <f t="shared" si="2"/>
        <v>3.7860000000000005E-2</v>
      </c>
      <c r="L17">
        <f t="shared" si="3"/>
        <v>8.2999999999999966E-3</v>
      </c>
      <c r="N17">
        <f t="shared" si="4"/>
        <v>4.5614457831325321</v>
      </c>
      <c r="P17" s="4">
        <f t="shared" si="5"/>
        <v>37.860000000000007</v>
      </c>
      <c r="Q17" s="4">
        <f t="shared" si="5"/>
        <v>8.2999999999999972</v>
      </c>
    </row>
    <row r="18" spans="1:17" x14ac:dyDescent="0.25">
      <c r="A18" t="s">
        <v>99</v>
      </c>
      <c r="B18">
        <v>10</v>
      </c>
      <c r="C18">
        <v>1.0384</v>
      </c>
      <c r="D18">
        <v>1.5316000000000001</v>
      </c>
      <c r="E18">
        <v>1.1528</v>
      </c>
      <c r="H18">
        <f t="shared" si="0"/>
        <v>0.49320000000000008</v>
      </c>
      <c r="I18">
        <f t="shared" si="1"/>
        <v>0.11440000000000006</v>
      </c>
      <c r="K18">
        <f t="shared" si="2"/>
        <v>4.932000000000001E-2</v>
      </c>
      <c r="L18">
        <f t="shared" si="3"/>
        <v>1.1440000000000006E-2</v>
      </c>
      <c r="N18">
        <f t="shared" si="4"/>
        <v>4.3111888111888099</v>
      </c>
      <c r="P18" s="4">
        <f t="shared" si="5"/>
        <v>49.320000000000007</v>
      </c>
      <c r="Q18" s="4">
        <f t="shared" si="5"/>
        <v>11.440000000000005</v>
      </c>
    </row>
    <row r="19" spans="1:17" x14ac:dyDescent="0.25">
      <c r="A19" t="s">
        <v>100</v>
      </c>
      <c r="B19">
        <v>10</v>
      </c>
      <c r="C19">
        <v>1.0589</v>
      </c>
      <c r="D19">
        <v>1.3777999999999999</v>
      </c>
      <c r="E19">
        <v>1.1354</v>
      </c>
      <c r="H19">
        <f t="shared" si="0"/>
        <v>0.31889999999999996</v>
      </c>
      <c r="I19">
        <f t="shared" si="1"/>
        <v>7.6500000000000012E-2</v>
      </c>
      <c r="K19">
        <f t="shared" si="2"/>
        <v>3.1889999999999995E-2</v>
      </c>
      <c r="L19">
        <f t="shared" si="3"/>
        <v>7.6500000000000014E-3</v>
      </c>
      <c r="N19">
        <f t="shared" si="4"/>
        <v>4.1686274509803907</v>
      </c>
      <c r="P19" s="4">
        <f t="shared" si="5"/>
        <v>31.889999999999993</v>
      </c>
      <c r="Q19" s="4">
        <f t="shared" si="5"/>
        <v>7.6500000000000012</v>
      </c>
    </row>
    <row r="20" spans="1:17" x14ac:dyDescent="0.25">
      <c r="A20" t="s">
        <v>101</v>
      </c>
      <c r="B20">
        <v>10</v>
      </c>
      <c r="C20">
        <v>1.0435000000000001</v>
      </c>
      <c r="D20">
        <v>1.4067000000000001</v>
      </c>
      <c r="E20">
        <v>1.1257999999999999</v>
      </c>
      <c r="H20">
        <f t="shared" si="0"/>
        <v>0.36319999999999997</v>
      </c>
      <c r="I20">
        <f t="shared" si="1"/>
        <v>8.2299999999999818E-2</v>
      </c>
      <c r="K20">
        <f t="shared" si="2"/>
        <v>3.6319999999999998E-2</v>
      </c>
      <c r="L20">
        <f t="shared" si="3"/>
        <v>8.2299999999999821E-3</v>
      </c>
      <c r="N20">
        <f t="shared" si="4"/>
        <v>4.4131227217497058</v>
      </c>
      <c r="P20" s="4">
        <f t="shared" si="5"/>
        <v>36.32</v>
      </c>
      <c r="Q20" s="4">
        <f t="shared" si="5"/>
        <v>8.2299999999999827</v>
      </c>
    </row>
    <row r="21" spans="1:17" x14ac:dyDescent="0.25">
      <c r="A21" t="s">
        <v>102</v>
      </c>
      <c r="B21">
        <v>10</v>
      </c>
      <c r="C21">
        <v>1.0385</v>
      </c>
      <c r="D21">
        <v>1.5342</v>
      </c>
      <c r="E21">
        <v>1.1505000000000001</v>
      </c>
      <c r="H21">
        <f t="shared" si="0"/>
        <v>0.49570000000000003</v>
      </c>
      <c r="I21">
        <f t="shared" si="1"/>
        <v>0.1120000000000001</v>
      </c>
      <c r="K21">
        <f t="shared" si="2"/>
        <v>4.9570000000000003E-2</v>
      </c>
      <c r="L21">
        <f t="shared" si="3"/>
        <v>1.120000000000001E-2</v>
      </c>
      <c r="N21">
        <f t="shared" si="4"/>
        <v>4.4258928571428537</v>
      </c>
      <c r="P21" s="4">
        <f t="shared" si="5"/>
        <v>49.57</v>
      </c>
      <c r="Q21" s="4">
        <f t="shared" si="5"/>
        <v>11.20000000000001</v>
      </c>
    </row>
    <row r="22" spans="1:17" x14ac:dyDescent="0.25">
      <c r="A22" t="s">
        <v>103</v>
      </c>
      <c r="B22">
        <v>10</v>
      </c>
      <c r="C22">
        <v>1.0349999999999999</v>
      </c>
      <c r="D22">
        <v>1.5341</v>
      </c>
      <c r="E22">
        <v>1.1463000000000001</v>
      </c>
      <c r="H22">
        <f t="shared" si="0"/>
        <v>0.4991000000000001</v>
      </c>
      <c r="I22">
        <f t="shared" si="1"/>
        <v>0.11130000000000018</v>
      </c>
      <c r="K22">
        <f t="shared" si="2"/>
        <v>4.991000000000001E-2</v>
      </c>
      <c r="L22">
        <f t="shared" si="3"/>
        <v>1.1130000000000018E-2</v>
      </c>
      <c r="N22">
        <f t="shared" si="4"/>
        <v>4.4842767295597419</v>
      </c>
      <c r="P22" s="4">
        <f t="shared" si="5"/>
        <v>49.910000000000011</v>
      </c>
      <c r="Q22" s="4">
        <f t="shared" si="5"/>
        <v>11.130000000000019</v>
      </c>
    </row>
    <row r="23" spans="1:17" x14ac:dyDescent="0.25">
      <c r="A23" t="s">
        <v>104</v>
      </c>
      <c r="B23">
        <v>10</v>
      </c>
      <c r="C23">
        <v>1.0547</v>
      </c>
      <c r="D23">
        <v>1.5246999999999999</v>
      </c>
      <c r="E23">
        <v>1.1597</v>
      </c>
      <c r="H23">
        <f t="shared" si="0"/>
        <v>0.47</v>
      </c>
      <c r="I23">
        <f t="shared" si="1"/>
        <v>0.10499999999999998</v>
      </c>
      <c r="K23">
        <f t="shared" si="2"/>
        <v>4.7E-2</v>
      </c>
      <c r="L23">
        <f>I23/B23</f>
        <v>1.0499999999999999E-2</v>
      </c>
      <c r="N23">
        <f t="shared" si="4"/>
        <v>4.4761904761904763</v>
      </c>
      <c r="P23" s="4">
        <f t="shared" si="5"/>
        <v>47</v>
      </c>
      <c r="Q23" s="4">
        <f t="shared" si="5"/>
        <v>10.499999999999998</v>
      </c>
    </row>
    <row r="24" spans="1:17" x14ac:dyDescent="0.25">
      <c r="A24" t="s">
        <v>105</v>
      </c>
      <c r="B24">
        <v>10</v>
      </c>
      <c r="C24">
        <v>1.0386</v>
      </c>
      <c r="D24">
        <v>1.0862000000000001</v>
      </c>
      <c r="E24">
        <v>1.0502</v>
      </c>
      <c r="F24" t="s">
        <v>118</v>
      </c>
      <c r="H24">
        <f t="shared" si="0"/>
        <v>4.7600000000000087E-2</v>
      </c>
      <c r="I24">
        <f t="shared" si="1"/>
        <v>1.1600000000000055E-2</v>
      </c>
      <c r="K24">
        <f t="shared" si="2"/>
        <v>4.760000000000009E-3</v>
      </c>
      <c r="L24">
        <f t="shared" si="3"/>
        <v>1.1600000000000054E-3</v>
      </c>
      <c r="N24">
        <f t="shared" si="4"/>
        <v>4.1034482758620578</v>
      </c>
      <c r="P24" s="4">
        <f t="shared" si="5"/>
        <v>4.7600000000000087</v>
      </c>
      <c r="Q24" s="4">
        <f t="shared" si="5"/>
        <v>1.1600000000000055</v>
      </c>
    </row>
    <row r="25" spans="1:17" x14ac:dyDescent="0.25">
      <c r="A25" t="s">
        <v>106</v>
      </c>
      <c r="B25" s="5">
        <v>11</v>
      </c>
      <c r="C25">
        <v>1.0459000000000001</v>
      </c>
      <c r="D25">
        <v>1.1003000000000001</v>
      </c>
      <c r="E25">
        <v>1.0588</v>
      </c>
      <c r="H25">
        <f t="shared" si="0"/>
        <v>5.4400000000000004E-2</v>
      </c>
      <c r="I25">
        <f t="shared" si="1"/>
        <v>1.2899999999999912E-2</v>
      </c>
      <c r="K25">
        <f t="shared" si="2"/>
        <v>4.9454545454545454E-3</v>
      </c>
      <c r="L25">
        <f t="shared" si="3"/>
        <v>1.1727272727272647E-3</v>
      </c>
      <c r="N25">
        <f t="shared" si="4"/>
        <v>4.2170542635659203</v>
      </c>
      <c r="P25" s="4">
        <f t="shared" si="5"/>
        <v>4.9454545454545453</v>
      </c>
      <c r="Q25" s="4">
        <f t="shared" si="5"/>
        <v>1.1727272727272648</v>
      </c>
    </row>
    <row r="26" spans="1:17" x14ac:dyDescent="0.25">
      <c r="A26" t="s">
        <v>107</v>
      </c>
      <c r="B26">
        <v>10</v>
      </c>
      <c r="C26">
        <v>1.0414000000000001</v>
      </c>
      <c r="D26">
        <v>1.0989</v>
      </c>
      <c r="E26">
        <v>1.0553999999999999</v>
      </c>
      <c r="H26">
        <f t="shared" si="0"/>
        <v>5.7499999999999885E-2</v>
      </c>
      <c r="I26">
        <f t="shared" si="1"/>
        <v>1.399999999999979E-2</v>
      </c>
      <c r="K26">
        <f t="shared" si="2"/>
        <v>5.7499999999999886E-3</v>
      </c>
      <c r="L26">
        <f t="shared" si="3"/>
        <v>1.399999999999979E-3</v>
      </c>
      <c r="N26">
        <f t="shared" si="4"/>
        <v>4.1071428571429109</v>
      </c>
      <c r="P26" s="4">
        <f t="shared" si="5"/>
        <v>5.7499999999999885</v>
      </c>
      <c r="Q26" s="4">
        <f t="shared" si="5"/>
        <v>1.399999999999979</v>
      </c>
    </row>
    <row r="27" spans="1:17" x14ac:dyDescent="0.25">
      <c r="A27" t="s">
        <v>108</v>
      </c>
      <c r="B27">
        <v>10</v>
      </c>
      <c r="C27">
        <v>1.0350999999999999</v>
      </c>
      <c r="D27">
        <v>1.0826</v>
      </c>
      <c r="E27">
        <v>1.0462</v>
      </c>
      <c r="F27" t="s">
        <v>120</v>
      </c>
      <c r="H27">
        <f t="shared" si="0"/>
        <v>4.7500000000000098E-2</v>
      </c>
      <c r="I27">
        <f t="shared" si="1"/>
        <v>1.110000000000011E-2</v>
      </c>
      <c r="K27">
        <f t="shared" si="2"/>
        <v>4.7500000000000094E-3</v>
      </c>
      <c r="L27">
        <f t="shared" si="3"/>
        <v>1.1100000000000109E-3</v>
      </c>
      <c r="N27">
        <f t="shared" si="4"/>
        <v>4.2792792792792458</v>
      </c>
      <c r="P27" s="4">
        <f t="shared" si="5"/>
        <v>4.7500000000000098</v>
      </c>
      <c r="Q27" s="4">
        <f t="shared" si="5"/>
        <v>1.110000000000011</v>
      </c>
    </row>
    <row r="28" spans="1:17" x14ac:dyDescent="0.25">
      <c r="A28" t="s">
        <v>109</v>
      </c>
      <c r="B28" s="5">
        <v>9</v>
      </c>
      <c r="C28">
        <v>1.0446</v>
      </c>
      <c r="D28">
        <v>1.0918000000000001</v>
      </c>
      <c r="E28">
        <v>1.0564</v>
      </c>
      <c r="F28" t="s">
        <v>121</v>
      </c>
      <c r="H28">
        <f t="shared" si="0"/>
        <v>4.7200000000000131E-2</v>
      </c>
      <c r="I28">
        <f t="shared" si="1"/>
        <v>1.1800000000000033E-2</v>
      </c>
      <c r="K28">
        <f t="shared" si="2"/>
        <v>5.2444444444444587E-3</v>
      </c>
      <c r="L28">
        <f t="shared" si="3"/>
        <v>1.3111111111111147E-3</v>
      </c>
      <c r="N28">
        <f t="shared" si="4"/>
        <v>4</v>
      </c>
      <c r="P28" s="4">
        <f t="shared" si="5"/>
        <v>5.2444444444444587</v>
      </c>
      <c r="Q28" s="4">
        <f t="shared" si="5"/>
        <v>1.3111111111111147</v>
      </c>
    </row>
    <row r="29" spans="1:17" x14ac:dyDescent="0.25">
      <c r="A29" t="s">
        <v>110</v>
      </c>
      <c r="B29">
        <v>10</v>
      </c>
      <c r="C29">
        <v>1.0510999999999999</v>
      </c>
      <c r="D29">
        <v>1.111</v>
      </c>
      <c r="E29">
        <v>1.0658000000000001</v>
      </c>
      <c r="H29">
        <f t="shared" si="0"/>
        <v>5.9900000000000064E-2</v>
      </c>
      <c r="I29">
        <f t="shared" si="1"/>
        <v>1.4700000000000157E-2</v>
      </c>
      <c r="K29">
        <f t="shared" si="2"/>
        <v>5.9900000000000066E-3</v>
      </c>
      <c r="L29">
        <f t="shared" si="3"/>
        <v>1.4700000000000158E-3</v>
      </c>
      <c r="N29">
        <f t="shared" si="4"/>
        <v>4.0748299319727499</v>
      </c>
      <c r="P29" s="4">
        <f t="shared" si="5"/>
        <v>5.9900000000000064</v>
      </c>
      <c r="Q29" s="4">
        <f t="shared" si="5"/>
        <v>1.4700000000000157</v>
      </c>
    </row>
    <row r="30" spans="1:17" x14ac:dyDescent="0.25">
      <c r="A30" t="s">
        <v>111</v>
      </c>
      <c r="B30">
        <v>10</v>
      </c>
      <c r="C30">
        <v>1.0551999999999999</v>
      </c>
      <c r="D30">
        <v>1.1068</v>
      </c>
      <c r="E30">
        <v>1.0670999999999999</v>
      </c>
      <c r="H30">
        <f t="shared" si="0"/>
        <v>5.160000000000009E-2</v>
      </c>
      <c r="I30">
        <f t="shared" si="1"/>
        <v>1.1900000000000022E-2</v>
      </c>
      <c r="K30">
        <f t="shared" si="2"/>
        <v>5.1600000000000092E-3</v>
      </c>
      <c r="L30">
        <f t="shared" si="3"/>
        <v>1.1900000000000023E-3</v>
      </c>
      <c r="N30">
        <f t="shared" si="4"/>
        <v>4.3361344537815123</v>
      </c>
      <c r="P30" s="4">
        <f t="shared" si="5"/>
        <v>5.160000000000009</v>
      </c>
      <c r="Q30" s="4">
        <f t="shared" si="5"/>
        <v>1.1900000000000022</v>
      </c>
    </row>
    <row r="31" spans="1:17" x14ac:dyDescent="0.25">
      <c r="A31" t="s">
        <v>112</v>
      </c>
      <c r="B31">
        <v>10</v>
      </c>
      <c r="C31">
        <v>1.0548</v>
      </c>
      <c r="D31">
        <v>1.1031</v>
      </c>
      <c r="E31">
        <v>1.0667</v>
      </c>
      <c r="F31" t="s">
        <v>122</v>
      </c>
      <c r="H31">
        <f t="shared" si="0"/>
        <v>4.830000000000001E-2</v>
      </c>
      <c r="I31">
        <f t="shared" si="1"/>
        <v>1.1900000000000022E-2</v>
      </c>
      <c r="K31">
        <f t="shared" si="2"/>
        <v>4.830000000000001E-3</v>
      </c>
      <c r="L31">
        <f t="shared" si="3"/>
        <v>1.1900000000000023E-3</v>
      </c>
      <c r="N31">
        <f t="shared" si="4"/>
        <v>4.0588235294117574</v>
      </c>
      <c r="P31" s="4">
        <f t="shared" si="5"/>
        <v>4.830000000000001</v>
      </c>
      <c r="Q31" s="4">
        <f t="shared" si="5"/>
        <v>1.1900000000000022</v>
      </c>
    </row>
    <row r="32" spans="1:17" x14ac:dyDescent="0.25">
      <c r="A32" t="s">
        <v>113</v>
      </c>
      <c r="B32">
        <v>10</v>
      </c>
      <c r="C32">
        <v>1.0349999999999999</v>
      </c>
      <c r="D32">
        <v>1.0891999999999999</v>
      </c>
      <c r="E32">
        <v>1.0482</v>
      </c>
      <c r="F32" t="s">
        <v>118</v>
      </c>
      <c r="H32">
        <f t="shared" si="0"/>
        <v>5.4200000000000026E-2</v>
      </c>
      <c r="I32">
        <f t="shared" si="1"/>
        <v>1.3200000000000101E-2</v>
      </c>
      <c r="K32">
        <f t="shared" si="2"/>
        <v>5.4200000000000029E-3</v>
      </c>
      <c r="L32">
        <f t="shared" si="3"/>
        <v>1.32000000000001E-3</v>
      </c>
      <c r="N32">
        <f t="shared" si="4"/>
        <v>4.1060606060605771</v>
      </c>
      <c r="P32" s="4">
        <f t="shared" si="5"/>
        <v>5.4200000000000026</v>
      </c>
      <c r="Q32" s="4">
        <f t="shared" si="5"/>
        <v>1.3200000000000101</v>
      </c>
    </row>
    <row r="33" spans="1:17" x14ac:dyDescent="0.25">
      <c r="A33" t="s">
        <v>114</v>
      </c>
      <c r="B33">
        <v>10</v>
      </c>
      <c r="C33">
        <v>1.0551999999999999</v>
      </c>
      <c r="D33">
        <v>1.0952</v>
      </c>
      <c r="E33">
        <v>1.0645</v>
      </c>
      <c r="H33">
        <f t="shared" si="0"/>
        <v>4.0000000000000036E-2</v>
      </c>
      <c r="I33">
        <f t="shared" si="1"/>
        <v>9.300000000000086E-3</v>
      </c>
      <c r="K33">
        <f t="shared" si="2"/>
        <v>4.0000000000000036E-3</v>
      </c>
      <c r="L33">
        <f t="shared" si="3"/>
        <v>9.3000000000000862E-4</v>
      </c>
      <c r="N33">
        <f t="shared" si="4"/>
        <v>4.3010752688171685</v>
      </c>
      <c r="P33" s="4">
        <f t="shared" si="5"/>
        <v>4.0000000000000036</v>
      </c>
      <c r="Q33" s="4">
        <f t="shared" si="5"/>
        <v>0.9300000000000086</v>
      </c>
    </row>
    <row r="34" spans="1:17" x14ac:dyDescent="0.25">
      <c r="A34" t="s">
        <v>21</v>
      </c>
      <c r="B34">
        <v>0</v>
      </c>
      <c r="C34">
        <v>1.0436000000000001</v>
      </c>
      <c r="D34">
        <v>0</v>
      </c>
      <c r="E34">
        <v>1.0426</v>
      </c>
      <c r="H34">
        <v>0</v>
      </c>
      <c r="I34">
        <v>0</v>
      </c>
      <c r="K34">
        <v>0</v>
      </c>
      <c r="L34">
        <v>0</v>
      </c>
      <c r="P34">
        <v>0</v>
      </c>
      <c r="Q34">
        <v>0</v>
      </c>
    </row>
    <row r="35" spans="1:17" x14ac:dyDescent="0.25">
      <c r="A35" t="s">
        <v>24</v>
      </c>
      <c r="B35">
        <v>0</v>
      </c>
      <c r="C35">
        <v>1.0510999999999999</v>
      </c>
      <c r="D35">
        <v>0</v>
      </c>
      <c r="E35">
        <v>1.0501</v>
      </c>
      <c r="H35">
        <v>0</v>
      </c>
      <c r="I35">
        <v>0</v>
      </c>
      <c r="K35">
        <v>0</v>
      </c>
      <c r="L35">
        <v>0</v>
      </c>
      <c r="P35">
        <v>0</v>
      </c>
      <c r="Q35">
        <v>0</v>
      </c>
    </row>
    <row r="36" spans="1:17" x14ac:dyDescent="0.25">
      <c r="A36" t="s">
        <v>27</v>
      </c>
      <c r="B36">
        <v>0</v>
      </c>
      <c r="C36">
        <v>1.0447</v>
      </c>
      <c r="D36">
        <v>0</v>
      </c>
      <c r="E36">
        <v>1.0442</v>
      </c>
      <c r="H36">
        <v>0</v>
      </c>
      <c r="I36">
        <v>0</v>
      </c>
      <c r="K36">
        <v>0</v>
      </c>
      <c r="L36">
        <v>0</v>
      </c>
      <c r="P36">
        <v>0</v>
      </c>
      <c r="Q36">
        <v>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4"/>
  <sheetViews>
    <sheetView workbookViewId="0">
      <selection activeCell="T5" sqref="T5"/>
    </sheetView>
  </sheetViews>
  <sheetFormatPr defaultRowHeight="15" x14ac:dyDescent="0.25"/>
  <cols>
    <col min="1" max="1" width="9.42578125" bestFit="1" customWidth="1"/>
    <col min="9" max="9" width="12.42578125" bestFit="1" customWidth="1"/>
    <col min="11" max="11" width="9.140625" style="8"/>
  </cols>
  <sheetData>
    <row r="1" spans="1:17" x14ac:dyDescent="0.25">
      <c r="A1" s="1"/>
      <c r="B1" s="1" t="s">
        <v>0</v>
      </c>
      <c r="C1" s="1"/>
      <c r="D1" s="1"/>
      <c r="E1" s="1"/>
      <c r="F1" s="1"/>
      <c r="H1" s="1"/>
      <c r="I1" s="1"/>
      <c r="K1" s="7"/>
      <c r="L1" s="1"/>
      <c r="M1" s="1" t="s">
        <v>1</v>
      </c>
    </row>
    <row r="2" spans="1:17" x14ac:dyDescent="0.25">
      <c r="A2" s="1"/>
      <c r="B2" s="1" t="s">
        <v>2</v>
      </c>
      <c r="C2" s="1"/>
      <c r="D2" s="1"/>
      <c r="E2" s="1"/>
      <c r="F2" s="1"/>
      <c r="G2" s="1"/>
      <c r="H2" s="1"/>
      <c r="I2" s="1"/>
      <c r="J2" s="1"/>
      <c r="K2" s="7"/>
      <c r="L2" s="1"/>
      <c r="M2" s="1" t="s">
        <v>3</v>
      </c>
    </row>
    <row r="3" spans="1:17" x14ac:dyDescent="0.25">
      <c r="A3" s="1"/>
      <c r="B3" s="1"/>
      <c r="C3" s="1"/>
      <c r="D3" s="1"/>
      <c r="E3" s="1"/>
      <c r="F3" s="1" t="s">
        <v>4</v>
      </c>
      <c r="G3" s="1" t="s">
        <v>4</v>
      </c>
      <c r="H3" s="1" t="s">
        <v>125</v>
      </c>
      <c r="I3" s="1"/>
      <c r="J3" s="1"/>
      <c r="K3" s="9"/>
      <c r="L3" s="1"/>
      <c r="M3" s="1" t="s">
        <v>5</v>
      </c>
      <c r="Q3" t="s">
        <v>124</v>
      </c>
    </row>
    <row r="4" spans="1:17" x14ac:dyDescent="0.25">
      <c r="A4" s="1" t="s">
        <v>6</v>
      </c>
      <c r="B4" s="1"/>
      <c r="C4" s="1"/>
      <c r="D4" s="1"/>
      <c r="E4" s="1"/>
      <c r="F4" s="1" t="s">
        <v>7</v>
      </c>
      <c r="G4" s="1" t="s">
        <v>8</v>
      </c>
      <c r="H4" s="1" t="s">
        <v>9</v>
      </c>
      <c r="I4" s="1"/>
      <c r="L4" s="1"/>
      <c r="M4" s="2" t="s">
        <v>123</v>
      </c>
      <c r="Q4" t="s">
        <v>8</v>
      </c>
    </row>
    <row r="5" spans="1:17" x14ac:dyDescent="0.25">
      <c r="A5" s="1" t="s">
        <v>10</v>
      </c>
      <c r="B5" s="1" t="s">
        <v>11</v>
      </c>
      <c r="C5" s="1" t="s">
        <v>12</v>
      </c>
      <c r="D5" s="1" t="s">
        <v>13</v>
      </c>
      <c r="E5" s="1" t="s">
        <v>14</v>
      </c>
      <c r="F5" s="1" t="s">
        <v>15</v>
      </c>
      <c r="G5" s="1" t="s">
        <v>15</v>
      </c>
      <c r="H5" s="1" t="s">
        <v>15</v>
      </c>
      <c r="I5" s="1" t="s">
        <v>16</v>
      </c>
      <c r="J5" s="1" t="s">
        <v>17</v>
      </c>
      <c r="K5" s="9" t="s">
        <v>18</v>
      </c>
      <c r="L5" s="1"/>
      <c r="M5" s="2" t="s">
        <v>19</v>
      </c>
      <c r="Q5" t="s">
        <v>15</v>
      </c>
    </row>
    <row r="6" spans="1:17" x14ac:dyDescent="0.25">
      <c r="A6" s="3">
        <v>41814</v>
      </c>
      <c r="B6" s="1">
        <v>1</v>
      </c>
      <c r="C6" s="1">
        <v>1</v>
      </c>
      <c r="D6" s="1">
        <v>1</v>
      </c>
      <c r="E6" s="1" t="s">
        <v>20</v>
      </c>
      <c r="F6" s="2">
        <v>16.879000000000001</v>
      </c>
      <c r="G6" s="2">
        <v>0</v>
      </c>
      <c r="H6" s="2">
        <v>16.870999999999999</v>
      </c>
      <c r="I6" s="1" t="s">
        <v>21</v>
      </c>
      <c r="J6" s="1"/>
      <c r="K6" s="10"/>
      <c r="L6" s="1"/>
      <c r="M6" s="2" t="s">
        <v>22</v>
      </c>
      <c r="Q6">
        <f t="shared" ref="Q6:Q8" si="0">H6-F6</f>
        <v>-8.0000000000026716E-3</v>
      </c>
    </row>
    <row r="7" spans="1:17" x14ac:dyDescent="0.25">
      <c r="A7" s="3">
        <v>41814</v>
      </c>
      <c r="B7" s="1">
        <f>B6+1</f>
        <v>2</v>
      </c>
      <c r="C7" s="1">
        <v>1</v>
      </c>
      <c r="D7" s="1">
        <v>1</v>
      </c>
      <c r="E7" s="1" t="s">
        <v>23</v>
      </c>
      <c r="F7" s="2">
        <v>16.628</v>
      </c>
      <c r="G7" s="2">
        <v>0</v>
      </c>
      <c r="H7" s="2">
        <v>16.626999999999999</v>
      </c>
      <c r="I7" s="1" t="s">
        <v>24</v>
      </c>
      <c r="J7" s="1"/>
      <c r="K7" s="10"/>
      <c r="L7" s="1"/>
      <c r="M7" s="2" t="s">
        <v>25</v>
      </c>
      <c r="Q7">
        <f t="shared" si="0"/>
        <v>-1.0000000000012221E-3</v>
      </c>
    </row>
    <row r="8" spans="1:17" x14ac:dyDescent="0.25">
      <c r="A8" s="3">
        <v>41814</v>
      </c>
      <c r="B8" s="1">
        <f t="shared" ref="B8:B44" si="1">B7+1</f>
        <v>3</v>
      </c>
      <c r="C8" s="1">
        <v>1</v>
      </c>
      <c r="D8" s="1">
        <v>1</v>
      </c>
      <c r="E8" s="1" t="s">
        <v>26</v>
      </c>
      <c r="F8" s="2">
        <v>16.738</v>
      </c>
      <c r="G8" s="2">
        <v>0</v>
      </c>
      <c r="H8" s="2">
        <v>16.725999999999999</v>
      </c>
      <c r="I8" s="2" t="s">
        <v>27</v>
      </c>
      <c r="J8" s="1"/>
      <c r="K8" s="10"/>
      <c r="L8" s="1"/>
      <c r="M8" s="2" t="s">
        <v>28</v>
      </c>
      <c r="Q8">
        <f t="shared" si="0"/>
        <v>-1.2000000000000455E-2</v>
      </c>
    </row>
    <row r="9" spans="1:17" x14ac:dyDescent="0.25">
      <c r="A9" s="3">
        <v>41814</v>
      </c>
      <c r="B9" s="1">
        <f t="shared" si="1"/>
        <v>4</v>
      </c>
      <c r="C9" s="1">
        <v>1</v>
      </c>
      <c r="D9" s="1">
        <v>1</v>
      </c>
      <c r="E9" s="1" t="s">
        <v>29</v>
      </c>
      <c r="F9" s="2">
        <v>16.768999999999998</v>
      </c>
      <c r="G9" s="2">
        <v>13.750999999999999</v>
      </c>
      <c r="H9" s="2">
        <v>17.515999999999998</v>
      </c>
      <c r="I9" s="2" t="s">
        <v>30</v>
      </c>
      <c r="J9" s="1"/>
      <c r="K9" s="10">
        <f t="shared" ref="K9:K44" si="2">1-((H9-F9)/G9)</f>
        <v>0.94567667805977751</v>
      </c>
      <c r="L9" s="1"/>
      <c r="M9" s="1"/>
      <c r="Q9">
        <f>H9-F9</f>
        <v>0.74699999999999989</v>
      </c>
    </row>
    <row r="10" spans="1:17" x14ac:dyDescent="0.25">
      <c r="A10" s="3">
        <v>41814</v>
      </c>
      <c r="B10" s="1">
        <f t="shared" si="1"/>
        <v>5</v>
      </c>
      <c r="C10" s="1">
        <v>1</v>
      </c>
      <c r="D10" s="1">
        <v>1</v>
      </c>
      <c r="E10" s="1" t="s">
        <v>31</v>
      </c>
      <c r="F10" s="2">
        <v>16.72</v>
      </c>
      <c r="G10" s="2">
        <v>13.558999999999999</v>
      </c>
      <c r="H10" s="2">
        <v>17.463000000000001</v>
      </c>
      <c r="I10" s="2" t="s">
        <v>32</v>
      </c>
      <c r="J10" s="1"/>
      <c r="K10" s="10">
        <f t="shared" si="2"/>
        <v>0.94520244855815305</v>
      </c>
      <c r="L10" s="1"/>
      <c r="M10" s="1"/>
      <c r="Q10">
        <f t="shared" ref="Q10:Q44" si="3">H10-F10</f>
        <v>0.7430000000000021</v>
      </c>
    </row>
    <row r="11" spans="1:17" x14ac:dyDescent="0.25">
      <c r="A11" s="3">
        <v>41814</v>
      </c>
      <c r="B11" s="1">
        <f t="shared" si="1"/>
        <v>6</v>
      </c>
      <c r="C11" s="1">
        <v>1</v>
      </c>
      <c r="D11" s="1">
        <v>1</v>
      </c>
      <c r="E11" s="1" t="s">
        <v>33</v>
      </c>
      <c r="F11" s="2">
        <v>16.533000000000001</v>
      </c>
      <c r="G11" s="2">
        <v>14.597</v>
      </c>
      <c r="H11" s="2">
        <v>18.481999999999999</v>
      </c>
      <c r="I11" s="2" t="s">
        <v>34</v>
      </c>
      <c r="J11" s="1"/>
      <c r="K11" s="10">
        <f t="shared" si="2"/>
        <v>0.86647941357813263</v>
      </c>
      <c r="L11" s="1"/>
      <c r="M11" s="1"/>
      <c r="Q11">
        <f t="shared" si="3"/>
        <v>1.9489999999999981</v>
      </c>
    </row>
    <row r="12" spans="1:17" x14ac:dyDescent="0.25">
      <c r="A12" s="3">
        <v>41814</v>
      </c>
      <c r="B12" s="1">
        <f t="shared" si="1"/>
        <v>7</v>
      </c>
      <c r="C12" s="1">
        <v>1</v>
      </c>
      <c r="D12" s="1">
        <v>1</v>
      </c>
      <c r="E12" s="1" t="s">
        <v>35</v>
      </c>
      <c r="F12" s="2">
        <v>16.577999999999999</v>
      </c>
      <c r="G12" s="2">
        <v>14.571999999999999</v>
      </c>
      <c r="H12" s="2">
        <v>18.594000000000001</v>
      </c>
      <c r="I12" s="2" t="s">
        <v>36</v>
      </c>
      <c r="J12" s="1"/>
      <c r="K12" s="10">
        <f>1-((H12-F12)/G12)</f>
        <v>0.86165248421630514</v>
      </c>
      <c r="L12" s="1"/>
      <c r="M12" s="1"/>
      <c r="Q12">
        <f t="shared" si="3"/>
        <v>2.0160000000000018</v>
      </c>
    </row>
    <row r="13" spans="1:17" x14ac:dyDescent="0.25">
      <c r="A13" s="3">
        <v>41814</v>
      </c>
      <c r="B13" s="1">
        <f t="shared" si="1"/>
        <v>8</v>
      </c>
      <c r="C13" s="1">
        <v>1</v>
      </c>
      <c r="D13" s="1">
        <v>1</v>
      </c>
      <c r="E13" s="1" t="s">
        <v>37</v>
      </c>
      <c r="F13" s="2">
        <v>16.641999999999999</v>
      </c>
      <c r="G13" s="2">
        <v>15.16</v>
      </c>
      <c r="H13" s="2">
        <v>17.073</v>
      </c>
      <c r="I13" s="2" t="s">
        <v>126</v>
      </c>
      <c r="J13" s="1"/>
      <c r="K13" s="10">
        <f t="shared" si="2"/>
        <v>0.97156992084432714</v>
      </c>
      <c r="L13" s="1"/>
      <c r="M13" s="1"/>
      <c r="Q13">
        <f t="shared" si="3"/>
        <v>0.43100000000000094</v>
      </c>
    </row>
    <row r="14" spans="1:17" x14ac:dyDescent="0.25">
      <c r="A14" s="3">
        <v>41814</v>
      </c>
      <c r="B14" s="1">
        <f t="shared" si="1"/>
        <v>9</v>
      </c>
      <c r="C14" s="1">
        <v>1</v>
      </c>
      <c r="D14" s="1">
        <v>1</v>
      </c>
      <c r="E14" s="1" t="s">
        <v>38</v>
      </c>
      <c r="F14" s="2">
        <v>16.666</v>
      </c>
      <c r="G14" s="2">
        <v>13.162000000000001</v>
      </c>
      <c r="H14" s="2">
        <v>17.042999999999999</v>
      </c>
      <c r="I14" s="2" t="s">
        <v>127</v>
      </c>
      <c r="J14" s="1"/>
      <c r="K14" s="10">
        <f t="shared" si="2"/>
        <v>0.97135693663576972</v>
      </c>
      <c r="L14" s="1"/>
      <c r="M14" s="1"/>
      <c r="Q14">
        <f t="shared" si="3"/>
        <v>0.37699999999999889</v>
      </c>
    </row>
    <row r="15" spans="1:17" x14ac:dyDescent="0.25">
      <c r="A15" s="3">
        <v>41814</v>
      </c>
      <c r="B15" s="1">
        <f t="shared" si="1"/>
        <v>10</v>
      </c>
      <c r="C15" s="1">
        <v>1</v>
      </c>
      <c r="D15" s="1">
        <v>1</v>
      </c>
      <c r="E15" s="1" t="s">
        <v>39</v>
      </c>
      <c r="F15" s="2">
        <v>16.827000000000002</v>
      </c>
      <c r="G15" s="2">
        <v>10.784000000000001</v>
      </c>
      <c r="H15" s="2">
        <v>19.396000000000001</v>
      </c>
      <c r="I15" s="2" t="s">
        <v>128</v>
      </c>
      <c r="J15" s="1"/>
      <c r="K15" s="10">
        <f t="shared" si="2"/>
        <v>0.7617767062314541</v>
      </c>
      <c r="L15" s="1"/>
      <c r="M15" s="1"/>
      <c r="Q15">
        <f t="shared" si="3"/>
        <v>2.5689999999999991</v>
      </c>
    </row>
    <row r="16" spans="1:17" x14ac:dyDescent="0.25">
      <c r="A16" s="3">
        <v>41814</v>
      </c>
      <c r="B16" s="1">
        <f t="shared" si="1"/>
        <v>11</v>
      </c>
      <c r="C16" s="1">
        <v>1</v>
      </c>
      <c r="D16" s="1">
        <v>1</v>
      </c>
      <c r="E16" s="1" t="s">
        <v>40</v>
      </c>
      <c r="F16" s="2">
        <v>16.712</v>
      </c>
      <c r="G16" s="2">
        <v>14.343</v>
      </c>
      <c r="H16" s="2">
        <v>20.251000000000001</v>
      </c>
      <c r="I16" s="2" t="s">
        <v>129</v>
      </c>
      <c r="J16" s="1"/>
      <c r="K16" s="10">
        <f t="shared" si="2"/>
        <v>0.75325942968695525</v>
      </c>
      <c r="L16" s="1"/>
      <c r="M16" s="1"/>
      <c r="Q16">
        <f t="shared" si="3"/>
        <v>3.5390000000000015</v>
      </c>
    </row>
    <row r="17" spans="1:17" x14ac:dyDescent="0.25">
      <c r="A17" s="3">
        <v>41814</v>
      </c>
      <c r="B17" s="1">
        <f t="shared" si="1"/>
        <v>12</v>
      </c>
      <c r="C17" s="1">
        <v>1</v>
      </c>
      <c r="D17" s="1">
        <v>1</v>
      </c>
      <c r="E17" s="1" t="s">
        <v>41</v>
      </c>
      <c r="F17" s="2">
        <v>16.632000000000001</v>
      </c>
      <c r="G17" s="2">
        <v>10.279</v>
      </c>
      <c r="H17" s="2">
        <v>18.896000000000001</v>
      </c>
      <c r="I17" s="2" t="s">
        <v>130</v>
      </c>
      <c r="J17" s="1"/>
      <c r="K17" s="10">
        <f t="shared" si="2"/>
        <v>0.77974511139215885</v>
      </c>
      <c r="L17" s="1"/>
      <c r="M17" s="1"/>
      <c r="Q17">
        <f t="shared" si="3"/>
        <v>2.2639999999999993</v>
      </c>
    </row>
    <row r="18" spans="1:17" x14ac:dyDescent="0.25">
      <c r="A18" s="3">
        <v>41814</v>
      </c>
      <c r="B18" s="1">
        <f t="shared" si="1"/>
        <v>13</v>
      </c>
      <c r="C18" s="1">
        <v>1</v>
      </c>
      <c r="D18" s="1">
        <v>1</v>
      </c>
      <c r="E18" s="1" t="s">
        <v>42</v>
      </c>
      <c r="F18" s="2">
        <v>16.646999999999998</v>
      </c>
      <c r="G18" s="2">
        <v>12.805</v>
      </c>
      <c r="H18" s="2">
        <v>19.832000000000001</v>
      </c>
      <c r="I18" s="2" t="s">
        <v>131</v>
      </c>
      <c r="J18" s="1"/>
      <c r="K18" s="10">
        <f t="shared" si="2"/>
        <v>0.75126903553299473</v>
      </c>
      <c r="L18" s="1"/>
      <c r="M18" s="1"/>
      <c r="Q18">
        <f t="shared" si="3"/>
        <v>3.1850000000000023</v>
      </c>
    </row>
    <row r="19" spans="1:17" x14ac:dyDescent="0.25">
      <c r="A19" s="3">
        <v>41814</v>
      </c>
      <c r="B19" s="1">
        <f t="shared" si="1"/>
        <v>14</v>
      </c>
      <c r="C19" s="1">
        <v>1</v>
      </c>
      <c r="D19" s="1">
        <v>1</v>
      </c>
      <c r="E19" s="1" t="s">
        <v>43</v>
      </c>
      <c r="F19" s="2">
        <v>16.533000000000001</v>
      </c>
      <c r="G19" s="2">
        <v>12.842000000000001</v>
      </c>
      <c r="H19" s="2">
        <v>19.388000000000002</v>
      </c>
      <c r="I19" s="2" t="s">
        <v>132</v>
      </c>
      <c r="J19" s="1"/>
      <c r="K19" s="10">
        <f t="shared" si="2"/>
        <v>0.77768260395577005</v>
      </c>
      <c r="L19" s="1"/>
      <c r="M19" s="1"/>
      <c r="Q19">
        <f t="shared" si="3"/>
        <v>2.8550000000000004</v>
      </c>
    </row>
    <row r="20" spans="1:17" x14ac:dyDescent="0.25">
      <c r="A20" s="3">
        <v>41814</v>
      </c>
      <c r="B20" s="1">
        <f t="shared" si="1"/>
        <v>15</v>
      </c>
      <c r="C20" s="1">
        <v>1</v>
      </c>
      <c r="D20" s="1">
        <v>1</v>
      </c>
      <c r="E20" s="1" t="s">
        <v>44</v>
      </c>
      <c r="F20" s="2">
        <v>16.402999999999999</v>
      </c>
      <c r="G20" s="2">
        <v>14.090999999999999</v>
      </c>
      <c r="H20" s="2">
        <v>19.542999999999999</v>
      </c>
      <c r="I20" s="2" t="s">
        <v>133</v>
      </c>
      <c r="J20" s="1"/>
      <c r="K20" s="10">
        <f t="shared" si="2"/>
        <v>0.77716272798240005</v>
      </c>
      <c r="L20" s="1"/>
      <c r="M20" s="1"/>
      <c r="Q20">
        <f t="shared" si="3"/>
        <v>3.1400000000000006</v>
      </c>
    </row>
    <row r="21" spans="1:17" x14ac:dyDescent="0.25">
      <c r="A21" s="3">
        <v>41814</v>
      </c>
      <c r="B21" s="1">
        <f t="shared" si="1"/>
        <v>16</v>
      </c>
      <c r="C21" s="1">
        <v>1</v>
      </c>
      <c r="D21" s="1">
        <v>1</v>
      </c>
      <c r="E21" s="1" t="s">
        <v>45</v>
      </c>
      <c r="F21" s="2">
        <v>16.640999999999998</v>
      </c>
      <c r="G21" s="2">
        <v>13.771000000000001</v>
      </c>
      <c r="H21" s="2">
        <v>19.834</v>
      </c>
      <c r="I21" s="2" t="s">
        <v>134</v>
      </c>
      <c r="J21" s="1"/>
      <c r="K21" s="10">
        <f t="shared" si="2"/>
        <v>0.76813593784038914</v>
      </c>
      <c r="L21" s="1"/>
      <c r="M21" s="1"/>
      <c r="Q21">
        <f t="shared" si="3"/>
        <v>3.1930000000000014</v>
      </c>
    </row>
    <row r="22" spans="1:17" x14ac:dyDescent="0.25">
      <c r="A22" s="3">
        <v>41814</v>
      </c>
      <c r="B22" s="1">
        <f t="shared" si="1"/>
        <v>17</v>
      </c>
      <c r="C22" s="1">
        <v>1</v>
      </c>
      <c r="D22" s="1">
        <v>1</v>
      </c>
      <c r="E22" s="1" t="s">
        <v>46</v>
      </c>
      <c r="F22" s="2">
        <v>16.28</v>
      </c>
      <c r="G22" s="2">
        <v>12.888</v>
      </c>
      <c r="H22" s="2">
        <v>19.343</v>
      </c>
      <c r="I22" s="2" t="s">
        <v>135</v>
      </c>
      <c r="J22" s="1"/>
      <c r="K22" s="10">
        <f t="shared" si="2"/>
        <v>0.76233705772811922</v>
      </c>
      <c r="L22" s="1"/>
      <c r="M22" s="1"/>
      <c r="Q22">
        <f t="shared" si="3"/>
        <v>3.0629999999999988</v>
      </c>
    </row>
    <row r="23" spans="1:17" x14ac:dyDescent="0.25">
      <c r="A23" s="3">
        <v>41814</v>
      </c>
      <c r="B23" s="1">
        <f t="shared" si="1"/>
        <v>18</v>
      </c>
      <c r="C23" s="1">
        <v>1</v>
      </c>
      <c r="D23" s="1">
        <v>1</v>
      </c>
      <c r="E23" s="1" t="s">
        <v>47</v>
      </c>
      <c r="F23" s="2">
        <v>16.908999999999999</v>
      </c>
      <c r="G23" s="2">
        <v>13.659000000000001</v>
      </c>
      <c r="H23" s="2">
        <v>20.5</v>
      </c>
      <c r="I23" s="2" t="s">
        <v>136</v>
      </c>
      <c r="J23" s="1"/>
      <c r="K23" s="10">
        <f t="shared" si="2"/>
        <v>0.73709641994289465</v>
      </c>
      <c r="L23" s="1"/>
      <c r="M23" s="1"/>
      <c r="Q23">
        <f t="shared" si="3"/>
        <v>3.5910000000000011</v>
      </c>
    </row>
    <row r="24" spans="1:17" x14ac:dyDescent="0.25">
      <c r="A24" s="3">
        <v>41814</v>
      </c>
      <c r="B24" s="1">
        <f t="shared" si="1"/>
        <v>19</v>
      </c>
      <c r="C24" s="1">
        <v>1</v>
      </c>
      <c r="D24" s="1">
        <v>1</v>
      </c>
      <c r="E24" s="1" t="s">
        <v>48</v>
      </c>
      <c r="F24" s="2">
        <v>16.649000000000001</v>
      </c>
      <c r="G24" s="2">
        <v>11.867000000000001</v>
      </c>
      <c r="H24" s="2">
        <v>19.146000000000001</v>
      </c>
      <c r="I24" s="2" t="s">
        <v>137</v>
      </c>
      <c r="J24" s="1"/>
      <c r="K24" s="10">
        <f t="shared" si="2"/>
        <v>0.78958456223139806</v>
      </c>
      <c r="L24" s="1"/>
      <c r="M24" s="1"/>
      <c r="Q24">
        <f t="shared" si="3"/>
        <v>2.4969999999999999</v>
      </c>
    </row>
    <row r="25" spans="1:17" x14ac:dyDescent="0.25">
      <c r="A25" s="3">
        <v>41814</v>
      </c>
      <c r="B25" s="1">
        <f t="shared" si="1"/>
        <v>20</v>
      </c>
      <c r="C25" s="1">
        <v>1</v>
      </c>
      <c r="D25" s="1">
        <v>1</v>
      </c>
      <c r="E25" s="1" t="s">
        <v>49</v>
      </c>
      <c r="F25" s="2">
        <v>16.667999999999999</v>
      </c>
      <c r="G25" s="2">
        <v>5.24</v>
      </c>
      <c r="H25" s="2">
        <v>18.056000000000001</v>
      </c>
      <c r="I25" s="2" t="s">
        <v>138</v>
      </c>
      <c r="J25" s="1"/>
      <c r="K25" s="10">
        <f t="shared" si="2"/>
        <v>0.73511450381679366</v>
      </c>
      <c r="L25" s="1"/>
      <c r="M25" s="1"/>
      <c r="Q25">
        <f t="shared" si="3"/>
        <v>1.3880000000000017</v>
      </c>
    </row>
    <row r="26" spans="1:17" x14ac:dyDescent="0.25">
      <c r="A26" s="3">
        <v>41814</v>
      </c>
      <c r="B26" s="1">
        <f t="shared" si="1"/>
        <v>21</v>
      </c>
      <c r="C26" s="1">
        <v>1</v>
      </c>
      <c r="D26" s="1">
        <v>1</v>
      </c>
      <c r="E26" s="1" t="s">
        <v>50</v>
      </c>
      <c r="F26" s="2">
        <v>16.722000000000001</v>
      </c>
      <c r="G26" s="2">
        <v>5.4619999999999997</v>
      </c>
      <c r="H26" s="2">
        <v>18.215</v>
      </c>
      <c r="I26" s="2" t="s">
        <v>139</v>
      </c>
      <c r="J26" s="1"/>
      <c r="K26" s="10">
        <f t="shared" si="2"/>
        <v>0.72665690223361423</v>
      </c>
      <c r="L26" s="1"/>
      <c r="M26" s="1"/>
      <c r="Q26">
        <f t="shared" si="3"/>
        <v>1.4929999999999986</v>
      </c>
    </row>
    <row r="27" spans="1:17" x14ac:dyDescent="0.25">
      <c r="A27" s="3">
        <v>41814</v>
      </c>
      <c r="B27" s="1">
        <f t="shared" si="1"/>
        <v>22</v>
      </c>
      <c r="C27" s="1">
        <v>1</v>
      </c>
      <c r="D27" s="1">
        <v>1</v>
      </c>
      <c r="E27" s="1" t="s">
        <v>51</v>
      </c>
      <c r="F27" s="2">
        <v>16.937000000000001</v>
      </c>
      <c r="G27" s="2">
        <v>6.0670000000000002</v>
      </c>
      <c r="H27" s="2">
        <v>18.637</v>
      </c>
      <c r="I27" s="2" t="s">
        <v>140</v>
      </c>
      <c r="J27" s="1"/>
      <c r="K27" s="10">
        <f t="shared" si="2"/>
        <v>0.71979561562551519</v>
      </c>
      <c r="L27" s="1"/>
      <c r="M27" s="1"/>
      <c r="Q27">
        <f t="shared" si="3"/>
        <v>1.6999999999999993</v>
      </c>
    </row>
    <row r="28" spans="1:17" x14ac:dyDescent="0.25">
      <c r="A28" s="3">
        <v>41814</v>
      </c>
      <c r="B28" s="1">
        <f t="shared" si="1"/>
        <v>23</v>
      </c>
      <c r="C28" s="1">
        <v>1</v>
      </c>
      <c r="D28" s="1">
        <v>1</v>
      </c>
      <c r="E28" s="1" t="s">
        <v>52</v>
      </c>
      <c r="F28" s="2">
        <v>16.704000000000001</v>
      </c>
      <c r="G28" s="2">
        <v>7.1710000000000003</v>
      </c>
      <c r="H28" s="2">
        <v>18.669</v>
      </c>
      <c r="I28" s="2" t="s">
        <v>141</v>
      </c>
      <c r="J28" s="1"/>
      <c r="K28" s="10">
        <f t="shared" si="2"/>
        <v>0.72597964021754291</v>
      </c>
      <c r="L28" s="1"/>
      <c r="M28" s="1"/>
      <c r="Q28">
        <f t="shared" si="3"/>
        <v>1.9649999999999999</v>
      </c>
    </row>
    <row r="29" spans="1:17" x14ac:dyDescent="0.25">
      <c r="A29" s="3">
        <v>41814</v>
      </c>
      <c r="B29" s="1">
        <f t="shared" si="1"/>
        <v>24</v>
      </c>
      <c r="C29" s="1">
        <v>1</v>
      </c>
      <c r="D29" s="1">
        <v>1</v>
      </c>
      <c r="E29" s="1" t="s">
        <v>53</v>
      </c>
      <c r="F29" s="2">
        <v>16.867999999999999</v>
      </c>
      <c r="G29" s="2">
        <v>4.4269999999999996</v>
      </c>
      <c r="H29" s="2">
        <v>18.047999999999998</v>
      </c>
      <c r="I29" s="2" t="s">
        <v>142</v>
      </c>
      <c r="J29" s="1"/>
      <c r="K29" s="10">
        <f t="shared" si="2"/>
        <v>0.73345380618929301</v>
      </c>
      <c r="L29" s="1"/>
      <c r="M29" s="1"/>
      <c r="Q29">
        <f t="shared" si="3"/>
        <v>1.1799999999999997</v>
      </c>
    </row>
    <row r="30" spans="1:17" x14ac:dyDescent="0.25">
      <c r="A30" s="3">
        <v>41814</v>
      </c>
      <c r="B30" s="1">
        <f t="shared" si="1"/>
        <v>25</v>
      </c>
      <c r="C30" s="1">
        <v>1</v>
      </c>
      <c r="D30" s="1">
        <v>1</v>
      </c>
      <c r="E30" s="1" t="s">
        <v>54</v>
      </c>
      <c r="F30" s="2">
        <v>16.802</v>
      </c>
      <c r="G30" s="2">
        <v>7.5519999999999996</v>
      </c>
      <c r="H30" s="2">
        <v>18.79</v>
      </c>
      <c r="I30" s="2" t="s">
        <v>143</v>
      </c>
      <c r="J30" s="1"/>
      <c r="K30" s="10">
        <f t="shared" si="2"/>
        <v>0.73675847457627119</v>
      </c>
      <c r="L30" s="1"/>
      <c r="M30" s="1"/>
      <c r="Q30">
        <f t="shared" si="3"/>
        <v>1.9879999999999995</v>
      </c>
    </row>
    <row r="31" spans="1:17" x14ac:dyDescent="0.25">
      <c r="A31" s="3">
        <v>41814</v>
      </c>
      <c r="B31" s="1">
        <f t="shared" si="1"/>
        <v>26</v>
      </c>
      <c r="C31" s="1">
        <v>1</v>
      </c>
      <c r="D31" s="1">
        <v>1</v>
      </c>
      <c r="E31" s="1" t="s">
        <v>55</v>
      </c>
      <c r="F31" s="2">
        <v>16.297000000000001</v>
      </c>
      <c r="G31" s="2">
        <v>4.3570000000000002</v>
      </c>
      <c r="H31" s="2">
        <v>17.488</v>
      </c>
      <c r="I31" s="2" t="s">
        <v>144</v>
      </c>
      <c r="J31" s="1"/>
      <c r="K31" s="10">
        <f t="shared" si="2"/>
        <v>0.72664677530410859</v>
      </c>
      <c r="L31" s="1"/>
      <c r="M31" s="1"/>
      <c r="Q31">
        <f t="shared" si="3"/>
        <v>1.1909999999999989</v>
      </c>
    </row>
    <row r="32" spans="1:17" x14ac:dyDescent="0.25">
      <c r="A32" s="3">
        <v>41814</v>
      </c>
      <c r="B32" s="1">
        <f t="shared" si="1"/>
        <v>27</v>
      </c>
      <c r="C32" s="1">
        <v>1</v>
      </c>
      <c r="D32" s="1">
        <v>1</v>
      </c>
      <c r="E32" s="1" t="s">
        <v>56</v>
      </c>
      <c r="F32" s="2">
        <v>16.802</v>
      </c>
      <c r="G32" s="2">
        <v>5.6539999999999999</v>
      </c>
      <c r="H32" s="2">
        <v>18.314</v>
      </c>
      <c r="I32" s="2" t="s">
        <v>145</v>
      </c>
      <c r="J32" s="1"/>
      <c r="K32" s="10">
        <f t="shared" si="2"/>
        <v>0.73257870534135117</v>
      </c>
      <c r="L32" s="1"/>
      <c r="M32" s="1"/>
      <c r="Q32">
        <f t="shared" si="3"/>
        <v>1.5120000000000005</v>
      </c>
    </row>
    <row r="33" spans="1:17" x14ac:dyDescent="0.25">
      <c r="A33" s="3">
        <v>41814</v>
      </c>
      <c r="B33" s="1">
        <f t="shared" si="1"/>
        <v>28</v>
      </c>
      <c r="C33" s="1">
        <v>1</v>
      </c>
      <c r="D33" s="1">
        <v>1</v>
      </c>
      <c r="E33" s="1" t="s">
        <v>57</v>
      </c>
      <c r="F33" s="2">
        <v>16.675999999999998</v>
      </c>
      <c r="G33" s="2">
        <v>6.3129999999999997</v>
      </c>
      <c r="H33" s="2">
        <v>18.404</v>
      </c>
      <c r="I33" s="2" t="s">
        <v>146</v>
      </c>
      <c r="J33" s="1"/>
      <c r="K33" s="10">
        <f t="shared" si="2"/>
        <v>0.72627910660541706</v>
      </c>
      <c r="L33" s="1"/>
      <c r="M33" s="1"/>
      <c r="Q33">
        <f t="shared" si="3"/>
        <v>1.7280000000000015</v>
      </c>
    </row>
    <row r="34" spans="1:17" x14ac:dyDescent="0.25">
      <c r="A34" s="3">
        <v>41814</v>
      </c>
      <c r="B34" s="1">
        <f t="shared" si="1"/>
        <v>29</v>
      </c>
      <c r="C34" s="1">
        <v>1</v>
      </c>
      <c r="D34" s="1">
        <v>1</v>
      </c>
      <c r="E34" s="1" t="s">
        <v>58</v>
      </c>
      <c r="F34" s="2">
        <v>16.939</v>
      </c>
      <c r="G34" s="2">
        <v>3.9159999999999999</v>
      </c>
      <c r="H34" s="2">
        <v>18.010999999999999</v>
      </c>
      <c r="I34" s="2" t="s">
        <v>147</v>
      </c>
      <c r="J34" s="1"/>
      <c r="K34" s="10">
        <f t="shared" si="2"/>
        <v>0.72625127681307478</v>
      </c>
      <c r="L34" s="1"/>
      <c r="M34" s="1"/>
      <c r="Q34">
        <f t="shared" si="3"/>
        <v>1.0719999999999992</v>
      </c>
    </row>
    <row r="35" spans="1:17" x14ac:dyDescent="0.25">
      <c r="A35" s="3">
        <v>41814</v>
      </c>
      <c r="B35" s="1">
        <f t="shared" si="1"/>
        <v>30</v>
      </c>
      <c r="C35" s="1">
        <v>1</v>
      </c>
      <c r="D35" s="1">
        <v>1</v>
      </c>
      <c r="E35" s="1" t="s">
        <v>59</v>
      </c>
      <c r="F35" s="2">
        <v>16.850000000000001</v>
      </c>
      <c r="G35" s="2">
        <v>13.435</v>
      </c>
      <c r="H35" s="2">
        <v>19.638000000000002</v>
      </c>
      <c r="I35" s="2" t="s">
        <v>148</v>
      </c>
      <c r="J35" s="1"/>
      <c r="K35" s="10">
        <f t="shared" si="2"/>
        <v>0.79248232229251947</v>
      </c>
      <c r="L35" s="1"/>
      <c r="M35" s="1"/>
      <c r="Q35">
        <f t="shared" si="3"/>
        <v>2.7880000000000003</v>
      </c>
    </row>
    <row r="36" spans="1:17" x14ac:dyDescent="0.25">
      <c r="A36" s="3">
        <v>41814</v>
      </c>
      <c r="B36" s="1">
        <f t="shared" si="1"/>
        <v>31</v>
      </c>
      <c r="C36" s="1">
        <v>1</v>
      </c>
      <c r="D36" s="1">
        <v>1</v>
      </c>
      <c r="E36" s="2" t="s">
        <v>60</v>
      </c>
      <c r="F36" s="2">
        <v>16.786000000000001</v>
      </c>
      <c r="G36" s="2">
        <v>10.64</v>
      </c>
      <c r="H36" s="2">
        <v>18.504999999999999</v>
      </c>
      <c r="I36" s="2" t="s">
        <v>149</v>
      </c>
      <c r="K36" s="10">
        <f t="shared" si="2"/>
        <v>0.83843984962406037</v>
      </c>
      <c r="Q36">
        <f t="shared" si="3"/>
        <v>1.7189999999999976</v>
      </c>
    </row>
    <row r="37" spans="1:17" x14ac:dyDescent="0.25">
      <c r="A37" s="3">
        <v>41814</v>
      </c>
      <c r="B37" s="1">
        <f t="shared" si="1"/>
        <v>32</v>
      </c>
      <c r="C37" s="1">
        <v>1</v>
      </c>
      <c r="D37" s="1">
        <v>1</v>
      </c>
      <c r="E37" s="2" t="s">
        <v>61</v>
      </c>
      <c r="F37" s="2">
        <v>16.631</v>
      </c>
      <c r="G37" s="2">
        <v>14.391</v>
      </c>
      <c r="H37" s="2">
        <v>18.535</v>
      </c>
      <c r="I37" s="2" t="s">
        <v>150</v>
      </c>
      <c r="K37" s="10">
        <f t="shared" si="2"/>
        <v>0.86769508720728239</v>
      </c>
      <c r="Q37">
        <f t="shared" si="3"/>
        <v>1.9039999999999999</v>
      </c>
    </row>
    <row r="38" spans="1:17" x14ac:dyDescent="0.25">
      <c r="A38" s="3">
        <v>41814</v>
      </c>
      <c r="B38" s="1">
        <f t="shared" si="1"/>
        <v>33</v>
      </c>
      <c r="C38" s="1">
        <v>1</v>
      </c>
      <c r="D38" s="1">
        <v>1</v>
      </c>
      <c r="E38" s="2" t="s">
        <v>62</v>
      </c>
      <c r="F38" s="2">
        <v>16.533000000000001</v>
      </c>
      <c r="G38" s="2">
        <v>13.763</v>
      </c>
      <c r="H38" s="2">
        <v>17.949000000000002</v>
      </c>
      <c r="I38" s="2" t="s">
        <v>151</v>
      </c>
      <c r="K38" s="10">
        <f t="shared" si="2"/>
        <v>0.89711545447940122</v>
      </c>
      <c r="Q38">
        <f t="shared" si="3"/>
        <v>1.4160000000000004</v>
      </c>
    </row>
    <row r="39" spans="1:17" x14ac:dyDescent="0.25">
      <c r="A39" s="3">
        <v>41814</v>
      </c>
      <c r="B39" s="1">
        <f t="shared" si="1"/>
        <v>34</v>
      </c>
      <c r="C39" s="1">
        <v>1</v>
      </c>
      <c r="D39" s="1">
        <v>1</v>
      </c>
      <c r="E39" s="2" t="s">
        <v>63</v>
      </c>
      <c r="F39" s="2">
        <v>16.719000000000001</v>
      </c>
      <c r="G39" s="2">
        <v>14.648999999999999</v>
      </c>
      <c r="H39" s="2">
        <v>18.245999999999999</v>
      </c>
      <c r="I39" s="2" t="s">
        <v>152</v>
      </c>
      <c r="K39" s="10">
        <f t="shared" si="2"/>
        <v>0.89576080278517323</v>
      </c>
      <c r="Q39">
        <f t="shared" si="3"/>
        <v>1.5269999999999975</v>
      </c>
    </row>
    <row r="40" spans="1:17" x14ac:dyDescent="0.25">
      <c r="A40" s="3">
        <v>41814</v>
      </c>
      <c r="B40" s="1">
        <f t="shared" si="1"/>
        <v>35</v>
      </c>
      <c r="C40" s="1">
        <v>1</v>
      </c>
      <c r="D40" s="1">
        <v>1</v>
      </c>
      <c r="E40" s="2" t="s">
        <v>64</v>
      </c>
      <c r="F40" s="2">
        <v>16.544</v>
      </c>
      <c r="G40" s="2">
        <v>11.353</v>
      </c>
      <c r="H40" s="2">
        <v>17.850000000000001</v>
      </c>
      <c r="I40" s="2" t="s">
        <v>153</v>
      </c>
      <c r="K40" s="10">
        <f t="shared" si="2"/>
        <v>0.88496432660970659</v>
      </c>
      <c r="Q40">
        <f t="shared" si="3"/>
        <v>1.3060000000000009</v>
      </c>
    </row>
    <row r="41" spans="1:17" x14ac:dyDescent="0.25">
      <c r="A41" s="3">
        <v>41814</v>
      </c>
      <c r="B41" s="1">
        <f t="shared" si="1"/>
        <v>36</v>
      </c>
      <c r="C41" s="1">
        <v>1</v>
      </c>
      <c r="D41" s="1">
        <v>1</v>
      </c>
      <c r="E41" s="2" t="s">
        <v>65</v>
      </c>
      <c r="F41" s="2">
        <v>16.681999999999999</v>
      </c>
      <c r="G41" s="2">
        <v>14.442</v>
      </c>
      <c r="H41" s="2">
        <v>18.512</v>
      </c>
      <c r="I41" s="2" t="s">
        <v>154</v>
      </c>
      <c r="K41" s="10">
        <f t="shared" si="2"/>
        <v>0.87328624844204394</v>
      </c>
      <c r="Q41">
        <f t="shared" si="3"/>
        <v>1.8300000000000018</v>
      </c>
    </row>
    <row r="42" spans="1:17" x14ac:dyDescent="0.25">
      <c r="A42" s="3">
        <v>41814</v>
      </c>
      <c r="B42" s="1">
        <f t="shared" si="1"/>
        <v>37</v>
      </c>
      <c r="C42" s="1">
        <v>1</v>
      </c>
      <c r="D42" s="1">
        <v>1</v>
      </c>
      <c r="E42" s="2" t="s">
        <v>66</v>
      </c>
      <c r="F42" s="2">
        <v>16.504999999999999</v>
      </c>
      <c r="G42" s="2">
        <v>13.291</v>
      </c>
      <c r="H42" s="2">
        <v>18.658999999999999</v>
      </c>
      <c r="I42" s="2" t="s">
        <v>155</v>
      </c>
      <c r="K42" s="10">
        <f t="shared" si="2"/>
        <v>0.83793544503799566</v>
      </c>
      <c r="Q42">
        <f t="shared" si="3"/>
        <v>2.1539999999999999</v>
      </c>
    </row>
    <row r="43" spans="1:17" x14ac:dyDescent="0.25">
      <c r="A43" s="3">
        <v>41814</v>
      </c>
      <c r="B43" s="1">
        <f t="shared" si="1"/>
        <v>38</v>
      </c>
      <c r="C43" s="1">
        <v>1</v>
      </c>
      <c r="D43" s="1">
        <v>1</v>
      </c>
      <c r="E43" s="2" t="s">
        <v>67</v>
      </c>
      <c r="F43" s="2">
        <v>16.431000000000001</v>
      </c>
      <c r="G43" s="2">
        <v>11.619</v>
      </c>
      <c r="H43" s="2">
        <v>17.663</v>
      </c>
      <c r="I43" s="2" t="s">
        <v>156</v>
      </c>
      <c r="K43" s="10">
        <f t="shared" si="2"/>
        <v>0.89396677855237117</v>
      </c>
      <c r="Q43">
        <f t="shared" si="3"/>
        <v>1.2319999999999993</v>
      </c>
    </row>
    <row r="44" spans="1:17" x14ac:dyDescent="0.25">
      <c r="A44" s="3">
        <v>41814</v>
      </c>
      <c r="B44" s="1">
        <f t="shared" si="1"/>
        <v>39</v>
      </c>
      <c r="C44" s="1">
        <v>1</v>
      </c>
      <c r="D44" s="1">
        <v>1</v>
      </c>
      <c r="E44" s="2" t="s">
        <v>68</v>
      </c>
      <c r="F44" s="2">
        <v>16.72</v>
      </c>
      <c r="G44" s="2">
        <v>13.151</v>
      </c>
      <c r="H44" s="2">
        <v>18.210999999999999</v>
      </c>
      <c r="I44" s="2" t="s">
        <v>157</v>
      </c>
      <c r="K44" s="10">
        <f t="shared" si="2"/>
        <v>0.88662459128583382</v>
      </c>
      <c r="Q44">
        <f t="shared" si="3"/>
        <v>1.4909999999999997</v>
      </c>
    </row>
  </sheetData>
  <printOptions gridLines="1"/>
  <pageMargins left="0.7" right="0.7" top="0.75" bottom="0.75" header="0.3" footer="0.3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Info</vt:lpstr>
      <vt:lpstr>Raw biomass</vt:lpstr>
      <vt:lpstr>Raw AFDW</vt:lpstr>
    </vt:vector>
  </TitlesOfParts>
  <Company>Vrije Universiteit Amsterdam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Egmond, E.M. van</dc:creator>
  <cp:lastModifiedBy>Egmond, E.M. van</cp:lastModifiedBy>
  <cp:lastPrinted>2014-06-23T09:39:02Z</cp:lastPrinted>
  <dcterms:created xsi:type="dcterms:W3CDTF">2014-06-23T08:06:55Z</dcterms:created>
  <dcterms:modified xsi:type="dcterms:W3CDTF">2015-02-06T11:11:18Z</dcterms:modified>
</cp:coreProperties>
</file>