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ssfox/Dropbox/FlyElevator/"/>
    </mc:Choice>
  </mc:AlternateContent>
  <bookViews>
    <workbookView xWindow="1580" yWindow="460" windowWidth="26540" windowHeight="20560" tabRatio="500" activeTab="1"/>
  </bookViews>
  <sheets>
    <sheet name="BetterDrop (KAD)" sheetId="1" r:id="rId1"/>
    <sheet name="SacroI" sheetId="2" r:id="rId2"/>
    <sheet name="Sheet2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" l="1"/>
  <c r="B4" i="3"/>
  <c r="C3" i="3"/>
  <c r="C2" i="3"/>
  <c r="B3" i="3"/>
  <c r="B2" i="3"/>
  <c r="C3" i="2"/>
  <c r="J3" i="2"/>
  <c r="E3" i="2"/>
  <c r="I3" i="2"/>
  <c r="E43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6" i="1"/>
  <c r="F35" i="1"/>
  <c r="F34" i="1"/>
  <c r="F33" i="1"/>
  <c r="F32" i="1"/>
  <c r="F31" i="1"/>
  <c r="F30" i="1"/>
  <c r="F29" i="1"/>
  <c r="F28" i="1"/>
  <c r="F27" i="1"/>
  <c r="F26" i="1"/>
  <c r="F25" i="1"/>
  <c r="D2" i="1"/>
  <c r="D1" i="1"/>
  <c r="D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O1" i="1"/>
  <c r="O3" i="1"/>
</calcChain>
</file>

<file path=xl/sharedStrings.xml><?xml version="1.0" encoding="utf-8"?>
<sst xmlns="http://schemas.openxmlformats.org/spreadsheetml/2006/main" count="653" uniqueCount="230">
  <si>
    <t>drop time</t>
  </si>
  <si>
    <t>cleaning, didn't stop</t>
  </si>
  <si>
    <t>fall catch upright, began flight even before feet detached</t>
  </si>
  <si>
    <t>fall catch upright</t>
  </si>
  <si>
    <t>strange leg stiffening motion</t>
  </si>
  <si>
    <t>legs stayed attached</t>
  </si>
  <si>
    <t>stay</t>
  </si>
  <si>
    <t>fall</t>
  </si>
  <si>
    <t>legs move just 1-2 frames before drop</t>
  </si>
  <si>
    <t>Fc</t>
  </si>
  <si>
    <t xml:space="preserve"> </t>
  </si>
  <si>
    <t>no leg motion</t>
  </si>
  <si>
    <t>R</t>
  </si>
  <si>
    <t>top foot (L3) detaches and reattaches, then next (L2) foot, rearranges other feet</t>
  </si>
  <si>
    <t>top 3 feet detach, body moves and others detach</t>
  </si>
  <si>
    <t>lots of little foot steps front four legs</t>
  </si>
  <si>
    <t>F</t>
  </si>
  <si>
    <t>all three legs loss</t>
  </si>
  <si>
    <t>middle leg for sure loss</t>
  </si>
  <si>
    <t>recover large bounce</t>
  </si>
  <si>
    <t>recocer large bounce</t>
  </si>
  <si>
    <t>prebounce away (1-2 frames during)</t>
  </si>
  <si>
    <t>recover, small bounce is back foot stuck?</t>
  </si>
  <si>
    <t>lowest leg move first, then reposition others</t>
  </si>
  <si>
    <t>back legs stick, adjust front</t>
  </si>
  <si>
    <t>prestiffen, pull up on rear legs, repsotion front</t>
  </si>
  <si>
    <t>medium-large bounce</t>
  </si>
  <si>
    <t>cleaning middle, didn't stop</t>
  </si>
  <si>
    <t>top legs detach</t>
  </si>
  <si>
    <t>legs  and wings immediately move</t>
  </si>
  <si>
    <t>fall and catch on the side</t>
  </si>
  <si>
    <t>multi-point slip</t>
  </si>
  <si>
    <t>fly off before impact</t>
  </si>
  <si>
    <t>Fly</t>
  </si>
  <si>
    <t>side wall impact in flight</t>
  </si>
  <si>
    <t>none</t>
  </si>
  <si>
    <t xml:space="preserve">all legs pull in </t>
  </si>
  <si>
    <t>upper back leg detached, then front lower leg, then re-arrange</t>
  </si>
  <si>
    <t>small bounce and walk</t>
  </si>
  <si>
    <t>swinging drop?  Back top and front bottom walk forward</t>
  </si>
  <si>
    <t>catch on side</t>
  </si>
  <si>
    <t>long frame settling time, fall then fly?</t>
  </si>
  <si>
    <t>intact</t>
  </si>
  <si>
    <t>Halterless</t>
  </si>
  <si>
    <t>middle top then reposition top rear and bottom front</t>
  </si>
  <si>
    <t>medium bounce</t>
  </si>
  <si>
    <t>small bounce - legs stayed attached</t>
  </si>
  <si>
    <t>only top middle moved in</t>
  </si>
  <si>
    <t>bigger boune</t>
  </si>
  <si>
    <t>3 legs move</t>
  </si>
  <si>
    <t>stiff bigger bounce</t>
  </si>
  <si>
    <t xml:space="preserve">2 upper legs </t>
  </si>
  <si>
    <t>front leg upper was close, detached and reattached symmetrically</t>
  </si>
  <si>
    <t>stiff bounce</t>
  </si>
  <si>
    <t>stiff bounce - rotation - good comparision ?</t>
  </si>
  <si>
    <t>only one leg detached</t>
  </si>
  <si>
    <t>headlong</t>
  </si>
  <si>
    <t>top rear leg small adjustment</t>
  </si>
  <si>
    <t>rear leg tried to make small adjustment, but didn't stick, other legs fell</t>
  </si>
  <si>
    <t>many legs lost at once</t>
  </si>
  <si>
    <t>upper rear moved only slightly and reattached</t>
  </si>
  <si>
    <t>reattached front while rear upper off</t>
  </si>
  <si>
    <t>several front upper legs pop off</t>
  </si>
  <si>
    <t>pitch bounce</t>
  </si>
  <si>
    <t xml:space="preserve">none </t>
  </si>
  <si>
    <t>side view</t>
  </si>
  <si>
    <t>pitch back</t>
  </si>
  <si>
    <t xml:space="preserve">pitch forward </t>
  </si>
  <si>
    <t>flapping wings before feet detach</t>
  </si>
  <si>
    <t xml:space="preserve">moved middle leg a littl, started flaping </t>
  </si>
  <si>
    <t>flew up, flip yaw turn up</t>
  </si>
  <si>
    <t>wing motion</t>
  </si>
  <si>
    <t>chose flight - landed on the bottom</t>
  </si>
  <si>
    <t>didn't reapply feet</t>
  </si>
  <si>
    <t>prior walking</t>
  </si>
  <si>
    <t>flew off</t>
  </si>
  <si>
    <t>-------</t>
  </si>
  <si>
    <t>---</t>
  </si>
  <si>
    <t>None</t>
  </si>
  <si>
    <t>no drop</t>
  </si>
  <si>
    <t>maybe cannot reapply feet</t>
  </si>
  <si>
    <t>rear feet - fall or push off?</t>
  </si>
  <si>
    <t>turn and catch head up</t>
  </si>
  <si>
    <t>small body rotation</t>
  </si>
  <si>
    <t>again doesn't try to reattach</t>
  </si>
  <si>
    <t>might have tried to catch upright</t>
  </si>
  <si>
    <t>nice example includes walk up after catch</t>
  </si>
  <si>
    <t>doesn't try to reattach</t>
  </si>
  <si>
    <t xml:space="preserve">pulls legs in, fly, maybe tries to catch along side </t>
  </si>
  <si>
    <t xml:space="preserve">crash into side </t>
  </si>
  <si>
    <t>large rotation, no reach</t>
  </si>
  <si>
    <t>middle then front top detach then reattach</t>
  </si>
  <si>
    <t>detach front feet and reattach better</t>
  </si>
  <si>
    <t>pre-bounce</t>
  </si>
  <si>
    <t xml:space="preserve">same motion as prebounce, seemed very controlled, motion of middle top leg then front lower leg. </t>
  </si>
  <si>
    <t>tiny motion?</t>
  </si>
  <si>
    <t>bounce off</t>
  </si>
  <si>
    <t>bounce and recover, flip lower L3</t>
  </si>
  <si>
    <t>stiff bounce, upper middle replace</t>
  </si>
  <si>
    <t>nothing happens</t>
  </si>
  <si>
    <t>head down, lean into rear foot detach</t>
  </si>
  <si>
    <t>move front foot</t>
  </si>
  <si>
    <t>maybe try catch</t>
  </si>
  <si>
    <t>step then flap</t>
  </si>
  <si>
    <t>stiff bounce, lower middle leg out</t>
  </si>
  <si>
    <t>stiff bounce - top front and bottom middle detach</t>
  </si>
  <si>
    <t>startle legs push back</t>
  </si>
  <si>
    <t>leap after top feet detach</t>
  </si>
  <si>
    <t>----</t>
  </si>
  <si>
    <t>tiny motion forward</t>
  </si>
  <si>
    <t>two rear legs reposition</t>
  </si>
  <si>
    <t>crash flap fall</t>
  </si>
  <si>
    <t>looks like a choose to fly</t>
  </si>
  <si>
    <t>then a crash/side catch attempt</t>
  </si>
  <si>
    <t xml:space="preserve">disorganized leg detachments </t>
  </si>
  <si>
    <t>crash</t>
  </si>
  <si>
    <t>bounce off top legs</t>
  </si>
  <si>
    <t>top 3 legs detach, attempt to catch</t>
  </si>
  <si>
    <t>cleaning head, didn't stop</t>
  </si>
  <si>
    <t>bounce and flip</t>
  </si>
  <si>
    <t>bounce</t>
  </si>
  <si>
    <t>fly off?</t>
  </si>
  <si>
    <t>jump up</t>
  </si>
  <si>
    <t>bounce into flight</t>
  </si>
  <si>
    <t xml:space="preserve">legs pull in </t>
  </si>
  <si>
    <t>pitchback</t>
  </si>
  <si>
    <t>roll from top</t>
  </si>
  <si>
    <t>tiny sway?</t>
  </si>
  <si>
    <t>lost several feet but recovered</t>
  </si>
  <si>
    <t>small shift forward</t>
  </si>
  <si>
    <t>flew back and landed on side</t>
  </si>
  <si>
    <t>very little wing action but trying to fall</t>
  </si>
  <si>
    <t>swing by rear foot</t>
  </si>
  <si>
    <t>hang by rear feet</t>
  </si>
  <si>
    <t>middle legs move</t>
  </si>
  <si>
    <t>small bounce</t>
  </si>
  <si>
    <t>all the legs suddenly off, several flaps catch</t>
  </si>
  <si>
    <t>extra walking</t>
  </si>
  <si>
    <t>several upper legs off, push on lower middle</t>
  </si>
  <si>
    <t>several legs, small bounce</t>
  </si>
  <si>
    <t>reposition middle lower after absorb</t>
  </si>
  <si>
    <t>catch on middle, then pull up onto rear legs</t>
  </si>
  <si>
    <t>middle legs stay attached, front legs on top shift down, rear legs on bottom absorb</t>
  </si>
  <si>
    <t>rear leg push to side</t>
  </si>
  <si>
    <t>large drop rotation about one rear leg</t>
  </si>
  <si>
    <t>nice</t>
  </si>
  <si>
    <t>cleaning did not stop</t>
  </si>
  <si>
    <t>did not absorb, fell like a rock</t>
  </si>
  <si>
    <t xml:space="preserve">walk up </t>
  </si>
  <si>
    <t xml:space="preserve">no fall </t>
  </si>
  <si>
    <t>maybe hint?</t>
  </si>
  <si>
    <t>rear leag bottom leg bounce</t>
  </si>
  <si>
    <t>large bounce</t>
  </si>
  <si>
    <t>fall Catch, walk</t>
  </si>
  <si>
    <t>recover tight place feet individually</t>
  </si>
  <si>
    <t>no motion</t>
  </si>
  <si>
    <t>premotion</t>
  </si>
  <si>
    <t>nice example?</t>
  </si>
  <si>
    <t>long track with steps</t>
  </si>
  <si>
    <t>fast steps?</t>
  </si>
  <si>
    <t>Intact</t>
  </si>
  <si>
    <t>2a</t>
  </si>
  <si>
    <t>2b</t>
  </si>
  <si>
    <t>2c</t>
  </si>
  <si>
    <t>3a</t>
  </si>
  <si>
    <t>3c</t>
  </si>
  <si>
    <t>3d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</si>
  <si>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</si>
  <si>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</si>
  <si>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</si>
  <si>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</si>
  <si>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</si>
  <si>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</si>
  <si>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</si>
  <si>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</si>
  <si>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</si>
  <si>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</si>
  <si>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</si>
  <si>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</si>
  <si>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</si>
  <si>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</si>
  <si>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</si>
  <si>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</si>
  <si>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</si>
  <si>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move one leg after fall</t>
  </si>
  <si>
    <t>no leg motion maybe drift</t>
  </si>
  <si>
    <t>maybe tense legs?</t>
  </si>
  <si>
    <t>4 leg R</t>
  </si>
  <si>
    <t>fly</t>
  </si>
  <si>
    <t>Flew</t>
  </si>
  <si>
    <t>Fall</t>
  </si>
  <si>
    <t>twictch</t>
  </si>
  <si>
    <t>leg reposition</t>
  </si>
  <si>
    <t>wing flap</t>
  </si>
  <si>
    <t>flew</t>
  </si>
  <si>
    <t>none maybe drift</t>
  </si>
  <si>
    <t>moved front feet</t>
  </si>
  <si>
    <t>recover</t>
  </si>
  <si>
    <t>3b</t>
  </si>
  <si>
    <t>bright</t>
  </si>
  <si>
    <t>twitch</t>
  </si>
  <si>
    <t>almost recover, then fly</t>
  </si>
  <si>
    <t>no motion: 19</t>
  </si>
  <si>
    <t>Haltereless</t>
  </si>
  <si>
    <t>1a</t>
  </si>
  <si>
    <t>1b</t>
  </si>
  <si>
    <t>1c</t>
  </si>
  <si>
    <t>maybe drfit</t>
  </si>
  <si>
    <t>fall back flip</t>
  </si>
  <si>
    <t>recover step</t>
  </si>
  <si>
    <t>fall, almost recovered</t>
  </si>
  <si>
    <t>fall roll</t>
  </si>
  <si>
    <t xml:space="preserve">started to walk </t>
  </si>
  <si>
    <t>moving before drop</t>
  </si>
  <si>
    <t>no motion: 25</t>
  </si>
  <si>
    <t>moved: 1</t>
  </si>
  <si>
    <t>startle rate</t>
  </si>
  <si>
    <t>recover: 16</t>
  </si>
  <si>
    <t>fall: 10</t>
  </si>
  <si>
    <t>recover: 8</t>
  </si>
  <si>
    <t>fall: 16</t>
  </si>
  <si>
    <t xml:space="preserve">recovery </t>
  </si>
  <si>
    <t>moved: 5</t>
  </si>
  <si>
    <t>During Drop</t>
  </si>
  <si>
    <t>Flies that held still</t>
  </si>
  <si>
    <t>Flies that moved</t>
  </si>
  <si>
    <t>percent</t>
  </si>
  <si>
    <t>wings open?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</si>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</sst>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indexed="64"/>
      </patternFill>
    </fill>
  </fills>
  <borders count="1">
    <border>
      <left/>
      <right/>
      <top/>
      <bottom/>
      <diagonal/>
    </border>
  </borders>
  <cellStyleXfs count="17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49" fontId="0" fillId="0" borderId="0" xfId="0" applyNumberFormat="1" applyAlignment="1">
      <alignment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0" fillId="6" borderId="0" xfId="0" applyFill="1"/>
    <xf numFmtId="49" fontId="0" fillId="7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8" borderId="0" xfId="0" applyNumberFormat="1" applyFill="1" applyAlignment="1">
      <alignment wrapText="1"/>
    </xf>
    <xf numFmtId="49" fontId="0" fillId="9" borderId="0" xfId="0" applyNumberFormat="1" applyFill="1" applyAlignment="1">
      <alignment wrapText="1"/>
    </xf>
    <xf numFmtId="49" fontId="0" fillId="10" borderId="0" xfId="0" applyNumberFormat="1" applyFill="1" applyAlignment="1">
      <alignment wrapText="1"/>
    </xf>
    <xf numFmtId="0" fontId="5" fillId="11" borderId="0" xfId="0" applyFont="1" applyFill="1"/>
    <xf numFmtId="0" fontId="5" fillId="0" borderId="0" xfId="0" applyFont="1"/>
    <xf numFmtId="0" fontId="5" fillId="12" borderId="0" xfId="0" applyFont="1" applyFill="1"/>
    <xf numFmtId="20" fontId="0" fillId="0" borderId="0" xfId="0" applyNumberFormat="1"/>
    <xf numFmtId="0" fontId="5" fillId="0" borderId="0" xfId="0" applyFont="1" applyFill="1"/>
    <xf numFmtId="49" fontId="0" fillId="0" borderId="0" xfId="0" applyNumberFormat="1" applyFill="1" applyAlignment="1">
      <alignment wrapText="1"/>
    </xf>
    <xf numFmtId="0" fontId="0" fillId="13" borderId="0" xfId="0" applyFill="1"/>
    <xf numFmtId="0" fontId="5" fillId="13" borderId="0" xfId="0" applyFont="1" applyFill="1"/>
    <xf numFmtId="49" fontId="0" fillId="13" borderId="0" xfId="0" applyNumberFormat="1" applyFill="1" applyAlignment="1">
      <alignment wrapText="1"/>
    </xf>
    <xf numFmtId="0" fontId="0" fillId="13" borderId="0" xfId="0" quotePrefix="1" applyFill="1"/>
    <xf numFmtId="0" fontId="0" fillId="7" borderId="0" xfId="0" applyFill="1"/>
    <xf numFmtId="0" fontId="5" fillId="7" borderId="0" xfId="0" applyFont="1" applyFill="1"/>
    <xf numFmtId="0" fontId="0" fillId="7" borderId="0" xfId="0" quotePrefix="1" applyFill="1"/>
    <xf numFmtId="0" fontId="5" fillId="14" borderId="0" xfId="0" applyFont="1" applyFill="1"/>
    <xf numFmtId="0" fontId="2" fillId="0" borderId="0" xfId="0" applyFont="1" applyFill="1"/>
    <xf numFmtId="2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0" fontId="0" fillId="15" borderId="0" xfId="0" applyFill="1"/>
    <xf numFmtId="0" fontId="5" fillId="15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9" fontId="0" fillId="0" borderId="0" xfId="1" applyFont="1"/>
    <xf numFmtId="0" fontId="6" fillId="0" borderId="0" xfId="0" applyFont="1"/>
  </cellXfs>
  <cellStyles count="17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19" workbookViewId="0">
      <selection activeCell="D2" sqref="D2"/>
    </sheetView>
  </sheetViews>
  <sheetFormatPr baseColWidth="10" defaultRowHeight="16" x14ac:dyDescent="0.2"/>
  <cols>
    <col min="1" max="2" width="5.1640625" customWidth="1"/>
    <col min="3" max="3" width="8" customWidth="1"/>
    <col min="4" max="4" width="18.6640625" style="1" customWidth="1"/>
    <col min="6" max="6" width="8" customWidth="1"/>
    <col min="7" max="7" width="4.5" customWidth="1"/>
    <col min="8" max="8" width="27" style="1" customWidth="1"/>
    <col min="9" max="9" width="19.1640625" customWidth="1"/>
    <col min="12" max="12" width="4.83203125" customWidth="1"/>
    <col min="13" max="13" width="3.83203125" customWidth="1"/>
    <col min="14" max="14" width="13.1640625" customWidth="1"/>
    <col min="15" max="15" width="18.1640625" customWidth="1"/>
    <col min="17" max="17" width="4.5" customWidth="1"/>
    <col min="18" max="18" width="25.83203125" customWidth="1"/>
  </cols>
  <sheetData>
    <row r="1" spans="1:19" x14ac:dyDescent="0.2">
      <c r="C1" t="s">
        <v>155</v>
      </c>
      <c r="D1" s="28">
        <f>8+6+11</f>
        <v>25</v>
      </c>
      <c r="N1" t="s">
        <v>155</v>
      </c>
      <c r="O1" s="28">
        <f>15+12+16</f>
        <v>43</v>
      </c>
    </row>
    <row r="2" spans="1:19" x14ac:dyDescent="0.2">
      <c r="C2" t="s">
        <v>156</v>
      </c>
      <c r="D2" s="28">
        <f>5+6+6</f>
        <v>17</v>
      </c>
      <c r="N2" t="s">
        <v>156</v>
      </c>
      <c r="O2" s="28">
        <v>3</v>
      </c>
    </row>
    <row r="3" spans="1:19" x14ac:dyDescent="0.2">
      <c r="D3" s="29">
        <f>D2/(D2+D1)</f>
        <v>0.40476190476190477</v>
      </c>
      <c r="O3" s="29">
        <f>O2/(O2+O1)</f>
        <v>6.5217391304347824E-2</v>
      </c>
    </row>
    <row r="5" spans="1:19" x14ac:dyDescent="0.2">
      <c r="A5" t="s">
        <v>33</v>
      </c>
      <c r="E5" t="s">
        <v>0</v>
      </c>
    </row>
    <row r="6" spans="1:19" ht="38" customHeight="1" x14ac:dyDescent="0.2">
      <c r="A6" s="7">
        <v>1</v>
      </c>
      <c r="B6" t="s">
        <v>42</v>
      </c>
      <c r="C6">
        <v>5</v>
      </c>
      <c r="D6" s="10" t="s">
        <v>11</v>
      </c>
      <c r="G6" s="5" t="s">
        <v>16</v>
      </c>
      <c r="H6" s="1" t="s">
        <v>17</v>
      </c>
      <c r="L6" s="13">
        <v>1</v>
      </c>
      <c r="M6" s="15" t="s">
        <v>43</v>
      </c>
      <c r="N6" s="14">
        <v>6</v>
      </c>
      <c r="O6" s="10" t="s">
        <v>35</v>
      </c>
      <c r="Q6" s="5" t="s">
        <v>16</v>
      </c>
      <c r="R6" s="1" t="s">
        <v>56</v>
      </c>
    </row>
    <row r="7" spans="1:19" ht="51" customHeight="1" x14ac:dyDescent="0.2">
      <c r="A7" s="7">
        <v>1</v>
      </c>
      <c r="B7" t="s">
        <v>42</v>
      </c>
      <c r="C7">
        <v>10</v>
      </c>
      <c r="D7" s="9" t="s">
        <v>27</v>
      </c>
      <c r="E7">
        <v>38</v>
      </c>
      <c r="F7">
        <f>E7*30</f>
        <v>1140</v>
      </c>
      <c r="G7" s="5" t="s">
        <v>16</v>
      </c>
      <c r="H7" s="1" t="s">
        <v>28</v>
      </c>
      <c r="I7" t="s">
        <v>7</v>
      </c>
      <c r="L7" s="13">
        <v>1</v>
      </c>
      <c r="M7" s="15" t="s">
        <v>43</v>
      </c>
      <c r="N7" s="14">
        <v>8</v>
      </c>
      <c r="O7" s="10" t="s">
        <v>35</v>
      </c>
      <c r="P7">
        <v>9</v>
      </c>
      <c r="Q7" s="5" t="s">
        <v>16</v>
      </c>
      <c r="R7" s="1" t="s">
        <v>58</v>
      </c>
    </row>
    <row r="8" spans="1:19" ht="58" customHeight="1" x14ac:dyDescent="0.2">
      <c r="A8" s="7">
        <v>1</v>
      </c>
      <c r="B8" t="s">
        <v>42</v>
      </c>
      <c r="C8">
        <v>11</v>
      </c>
      <c r="D8" s="10" t="s">
        <v>11</v>
      </c>
      <c r="E8">
        <v>29</v>
      </c>
      <c r="F8">
        <f t="shared" ref="F8:F22" si="0">E8*30</f>
        <v>870</v>
      </c>
      <c r="G8" s="5" t="s">
        <v>16</v>
      </c>
      <c r="I8" t="s">
        <v>7</v>
      </c>
      <c r="L8" s="13">
        <v>1</v>
      </c>
      <c r="M8" s="15" t="s">
        <v>43</v>
      </c>
      <c r="N8" s="14">
        <v>9</v>
      </c>
      <c r="O8" s="10" t="s">
        <v>35</v>
      </c>
      <c r="P8">
        <v>7</v>
      </c>
      <c r="Q8" s="5" t="s">
        <v>16</v>
      </c>
      <c r="R8" s="1" t="s">
        <v>59</v>
      </c>
    </row>
    <row r="9" spans="1:19" ht="57" customHeight="1" x14ac:dyDescent="0.2">
      <c r="A9" s="7">
        <v>1</v>
      </c>
      <c r="B9" t="s">
        <v>42</v>
      </c>
      <c r="C9">
        <v>14</v>
      </c>
      <c r="D9" s="10" t="s">
        <v>35</v>
      </c>
      <c r="E9">
        <v>9</v>
      </c>
      <c r="F9">
        <f t="shared" si="0"/>
        <v>270</v>
      </c>
      <c r="G9" s="5" t="s">
        <v>16</v>
      </c>
      <c r="H9" s="1" t="s">
        <v>36</v>
      </c>
      <c r="L9" s="13">
        <v>1</v>
      </c>
      <c r="M9" s="15" t="s">
        <v>43</v>
      </c>
      <c r="N9" s="14">
        <v>13</v>
      </c>
      <c r="O9" s="10" t="s">
        <v>64</v>
      </c>
      <c r="P9" s="4" t="s">
        <v>65</v>
      </c>
      <c r="Q9" s="5" t="s">
        <v>16</v>
      </c>
      <c r="R9" s="1" t="s">
        <v>66</v>
      </c>
    </row>
    <row r="10" spans="1:19" ht="32" x14ac:dyDescent="0.2">
      <c r="A10" s="7">
        <v>1</v>
      </c>
      <c r="B10" t="s">
        <v>42</v>
      </c>
      <c r="C10" s="3">
        <v>0</v>
      </c>
      <c r="D10" s="9" t="s">
        <v>8</v>
      </c>
      <c r="E10">
        <v>17</v>
      </c>
      <c r="F10">
        <f t="shared" si="0"/>
        <v>510</v>
      </c>
      <c r="G10" s="2" t="s">
        <v>9</v>
      </c>
      <c r="H10" s="1" t="s">
        <v>14</v>
      </c>
      <c r="I10" t="s">
        <v>153</v>
      </c>
      <c r="L10" s="13">
        <v>1</v>
      </c>
      <c r="M10" s="15" t="s">
        <v>43</v>
      </c>
      <c r="N10" s="14">
        <v>14</v>
      </c>
      <c r="O10" s="10" t="s">
        <v>35</v>
      </c>
      <c r="Q10" s="5" t="s">
        <v>16</v>
      </c>
      <c r="R10" s="1" t="s">
        <v>67</v>
      </c>
    </row>
    <row r="11" spans="1:19" ht="32" x14ac:dyDescent="0.2">
      <c r="A11" s="7">
        <v>1</v>
      </c>
      <c r="B11" t="s">
        <v>42</v>
      </c>
      <c r="C11">
        <v>3</v>
      </c>
      <c r="D11" s="9" t="s">
        <v>1</v>
      </c>
      <c r="E11">
        <v>26</v>
      </c>
      <c r="F11">
        <f t="shared" si="0"/>
        <v>780</v>
      </c>
      <c r="G11" s="2" t="s">
        <v>9</v>
      </c>
      <c r="I11" t="s">
        <v>2</v>
      </c>
      <c r="L11" s="13">
        <v>1</v>
      </c>
      <c r="M11" s="15" t="s">
        <v>43</v>
      </c>
      <c r="N11">
        <v>0</v>
      </c>
      <c r="O11" s="10" t="s">
        <v>35</v>
      </c>
      <c r="P11">
        <v>12</v>
      </c>
      <c r="Q11" s="4" t="s">
        <v>12</v>
      </c>
      <c r="R11" s="1" t="s">
        <v>44</v>
      </c>
      <c r="S11" t="s">
        <v>45</v>
      </c>
    </row>
    <row r="12" spans="1:19" ht="32" x14ac:dyDescent="0.2">
      <c r="A12" s="7">
        <v>1</v>
      </c>
      <c r="B12" t="s">
        <v>42</v>
      </c>
      <c r="C12" s="30">
        <v>4</v>
      </c>
      <c r="D12" s="11" t="s">
        <v>4</v>
      </c>
      <c r="E12">
        <v>13</v>
      </c>
      <c r="F12">
        <f t="shared" si="0"/>
        <v>390</v>
      </c>
      <c r="G12" s="2" t="s">
        <v>9</v>
      </c>
      <c r="I12" t="s">
        <v>3</v>
      </c>
      <c r="L12" s="13">
        <v>1</v>
      </c>
      <c r="M12" s="15" t="s">
        <v>43</v>
      </c>
      <c r="N12" s="14">
        <v>1</v>
      </c>
      <c r="O12" s="10" t="s">
        <v>35</v>
      </c>
      <c r="P12">
        <v>0</v>
      </c>
      <c r="Q12" s="4" t="s">
        <v>12</v>
      </c>
      <c r="R12" s="1" t="s">
        <v>47</v>
      </c>
      <c r="S12" t="s">
        <v>46</v>
      </c>
    </row>
    <row r="13" spans="1:19" ht="32" x14ac:dyDescent="0.2">
      <c r="A13" s="7">
        <v>1</v>
      </c>
      <c r="B13" t="s">
        <v>42</v>
      </c>
      <c r="C13" s="30">
        <v>12</v>
      </c>
      <c r="D13" s="11" t="s">
        <v>29</v>
      </c>
      <c r="E13">
        <v>12</v>
      </c>
      <c r="F13">
        <f t="shared" si="0"/>
        <v>360</v>
      </c>
      <c r="G13" s="2" t="s">
        <v>9</v>
      </c>
      <c r="H13" s="1" t="s">
        <v>31</v>
      </c>
      <c r="I13" t="s">
        <v>30</v>
      </c>
      <c r="L13" s="13">
        <v>1</v>
      </c>
      <c r="M13" s="15" t="s">
        <v>43</v>
      </c>
      <c r="N13" s="14">
        <v>2</v>
      </c>
      <c r="O13" s="10" t="s">
        <v>35</v>
      </c>
      <c r="P13">
        <v>6</v>
      </c>
      <c r="Q13" s="4" t="s">
        <v>12</v>
      </c>
      <c r="R13" s="1" t="s">
        <v>49</v>
      </c>
      <c r="S13" t="s">
        <v>48</v>
      </c>
    </row>
    <row r="14" spans="1:19" ht="48" x14ac:dyDescent="0.2">
      <c r="A14" s="7">
        <v>1</v>
      </c>
      <c r="B14" t="s">
        <v>42</v>
      </c>
      <c r="C14">
        <v>16</v>
      </c>
      <c r="D14" s="12" t="s">
        <v>39</v>
      </c>
      <c r="F14">
        <f t="shared" si="0"/>
        <v>0</v>
      </c>
      <c r="G14" s="2" t="s">
        <v>9</v>
      </c>
      <c r="H14" s="1" t="s">
        <v>41</v>
      </c>
      <c r="I14" t="s">
        <v>40</v>
      </c>
      <c r="L14" s="13">
        <v>1</v>
      </c>
      <c r="M14" s="15" t="s">
        <v>43</v>
      </c>
      <c r="N14" s="14">
        <v>3</v>
      </c>
      <c r="O14" s="10" t="s">
        <v>35</v>
      </c>
      <c r="P14">
        <v>13</v>
      </c>
      <c r="Q14" s="4" t="s">
        <v>12</v>
      </c>
      <c r="R14" s="1" t="s">
        <v>51</v>
      </c>
      <c r="S14" t="s">
        <v>50</v>
      </c>
    </row>
    <row r="15" spans="1:19" ht="48" x14ac:dyDescent="0.2">
      <c r="A15" s="7">
        <v>1</v>
      </c>
      <c r="B15" t="s">
        <v>42</v>
      </c>
      <c r="C15" s="30">
        <v>13</v>
      </c>
      <c r="D15" s="11" t="s">
        <v>32</v>
      </c>
      <c r="E15">
        <v>9</v>
      </c>
      <c r="F15">
        <f t="shared" si="0"/>
        <v>270</v>
      </c>
      <c r="G15" s="6" t="s">
        <v>33</v>
      </c>
      <c r="I15" t="s">
        <v>34</v>
      </c>
      <c r="L15" s="13">
        <v>1</v>
      </c>
      <c r="M15" s="15" t="s">
        <v>43</v>
      </c>
      <c r="N15" s="14">
        <v>4</v>
      </c>
      <c r="O15" s="10" t="s">
        <v>35</v>
      </c>
      <c r="Q15" s="4" t="s">
        <v>12</v>
      </c>
      <c r="R15" s="1" t="s">
        <v>52</v>
      </c>
      <c r="S15" t="s">
        <v>54</v>
      </c>
    </row>
    <row r="16" spans="1:19" ht="48" x14ac:dyDescent="0.2">
      <c r="A16" s="7">
        <v>1</v>
      </c>
      <c r="B16" t="s">
        <v>42</v>
      </c>
      <c r="C16">
        <v>1</v>
      </c>
      <c r="D16" s="10" t="s">
        <v>11</v>
      </c>
      <c r="E16">
        <v>11</v>
      </c>
      <c r="F16">
        <f t="shared" si="0"/>
        <v>330</v>
      </c>
      <c r="G16" s="4" t="s">
        <v>12</v>
      </c>
      <c r="H16" s="1" t="s">
        <v>13</v>
      </c>
      <c r="I16" t="s">
        <v>154</v>
      </c>
      <c r="L16" s="13">
        <v>1</v>
      </c>
      <c r="M16" s="15" t="s">
        <v>43</v>
      </c>
      <c r="N16" s="14">
        <v>5</v>
      </c>
      <c r="O16" s="10" t="s">
        <v>35</v>
      </c>
      <c r="Q16" s="4" t="s">
        <v>12</v>
      </c>
      <c r="R16" s="1" t="s">
        <v>55</v>
      </c>
    </row>
    <row r="17" spans="1:19" ht="32" x14ac:dyDescent="0.2">
      <c r="A17" s="7">
        <v>1</v>
      </c>
      <c r="B17" t="s">
        <v>42</v>
      </c>
      <c r="C17">
        <v>2</v>
      </c>
      <c r="D17" s="10" t="s">
        <v>11</v>
      </c>
      <c r="E17">
        <v>15</v>
      </c>
      <c r="F17">
        <f t="shared" si="0"/>
        <v>450</v>
      </c>
      <c r="G17" s="4" t="s">
        <v>10</v>
      </c>
      <c r="H17" s="1" t="s">
        <v>15</v>
      </c>
      <c r="I17" t="s">
        <v>20</v>
      </c>
      <c r="L17" s="13">
        <v>1</v>
      </c>
      <c r="M17" s="15" t="s">
        <v>43</v>
      </c>
      <c r="N17" s="14">
        <v>7</v>
      </c>
      <c r="O17" s="10" t="s">
        <v>35</v>
      </c>
      <c r="Q17" s="4" t="s">
        <v>12</v>
      </c>
      <c r="R17" s="1" t="s">
        <v>57</v>
      </c>
      <c r="S17" t="s">
        <v>53</v>
      </c>
    </row>
    <row r="18" spans="1:19" ht="32" x14ac:dyDescent="0.2">
      <c r="A18" s="7">
        <v>1</v>
      </c>
      <c r="B18" t="s">
        <v>42</v>
      </c>
      <c r="C18">
        <v>6</v>
      </c>
      <c r="D18" s="10" t="s">
        <v>11</v>
      </c>
      <c r="F18">
        <f t="shared" si="0"/>
        <v>0</v>
      </c>
      <c r="G18" s="4" t="s">
        <v>12</v>
      </c>
      <c r="H18" s="1" t="s">
        <v>18</v>
      </c>
      <c r="I18" t="s">
        <v>19</v>
      </c>
      <c r="L18" s="13">
        <v>1</v>
      </c>
      <c r="M18" s="15" t="s">
        <v>43</v>
      </c>
      <c r="N18" s="14">
        <v>10</v>
      </c>
      <c r="O18" s="10" t="s">
        <v>35</v>
      </c>
      <c r="Q18" s="4" t="s">
        <v>12</v>
      </c>
      <c r="R18" s="1" t="s">
        <v>60</v>
      </c>
      <c r="S18" t="s">
        <v>53</v>
      </c>
    </row>
    <row r="19" spans="1:19" ht="32" x14ac:dyDescent="0.2">
      <c r="A19" s="7">
        <v>1</v>
      </c>
      <c r="B19" t="s">
        <v>42</v>
      </c>
      <c r="C19" s="30">
        <v>7</v>
      </c>
      <c r="D19" s="11" t="s">
        <v>21</v>
      </c>
      <c r="E19">
        <v>34</v>
      </c>
      <c r="F19">
        <f t="shared" si="0"/>
        <v>1020</v>
      </c>
      <c r="G19" s="4" t="s">
        <v>12</v>
      </c>
      <c r="H19" s="1" t="s">
        <v>23</v>
      </c>
      <c r="I19" t="s">
        <v>22</v>
      </c>
      <c r="L19" s="13">
        <v>1</v>
      </c>
      <c r="M19" s="15" t="s">
        <v>43</v>
      </c>
      <c r="N19" s="14">
        <v>11</v>
      </c>
      <c r="O19" s="10" t="s">
        <v>35</v>
      </c>
      <c r="Q19" s="4" t="s">
        <v>12</v>
      </c>
      <c r="R19" s="1" t="s">
        <v>62</v>
      </c>
      <c r="S19" t="s">
        <v>63</v>
      </c>
    </row>
    <row r="20" spans="1:19" ht="48" x14ac:dyDescent="0.2">
      <c r="A20" s="7">
        <v>1</v>
      </c>
      <c r="B20" t="s">
        <v>42</v>
      </c>
      <c r="C20" s="30">
        <v>8</v>
      </c>
      <c r="D20" s="11" t="s">
        <v>25</v>
      </c>
      <c r="E20">
        <v>4</v>
      </c>
      <c r="F20">
        <f t="shared" si="0"/>
        <v>120</v>
      </c>
      <c r="G20" s="4" t="s">
        <v>12</v>
      </c>
      <c r="H20" s="1" t="s">
        <v>24</v>
      </c>
      <c r="I20" t="s">
        <v>6</v>
      </c>
      <c r="L20" s="13">
        <v>1</v>
      </c>
      <c r="M20" s="15" t="s">
        <v>43</v>
      </c>
      <c r="N20" s="14">
        <v>12</v>
      </c>
      <c r="O20" s="10" t="s">
        <v>35</v>
      </c>
      <c r="Q20" s="4" t="s">
        <v>12</v>
      </c>
      <c r="R20" s="1" t="s">
        <v>61</v>
      </c>
    </row>
    <row r="21" spans="1:19" x14ac:dyDescent="0.2">
      <c r="A21" s="7">
        <v>1</v>
      </c>
      <c r="B21" t="s">
        <v>42</v>
      </c>
      <c r="C21">
        <v>9</v>
      </c>
      <c r="D21" s="10" t="s">
        <v>11</v>
      </c>
      <c r="E21">
        <v>15</v>
      </c>
      <c r="F21">
        <f t="shared" si="0"/>
        <v>450</v>
      </c>
      <c r="G21" s="4" t="s">
        <v>12</v>
      </c>
      <c r="H21" t="s">
        <v>5</v>
      </c>
      <c r="I21" t="s">
        <v>26</v>
      </c>
    </row>
    <row r="22" spans="1:19" ht="32" x14ac:dyDescent="0.2">
      <c r="A22" s="7">
        <v>1</v>
      </c>
      <c r="B22" t="s">
        <v>42</v>
      </c>
      <c r="C22">
        <v>15</v>
      </c>
      <c r="D22" s="10" t="s">
        <v>35</v>
      </c>
      <c r="F22">
        <f t="shared" si="0"/>
        <v>0</v>
      </c>
      <c r="G22" s="4" t="s">
        <v>12</v>
      </c>
      <c r="H22" s="1" t="s">
        <v>37</v>
      </c>
      <c r="I22" t="s">
        <v>38</v>
      </c>
    </row>
    <row r="24" spans="1:19" x14ac:dyDescent="0.2">
      <c r="A24" s="23">
        <v>2</v>
      </c>
      <c r="B24" s="23" t="s">
        <v>42</v>
      </c>
      <c r="C24" s="24">
        <v>5</v>
      </c>
      <c r="D24" s="8" t="s">
        <v>76</v>
      </c>
      <c r="E24" s="23" t="s">
        <v>78</v>
      </c>
      <c r="F24" s="23"/>
      <c r="G24" s="25" t="s">
        <v>77</v>
      </c>
      <c r="H24" s="8"/>
      <c r="I24" s="23"/>
      <c r="L24">
        <v>2</v>
      </c>
      <c r="M24" s="15" t="s">
        <v>43</v>
      </c>
      <c r="N24" s="14">
        <v>1</v>
      </c>
      <c r="O24" s="10" t="s">
        <v>35</v>
      </c>
      <c r="P24">
        <v>17</v>
      </c>
      <c r="Q24" s="5" t="s">
        <v>16</v>
      </c>
      <c r="R24" s="1" t="s">
        <v>111</v>
      </c>
    </row>
    <row r="25" spans="1:19" ht="32" x14ac:dyDescent="0.2">
      <c r="A25">
        <v>2</v>
      </c>
      <c r="B25" t="s">
        <v>42</v>
      </c>
      <c r="C25" s="14">
        <v>0</v>
      </c>
      <c r="D25" s="10" t="s">
        <v>35</v>
      </c>
      <c r="E25">
        <v>56</v>
      </c>
      <c r="F25">
        <f t="shared" ref="F25:F36" si="1">E25*30</f>
        <v>1680</v>
      </c>
      <c r="G25" s="5" t="s">
        <v>16</v>
      </c>
      <c r="I25" s="1" t="s">
        <v>68</v>
      </c>
      <c r="L25">
        <v>2</v>
      </c>
      <c r="M25" s="15" t="s">
        <v>43</v>
      </c>
      <c r="N25" s="14">
        <v>2</v>
      </c>
      <c r="O25" s="9" t="s">
        <v>118</v>
      </c>
      <c r="P25">
        <v>2</v>
      </c>
      <c r="Q25" s="5" t="s">
        <v>16</v>
      </c>
      <c r="R25" s="1" t="s">
        <v>119</v>
      </c>
    </row>
    <row r="26" spans="1:19" ht="32" x14ac:dyDescent="0.2">
      <c r="A26">
        <v>2</v>
      </c>
      <c r="B26" t="s">
        <v>42</v>
      </c>
      <c r="C26" s="31">
        <v>2</v>
      </c>
      <c r="D26" s="11" t="s">
        <v>71</v>
      </c>
      <c r="E26">
        <v>8</v>
      </c>
      <c r="F26">
        <f t="shared" si="1"/>
        <v>240</v>
      </c>
      <c r="G26" s="5" t="s">
        <v>16</v>
      </c>
      <c r="H26" s="1" t="s">
        <v>72</v>
      </c>
      <c r="L26">
        <v>2</v>
      </c>
      <c r="M26" s="15" t="s">
        <v>43</v>
      </c>
      <c r="N26" s="14">
        <v>3</v>
      </c>
      <c r="O26" s="10" t="s">
        <v>35</v>
      </c>
      <c r="P26">
        <v>20</v>
      </c>
      <c r="Q26" s="5" t="s">
        <v>16</v>
      </c>
      <c r="R26" s="1" t="s">
        <v>117</v>
      </c>
    </row>
    <row r="27" spans="1:19" x14ac:dyDescent="0.2">
      <c r="A27">
        <v>2</v>
      </c>
      <c r="B27" t="s">
        <v>42</v>
      </c>
      <c r="C27" s="14">
        <v>6</v>
      </c>
      <c r="D27" s="10" t="s">
        <v>35</v>
      </c>
      <c r="E27">
        <v>13</v>
      </c>
      <c r="F27">
        <f t="shared" si="1"/>
        <v>390</v>
      </c>
      <c r="G27" s="5" t="s">
        <v>16</v>
      </c>
      <c r="H27" s="1" t="s">
        <v>80</v>
      </c>
      <c r="L27">
        <v>2</v>
      </c>
      <c r="M27" s="15" t="s">
        <v>43</v>
      </c>
      <c r="N27" s="14">
        <v>5</v>
      </c>
      <c r="O27" s="10" t="s">
        <v>35</v>
      </c>
      <c r="P27">
        <v>8</v>
      </c>
      <c r="Q27" s="5" t="s">
        <v>16</v>
      </c>
      <c r="R27" s="1" t="s">
        <v>114</v>
      </c>
      <c r="S27" t="s">
        <v>115</v>
      </c>
    </row>
    <row r="28" spans="1:19" x14ac:dyDescent="0.2">
      <c r="A28">
        <v>2</v>
      </c>
      <c r="B28" t="s">
        <v>42</v>
      </c>
      <c r="C28" s="31">
        <v>8</v>
      </c>
      <c r="D28" s="11" t="s">
        <v>83</v>
      </c>
      <c r="F28">
        <f t="shared" si="1"/>
        <v>0</v>
      </c>
      <c r="G28" s="5" t="s">
        <v>16</v>
      </c>
      <c r="H28" s="1" t="s">
        <v>84</v>
      </c>
      <c r="I28" t="s">
        <v>85</v>
      </c>
      <c r="J28" t="s">
        <v>74</v>
      </c>
      <c r="L28">
        <v>2</v>
      </c>
      <c r="M28" s="15" t="s">
        <v>43</v>
      </c>
      <c r="N28" s="14">
        <v>6</v>
      </c>
      <c r="O28" s="10" t="s">
        <v>35</v>
      </c>
      <c r="P28">
        <v>12</v>
      </c>
      <c r="Q28" s="5" t="s">
        <v>16</v>
      </c>
      <c r="R28" s="1" t="s">
        <v>112</v>
      </c>
      <c r="S28" t="s">
        <v>113</v>
      </c>
    </row>
    <row r="29" spans="1:19" s="3" customFormat="1" x14ac:dyDescent="0.2">
      <c r="A29">
        <v>2</v>
      </c>
      <c r="B29" t="s">
        <v>42</v>
      </c>
      <c r="C29" s="14">
        <v>10</v>
      </c>
      <c r="D29" s="10" t="s">
        <v>35</v>
      </c>
      <c r="E29">
        <v>14</v>
      </c>
      <c r="F29">
        <f t="shared" si="1"/>
        <v>420</v>
      </c>
      <c r="G29" s="5" t="s">
        <v>16</v>
      </c>
      <c r="H29" s="1" t="s">
        <v>87</v>
      </c>
      <c r="I29"/>
      <c r="J29" s="23" t="s">
        <v>79</v>
      </c>
      <c r="L29">
        <v>2</v>
      </c>
      <c r="M29" s="15" t="s">
        <v>43</v>
      </c>
      <c r="N29" s="14">
        <v>8</v>
      </c>
      <c r="O29" s="10" t="s">
        <v>35</v>
      </c>
      <c r="P29">
        <v>40</v>
      </c>
      <c r="Q29" s="5" t="s">
        <v>16</v>
      </c>
      <c r="R29" s="1" t="s">
        <v>126</v>
      </c>
      <c r="S29"/>
    </row>
    <row r="30" spans="1:19" ht="32" x14ac:dyDescent="0.2">
      <c r="A30">
        <v>2</v>
      </c>
      <c r="B30" t="s">
        <v>42</v>
      </c>
      <c r="C30" s="14">
        <v>11</v>
      </c>
      <c r="D30" s="10" t="s">
        <v>35</v>
      </c>
      <c r="E30">
        <v>1</v>
      </c>
      <c r="F30">
        <f t="shared" si="1"/>
        <v>30</v>
      </c>
      <c r="G30" s="5" t="s">
        <v>16</v>
      </c>
      <c r="H30" s="1" t="s">
        <v>88</v>
      </c>
      <c r="L30">
        <v>2</v>
      </c>
      <c r="M30" s="15" t="s">
        <v>43</v>
      </c>
      <c r="N30" s="14">
        <v>9</v>
      </c>
      <c r="O30" s="10" t="s">
        <v>35</v>
      </c>
      <c r="P30">
        <v>12</v>
      </c>
      <c r="Q30" s="5" t="s">
        <v>16</v>
      </c>
      <c r="R30" s="1" t="s">
        <v>125</v>
      </c>
    </row>
    <row r="31" spans="1:19" ht="32" x14ac:dyDescent="0.2">
      <c r="A31">
        <v>2</v>
      </c>
      <c r="B31" t="s">
        <v>42</v>
      </c>
      <c r="C31" s="14">
        <v>1</v>
      </c>
      <c r="D31" s="10" t="s">
        <v>35</v>
      </c>
      <c r="E31">
        <v>16</v>
      </c>
      <c r="F31">
        <f t="shared" si="1"/>
        <v>480</v>
      </c>
      <c r="G31" s="2" t="s">
        <v>9</v>
      </c>
      <c r="H31" s="1" t="s">
        <v>69</v>
      </c>
      <c r="I31" t="s">
        <v>70</v>
      </c>
      <c r="L31">
        <v>2</v>
      </c>
      <c r="M31" s="15" t="s">
        <v>43</v>
      </c>
      <c r="N31" s="14">
        <v>10</v>
      </c>
      <c r="O31" s="10" t="s">
        <v>35</v>
      </c>
      <c r="P31">
        <v>10</v>
      </c>
      <c r="Q31" s="5" t="s">
        <v>16</v>
      </c>
      <c r="R31" s="1" t="s">
        <v>124</v>
      </c>
    </row>
    <row r="32" spans="1:19" x14ac:dyDescent="0.2">
      <c r="A32">
        <v>2</v>
      </c>
      <c r="B32" t="s">
        <v>42</v>
      </c>
      <c r="C32" s="31">
        <v>3</v>
      </c>
      <c r="D32" s="11" t="s">
        <v>71</v>
      </c>
      <c r="F32">
        <f t="shared" si="1"/>
        <v>0</v>
      </c>
      <c r="G32" s="2" t="s">
        <v>9</v>
      </c>
      <c r="H32" s="1" t="s">
        <v>73</v>
      </c>
      <c r="I32" t="s">
        <v>158</v>
      </c>
      <c r="L32">
        <v>2</v>
      </c>
      <c r="M32" s="15" t="s">
        <v>43</v>
      </c>
      <c r="N32" s="14">
        <v>11</v>
      </c>
      <c r="O32" s="11" t="s">
        <v>122</v>
      </c>
      <c r="P32">
        <v>38</v>
      </c>
      <c r="Q32" s="5" t="s">
        <v>16</v>
      </c>
      <c r="R32" s="1" t="s">
        <v>123</v>
      </c>
    </row>
    <row r="33" spans="1:19" x14ac:dyDescent="0.2">
      <c r="A33">
        <v>2</v>
      </c>
      <c r="B33" t="s">
        <v>42</v>
      </c>
      <c r="C33" s="14">
        <v>7</v>
      </c>
      <c r="D33" s="10" t="s">
        <v>35</v>
      </c>
      <c r="F33">
        <f t="shared" si="1"/>
        <v>0</v>
      </c>
      <c r="G33" s="2" t="s">
        <v>9</v>
      </c>
      <c r="H33" s="1" t="s">
        <v>81</v>
      </c>
      <c r="I33" t="s">
        <v>82</v>
      </c>
      <c r="J33" t="s">
        <v>86</v>
      </c>
      <c r="L33">
        <v>2</v>
      </c>
      <c r="M33" s="15" t="s">
        <v>43</v>
      </c>
      <c r="N33" s="14">
        <v>12</v>
      </c>
      <c r="O33" s="11" t="s">
        <v>120</v>
      </c>
      <c r="P33">
        <v>9</v>
      </c>
      <c r="Q33" s="5" t="s">
        <v>16</v>
      </c>
      <c r="R33" s="1" t="s">
        <v>121</v>
      </c>
    </row>
    <row r="34" spans="1:19" ht="32" x14ac:dyDescent="0.2">
      <c r="A34">
        <v>2</v>
      </c>
      <c r="B34" t="s">
        <v>42</v>
      </c>
      <c r="C34" s="31">
        <v>4</v>
      </c>
      <c r="D34" s="11" t="s">
        <v>75</v>
      </c>
      <c r="E34" s="16">
        <v>66</v>
      </c>
      <c r="F34">
        <f t="shared" si="1"/>
        <v>1980</v>
      </c>
      <c r="G34" s="6" t="s">
        <v>33</v>
      </c>
      <c r="L34">
        <v>2</v>
      </c>
      <c r="M34" s="15" t="s">
        <v>43</v>
      </c>
      <c r="N34" s="14">
        <v>13</v>
      </c>
      <c r="O34" s="10" t="s">
        <v>35</v>
      </c>
      <c r="Q34" s="5" t="s">
        <v>16</v>
      </c>
      <c r="R34" s="1" t="s">
        <v>131</v>
      </c>
    </row>
    <row r="35" spans="1:19" x14ac:dyDescent="0.2">
      <c r="A35">
        <v>2</v>
      </c>
      <c r="B35" t="s">
        <v>42</v>
      </c>
      <c r="C35" s="31">
        <v>9</v>
      </c>
      <c r="D35" s="11" t="s">
        <v>75</v>
      </c>
      <c r="E35">
        <v>11</v>
      </c>
      <c r="F35">
        <f t="shared" si="1"/>
        <v>330</v>
      </c>
      <c r="G35" s="6" t="s">
        <v>33</v>
      </c>
      <c r="H35" s="1" t="s">
        <v>159</v>
      </c>
      <c r="L35">
        <v>2</v>
      </c>
      <c r="M35" s="15" t="s">
        <v>43</v>
      </c>
      <c r="N35" s="14">
        <v>15</v>
      </c>
      <c r="O35" s="10" t="s">
        <v>35</v>
      </c>
      <c r="P35">
        <v>7</v>
      </c>
      <c r="Q35" s="5" t="s">
        <v>16</v>
      </c>
      <c r="R35" s="1" t="s">
        <v>96</v>
      </c>
    </row>
    <row r="36" spans="1:19" x14ac:dyDescent="0.2">
      <c r="A36">
        <v>2</v>
      </c>
      <c r="B36" t="s">
        <v>42</v>
      </c>
      <c r="C36" s="31">
        <v>12</v>
      </c>
      <c r="D36" s="11" t="s">
        <v>75</v>
      </c>
      <c r="E36">
        <v>19</v>
      </c>
      <c r="F36">
        <f t="shared" si="1"/>
        <v>570</v>
      </c>
      <c r="G36" s="6" t="s">
        <v>33</v>
      </c>
      <c r="L36">
        <v>2</v>
      </c>
      <c r="M36" s="15" t="s">
        <v>43</v>
      </c>
      <c r="N36" s="14">
        <v>14</v>
      </c>
      <c r="O36" s="11" t="s">
        <v>129</v>
      </c>
      <c r="P36">
        <v>16</v>
      </c>
      <c r="Q36" s="2" t="s">
        <v>9</v>
      </c>
      <c r="R36" s="1" t="s">
        <v>130</v>
      </c>
    </row>
    <row r="37" spans="1:19" x14ac:dyDescent="0.2">
      <c r="A37" s="3"/>
      <c r="B37" s="3"/>
      <c r="C37" s="17"/>
      <c r="D37" s="18"/>
      <c r="E37" s="3"/>
      <c r="F37" s="3"/>
      <c r="G37" s="27"/>
      <c r="H37" s="18"/>
      <c r="L37">
        <v>2</v>
      </c>
      <c r="M37" s="15" t="s">
        <v>43</v>
      </c>
      <c r="N37" s="14">
        <v>0</v>
      </c>
      <c r="O37" s="10" t="s">
        <v>109</v>
      </c>
      <c r="P37">
        <v>1</v>
      </c>
      <c r="Q37" s="4" t="s">
        <v>12</v>
      </c>
      <c r="R37" s="1" t="s">
        <v>110</v>
      </c>
    </row>
    <row r="38" spans="1:19" x14ac:dyDescent="0.2">
      <c r="A38" s="3"/>
      <c r="B38" s="3"/>
      <c r="C38" s="17"/>
      <c r="D38" s="18"/>
      <c r="E38" s="3"/>
      <c r="F38" s="3"/>
      <c r="G38" s="27"/>
      <c r="H38" s="18"/>
      <c r="L38">
        <v>2</v>
      </c>
      <c r="M38" s="15" t="s">
        <v>43</v>
      </c>
      <c r="N38" s="14">
        <v>4</v>
      </c>
      <c r="O38" s="10" t="s">
        <v>35</v>
      </c>
      <c r="P38">
        <v>103</v>
      </c>
      <c r="Q38" s="26" t="s">
        <v>12</v>
      </c>
      <c r="R38" s="1" t="s">
        <v>116</v>
      </c>
    </row>
    <row r="39" spans="1:19" ht="32" x14ac:dyDescent="0.2">
      <c r="A39" s="3"/>
      <c r="B39" s="3"/>
      <c r="C39" s="17"/>
      <c r="D39" s="18"/>
      <c r="E39" s="3"/>
      <c r="F39" s="3"/>
      <c r="G39" s="27"/>
      <c r="H39" s="18"/>
      <c r="L39">
        <v>2</v>
      </c>
      <c r="M39" s="15" t="s">
        <v>43</v>
      </c>
      <c r="N39" s="14">
        <v>7</v>
      </c>
      <c r="O39" s="10" t="s">
        <v>127</v>
      </c>
      <c r="P39">
        <v>8</v>
      </c>
      <c r="Q39" s="26" t="s">
        <v>12</v>
      </c>
      <c r="R39" s="1" t="s">
        <v>128</v>
      </c>
    </row>
    <row r="40" spans="1:19" x14ac:dyDescent="0.2">
      <c r="A40" s="3"/>
      <c r="B40" s="3"/>
      <c r="C40" s="17"/>
      <c r="D40" s="18"/>
      <c r="E40" s="3"/>
      <c r="F40" s="3"/>
      <c r="G40" s="27"/>
      <c r="H40" s="18"/>
      <c r="L40" s="3"/>
      <c r="M40" s="17"/>
      <c r="N40" s="17"/>
      <c r="O40" s="18"/>
      <c r="P40" s="3"/>
      <c r="Q40" s="3"/>
      <c r="R40" s="18"/>
    </row>
    <row r="41" spans="1:19" s="3" customFormat="1" x14ac:dyDescent="0.2">
      <c r="C41" s="17"/>
      <c r="D41" s="18"/>
      <c r="G41" s="27"/>
      <c r="H41" s="18"/>
      <c r="S41"/>
    </row>
    <row r="42" spans="1:19" s="3" customFormat="1" x14ac:dyDescent="0.2">
      <c r="A42" s="19">
        <v>3</v>
      </c>
      <c r="B42" s="19" t="s">
        <v>42</v>
      </c>
      <c r="C42" s="20">
        <v>30</v>
      </c>
      <c r="D42" s="21" t="s">
        <v>99</v>
      </c>
      <c r="E42" s="19" t="s">
        <v>35</v>
      </c>
      <c r="F42" s="19"/>
      <c r="G42" s="22" t="s">
        <v>108</v>
      </c>
      <c r="H42" s="21"/>
      <c r="L42">
        <v>3</v>
      </c>
      <c r="M42" s="15" t="s">
        <v>43</v>
      </c>
      <c r="N42" s="14">
        <v>16</v>
      </c>
      <c r="O42" s="10" t="s">
        <v>35</v>
      </c>
      <c r="P42">
        <v>11</v>
      </c>
      <c r="Q42" s="5" t="s">
        <v>16</v>
      </c>
      <c r="R42" s="1"/>
      <c r="S42"/>
    </row>
    <row r="43" spans="1:19" x14ac:dyDescent="0.2">
      <c r="A43">
        <v>3</v>
      </c>
      <c r="B43" t="s">
        <v>42</v>
      </c>
      <c r="C43" s="31">
        <v>15</v>
      </c>
      <c r="D43" s="11" t="s">
        <v>93</v>
      </c>
      <c r="E43">
        <f>F43/30</f>
        <v>14</v>
      </c>
      <c r="F43">
        <v>420</v>
      </c>
      <c r="G43" s="5" t="s">
        <v>16</v>
      </c>
      <c r="H43" s="1" t="s">
        <v>90</v>
      </c>
      <c r="L43">
        <v>3</v>
      </c>
      <c r="M43" s="15" t="s">
        <v>43</v>
      </c>
      <c r="N43" s="14">
        <v>18</v>
      </c>
      <c r="O43" s="10" t="s">
        <v>35</v>
      </c>
      <c r="P43">
        <v>4</v>
      </c>
      <c r="Q43" s="5" t="s">
        <v>16</v>
      </c>
      <c r="R43" s="1" t="s">
        <v>132</v>
      </c>
    </row>
    <row r="44" spans="1:19" x14ac:dyDescent="0.2">
      <c r="A44">
        <v>3</v>
      </c>
      <c r="B44" t="s">
        <v>42</v>
      </c>
      <c r="C44" s="14">
        <v>21</v>
      </c>
      <c r="D44" s="10" t="s">
        <v>35</v>
      </c>
      <c r="E44">
        <v>9</v>
      </c>
      <c r="F44">
        <f t="shared" ref="F44:F59" si="2">E44*30</f>
        <v>270</v>
      </c>
      <c r="G44" s="5" t="s">
        <v>16</v>
      </c>
      <c r="H44" s="1" t="s">
        <v>96</v>
      </c>
      <c r="L44">
        <v>3</v>
      </c>
      <c r="M44" s="15" t="s">
        <v>43</v>
      </c>
      <c r="N44" s="14">
        <v>28</v>
      </c>
      <c r="O44" s="9" t="s">
        <v>146</v>
      </c>
      <c r="P44">
        <v>15</v>
      </c>
      <c r="Q44" s="5" t="s">
        <v>16</v>
      </c>
      <c r="R44" s="1"/>
    </row>
    <row r="45" spans="1:19" x14ac:dyDescent="0.2">
      <c r="A45">
        <v>3</v>
      </c>
      <c r="B45" t="s">
        <v>42</v>
      </c>
      <c r="C45" s="14">
        <v>22</v>
      </c>
      <c r="D45" s="10" t="s">
        <v>95</v>
      </c>
      <c r="E45">
        <v>9</v>
      </c>
      <c r="F45">
        <f t="shared" si="2"/>
        <v>270</v>
      </c>
      <c r="G45" s="5" t="s">
        <v>16</v>
      </c>
      <c r="H45" s="1" t="s">
        <v>96</v>
      </c>
      <c r="I45" s="1" t="s">
        <v>89</v>
      </c>
      <c r="L45">
        <v>3</v>
      </c>
      <c r="M45" s="15" t="s">
        <v>43</v>
      </c>
      <c r="N45" s="14">
        <v>29</v>
      </c>
      <c r="O45" s="10" t="s">
        <v>35</v>
      </c>
      <c r="P45">
        <v>15</v>
      </c>
      <c r="Q45" s="5" t="s">
        <v>16</v>
      </c>
      <c r="R45" s="1" t="s">
        <v>147</v>
      </c>
    </row>
    <row r="46" spans="1:19" ht="32" x14ac:dyDescent="0.2">
      <c r="A46">
        <v>3</v>
      </c>
      <c r="B46" t="s">
        <v>42</v>
      </c>
      <c r="C46" s="31">
        <v>28</v>
      </c>
      <c r="D46" s="11" t="s">
        <v>101</v>
      </c>
      <c r="E46">
        <v>6</v>
      </c>
      <c r="F46">
        <f t="shared" si="2"/>
        <v>180</v>
      </c>
      <c r="G46" s="5" t="s">
        <v>16</v>
      </c>
      <c r="H46" s="1" t="s">
        <v>103</v>
      </c>
      <c r="L46">
        <v>3</v>
      </c>
      <c r="M46" s="15" t="s">
        <v>43</v>
      </c>
      <c r="N46" s="14">
        <v>24</v>
      </c>
      <c r="O46" s="10" t="s">
        <v>35</v>
      </c>
      <c r="P46">
        <v>13</v>
      </c>
      <c r="Q46" s="2" t="s">
        <v>9</v>
      </c>
      <c r="R46" s="1" t="s">
        <v>136</v>
      </c>
    </row>
    <row r="47" spans="1:19" x14ac:dyDescent="0.2">
      <c r="A47">
        <v>3</v>
      </c>
      <c r="B47" t="s">
        <v>42</v>
      </c>
      <c r="C47" s="14">
        <v>17</v>
      </c>
      <c r="D47" s="10" t="s">
        <v>35</v>
      </c>
      <c r="E47">
        <v>9</v>
      </c>
      <c r="F47">
        <f t="shared" si="2"/>
        <v>270</v>
      </c>
      <c r="G47" s="2" t="s">
        <v>9</v>
      </c>
      <c r="L47">
        <v>3</v>
      </c>
      <c r="M47" s="15" t="s">
        <v>43</v>
      </c>
      <c r="N47" s="14">
        <v>17</v>
      </c>
      <c r="O47" s="10" t="s">
        <v>35</v>
      </c>
      <c r="P47">
        <v>6</v>
      </c>
      <c r="Q47" s="26" t="s">
        <v>12</v>
      </c>
      <c r="R47" s="1" t="s">
        <v>133</v>
      </c>
    </row>
    <row r="48" spans="1:19" ht="48" x14ac:dyDescent="0.2">
      <c r="A48">
        <v>3</v>
      </c>
      <c r="B48" t="s">
        <v>42</v>
      </c>
      <c r="C48" s="14">
        <v>20</v>
      </c>
      <c r="D48" s="10" t="s">
        <v>95</v>
      </c>
      <c r="E48">
        <v>3</v>
      </c>
      <c r="F48">
        <f t="shared" si="2"/>
        <v>90</v>
      </c>
      <c r="G48" s="2" t="s">
        <v>9</v>
      </c>
      <c r="I48" t="s">
        <v>53</v>
      </c>
      <c r="L48">
        <v>3</v>
      </c>
      <c r="M48" s="15" t="s">
        <v>43</v>
      </c>
      <c r="N48" s="14">
        <v>19</v>
      </c>
      <c r="O48" s="10" t="s">
        <v>35</v>
      </c>
      <c r="P48">
        <v>21</v>
      </c>
      <c r="Q48" s="26" t="s">
        <v>12</v>
      </c>
      <c r="R48" s="1" t="s">
        <v>142</v>
      </c>
      <c r="S48" t="s">
        <v>137</v>
      </c>
    </row>
    <row r="49" spans="1:19" ht="32" x14ac:dyDescent="0.2">
      <c r="A49">
        <v>3</v>
      </c>
      <c r="B49" t="s">
        <v>42</v>
      </c>
      <c r="C49" s="31">
        <v>25</v>
      </c>
      <c r="D49" s="11" t="s">
        <v>106</v>
      </c>
      <c r="F49">
        <f t="shared" si="2"/>
        <v>0</v>
      </c>
      <c r="G49" s="2" t="s">
        <v>9</v>
      </c>
      <c r="H49" s="1" t="s">
        <v>107</v>
      </c>
      <c r="I49" t="s">
        <v>157</v>
      </c>
      <c r="L49">
        <v>3</v>
      </c>
      <c r="M49" s="15" t="s">
        <v>43</v>
      </c>
      <c r="N49" s="14">
        <v>20</v>
      </c>
      <c r="O49" s="10" t="s">
        <v>35</v>
      </c>
      <c r="P49">
        <v>6</v>
      </c>
      <c r="Q49" s="26" t="s">
        <v>12</v>
      </c>
      <c r="R49" s="1" t="s">
        <v>141</v>
      </c>
    </row>
    <row r="50" spans="1:19" ht="32" x14ac:dyDescent="0.2">
      <c r="A50">
        <v>3</v>
      </c>
      <c r="B50" t="s">
        <v>42</v>
      </c>
      <c r="C50" s="14">
        <v>29</v>
      </c>
      <c r="D50" s="10" t="s">
        <v>35</v>
      </c>
      <c r="E50">
        <v>15</v>
      </c>
      <c r="F50">
        <f t="shared" si="2"/>
        <v>450</v>
      </c>
      <c r="G50" s="2" t="s">
        <v>9</v>
      </c>
      <c r="H50" s="1" t="s">
        <v>100</v>
      </c>
      <c r="I50" s="1" t="s">
        <v>40</v>
      </c>
      <c r="L50">
        <v>3</v>
      </c>
      <c r="M50" s="15" t="s">
        <v>43</v>
      </c>
      <c r="N50" s="14">
        <v>21</v>
      </c>
      <c r="O50" s="10" t="s">
        <v>35</v>
      </c>
      <c r="P50">
        <v>11</v>
      </c>
      <c r="Q50" s="26" t="s">
        <v>12</v>
      </c>
      <c r="R50" s="1" t="s">
        <v>140</v>
      </c>
    </row>
    <row r="51" spans="1:19" x14ac:dyDescent="0.2">
      <c r="A51">
        <v>3</v>
      </c>
      <c r="B51" t="s">
        <v>42</v>
      </c>
      <c r="C51" s="31">
        <v>13</v>
      </c>
      <c r="D51" s="11" t="s">
        <v>75</v>
      </c>
      <c r="E51">
        <v>12</v>
      </c>
      <c r="F51">
        <f t="shared" si="2"/>
        <v>360</v>
      </c>
      <c r="G51" s="6" t="s">
        <v>33</v>
      </c>
      <c r="L51">
        <v>3</v>
      </c>
      <c r="M51" s="15" t="s">
        <v>43</v>
      </c>
      <c r="N51" s="14">
        <v>22</v>
      </c>
      <c r="O51" s="10" t="s">
        <v>35</v>
      </c>
      <c r="P51">
        <v>23</v>
      </c>
      <c r="Q51" s="26" t="s">
        <v>12</v>
      </c>
      <c r="R51" s="1" t="s">
        <v>139</v>
      </c>
    </row>
    <row r="52" spans="1:19" ht="32" x14ac:dyDescent="0.2">
      <c r="A52">
        <v>3</v>
      </c>
      <c r="B52" t="s">
        <v>42</v>
      </c>
      <c r="C52" s="31">
        <v>14</v>
      </c>
      <c r="D52" s="11" t="s">
        <v>75</v>
      </c>
      <c r="E52">
        <v>11</v>
      </c>
      <c r="F52">
        <f t="shared" si="2"/>
        <v>330</v>
      </c>
      <c r="G52" s="6" t="s">
        <v>33</v>
      </c>
      <c r="L52">
        <v>3</v>
      </c>
      <c r="M52" s="15" t="s">
        <v>43</v>
      </c>
      <c r="N52" s="14">
        <v>23</v>
      </c>
      <c r="O52" s="10" t="s">
        <v>35</v>
      </c>
      <c r="P52">
        <v>8</v>
      </c>
      <c r="Q52" s="26" t="s">
        <v>12</v>
      </c>
      <c r="R52" s="1" t="s">
        <v>138</v>
      </c>
    </row>
    <row r="53" spans="1:19" ht="32" x14ac:dyDescent="0.2">
      <c r="A53">
        <v>3</v>
      </c>
      <c r="B53" t="s">
        <v>42</v>
      </c>
      <c r="C53" s="14">
        <v>16</v>
      </c>
      <c r="D53" s="10" t="s">
        <v>35</v>
      </c>
      <c r="E53">
        <v>13</v>
      </c>
      <c r="F53">
        <f t="shared" si="2"/>
        <v>390</v>
      </c>
      <c r="G53" s="4" t="s">
        <v>12</v>
      </c>
      <c r="H53" s="1" t="s">
        <v>91</v>
      </c>
      <c r="L53">
        <v>3</v>
      </c>
      <c r="M53" s="15" t="s">
        <v>43</v>
      </c>
      <c r="N53" s="14">
        <v>25</v>
      </c>
      <c r="O53" s="10" t="s">
        <v>35</v>
      </c>
      <c r="P53">
        <v>4</v>
      </c>
      <c r="Q53" s="26" t="s">
        <v>12</v>
      </c>
      <c r="R53" s="1" t="s">
        <v>134</v>
      </c>
    </row>
    <row r="54" spans="1:19" ht="32" x14ac:dyDescent="0.2">
      <c r="A54">
        <v>3</v>
      </c>
      <c r="B54" t="s">
        <v>42</v>
      </c>
      <c r="C54" s="14">
        <v>18</v>
      </c>
      <c r="D54" s="10" t="s">
        <v>35</v>
      </c>
      <c r="E54">
        <v>4</v>
      </c>
      <c r="F54">
        <f t="shared" si="2"/>
        <v>120</v>
      </c>
      <c r="G54" s="4" t="s">
        <v>12</v>
      </c>
      <c r="H54" s="1" t="s">
        <v>92</v>
      </c>
      <c r="L54">
        <v>3</v>
      </c>
      <c r="M54" s="15" t="s">
        <v>43</v>
      </c>
      <c r="N54" s="14">
        <v>26</v>
      </c>
      <c r="O54" s="10" t="s">
        <v>35</v>
      </c>
      <c r="P54">
        <v>3</v>
      </c>
      <c r="Q54" s="26" t="s">
        <v>12</v>
      </c>
      <c r="R54" s="1" t="s">
        <v>143</v>
      </c>
    </row>
    <row r="55" spans="1:19" ht="64" x14ac:dyDescent="0.2">
      <c r="A55">
        <v>3</v>
      </c>
      <c r="B55" t="s">
        <v>42</v>
      </c>
      <c r="C55" s="31">
        <v>19</v>
      </c>
      <c r="D55" s="11" t="s">
        <v>93</v>
      </c>
      <c r="E55">
        <v>5</v>
      </c>
      <c r="F55">
        <f t="shared" si="2"/>
        <v>150</v>
      </c>
      <c r="G55" s="4" t="s">
        <v>12</v>
      </c>
      <c r="H55" s="1" t="s">
        <v>94</v>
      </c>
      <c r="L55">
        <v>3</v>
      </c>
      <c r="M55" s="15" t="s">
        <v>43</v>
      </c>
      <c r="N55" s="14">
        <v>27</v>
      </c>
      <c r="O55" s="10" t="s">
        <v>35</v>
      </c>
      <c r="Q55" s="26" t="s">
        <v>12</v>
      </c>
      <c r="R55" s="1" t="s">
        <v>144</v>
      </c>
      <c r="S55" t="s">
        <v>135</v>
      </c>
    </row>
    <row r="56" spans="1:19" ht="32" x14ac:dyDescent="0.2">
      <c r="A56">
        <v>3</v>
      </c>
      <c r="B56" t="s">
        <v>42</v>
      </c>
      <c r="C56" s="14">
        <v>23</v>
      </c>
      <c r="D56" s="10" t="s">
        <v>35</v>
      </c>
      <c r="E56">
        <v>6</v>
      </c>
      <c r="F56">
        <f t="shared" si="2"/>
        <v>180</v>
      </c>
      <c r="G56" s="4" t="s">
        <v>12</v>
      </c>
      <c r="H56" s="1" t="s">
        <v>97</v>
      </c>
      <c r="L56">
        <v>3</v>
      </c>
      <c r="M56" s="15" t="s">
        <v>43</v>
      </c>
      <c r="N56" s="14">
        <v>31</v>
      </c>
      <c r="O56" s="10" t="s">
        <v>150</v>
      </c>
      <c r="P56">
        <v>10</v>
      </c>
      <c r="Q56" s="26" t="s">
        <v>12</v>
      </c>
      <c r="R56" s="1" t="s">
        <v>135</v>
      </c>
    </row>
    <row r="57" spans="1:19" ht="32" x14ac:dyDescent="0.2">
      <c r="A57">
        <v>3</v>
      </c>
      <c r="B57" t="s">
        <v>42</v>
      </c>
      <c r="C57" s="14">
        <v>24</v>
      </c>
      <c r="D57" s="10" t="s">
        <v>35</v>
      </c>
      <c r="E57">
        <v>5</v>
      </c>
      <c r="F57">
        <f t="shared" si="2"/>
        <v>150</v>
      </c>
      <c r="G57" s="4" t="s">
        <v>12</v>
      </c>
      <c r="H57" s="1" t="s">
        <v>98</v>
      </c>
      <c r="L57">
        <v>3</v>
      </c>
      <c r="M57" s="15" t="s">
        <v>43</v>
      </c>
      <c r="N57" s="14">
        <v>32</v>
      </c>
      <c r="O57" s="10" t="s">
        <v>35</v>
      </c>
      <c r="P57">
        <v>5</v>
      </c>
      <c r="Q57" s="26" t="s">
        <v>12</v>
      </c>
      <c r="R57" s="1" t="s">
        <v>151</v>
      </c>
      <c r="S57" t="s">
        <v>145</v>
      </c>
    </row>
    <row r="58" spans="1:19" ht="32" x14ac:dyDescent="0.2">
      <c r="A58">
        <v>3</v>
      </c>
      <c r="B58" t="s">
        <v>42</v>
      </c>
      <c r="C58" s="14">
        <v>26</v>
      </c>
      <c r="D58" s="10" t="s">
        <v>35</v>
      </c>
      <c r="E58">
        <v>0</v>
      </c>
      <c r="F58">
        <f t="shared" si="2"/>
        <v>0</v>
      </c>
      <c r="G58" s="4" t="s">
        <v>12</v>
      </c>
      <c r="H58" s="1" t="s">
        <v>105</v>
      </c>
      <c r="L58">
        <v>3</v>
      </c>
      <c r="M58" s="15" t="s">
        <v>43</v>
      </c>
      <c r="N58" s="14">
        <v>33</v>
      </c>
      <c r="O58" s="10" t="s">
        <v>35</v>
      </c>
      <c r="P58">
        <v>8</v>
      </c>
      <c r="Q58" s="26" t="s">
        <v>12</v>
      </c>
      <c r="R58" s="1" t="s">
        <v>152</v>
      </c>
    </row>
    <row r="59" spans="1:19" ht="32" x14ac:dyDescent="0.2">
      <c r="A59">
        <v>3</v>
      </c>
      <c r="B59" t="s">
        <v>42</v>
      </c>
      <c r="C59" s="14">
        <v>27</v>
      </c>
      <c r="D59" s="10" t="s">
        <v>35</v>
      </c>
      <c r="E59">
        <v>1</v>
      </c>
      <c r="F59">
        <f t="shared" si="2"/>
        <v>30</v>
      </c>
      <c r="G59" s="4" t="s">
        <v>12</v>
      </c>
      <c r="H59" s="1" t="s">
        <v>104</v>
      </c>
      <c r="I59" t="s">
        <v>102</v>
      </c>
      <c r="L59">
        <v>3</v>
      </c>
      <c r="M59" s="15" t="s">
        <v>43</v>
      </c>
      <c r="N59" s="20">
        <v>30</v>
      </c>
      <c r="O59" s="21" t="s">
        <v>148</v>
      </c>
      <c r="P59" s="19" t="s">
        <v>149</v>
      </c>
      <c r="Q59" s="19"/>
      <c r="R59" s="21"/>
    </row>
    <row r="60" spans="1:19" s="3" customFormat="1" x14ac:dyDescent="0.2">
      <c r="S60"/>
    </row>
    <row r="93" spans="12:12" x14ac:dyDescent="0.2">
      <c r="L93" t="s">
        <v>10</v>
      </c>
    </row>
  </sheetData>
  <sortState ref="A91:J108">
    <sortCondition ref="G91:G108"/>
  </sortState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33" sqref="K33"/>
    </sheetView>
  </sheetViews>
  <sheetFormatPr baseColWidth="10" defaultRowHeight="16" x14ac:dyDescent="0.2"/>
  <cols>
    <col min="1" max="1" width="10.83203125" style="32"/>
    <col min="2" max="2" width="5.5" customWidth="1"/>
    <col min="3" max="3" width="20.33203125" customWidth="1"/>
    <col min="5" max="5" width="22.6640625" customWidth="1"/>
    <col min="9" max="9" width="13.5" customWidth="1"/>
  </cols>
  <sheetData>
    <row r="1" spans="1:11" x14ac:dyDescent="0.2">
      <c r="C1" t="s">
        <v>222</v>
      </c>
      <c r="E1" t="s">
        <v>219</v>
      </c>
      <c r="I1" t="s">
        <v>215</v>
      </c>
      <c r="J1" t="s">
        <v>217</v>
      </c>
    </row>
    <row r="2" spans="1:11" x14ac:dyDescent="0.2">
      <c r="C2" t="s">
        <v>202</v>
      </c>
      <c r="E2" t="s">
        <v>220</v>
      </c>
      <c r="I2" t="s">
        <v>214</v>
      </c>
      <c r="J2" t="s">
        <v>218</v>
      </c>
    </row>
    <row r="3" spans="1:11" x14ac:dyDescent="0.2">
      <c r="B3" t="s">
        <v>216</v>
      </c>
      <c r="C3" s="35">
        <f>5/(5+19)</f>
        <v>0.20833333333333334</v>
      </c>
      <c r="D3" t="s">
        <v>221</v>
      </c>
      <c r="E3" s="35">
        <f>8/(16+8)</f>
        <v>0.33333333333333331</v>
      </c>
      <c r="H3" t="s">
        <v>216</v>
      </c>
      <c r="I3" s="35">
        <f>1/(26)</f>
        <v>3.8461538461538464E-2</v>
      </c>
      <c r="J3" s="35">
        <f>16/(16+10)</f>
        <v>0.61538461538461542</v>
      </c>
    </row>
    <row r="4" spans="1:11" x14ac:dyDescent="0.2">
      <c r="A4" s="33" t="s">
        <v>160</v>
      </c>
      <c r="F4" t="s">
        <v>227</v>
      </c>
      <c r="H4" t="s">
        <v>203</v>
      </c>
      <c r="K4" t="s">
        <v>227</v>
      </c>
    </row>
    <row r="5" spans="1:11" x14ac:dyDescent="0.2">
      <c r="A5" s="32">
        <v>1</v>
      </c>
      <c r="C5" s="11" t="s">
        <v>200</v>
      </c>
      <c r="E5" s="5" t="s">
        <v>7</v>
      </c>
      <c r="F5" t="s">
        <v>228</v>
      </c>
      <c r="H5" t="s">
        <v>204</v>
      </c>
      <c r="I5" s="10" t="s">
        <v>35</v>
      </c>
      <c r="J5" s="4" t="s">
        <v>197</v>
      </c>
      <c r="K5" t="s">
        <v>229</v>
      </c>
    </row>
    <row r="6" spans="1:11" x14ac:dyDescent="0.2">
      <c r="A6" s="32" t="s">
        <v>161</v>
      </c>
      <c r="C6" s="10" t="s">
        <v>35</v>
      </c>
      <c r="E6" s="5" t="s">
        <v>7</v>
      </c>
      <c r="F6" t="s">
        <v>228</v>
      </c>
      <c r="H6" s="34" t="s">
        <v>205</v>
      </c>
      <c r="I6" s="34" t="s">
        <v>213</v>
      </c>
      <c r="J6" s="34" t="s">
        <v>197</v>
      </c>
    </row>
    <row r="7" spans="1:11" x14ac:dyDescent="0.2">
      <c r="A7" s="32" t="s">
        <v>162</v>
      </c>
      <c r="C7" s="10" t="s">
        <v>35</v>
      </c>
      <c r="E7" s="5" t="s">
        <v>201</v>
      </c>
      <c r="F7" t="s">
        <v>228</v>
      </c>
      <c r="H7" t="s">
        <v>206</v>
      </c>
      <c r="I7" s="11" t="s">
        <v>212</v>
      </c>
      <c r="J7" s="4" t="s">
        <v>197</v>
      </c>
      <c r="K7" t="s">
        <v>229</v>
      </c>
    </row>
    <row r="8" spans="1:11" x14ac:dyDescent="0.2">
      <c r="A8" s="32" t="s">
        <v>163</v>
      </c>
      <c r="C8" s="10" t="s">
        <v>35</v>
      </c>
      <c r="E8" s="4" t="s">
        <v>197</v>
      </c>
      <c r="F8" t="s">
        <v>229</v>
      </c>
      <c r="G8" t="s">
        <v>199</v>
      </c>
      <c r="H8" t="s">
        <v>161</v>
      </c>
      <c r="I8" s="10" t="s">
        <v>35</v>
      </c>
      <c r="J8" s="5" t="s">
        <v>7</v>
      </c>
      <c r="K8" t="s">
        <v>228</v>
      </c>
    </row>
    <row r="9" spans="1:11" x14ac:dyDescent="0.2">
      <c r="A9" s="32" t="s">
        <v>164</v>
      </c>
      <c r="C9" s="10" t="s">
        <v>35</v>
      </c>
      <c r="E9" s="5" t="s">
        <v>194</v>
      </c>
      <c r="F9" t="s">
        <v>228</v>
      </c>
      <c r="H9" t="s">
        <v>162</v>
      </c>
      <c r="I9" s="10" t="s">
        <v>35</v>
      </c>
      <c r="J9" s="4" t="s">
        <v>197</v>
      </c>
      <c r="K9" t="s">
        <v>229</v>
      </c>
    </row>
    <row r="10" spans="1:11" x14ac:dyDescent="0.2">
      <c r="A10" s="32" t="s">
        <v>198</v>
      </c>
      <c r="C10" s="10" t="s">
        <v>35</v>
      </c>
      <c r="E10" s="5" t="s">
        <v>7</v>
      </c>
      <c r="F10" t="s">
        <v>228</v>
      </c>
      <c r="H10" t="s">
        <v>163</v>
      </c>
      <c r="I10" s="10" t="s">
        <v>35</v>
      </c>
      <c r="J10" s="5" t="s">
        <v>7</v>
      </c>
      <c r="K10" t="s">
        <v>228</v>
      </c>
    </row>
    <row r="11" spans="1:11" x14ac:dyDescent="0.2">
      <c r="A11" s="32" t="s">
        <v>165</v>
      </c>
      <c r="C11" s="10" t="s">
        <v>35</v>
      </c>
      <c r="E11" s="4" t="s">
        <v>197</v>
      </c>
      <c r="F11" t="s">
        <v>229</v>
      </c>
      <c r="H11" t="s">
        <v>164</v>
      </c>
      <c r="I11" s="10" t="s">
        <v>35</v>
      </c>
      <c r="J11" s="5" t="s">
        <v>211</v>
      </c>
      <c r="K11" t="s">
        <v>228</v>
      </c>
    </row>
    <row r="12" spans="1:11" x14ac:dyDescent="0.2">
      <c r="A12" s="32" t="s">
        <v>166</v>
      </c>
      <c r="C12" s="10" t="s">
        <v>35</v>
      </c>
      <c r="E12" s="4" t="s">
        <v>197</v>
      </c>
      <c r="F12" t="s">
        <v>229</v>
      </c>
      <c r="H12" t="s">
        <v>198</v>
      </c>
      <c r="I12" s="10" t="s">
        <v>35</v>
      </c>
      <c r="J12" s="4" t="s">
        <v>197</v>
      </c>
      <c r="K12" t="s">
        <v>229</v>
      </c>
    </row>
    <row r="13" spans="1:11" x14ac:dyDescent="0.2">
      <c r="A13" s="32" t="s">
        <v>167</v>
      </c>
      <c r="C13" s="10" t="s">
        <v>35</v>
      </c>
      <c r="E13" s="5" t="s">
        <v>7</v>
      </c>
      <c r="F13" t="s">
        <v>228</v>
      </c>
      <c r="H13" t="s">
        <v>165</v>
      </c>
      <c r="I13" s="10" t="s">
        <v>35</v>
      </c>
      <c r="J13" s="4" t="s">
        <v>197</v>
      </c>
      <c r="K13" t="s">
        <v>229</v>
      </c>
    </row>
    <row r="14" spans="1:11" x14ac:dyDescent="0.2">
      <c r="A14" s="32" t="s">
        <v>168</v>
      </c>
      <c r="C14" s="10" t="s">
        <v>35</v>
      </c>
      <c r="E14" s="4" t="s">
        <v>197</v>
      </c>
      <c r="F14" t="s">
        <v>229</v>
      </c>
      <c r="H14" t="s">
        <v>166</v>
      </c>
      <c r="I14" s="10" t="s">
        <v>35</v>
      </c>
      <c r="J14" s="5" t="s">
        <v>7</v>
      </c>
      <c r="K14" t="s">
        <v>228</v>
      </c>
    </row>
    <row r="15" spans="1:11" ht="20" customHeight="1" x14ac:dyDescent="0.2">
      <c r="A15" s="32" t="s">
        <v>169</v>
      </c>
      <c r="C15" s="11" t="s">
        <v>196</v>
      </c>
      <c r="E15" s="4" t="s">
        <v>197</v>
      </c>
      <c r="F15" t="s">
        <v>229</v>
      </c>
      <c r="H15" t="s">
        <v>167</v>
      </c>
      <c r="I15" s="10" t="s">
        <v>35</v>
      </c>
      <c r="J15" s="4" t="s">
        <v>197</v>
      </c>
      <c r="K15" t="s">
        <v>229</v>
      </c>
    </row>
    <row r="16" spans="1:11" x14ac:dyDescent="0.2">
      <c r="A16" s="32" t="s">
        <v>170</v>
      </c>
      <c r="C16" s="10" t="s">
        <v>195</v>
      </c>
      <c r="E16" s="5" t="s">
        <v>7</v>
      </c>
      <c r="F16" t="s">
        <v>228</v>
      </c>
      <c r="H16" t="s">
        <v>168</v>
      </c>
      <c r="I16" s="10" t="s">
        <v>35</v>
      </c>
      <c r="J16" s="5" t="s">
        <v>7</v>
      </c>
      <c r="K16" t="s">
        <v>228</v>
      </c>
    </row>
    <row r="17" spans="1:11" x14ac:dyDescent="0.2">
      <c r="A17" s="32" t="s">
        <v>171</v>
      </c>
      <c r="C17" s="10" t="s">
        <v>35</v>
      </c>
      <c r="E17" s="5" t="s">
        <v>194</v>
      </c>
      <c r="F17" t="s">
        <v>228</v>
      </c>
      <c r="H17" t="s">
        <v>169</v>
      </c>
      <c r="I17" s="10" t="s">
        <v>35</v>
      </c>
      <c r="J17" s="5" t="s">
        <v>210</v>
      </c>
      <c r="K17" t="s">
        <v>228</v>
      </c>
    </row>
    <row r="18" spans="1:11" x14ac:dyDescent="0.2">
      <c r="A18" s="32" t="s">
        <v>172</v>
      </c>
      <c r="C18" s="10" t="s">
        <v>35</v>
      </c>
      <c r="E18" s="5" t="s">
        <v>7</v>
      </c>
      <c r="F18" t="s">
        <v>228</v>
      </c>
      <c r="H18" t="s">
        <v>170</v>
      </c>
      <c r="I18" s="10" t="s">
        <v>35</v>
      </c>
      <c r="J18" s="4" t="s">
        <v>209</v>
      </c>
      <c r="K18" t="s">
        <v>229</v>
      </c>
    </row>
    <row r="19" spans="1:11" x14ac:dyDescent="0.2">
      <c r="A19" s="32" t="s">
        <v>173</v>
      </c>
      <c r="C19" s="11" t="s">
        <v>193</v>
      </c>
      <c r="E19" s="5" t="s">
        <v>7</v>
      </c>
      <c r="F19" t="s">
        <v>228</v>
      </c>
      <c r="H19" t="s">
        <v>171</v>
      </c>
      <c r="I19" s="10" t="s">
        <v>35</v>
      </c>
      <c r="J19" s="5" t="s">
        <v>7</v>
      </c>
      <c r="K19" t="s">
        <v>228</v>
      </c>
    </row>
    <row r="20" spans="1:11" x14ac:dyDescent="0.2">
      <c r="A20" s="34" t="s">
        <v>174</v>
      </c>
      <c r="B20" s="4" t="s">
        <v>192</v>
      </c>
      <c r="C20" s="4"/>
      <c r="D20" s="4"/>
      <c r="E20" s="5" t="s">
        <v>7</v>
      </c>
      <c r="F20" s="4" t="s">
        <v>228</v>
      </c>
      <c r="H20" t="s">
        <v>172</v>
      </c>
      <c r="I20" s="10" t="s">
        <v>35</v>
      </c>
      <c r="J20" s="4" t="s">
        <v>197</v>
      </c>
      <c r="K20" t="s">
        <v>229</v>
      </c>
    </row>
    <row r="21" spans="1:11" x14ac:dyDescent="0.2">
      <c r="A21" s="32" t="s">
        <v>175</v>
      </c>
      <c r="C21" s="11" t="s">
        <v>191</v>
      </c>
      <c r="E21" s="5" t="s">
        <v>7</v>
      </c>
      <c r="F21" t="s">
        <v>228</v>
      </c>
      <c r="H21" t="s">
        <v>173</v>
      </c>
      <c r="I21" s="10" t="s">
        <v>35</v>
      </c>
      <c r="J21" s="4" t="s">
        <v>197</v>
      </c>
      <c r="K21" t="s">
        <v>229</v>
      </c>
    </row>
    <row r="22" spans="1:11" x14ac:dyDescent="0.2">
      <c r="A22" s="32" t="s">
        <v>176</v>
      </c>
      <c r="C22" s="10" t="s">
        <v>35</v>
      </c>
      <c r="E22" s="5" t="s">
        <v>7</v>
      </c>
      <c r="F22" t="s">
        <v>228</v>
      </c>
      <c r="H22" t="s">
        <v>174</v>
      </c>
      <c r="I22" s="10" t="s">
        <v>35</v>
      </c>
      <c r="J22" s="4" t="s">
        <v>197</v>
      </c>
      <c r="K22" t="s">
        <v>229</v>
      </c>
    </row>
    <row r="23" spans="1:11" x14ac:dyDescent="0.2">
      <c r="A23" s="32" t="s">
        <v>177</v>
      </c>
      <c r="C23" s="10" t="s">
        <v>35</v>
      </c>
      <c r="E23" s="5" t="s">
        <v>7</v>
      </c>
      <c r="F23" t="s">
        <v>228</v>
      </c>
      <c r="H23" t="s">
        <v>175</v>
      </c>
      <c r="I23" s="10" t="s">
        <v>35</v>
      </c>
      <c r="J23" s="4" t="s">
        <v>197</v>
      </c>
      <c r="K23" t="s">
        <v>229</v>
      </c>
    </row>
    <row r="24" spans="1:11" x14ac:dyDescent="0.2">
      <c r="A24" s="32" t="s">
        <v>178</v>
      </c>
      <c r="C24" s="10" t="s">
        <v>35</v>
      </c>
      <c r="E24" s="5" t="s">
        <v>190</v>
      </c>
      <c r="F24" t="s">
        <v>228</v>
      </c>
      <c r="H24" t="s">
        <v>176</v>
      </c>
      <c r="I24" s="10" t="s">
        <v>35</v>
      </c>
      <c r="J24" s="5" t="s">
        <v>208</v>
      </c>
      <c r="K24" t="s">
        <v>228</v>
      </c>
    </row>
    <row r="25" spans="1:11" x14ac:dyDescent="0.2">
      <c r="A25" s="32" t="s">
        <v>179</v>
      </c>
      <c r="C25" s="10" t="s">
        <v>35</v>
      </c>
      <c r="E25" s="4" t="s">
        <v>12</v>
      </c>
      <c r="F25" t="s">
        <v>229</v>
      </c>
      <c r="H25" t="s">
        <v>177</v>
      </c>
      <c r="I25" s="10" t="s">
        <v>35</v>
      </c>
      <c r="J25" s="4" t="s">
        <v>197</v>
      </c>
      <c r="K25" t="s">
        <v>229</v>
      </c>
    </row>
    <row r="26" spans="1:11" x14ac:dyDescent="0.2">
      <c r="A26" s="32" t="s">
        <v>180</v>
      </c>
      <c r="C26" s="11" t="s">
        <v>188</v>
      </c>
      <c r="E26" s="5" t="s">
        <v>189</v>
      </c>
      <c r="F26" t="s">
        <v>228</v>
      </c>
      <c r="H26" t="s">
        <v>178</v>
      </c>
      <c r="I26" s="10" t="s">
        <v>207</v>
      </c>
      <c r="J26" s="4" t="s">
        <v>197</v>
      </c>
      <c r="K26" t="s">
        <v>229</v>
      </c>
    </row>
    <row r="27" spans="1:11" x14ac:dyDescent="0.2">
      <c r="A27" s="32" t="s">
        <v>181</v>
      </c>
      <c r="C27" s="10" t="s">
        <v>35</v>
      </c>
      <c r="E27" s="5" t="s">
        <v>16</v>
      </c>
      <c r="F27" t="s">
        <v>228</v>
      </c>
      <c r="H27" t="s">
        <v>179</v>
      </c>
      <c r="I27" s="10" t="s">
        <v>35</v>
      </c>
      <c r="J27" s="4" t="s">
        <v>197</v>
      </c>
      <c r="K27" t="s">
        <v>229</v>
      </c>
    </row>
    <row r="28" spans="1:11" x14ac:dyDescent="0.2">
      <c r="A28" s="32" t="s">
        <v>182</v>
      </c>
      <c r="C28" s="10" t="s">
        <v>186</v>
      </c>
      <c r="D28" t="s">
        <v>187</v>
      </c>
      <c r="E28" s="4" t="s">
        <v>12</v>
      </c>
      <c r="F28" t="s">
        <v>229</v>
      </c>
      <c r="H28" t="s">
        <v>180</v>
      </c>
      <c r="I28" s="10" t="s">
        <v>35</v>
      </c>
      <c r="J28" s="4" t="s">
        <v>197</v>
      </c>
      <c r="K28" t="s">
        <v>229</v>
      </c>
    </row>
    <row r="29" spans="1:11" ht="32" x14ac:dyDescent="0.2">
      <c r="A29" s="32" t="s">
        <v>183</v>
      </c>
      <c r="C29" s="10" t="s">
        <v>185</v>
      </c>
      <c r="D29" t="s">
        <v>184</v>
      </c>
      <c r="E29" s="4" t="s">
        <v>12</v>
      </c>
      <c r="F29" t="s">
        <v>229</v>
      </c>
      <c r="H29" t="s">
        <v>181</v>
      </c>
      <c r="I29" s="10" t="s">
        <v>35</v>
      </c>
      <c r="J29" s="5" t="s">
        <v>7</v>
      </c>
      <c r="K29" t="s">
        <v>228</v>
      </c>
    </row>
    <row r="30" spans="1:11" x14ac:dyDescent="0.2">
      <c r="H30" t="s">
        <v>182</v>
      </c>
      <c r="I30" s="10" t="s">
        <v>35</v>
      </c>
      <c r="J30" s="5" t="s">
        <v>7</v>
      </c>
      <c r="K30" t="s">
        <v>228</v>
      </c>
    </row>
    <row r="31" spans="1:11" x14ac:dyDescent="0.2">
      <c r="H31" t="s">
        <v>183</v>
      </c>
      <c r="I31" s="10" t="s">
        <v>35</v>
      </c>
      <c r="J31" s="4" t="s">
        <v>197</v>
      </c>
      <c r="K31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baseColWidth="10" defaultRowHeight="16" x14ac:dyDescent="0.2"/>
  <cols>
    <col min="1" max="1" width="18.1640625" customWidth="1"/>
  </cols>
  <sheetData>
    <row r="1" spans="1:3" x14ac:dyDescent="0.2">
      <c r="A1" s="36" t="s">
        <v>223</v>
      </c>
      <c r="B1" t="s">
        <v>160</v>
      </c>
      <c r="C1" t="s">
        <v>203</v>
      </c>
    </row>
    <row r="2" spans="1:3" x14ac:dyDescent="0.2">
      <c r="A2" t="s">
        <v>224</v>
      </c>
      <c r="B2">
        <f>25+19</f>
        <v>44</v>
      </c>
      <c r="C2">
        <f>43+25</f>
        <v>68</v>
      </c>
    </row>
    <row r="3" spans="1:3" x14ac:dyDescent="0.2">
      <c r="A3" t="s">
        <v>225</v>
      </c>
      <c r="B3">
        <f>17+5</f>
        <v>22</v>
      </c>
      <c r="C3">
        <f>3+1</f>
        <v>4</v>
      </c>
    </row>
    <row r="4" spans="1:3" x14ac:dyDescent="0.2">
      <c r="A4" s="32" t="s">
        <v>226</v>
      </c>
      <c r="B4" s="35">
        <f>B3/(B3+B2)</f>
        <v>0.33333333333333331</v>
      </c>
      <c r="C4" s="35">
        <f>C3/(C3+C2)</f>
        <v>5.5555555555555552E-2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BetterDrop (KAD)</vt:lpstr>
      <vt:lpstr>SacroI</vt:lpstr>
      <vt:lpstr>Sheet2</vt:lpstr>
    </vt:vector>
  </TitlesOfParts>
  <Company>Case Western Reserve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Daltorio</dc:creator>
  <cp:lastModifiedBy>Jessica Fox</cp:lastModifiedBy>
  <dcterms:created xsi:type="dcterms:W3CDTF">2017-05-02T19:01:44Z</dcterms:created>
  <dcterms:modified xsi:type="dcterms:W3CDTF">2017-12-08T16:18:24Z</dcterms:modified>
</cp:coreProperties>
</file>