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ilService\experiments\Biochar\"/>
    </mc:Choice>
  </mc:AlternateContent>
  <bookViews>
    <workbookView xWindow="2715" yWindow="780" windowWidth="14040" windowHeight="11955" activeTab="2"/>
  </bookViews>
  <sheets>
    <sheet name="description" sheetId="1" r:id="rId1"/>
    <sheet name="Chronology" sheetId="6" r:id="rId2"/>
    <sheet name="soildryweight" sheetId="4" r:id="rId3"/>
    <sheet name="data" sheetId="5" r:id="rId4"/>
    <sheet name="Sheet1" sheetId="7" r:id="rId5"/>
  </sheets>
  <calcPr calcId="162913"/>
</workbook>
</file>

<file path=xl/calcChain.xml><?xml version="1.0" encoding="utf-8"?>
<calcChain xmlns="http://schemas.openxmlformats.org/spreadsheetml/2006/main">
  <c r="W254" i="5" l="1"/>
  <c r="W253" i="5"/>
  <c r="W252" i="5"/>
  <c r="W251" i="5"/>
  <c r="W250" i="5"/>
  <c r="W249" i="5"/>
  <c r="W248" i="5"/>
  <c r="W247" i="5"/>
  <c r="W246" i="5"/>
  <c r="W245" i="5"/>
  <c r="W244" i="5"/>
  <c r="W243" i="5"/>
  <c r="W242" i="5"/>
  <c r="W241" i="5"/>
  <c r="W240" i="5"/>
  <c r="W239" i="5"/>
  <c r="W238" i="5"/>
  <c r="W237" i="5"/>
  <c r="W236" i="5"/>
  <c r="W235" i="5"/>
  <c r="W234" i="5"/>
  <c r="W233" i="5"/>
  <c r="W232" i="5"/>
  <c r="W231" i="5"/>
  <c r="W230" i="5"/>
  <c r="W229" i="5"/>
  <c r="W228" i="5"/>
  <c r="W227" i="5"/>
  <c r="W226" i="5"/>
  <c r="W225" i="5"/>
  <c r="W224" i="5"/>
  <c r="W223" i="5"/>
  <c r="W222" i="5"/>
  <c r="W221" i="5"/>
  <c r="W220" i="5"/>
  <c r="W219" i="5"/>
  <c r="W218" i="5"/>
  <c r="W217" i="5"/>
  <c r="W216" i="5"/>
  <c r="W215" i="5"/>
  <c r="W214" i="5"/>
  <c r="W213" i="5"/>
  <c r="W212" i="5"/>
  <c r="W211" i="5"/>
  <c r="W210" i="5"/>
  <c r="W209" i="5"/>
  <c r="W208" i="5"/>
  <c r="W207" i="5"/>
  <c r="W206" i="5"/>
  <c r="W205" i="5"/>
  <c r="W204" i="5"/>
  <c r="W203" i="5"/>
  <c r="W202" i="5"/>
  <c r="W201" i="5"/>
  <c r="W200" i="5"/>
  <c r="W199" i="5"/>
  <c r="W198" i="5"/>
  <c r="W197" i="5"/>
  <c r="W196" i="5"/>
  <c r="W195" i="5"/>
  <c r="W194" i="5"/>
  <c r="W193" i="5"/>
  <c r="W192" i="5"/>
  <c r="W191" i="5"/>
  <c r="W190" i="5"/>
  <c r="W189" i="5"/>
  <c r="W188" i="5"/>
  <c r="W187" i="5"/>
  <c r="W186" i="5"/>
  <c r="W185" i="5"/>
  <c r="W184" i="5"/>
  <c r="W183" i="5"/>
  <c r="W182" i="5"/>
  <c r="W181" i="5"/>
  <c r="W180" i="5"/>
  <c r="W179" i="5"/>
  <c r="W178" i="5"/>
  <c r="W177" i="5"/>
  <c r="W176" i="5"/>
  <c r="W175" i="5"/>
  <c r="W174" i="5"/>
  <c r="W173" i="5"/>
  <c r="W172" i="5"/>
  <c r="W171" i="5"/>
  <c r="W170" i="5"/>
  <c r="W169" i="5"/>
  <c r="W168" i="5"/>
  <c r="W167" i="5"/>
  <c r="W166" i="5"/>
  <c r="W165" i="5"/>
  <c r="W164" i="5"/>
  <c r="W163" i="5"/>
  <c r="W162" i="5"/>
  <c r="W161" i="5"/>
  <c r="W160" i="5"/>
  <c r="W159" i="5"/>
  <c r="W158" i="5"/>
  <c r="W157" i="5"/>
  <c r="W156" i="5"/>
  <c r="W155" i="5"/>
  <c r="W154" i="5"/>
  <c r="W153" i="5"/>
  <c r="W152" i="5"/>
  <c r="W151" i="5"/>
  <c r="W150" i="5"/>
  <c r="W149" i="5"/>
  <c r="W148" i="5"/>
  <c r="W147" i="5"/>
  <c r="W146" i="5"/>
  <c r="W145" i="5"/>
  <c r="W144" i="5"/>
  <c r="W143" i="5"/>
  <c r="W142" i="5"/>
  <c r="W141" i="5"/>
  <c r="W140" i="5"/>
  <c r="W139" i="5"/>
  <c r="W138" i="5"/>
  <c r="W137" i="5"/>
  <c r="W136" i="5"/>
  <c r="W135" i="5"/>
  <c r="W134" i="5"/>
  <c r="W133" i="5"/>
  <c r="W132" i="5"/>
  <c r="W131" i="5"/>
  <c r="W130" i="5"/>
  <c r="W129" i="5"/>
  <c r="W128" i="5"/>
  <c r="W127" i="5"/>
  <c r="W126" i="5"/>
  <c r="W125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10" i="5"/>
  <c r="W109" i="5"/>
  <c r="W108" i="5"/>
  <c r="W107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H35" i="4"/>
  <c r="G33" i="4"/>
  <c r="F33" i="4"/>
  <c r="H33" i="4" s="1"/>
  <c r="H32" i="4"/>
  <c r="G32" i="4"/>
  <c r="F32" i="4"/>
  <c r="G31" i="4"/>
  <c r="H31" i="4" s="1"/>
  <c r="F31" i="4"/>
  <c r="G30" i="4"/>
  <c r="F30" i="4"/>
  <c r="H30" i="4" s="1"/>
  <c r="G29" i="4"/>
  <c r="F29" i="4"/>
  <c r="H29" i="4" s="1"/>
  <c r="H28" i="4"/>
  <c r="G28" i="4"/>
  <c r="F28" i="4"/>
  <c r="G27" i="4"/>
  <c r="H27" i="4" s="1"/>
  <c r="F27" i="4"/>
  <c r="H26" i="4"/>
  <c r="G26" i="4"/>
  <c r="F26" i="4"/>
  <c r="I254" i="5" l="1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S254" i="5"/>
  <c r="T254" i="5" s="1"/>
  <c r="U254" i="5" s="1"/>
  <c r="S253" i="5"/>
  <c r="T253" i="5" s="1"/>
  <c r="U253" i="5" s="1"/>
  <c r="S252" i="5"/>
  <c r="T252" i="5" s="1"/>
  <c r="U252" i="5" s="1"/>
  <c r="S251" i="5"/>
  <c r="T251" i="5" s="1"/>
  <c r="U251" i="5" s="1"/>
  <c r="S250" i="5"/>
  <c r="T250" i="5" s="1"/>
  <c r="U250" i="5" s="1"/>
  <c r="S249" i="5"/>
  <c r="T249" i="5" s="1"/>
  <c r="U249" i="5" s="1"/>
  <c r="S248" i="5"/>
  <c r="T248" i="5" s="1"/>
  <c r="U248" i="5" s="1"/>
  <c r="S247" i="5"/>
  <c r="T247" i="5" s="1"/>
  <c r="U247" i="5" s="1"/>
  <c r="S246" i="5"/>
  <c r="T246" i="5" s="1"/>
  <c r="U246" i="5" s="1"/>
  <c r="S245" i="5"/>
  <c r="T245" i="5" s="1"/>
  <c r="U245" i="5" s="1"/>
  <c r="S244" i="5"/>
  <c r="T244" i="5" s="1"/>
  <c r="U244" i="5" s="1"/>
  <c r="S243" i="5"/>
  <c r="T243" i="5" s="1"/>
  <c r="U243" i="5" s="1"/>
  <c r="S242" i="5"/>
  <c r="T242" i="5" s="1"/>
  <c r="U242" i="5" s="1"/>
  <c r="S241" i="5"/>
  <c r="T241" i="5" s="1"/>
  <c r="U241" i="5" s="1"/>
  <c r="S240" i="5"/>
  <c r="T240" i="5" s="1"/>
  <c r="U240" i="5" s="1"/>
  <c r="S239" i="5"/>
  <c r="T239" i="5" s="1"/>
  <c r="U239" i="5" s="1"/>
  <c r="S238" i="5"/>
  <c r="T238" i="5" s="1"/>
  <c r="U238" i="5" s="1"/>
  <c r="S237" i="5"/>
  <c r="T237" i="5" s="1"/>
  <c r="U237" i="5" s="1"/>
  <c r="S236" i="5"/>
  <c r="T236" i="5" s="1"/>
  <c r="U236" i="5" s="1"/>
  <c r="S235" i="5"/>
  <c r="T235" i="5" s="1"/>
  <c r="U235" i="5" s="1"/>
  <c r="S234" i="5"/>
  <c r="T234" i="5" s="1"/>
  <c r="U234" i="5" s="1"/>
  <c r="S233" i="5"/>
  <c r="T233" i="5" s="1"/>
  <c r="U233" i="5" s="1"/>
  <c r="S232" i="5"/>
  <c r="T232" i="5" s="1"/>
  <c r="U232" i="5" s="1"/>
  <c r="S231" i="5"/>
  <c r="T231" i="5" s="1"/>
  <c r="U231" i="5" s="1"/>
  <c r="S230" i="5"/>
  <c r="T230" i="5" s="1"/>
  <c r="U230" i="5" s="1"/>
  <c r="S229" i="5"/>
  <c r="T229" i="5" s="1"/>
  <c r="U229" i="5" s="1"/>
  <c r="S228" i="5"/>
  <c r="T228" i="5" s="1"/>
  <c r="U228" i="5" s="1"/>
  <c r="S227" i="5"/>
  <c r="T227" i="5" s="1"/>
  <c r="U227" i="5" s="1"/>
  <c r="S226" i="5"/>
  <c r="T226" i="5" s="1"/>
  <c r="U226" i="5" s="1"/>
  <c r="S225" i="5"/>
  <c r="T225" i="5" s="1"/>
  <c r="U225" i="5" s="1"/>
  <c r="S224" i="5"/>
  <c r="T224" i="5" s="1"/>
  <c r="U224" i="5" s="1"/>
  <c r="S223" i="5"/>
  <c r="T223" i="5" s="1"/>
  <c r="U223" i="5" s="1"/>
  <c r="S222" i="5"/>
  <c r="T222" i="5" s="1"/>
  <c r="U222" i="5" s="1"/>
  <c r="S221" i="5"/>
  <c r="T221" i="5" s="1"/>
  <c r="U221" i="5" s="1"/>
  <c r="S220" i="5"/>
  <c r="T220" i="5" s="1"/>
  <c r="U220" i="5" s="1"/>
  <c r="S219" i="5"/>
  <c r="T219" i="5" s="1"/>
  <c r="U219" i="5" s="1"/>
  <c r="S218" i="5"/>
  <c r="T218" i="5" s="1"/>
  <c r="U218" i="5" s="1"/>
  <c r="S217" i="5"/>
  <c r="T217" i="5" s="1"/>
  <c r="U217" i="5" s="1"/>
  <c r="S216" i="5"/>
  <c r="T216" i="5" s="1"/>
  <c r="U216" i="5" s="1"/>
  <c r="S215" i="5"/>
  <c r="T215" i="5" s="1"/>
  <c r="U215" i="5" s="1"/>
  <c r="S214" i="5"/>
  <c r="T214" i="5" s="1"/>
  <c r="U214" i="5" s="1"/>
  <c r="S213" i="5"/>
  <c r="T213" i="5" s="1"/>
  <c r="U213" i="5" s="1"/>
  <c r="S212" i="5"/>
  <c r="T212" i="5" s="1"/>
  <c r="U212" i="5" s="1"/>
  <c r="S211" i="5"/>
  <c r="T211" i="5" s="1"/>
  <c r="U211" i="5" s="1"/>
  <c r="S210" i="5"/>
  <c r="T210" i="5" s="1"/>
  <c r="U210" i="5" s="1"/>
  <c r="S209" i="5"/>
  <c r="T209" i="5" s="1"/>
  <c r="U209" i="5" s="1"/>
  <c r="S208" i="5"/>
  <c r="T208" i="5" s="1"/>
  <c r="U208" i="5" s="1"/>
  <c r="S207" i="5"/>
  <c r="T207" i="5" s="1"/>
  <c r="U207" i="5" s="1"/>
  <c r="S206" i="5"/>
  <c r="T206" i="5" s="1"/>
  <c r="U206" i="5" s="1"/>
  <c r="S205" i="5"/>
  <c r="T205" i="5" s="1"/>
  <c r="U205" i="5" s="1"/>
  <c r="S204" i="5"/>
  <c r="T204" i="5" s="1"/>
  <c r="U204" i="5" s="1"/>
  <c r="S203" i="5"/>
  <c r="T203" i="5" s="1"/>
  <c r="U203" i="5" s="1"/>
  <c r="S202" i="5"/>
  <c r="T202" i="5" s="1"/>
  <c r="U202" i="5" s="1"/>
  <c r="S201" i="5"/>
  <c r="T201" i="5" s="1"/>
  <c r="U201" i="5" s="1"/>
  <c r="S200" i="5"/>
  <c r="T200" i="5" s="1"/>
  <c r="U200" i="5" s="1"/>
  <c r="S199" i="5"/>
  <c r="T199" i="5" s="1"/>
  <c r="U199" i="5" s="1"/>
  <c r="S198" i="5"/>
  <c r="T198" i="5" s="1"/>
  <c r="U198" i="5" s="1"/>
  <c r="S197" i="5"/>
  <c r="T197" i="5" s="1"/>
  <c r="U197" i="5" s="1"/>
  <c r="S196" i="5"/>
  <c r="T196" i="5" s="1"/>
  <c r="U196" i="5" s="1"/>
  <c r="S195" i="5"/>
  <c r="T195" i="5" s="1"/>
  <c r="U195" i="5" s="1"/>
  <c r="S194" i="5"/>
  <c r="T194" i="5" s="1"/>
  <c r="U194" i="5" s="1"/>
  <c r="S193" i="5"/>
  <c r="T193" i="5" s="1"/>
  <c r="U193" i="5" s="1"/>
  <c r="S192" i="5"/>
  <c r="T192" i="5" s="1"/>
  <c r="U192" i="5" s="1"/>
  <c r="S191" i="5"/>
  <c r="T191" i="5" s="1"/>
  <c r="U191" i="5" s="1"/>
  <c r="S190" i="5"/>
  <c r="T190" i="5" s="1"/>
  <c r="U190" i="5" s="1"/>
  <c r="S189" i="5"/>
  <c r="T189" i="5" s="1"/>
  <c r="U189" i="5" s="1"/>
  <c r="S188" i="5"/>
  <c r="T188" i="5" s="1"/>
  <c r="U188" i="5" s="1"/>
  <c r="S187" i="5"/>
  <c r="T187" i="5" s="1"/>
  <c r="U187" i="5" s="1"/>
  <c r="S186" i="5"/>
  <c r="T186" i="5" s="1"/>
  <c r="U186" i="5" s="1"/>
  <c r="S185" i="5"/>
  <c r="T185" i="5" s="1"/>
  <c r="U185" i="5" s="1"/>
  <c r="S184" i="5"/>
  <c r="T184" i="5" s="1"/>
  <c r="U184" i="5" s="1"/>
  <c r="S183" i="5"/>
  <c r="T183" i="5" s="1"/>
  <c r="U183" i="5" s="1"/>
  <c r="S182" i="5"/>
  <c r="T182" i="5" s="1"/>
  <c r="U182" i="5" s="1"/>
  <c r="S181" i="5"/>
  <c r="T181" i="5" s="1"/>
  <c r="U181" i="5" s="1"/>
  <c r="S180" i="5"/>
  <c r="T180" i="5" s="1"/>
  <c r="U180" i="5" s="1"/>
  <c r="S179" i="5"/>
  <c r="T179" i="5" s="1"/>
  <c r="U179" i="5" s="1"/>
  <c r="S178" i="5"/>
  <c r="T178" i="5" s="1"/>
  <c r="U178" i="5" s="1"/>
  <c r="S177" i="5"/>
  <c r="T177" i="5" s="1"/>
  <c r="U177" i="5" s="1"/>
  <c r="S176" i="5"/>
  <c r="T176" i="5" s="1"/>
  <c r="U176" i="5" s="1"/>
  <c r="S175" i="5"/>
  <c r="T175" i="5" s="1"/>
  <c r="U175" i="5" s="1"/>
  <c r="S174" i="5"/>
  <c r="T174" i="5" s="1"/>
  <c r="U174" i="5" s="1"/>
  <c r="S173" i="5"/>
  <c r="T173" i="5" s="1"/>
  <c r="U173" i="5" s="1"/>
  <c r="S172" i="5"/>
  <c r="T172" i="5" s="1"/>
  <c r="U172" i="5" s="1"/>
  <c r="S171" i="5"/>
  <c r="T171" i="5" s="1"/>
  <c r="U171" i="5" s="1"/>
  <c r="S170" i="5"/>
  <c r="T170" i="5" s="1"/>
  <c r="U170" i="5" s="1"/>
  <c r="S169" i="5"/>
  <c r="T169" i="5" s="1"/>
  <c r="U169" i="5" s="1"/>
  <c r="S168" i="5"/>
  <c r="T168" i="5" s="1"/>
  <c r="U168" i="5" s="1"/>
  <c r="S167" i="5"/>
  <c r="T167" i="5" s="1"/>
  <c r="U167" i="5" s="1"/>
  <c r="S166" i="5"/>
  <c r="T166" i="5" s="1"/>
  <c r="U166" i="5" s="1"/>
  <c r="S165" i="5"/>
  <c r="T165" i="5" s="1"/>
  <c r="U165" i="5" s="1"/>
  <c r="S164" i="5"/>
  <c r="T164" i="5" s="1"/>
  <c r="U164" i="5" s="1"/>
  <c r="S163" i="5"/>
  <c r="T163" i="5" s="1"/>
  <c r="U163" i="5" s="1"/>
  <c r="S162" i="5"/>
  <c r="T162" i="5" s="1"/>
  <c r="U162" i="5" s="1"/>
  <c r="S161" i="5"/>
  <c r="T161" i="5" s="1"/>
  <c r="U161" i="5" s="1"/>
  <c r="S160" i="5"/>
  <c r="T160" i="5" s="1"/>
  <c r="U160" i="5" s="1"/>
  <c r="S159" i="5"/>
  <c r="T159" i="5" s="1"/>
  <c r="U159" i="5" s="1"/>
  <c r="S158" i="5"/>
  <c r="T158" i="5" s="1"/>
  <c r="U158" i="5" s="1"/>
  <c r="S157" i="5"/>
  <c r="T157" i="5" s="1"/>
  <c r="U157" i="5" s="1"/>
  <c r="S156" i="5"/>
  <c r="T156" i="5" s="1"/>
  <c r="U156" i="5" s="1"/>
  <c r="S155" i="5"/>
  <c r="T155" i="5" s="1"/>
  <c r="U155" i="5" s="1"/>
  <c r="S154" i="5"/>
  <c r="T154" i="5" s="1"/>
  <c r="U154" i="5" s="1"/>
  <c r="S153" i="5"/>
  <c r="T153" i="5" s="1"/>
  <c r="U153" i="5" s="1"/>
  <c r="S152" i="5"/>
  <c r="T152" i="5" s="1"/>
  <c r="U152" i="5" s="1"/>
  <c r="S151" i="5"/>
  <c r="T151" i="5" s="1"/>
  <c r="U151" i="5" s="1"/>
  <c r="S150" i="5"/>
  <c r="T150" i="5" s="1"/>
  <c r="U150" i="5" s="1"/>
  <c r="S149" i="5"/>
  <c r="T149" i="5" s="1"/>
  <c r="U149" i="5" s="1"/>
  <c r="S148" i="5"/>
  <c r="T148" i="5" s="1"/>
  <c r="U148" i="5" s="1"/>
  <c r="S147" i="5"/>
  <c r="T147" i="5" s="1"/>
  <c r="U147" i="5" s="1"/>
  <c r="S146" i="5"/>
  <c r="T146" i="5" s="1"/>
  <c r="U146" i="5" s="1"/>
  <c r="S145" i="5"/>
  <c r="T145" i="5" s="1"/>
  <c r="U145" i="5" s="1"/>
  <c r="S144" i="5"/>
  <c r="T144" i="5" s="1"/>
  <c r="U144" i="5" s="1"/>
  <c r="S143" i="5"/>
  <c r="T143" i="5" s="1"/>
  <c r="U143" i="5" s="1"/>
  <c r="S142" i="5"/>
  <c r="T142" i="5" s="1"/>
  <c r="U142" i="5" s="1"/>
  <c r="S141" i="5"/>
  <c r="T141" i="5" s="1"/>
  <c r="U141" i="5" s="1"/>
  <c r="S140" i="5"/>
  <c r="T140" i="5" s="1"/>
  <c r="U140" i="5" s="1"/>
  <c r="S139" i="5"/>
  <c r="T139" i="5" s="1"/>
  <c r="U139" i="5" s="1"/>
  <c r="S138" i="5"/>
  <c r="T138" i="5" s="1"/>
  <c r="U138" i="5" s="1"/>
  <c r="S137" i="5"/>
  <c r="T137" i="5" s="1"/>
  <c r="U137" i="5" s="1"/>
  <c r="S136" i="5"/>
  <c r="T136" i="5" s="1"/>
  <c r="U136" i="5" s="1"/>
  <c r="S135" i="5"/>
  <c r="T135" i="5" s="1"/>
  <c r="U135" i="5" s="1"/>
  <c r="S134" i="5"/>
  <c r="T134" i="5" s="1"/>
  <c r="U134" i="5" s="1"/>
  <c r="S133" i="5"/>
  <c r="T133" i="5" s="1"/>
  <c r="U133" i="5" s="1"/>
  <c r="S132" i="5"/>
  <c r="T132" i="5" s="1"/>
  <c r="U132" i="5" s="1"/>
  <c r="S131" i="5"/>
  <c r="T131" i="5" s="1"/>
  <c r="U131" i="5" s="1"/>
  <c r="S130" i="5"/>
  <c r="T130" i="5" s="1"/>
  <c r="U130" i="5" s="1"/>
  <c r="S129" i="5"/>
  <c r="T129" i="5" s="1"/>
  <c r="U129" i="5" s="1"/>
  <c r="S128" i="5"/>
  <c r="T128" i="5" s="1"/>
  <c r="U128" i="5" s="1"/>
  <c r="S127" i="5"/>
  <c r="T127" i="5" s="1"/>
  <c r="U127" i="5" s="1"/>
  <c r="S126" i="5"/>
  <c r="T126" i="5" s="1"/>
  <c r="U126" i="5" s="1"/>
  <c r="S125" i="5"/>
  <c r="T125" i="5" s="1"/>
  <c r="U125" i="5" s="1"/>
  <c r="S124" i="5"/>
  <c r="T124" i="5" s="1"/>
  <c r="U124" i="5" s="1"/>
  <c r="S123" i="5"/>
  <c r="T123" i="5" s="1"/>
  <c r="U123" i="5" s="1"/>
  <c r="S122" i="5"/>
  <c r="T122" i="5" s="1"/>
  <c r="U122" i="5" s="1"/>
  <c r="S121" i="5"/>
  <c r="T121" i="5" s="1"/>
  <c r="U121" i="5" s="1"/>
  <c r="S120" i="5"/>
  <c r="T120" i="5" s="1"/>
  <c r="U120" i="5" s="1"/>
  <c r="S119" i="5"/>
  <c r="T119" i="5" s="1"/>
  <c r="U119" i="5" s="1"/>
  <c r="S118" i="5"/>
  <c r="T118" i="5" s="1"/>
  <c r="U118" i="5" s="1"/>
  <c r="S117" i="5"/>
  <c r="T117" i="5" s="1"/>
  <c r="U117" i="5" s="1"/>
  <c r="S116" i="5"/>
  <c r="T116" i="5" s="1"/>
  <c r="U116" i="5" s="1"/>
  <c r="S115" i="5"/>
  <c r="T115" i="5" s="1"/>
  <c r="U115" i="5" s="1"/>
  <c r="S114" i="5"/>
  <c r="T114" i="5" s="1"/>
  <c r="U114" i="5" s="1"/>
  <c r="S113" i="5"/>
  <c r="T113" i="5" s="1"/>
  <c r="U113" i="5" s="1"/>
  <c r="S112" i="5"/>
  <c r="T112" i="5" s="1"/>
  <c r="U112" i="5" s="1"/>
  <c r="S111" i="5"/>
  <c r="T111" i="5" s="1"/>
  <c r="U111" i="5" s="1"/>
  <c r="S110" i="5"/>
  <c r="T110" i="5" s="1"/>
  <c r="U110" i="5" s="1"/>
  <c r="S109" i="5"/>
  <c r="T109" i="5" s="1"/>
  <c r="U109" i="5" s="1"/>
  <c r="S108" i="5"/>
  <c r="T108" i="5" s="1"/>
  <c r="U108" i="5" s="1"/>
  <c r="S107" i="5"/>
  <c r="T107" i="5" s="1"/>
  <c r="U107" i="5" s="1"/>
  <c r="S106" i="5"/>
  <c r="T106" i="5" s="1"/>
  <c r="U106" i="5" s="1"/>
  <c r="S105" i="5"/>
  <c r="T105" i="5" s="1"/>
  <c r="U105" i="5" s="1"/>
  <c r="S104" i="5"/>
  <c r="T104" i="5" s="1"/>
  <c r="U104" i="5" s="1"/>
  <c r="S103" i="5"/>
  <c r="T103" i="5" s="1"/>
  <c r="U103" i="5" s="1"/>
  <c r="S102" i="5"/>
  <c r="T102" i="5" s="1"/>
  <c r="U102" i="5" s="1"/>
  <c r="S101" i="5"/>
  <c r="T101" i="5" s="1"/>
  <c r="U101" i="5" s="1"/>
  <c r="S100" i="5"/>
  <c r="T100" i="5" s="1"/>
  <c r="U100" i="5" s="1"/>
  <c r="S99" i="5"/>
  <c r="T99" i="5" s="1"/>
  <c r="U99" i="5" s="1"/>
  <c r="S98" i="5"/>
  <c r="T98" i="5" s="1"/>
  <c r="U98" i="5" s="1"/>
  <c r="S97" i="5"/>
  <c r="T97" i="5" s="1"/>
  <c r="U97" i="5" s="1"/>
  <c r="S96" i="5"/>
  <c r="T96" i="5" s="1"/>
  <c r="U96" i="5" s="1"/>
  <c r="S95" i="5"/>
  <c r="T95" i="5" s="1"/>
  <c r="U95" i="5" s="1"/>
  <c r="S94" i="5"/>
  <c r="T94" i="5" s="1"/>
  <c r="U94" i="5" s="1"/>
  <c r="S93" i="5"/>
  <c r="T93" i="5" s="1"/>
  <c r="U93" i="5" s="1"/>
  <c r="S92" i="5"/>
  <c r="T92" i="5" s="1"/>
  <c r="U92" i="5" s="1"/>
  <c r="S91" i="5"/>
  <c r="T91" i="5" s="1"/>
  <c r="U91" i="5" s="1"/>
  <c r="S90" i="5"/>
  <c r="T90" i="5" s="1"/>
  <c r="U90" i="5" s="1"/>
  <c r="S89" i="5"/>
  <c r="T89" i="5" s="1"/>
  <c r="U89" i="5" s="1"/>
  <c r="S88" i="5"/>
  <c r="T88" i="5" s="1"/>
  <c r="U88" i="5" s="1"/>
  <c r="S87" i="5"/>
  <c r="T87" i="5" s="1"/>
  <c r="U87" i="5" s="1"/>
  <c r="S86" i="5"/>
  <c r="T86" i="5" s="1"/>
  <c r="U86" i="5" s="1"/>
  <c r="S85" i="5"/>
  <c r="T85" i="5" s="1"/>
  <c r="U85" i="5" s="1"/>
  <c r="S84" i="5"/>
  <c r="T84" i="5" s="1"/>
  <c r="U84" i="5" s="1"/>
  <c r="S83" i="5"/>
  <c r="T83" i="5" s="1"/>
  <c r="U83" i="5" s="1"/>
  <c r="S82" i="5"/>
  <c r="T82" i="5" s="1"/>
  <c r="U82" i="5" s="1"/>
  <c r="S81" i="5"/>
  <c r="T81" i="5" s="1"/>
  <c r="U81" i="5" s="1"/>
  <c r="S80" i="5"/>
  <c r="T80" i="5" s="1"/>
  <c r="U80" i="5" s="1"/>
  <c r="S79" i="5"/>
  <c r="T79" i="5" s="1"/>
  <c r="U79" i="5" s="1"/>
  <c r="S78" i="5"/>
  <c r="T78" i="5" s="1"/>
  <c r="U78" i="5" s="1"/>
  <c r="S77" i="5"/>
  <c r="T77" i="5" s="1"/>
  <c r="U77" i="5" s="1"/>
  <c r="S76" i="5"/>
  <c r="T76" i="5" s="1"/>
  <c r="U76" i="5" s="1"/>
  <c r="S75" i="5"/>
  <c r="T75" i="5" s="1"/>
  <c r="U75" i="5" s="1"/>
  <c r="S74" i="5"/>
  <c r="T74" i="5" s="1"/>
  <c r="U74" i="5" s="1"/>
  <c r="S73" i="5"/>
  <c r="T73" i="5" s="1"/>
  <c r="U73" i="5" s="1"/>
  <c r="S72" i="5"/>
  <c r="T72" i="5" s="1"/>
  <c r="U72" i="5" s="1"/>
  <c r="S71" i="5"/>
  <c r="T71" i="5" s="1"/>
  <c r="U71" i="5" s="1"/>
  <c r="S70" i="5"/>
  <c r="T70" i="5" s="1"/>
  <c r="U70" i="5" s="1"/>
  <c r="S69" i="5"/>
  <c r="T69" i="5" s="1"/>
  <c r="U69" i="5" s="1"/>
  <c r="S68" i="5"/>
  <c r="T68" i="5" s="1"/>
  <c r="U68" i="5" s="1"/>
  <c r="S67" i="5"/>
  <c r="T67" i="5" s="1"/>
  <c r="U67" i="5" s="1"/>
  <c r="S66" i="5"/>
  <c r="T66" i="5" s="1"/>
  <c r="U66" i="5" s="1"/>
  <c r="S65" i="5"/>
  <c r="T65" i="5" s="1"/>
  <c r="U65" i="5" s="1"/>
  <c r="S64" i="5"/>
  <c r="T64" i="5" s="1"/>
  <c r="U64" i="5" s="1"/>
  <c r="S63" i="5"/>
  <c r="T63" i="5" s="1"/>
  <c r="U63" i="5" s="1"/>
  <c r="S62" i="5"/>
  <c r="T62" i="5" s="1"/>
  <c r="U62" i="5" s="1"/>
  <c r="S61" i="5"/>
  <c r="T61" i="5" s="1"/>
  <c r="U61" i="5" s="1"/>
  <c r="S60" i="5"/>
  <c r="T60" i="5" s="1"/>
  <c r="U60" i="5" s="1"/>
  <c r="S59" i="5"/>
  <c r="T59" i="5" s="1"/>
  <c r="U59" i="5" s="1"/>
  <c r="S58" i="5"/>
  <c r="T58" i="5" s="1"/>
  <c r="U58" i="5" s="1"/>
  <c r="S57" i="5"/>
  <c r="T57" i="5" s="1"/>
  <c r="U57" i="5" s="1"/>
  <c r="S56" i="5"/>
  <c r="T56" i="5" s="1"/>
  <c r="U56" i="5" s="1"/>
  <c r="S55" i="5"/>
  <c r="T55" i="5" s="1"/>
  <c r="U55" i="5" s="1"/>
  <c r="S54" i="5"/>
  <c r="T54" i="5" s="1"/>
  <c r="U54" i="5" s="1"/>
  <c r="S53" i="5"/>
  <c r="T53" i="5" s="1"/>
  <c r="U53" i="5" s="1"/>
  <c r="S52" i="5"/>
  <c r="T52" i="5" s="1"/>
  <c r="U52" i="5" s="1"/>
  <c r="S51" i="5"/>
  <c r="T51" i="5" s="1"/>
  <c r="U51" i="5" s="1"/>
  <c r="S50" i="5"/>
  <c r="T50" i="5" s="1"/>
  <c r="U50" i="5" s="1"/>
  <c r="S49" i="5"/>
  <c r="T49" i="5" s="1"/>
  <c r="U49" i="5" s="1"/>
  <c r="S48" i="5"/>
  <c r="T48" i="5" s="1"/>
  <c r="U48" i="5" s="1"/>
  <c r="S47" i="5"/>
  <c r="T47" i="5" s="1"/>
  <c r="U47" i="5" s="1"/>
  <c r="S46" i="5"/>
  <c r="T46" i="5" s="1"/>
  <c r="U46" i="5" s="1"/>
  <c r="S45" i="5"/>
  <c r="T45" i="5" s="1"/>
  <c r="U45" i="5" s="1"/>
  <c r="S44" i="5"/>
  <c r="T44" i="5" s="1"/>
  <c r="U44" i="5" s="1"/>
  <c r="S43" i="5"/>
  <c r="T43" i="5" s="1"/>
  <c r="U43" i="5" s="1"/>
  <c r="S42" i="5"/>
  <c r="T42" i="5" s="1"/>
  <c r="U42" i="5" s="1"/>
  <c r="S41" i="5"/>
  <c r="T41" i="5" s="1"/>
  <c r="U41" i="5" s="1"/>
  <c r="S40" i="5"/>
  <c r="T40" i="5" s="1"/>
  <c r="U40" i="5" s="1"/>
  <c r="S39" i="5"/>
  <c r="T39" i="5" s="1"/>
  <c r="U39" i="5" s="1"/>
  <c r="S38" i="5"/>
  <c r="T38" i="5" s="1"/>
  <c r="U38" i="5" s="1"/>
  <c r="S37" i="5"/>
  <c r="T37" i="5" s="1"/>
  <c r="U37" i="5" s="1"/>
  <c r="S36" i="5"/>
  <c r="T36" i="5" s="1"/>
  <c r="U36" i="5" s="1"/>
  <c r="S35" i="5"/>
  <c r="T35" i="5" s="1"/>
  <c r="U35" i="5" s="1"/>
  <c r="S34" i="5"/>
  <c r="T34" i="5" s="1"/>
  <c r="U34" i="5" s="1"/>
  <c r="S33" i="5"/>
  <c r="T33" i="5" s="1"/>
  <c r="U33" i="5" s="1"/>
  <c r="S32" i="5"/>
  <c r="T32" i="5" s="1"/>
  <c r="U32" i="5" s="1"/>
  <c r="S31" i="5"/>
  <c r="T31" i="5" s="1"/>
  <c r="U31" i="5" s="1"/>
  <c r="S30" i="5"/>
  <c r="T30" i="5" s="1"/>
  <c r="U30" i="5" s="1"/>
  <c r="S29" i="5"/>
  <c r="T29" i="5" s="1"/>
  <c r="U29" i="5" s="1"/>
  <c r="S28" i="5"/>
  <c r="T28" i="5" s="1"/>
  <c r="U28" i="5" s="1"/>
  <c r="S27" i="5"/>
  <c r="T27" i="5" s="1"/>
  <c r="U27" i="5" s="1"/>
  <c r="S26" i="5"/>
  <c r="T26" i="5" s="1"/>
  <c r="U26" i="5" s="1"/>
  <c r="S25" i="5"/>
  <c r="T25" i="5" s="1"/>
  <c r="U25" i="5" s="1"/>
  <c r="S24" i="5"/>
  <c r="T24" i="5" s="1"/>
  <c r="U24" i="5" s="1"/>
  <c r="S23" i="5"/>
  <c r="T23" i="5" s="1"/>
  <c r="U23" i="5" s="1"/>
  <c r="S22" i="5"/>
  <c r="T22" i="5" s="1"/>
  <c r="U22" i="5" s="1"/>
  <c r="S21" i="5"/>
  <c r="T21" i="5" s="1"/>
  <c r="U21" i="5" s="1"/>
  <c r="S20" i="5"/>
  <c r="T20" i="5" s="1"/>
  <c r="U20" i="5" s="1"/>
  <c r="S19" i="5"/>
  <c r="T19" i="5" s="1"/>
  <c r="U19" i="5" s="1"/>
  <c r="S18" i="5"/>
  <c r="T18" i="5" s="1"/>
  <c r="U18" i="5" s="1"/>
  <c r="S17" i="5"/>
  <c r="T17" i="5" s="1"/>
  <c r="U17" i="5" s="1"/>
  <c r="S16" i="5"/>
  <c r="T16" i="5" s="1"/>
  <c r="U16" i="5" s="1"/>
  <c r="S15" i="5"/>
  <c r="T15" i="5" s="1"/>
  <c r="U15" i="5" s="1"/>
  <c r="S14" i="5"/>
  <c r="T14" i="5" s="1"/>
  <c r="U14" i="5" s="1"/>
  <c r="S13" i="5"/>
  <c r="T13" i="5" s="1"/>
  <c r="U13" i="5" s="1"/>
  <c r="S12" i="5"/>
  <c r="T12" i="5" s="1"/>
  <c r="U12" i="5" s="1"/>
  <c r="S11" i="5"/>
  <c r="T11" i="5" s="1"/>
  <c r="U11" i="5" s="1"/>
  <c r="S10" i="5"/>
  <c r="T10" i="5" s="1"/>
  <c r="U10" i="5" s="1"/>
  <c r="S9" i="5"/>
  <c r="T9" i="5" s="1"/>
  <c r="U9" i="5" s="1"/>
  <c r="S8" i="5"/>
  <c r="T8" i="5" s="1"/>
  <c r="U8" i="5" s="1"/>
  <c r="S7" i="5"/>
  <c r="T7" i="5" s="1"/>
  <c r="U7" i="5" s="1"/>
  <c r="S6" i="5"/>
  <c r="T6" i="5" s="1"/>
  <c r="U6" i="5" s="1"/>
  <c r="S5" i="5"/>
  <c r="T5" i="5" s="1"/>
  <c r="U5" i="5" s="1"/>
  <c r="S4" i="5"/>
  <c r="T4" i="5" s="1"/>
  <c r="U4" i="5" s="1"/>
  <c r="S3" i="5"/>
  <c r="T3" i="5" s="1"/>
  <c r="U3" i="5" s="1"/>
  <c r="AA252" i="5" l="1"/>
  <c r="AB252" i="5" s="1"/>
  <c r="AA249" i="5"/>
  <c r="AB249" i="5" s="1"/>
  <c r="AA246" i="5"/>
  <c r="AB246" i="5" s="1"/>
  <c r="AA243" i="5"/>
  <c r="AA240" i="5"/>
  <c r="AB240" i="5" s="1"/>
  <c r="AA237" i="5"/>
  <c r="AB237" i="5" s="1"/>
  <c r="AA234" i="5"/>
  <c r="AB234" i="5" s="1"/>
  <c r="AA231" i="5"/>
  <c r="AB231" i="5" s="1"/>
  <c r="AA228" i="5"/>
  <c r="AB228" i="5" s="1"/>
  <c r="AA225" i="5"/>
  <c r="AB225" i="5" s="1"/>
  <c r="AA222" i="5"/>
  <c r="AB222" i="5" s="1"/>
  <c r="AA219" i="5"/>
  <c r="AB219" i="5" s="1"/>
  <c r="AA216" i="5"/>
  <c r="AB216" i="5" s="1"/>
  <c r="AA213" i="5"/>
  <c r="AB213" i="5" s="1"/>
  <c r="AA210" i="5"/>
  <c r="AB210" i="5" s="1"/>
  <c r="AA207" i="5"/>
  <c r="AB207" i="5" s="1"/>
  <c r="AA204" i="5"/>
  <c r="AB204" i="5" s="1"/>
  <c r="AA201" i="5"/>
  <c r="AB201" i="5" s="1"/>
  <c r="AA198" i="5"/>
  <c r="AB198" i="5" s="1"/>
  <c r="AA195" i="5"/>
  <c r="AB195" i="5" s="1"/>
  <c r="AA192" i="5"/>
  <c r="AB192" i="5" s="1"/>
  <c r="AA189" i="5"/>
  <c r="AB189" i="5" s="1"/>
  <c r="AA186" i="5"/>
  <c r="AB186" i="5" s="1"/>
  <c r="AA183" i="5"/>
  <c r="AB183" i="5" s="1"/>
  <c r="AA180" i="5"/>
  <c r="AB180" i="5" s="1"/>
  <c r="AA177" i="5"/>
  <c r="AB177" i="5" s="1"/>
  <c r="AA174" i="5"/>
  <c r="AB174" i="5" s="1"/>
  <c r="AA171" i="5"/>
  <c r="AB171" i="5" s="1"/>
  <c r="AA168" i="5"/>
  <c r="AB168" i="5" s="1"/>
  <c r="AA165" i="5"/>
  <c r="AA162" i="5"/>
  <c r="AB162" i="5" s="1"/>
  <c r="AA159" i="5"/>
  <c r="AB159" i="5" s="1"/>
  <c r="AA156" i="5"/>
  <c r="AA153" i="5"/>
  <c r="AB153" i="5" s="1"/>
  <c r="AA150" i="5"/>
  <c r="AB150" i="5" s="1"/>
  <c r="AA147" i="5"/>
  <c r="AB147" i="5" s="1"/>
  <c r="AA144" i="5"/>
  <c r="AA141" i="5"/>
  <c r="AB141" i="5" s="1"/>
  <c r="AA138" i="5"/>
  <c r="AB138" i="5" s="1"/>
  <c r="AA135" i="5"/>
  <c r="AB135" i="5" s="1"/>
  <c r="AA132" i="5"/>
  <c r="AB132" i="5" s="1"/>
  <c r="AA129" i="5"/>
  <c r="AB129" i="5" s="1"/>
  <c r="AA126" i="5"/>
  <c r="AB126" i="5" s="1"/>
  <c r="AA123" i="5"/>
  <c r="AB123" i="5" s="1"/>
  <c r="AA120" i="5"/>
  <c r="AB120" i="5" s="1"/>
  <c r="AA117" i="5"/>
  <c r="AB117" i="5" s="1"/>
  <c r="AA114" i="5"/>
  <c r="AB114" i="5" s="1"/>
  <c r="AA111" i="5"/>
  <c r="AB111" i="5" s="1"/>
  <c r="AA108" i="5"/>
  <c r="AB108" i="5" s="1"/>
  <c r="AA105" i="5"/>
  <c r="AB105" i="5" s="1"/>
  <c r="AA102" i="5"/>
  <c r="AA99" i="5"/>
  <c r="AB99" i="5" s="1"/>
  <c r="AA96" i="5"/>
  <c r="AB96" i="5" s="1"/>
  <c r="AA93" i="5"/>
  <c r="AB93" i="5" s="1"/>
  <c r="AA90" i="5"/>
  <c r="AB90" i="5" s="1"/>
  <c r="AA87" i="5"/>
  <c r="AB87" i="5" s="1"/>
  <c r="AA84" i="5"/>
  <c r="AB84" i="5" s="1"/>
  <c r="AA81" i="5"/>
  <c r="AB81" i="5" s="1"/>
  <c r="AA78" i="5"/>
  <c r="AB78" i="5" s="1"/>
  <c r="AA75" i="5"/>
  <c r="AB75" i="5" s="1"/>
  <c r="AA72" i="5"/>
  <c r="AB72" i="5" s="1"/>
  <c r="AA66" i="5"/>
  <c r="AB66" i="5" s="1"/>
  <c r="AA63" i="5"/>
  <c r="AB63" i="5" s="1"/>
  <c r="AA60" i="5"/>
  <c r="AB60" i="5" s="1"/>
  <c r="AA57" i="5"/>
  <c r="AB57" i="5" s="1"/>
  <c r="AA54" i="5"/>
  <c r="AB54" i="5" s="1"/>
  <c r="AA51" i="5"/>
  <c r="AB51" i="5" s="1"/>
  <c r="AA45" i="5"/>
  <c r="AB45" i="5" s="1"/>
  <c r="AA42" i="5"/>
  <c r="AB42" i="5" s="1"/>
  <c r="AA39" i="5"/>
  <c r="AB39" i="5" s="1"/>
  <c r="AA36" i="5"/>
  <c r="AB36" i="5" s="1"/>
  <c r="AA33" i="5"/>
  <c r="AB33" i="5" s="1"/>
  <c r="AA30" i="5"/>
  <c r="AB30" i="5" s="1"/>
  <c r="AA27" i="5"/>
  <c r="AB27" i="5" s="1"/>
  <c r="AA24" i="5"/>
  <c r="AB24" i="5" s="1"/>
  <c r="AA21" i="5"/>
  <c r="AB21" i="5" s="1"/>
  <c r="AA18" i="5"/>
  <c r="AB18" i="5" s="1"/>
  <c r="AA15" i="5"/>
  <c r="AB15" i="5" s="1"/>
  <c r="AA12" i="5"/>
  <c r="AB12" i="5" s="1"/>
  <c r="AA9" i="5"/>
  <c r="AB9" i="5" s="1"/>
  <c r="AA6" i="5"/>
  <c r="AB6" i="5" s="1"/>
  <c r="AA3" i="5"/>
  <c r="AB3" i="5" s="1"/>
  <c r="N230" i="5" l="1"/>
  <c r="O230" i="5" s="1"/>
  <c r="N229" i="5"/>
  <c r="O229" i="5" s="1"/>
  <c r="N228" i="5"/>
  <c r="O228" i="5" s="1"/>
  <c r="N227" i="5"/>
  <c r="O227" i="5" s="1"/>
  <c r="N226" i="5"/>
  <c r="O226" i="5" s="1"/>
  <c r="N225" i="5"/>
  <c r="O225" i="5" s="1"/>
  <c r="N224" i="5"/>
  <c r="O224" i="5" s="1"/>
  <c r="N223" i="5"/>
  <c r="O223" i="5" s="1"/>
  <c r="N222" i="5"/>
  <c r="O222" i="5" s="1"/>
  <c r="N188" i="5"/>
  <c r="O188" i="5" s="1"/>
  <c r="N187" i="5"/>
  <c r="O187" i="5" s="1"/>
  <c r="N186" i="5"/>
  <c r="O186" i="5" s="1"/>
  <c r="N185" i="5"/>
  <c r="O185" i="5" s="1"/>
  <c r="N184" i="5"/>
  <c r="O184" i="5" s="1"/>
  <c r="N183" i="5"/>
  <c r="O183" i="5" s="1"/>
  <c r="N182" i="5"/>
  <c r="O182" i="5" s="1"/>
  <c r="N181" i="5"/>
  <c r="O181" i="5" s="1"/>
  <c r="N180" i="5"/>
  <c r="O180" i="5" s="1"/>
  <c r="N146" i="5"/>
  <c r="O146" i="5" s="1"/>
  <c r="N145" i="5"/>
  <c r="O145" i="5" s="1"/>
  <c r="N144" i="5"/>
  <c r="O144" i="5" s="1"/>
  <c r="N143" i="5"/>
  <c r="O143" i="5" s="1"/>
  <c r="N142" i="5"/>
  <c r="O142" i="5" s="1"/>
  <c r="N141" i="5"/>
  <c r="O141" i="5" s="1"/>
  <c r="N140" i="5"/>
  <c r="O140" i="5" s="1"/>
  <c r="N139" i="5"/>
  <c r="O139" i="5" s="1"/>
  <c r="N138" i="5"/>
  <c r="O138" i="5" s="1"/>
  <c r="N104" i="5"/>
  <c r="O104" i="5" s="1"/>
  <c r="N103" i="5"/>
  <c r="O103" i="5" s="1"/>
  <c r="N102" i="5"/>
  <c r="O102" i="5" s="1"/>
  <c r="N101" i="5"/>
  <c r="O101" i="5" s="1"/>
  <c r="N100" i="5"/>
  <c r="O100" i="5" s="1"/>
  <c r="N99" i="5"/>
  <c r="O99" i="5" s="1"/>
  <c r="N98" i="5"/>
  <c r="O98" i="5" s="1"/>
  <c r="N97" i="5"/>
  <c r="O97" i="5" s="1"/>
  <c r="N96" i="5"/>
  <c r="O96" i="5" s="1"/>
  <c r="N62" i="5"/>
  <c r="O62" i="5" s="1"/>
  <c r="N61" i="5"/>
  <c r="O61" i="5" s="1"/>
  <c r="N60" i="5"/>
  <c r="O60" i="5" s="1"/>
  <c r="N59" i="5"/>
  <c r="O59" i="5" s="1"/>
  <c r="N58" i="5"/>
  <c r="O58" i="5" s="1"/>
  <c r="N57" i="5"/>
  <c r="O57" i="5" s="1"/>
  <c r="N56" i="5"/>
  <c r="O56" i="5" s="1"/>
  <c r="N55" i="5"/>
  <c r="O55" i="5" s="1"/>
  <c r="N54" i="5"/>
  <c r="O54" i="5" s="1"/>
  <c r="N20" i="5"/>
  <c r="O20" i="5" s="1"/>
  <c r="N19" i="5"/>
  <c r="O19" i="5" s="1"/>
  <c r="N18" i="5"/>
  <c r="O18" i="5" s="1"/>
  <c r="N17" i="5"/>
  <c r="O17" i="5" s="1"/>
  <c r="N16" i="5"/>
  <c r="O16" i="5" s="1"/>
  <c r="N15" i="5"/>
  <c r="O15" i="5" s="1"/>
  <c r="N14" i="5"/>
  <c r="O14" i="5" s="1"/>
  <c r="N13" i="5"/>
  <c r="O13" i="5" s="1"/>
  <c r="N12" i="5"/>
  <c r="O12" i="5" s="1"/>
  <c r="N221" i="5"/>
  <c r="O221" i="5" s="1"/>
  <c r="N220" i="5"/>
  <c r="O220" i="5" s="1"/>
  <c r="N219" i="5"/>
  <c r="O219" i="5" s="1"/>
  <c r="N218" i="5"/>
  <c r="O218" i="5" s="1"/>
  <c r="N217" i="5"/>
  <c r="O217" i="5" s="1"/>
  <c r="N216" i="5"/>
  <c r="O216" i="5" s="1"/>
  <c r="N215" i="5"/>
  <c r="O215" i="5" s="1"/>
  <c r="N214" i="5"/>
  <c r="O214" i="5" s="1"/>
  <c r="N213" i="5"/>
  <c r="O213" i="5" s="1"/>
  <c r="N179" i="5"/>
  <c r="O179" i="5" s="1"/>
  <c r="N178" i="5"/>
  <c r="O178" i="5" s="1"/>
  <c r="N177" i="5"/>
  <c r="O177" i="5" s="1"/>
  <c r="N176" i="5"/>
  <c r="O176" i="5" s="1"/>
  <c r="N175" i="5"/>
  <c r="O175" i="5" s="1"/>
  <c r="N174" i="5"/>
  <c r="O174" i="5" s="1"/>
  <c r="N173" i="5"/>
  <c r="O173" i="5" s="1"/>
  <c r="N172" i="5"/>
  <c r="O172" i="5" s="1"/>
  <c r="N171" i="5"/>
  <c r="O171" i="5" s="1"/>
  <c r="N137" i="5"/>
  <c r="O137" i="5" s="1"/>
  <c r="N136" i="5"/>
  <c r="O136" i="5" s="1"/>
  <c r="N135" i="5"/>
  <c r="O135" i="5" s="1"/>
  <c r="N134" i="5"/>
  <c r="O134" i="5" s="1"/>
  <c r="N133" i="5"/>
  <c r="O133" i="5" s="1"/>
  <c r="N132" i="5"/>
  <c r="O132" i="5" s="1"/>
  <c r="N131" i="5"/>
  <c r="O131" i="5" s="1"/>
  <c r="N130" i="5"/>
  <c r="O130" i="5" s="1"/>
  <c r="N129" i="5"/>
  <c r="O129" i="5" s="1"/>
  <c r="N95" i="5"/>
  <c r="O95" i="5" s="1"/>
  <c r="N94" i="5"/>
  <c r="O94" i="5" s="1"/>
  <c r="N93" i="5"/>
  <c r="O93" i="5" s="1"/>
  <c r="N92" i="5"/>
  <c r="O92" i="5" s="1"/>
  <c r="N91" i="5"/>
  <c r="O91" i="5" s="1"/>
  <c r="N90" i="5"/>
  <c r="O90" i="5" s="1"/>
  <c r="N89" i="5"/>
  <c r="O89" i="5" s="1"/>
  <c r="N88" i="5"/>
  <c r="O88" i="5" s="1"/>
  <c r="N87" i="5"/>
  <c r="O87" i="5" s="1"/>
  <c r="N53" i="5"/>
  <c r="O53" i="5" s="1"/>
  <c r="N52" i="5"/>
  <c r="O52" i="5" s="1"/>
  <c r="N51" i="5"/>
  <c r="O51" i="5" s="1"/>
  <c r="N50" i="5"/>
  <c r="O50" i="5" s="1"/>
  <c r="N49" i="5"/>
  <c r="O49" i="5" s="1"/>
  <c r="N48" i="5"/>
  <c r="O48" i="5" s="1"/>
  <c r="N47" i="5"/>
  <c r="O47" i="5" s="1"/>
  <c r="N46" i="5"/>
  <c r="O46" i="5" s="1"/>
  <c r="N45" i="5"/>
  <c r="O45" i="5" s="1"/>
  <c r="N11" i="5"/>
  <c r="O11" i="5" s="1"/>
  <c r="N10" i="5"/>
  <c r="O10" i="5" s="1"/>
  <c r="N9" i="5"/>
  <c r="O9" i="5" s="1"/>
  <c r="N8" i="5"/>
  <c r="O8" i="5" s="1"/>
  <c r="N7" i="5"/>
  <c r="O7" i="5" s="1"/>
  <c r="N6" i="5"/>
  <c r="O6" i="5" s="1"/>
  <c r="N5" i="5"/>
  <c r="O5" i="5" s="1"/>
  <c r="N4" i="5"/>
  <c r="O4" i="5" s="1"/>
  <c r="N3" i="5"/>
  <c r="O3" i="5" s="1"/>
  <c r="N248" i="5"/>
  <c r="O248" i="5" s="1"/>
  <c r="N247" i="5"/>
  <c r="O247" i="5" s="1"/>
  <c r="N246" i="5"/>
  <c r="O246" i="5" s="1"/>
  <c r="N245" i="5"/>
  <c r="O245" i="5" s="1"/>
  <c r="N244" i="5"/>
  <c r="O244" i="5" s="1"/>
  <c r="N243" i="5"/>
  <c r="O243" i="5" s="1"/>
  <c r="N242" i="5"/>
  <c r="O242" i="5" s="1"/>
  <c r="N241" i="5"/>
  <c r="O241" i="5" s="1"/>
  <c r="N240" i="5"/>
  <c r="O240" i="5" s="1"/>
  <c r="N206" i="5"/>
  <c r="O206" i="5" s="1"/>
  <c r="N205" i="5"/>
  <c r="O205" i="5" s="1"/>
  <c r="N204" i="5"/>
  <c r="O204" i="5" s="1"/>
  <c r="N203" i="5"/>
  <c r="O203" i="5" s="1"/>
  <c r="N202" i="5"/>
  <c r="O202" i="5" s="1"/>
  <c r="N201" i="5"/>
  <c r="O201" i="5" s="1"/>
  <c r="N200" i="5"/>
  <c r="O200" i="5" s="1"/>
  <c r="N199" i="5"/>
  <c r="O199" i="5" s="1"/>
  <c r="N198" i="5"/>
  <c r="O198" i="5" s="1"/>
  <c r="N164" i="5"/>
  <c r="O164" i="5" s="1"/>
  <c r="N163" i="5"/>
  <c r="O163" i="5" s="1"/>
  <c r="N162" i="5"/>
  <c r="O162" i="5" s="1"/>
  <c r="N161" i="5"/>
  <c r="O161" i="5" s="1"/>
  <c r="N160" i="5"/>
  <c r="O160" i="5" s="1"/>
  <c r="N159" i="5"/>
  <c r="O159" i="5" s="1"/>
  <c r="N158" i="5"/>
  <c r="O158" i="5" s="1"/>
  <c r="N157" i="5"/>
  <c r="O157" i="5" s="1"/>
  <c r="N156" i="5"/>
  <c r="O156" i="5" s="1"/>
  <c r="N122" i="5"/>
  <c r="O122" i="5" s="1"/>
  <c r="N121" i="5"/>
  <c r="O121" i="5" s="1"/>
  <c r="N120" i="5"/>
  <c r="O120" i="5" s="1"/>
  <c r="N119" i="5"/>
  <c r="O119" i="5" s="1"/>
  <c r="N118" i="5"/>
  <c r="O118" i="5" s="1"/>
  <c r="N117" i="5"/>
  <c r="O117" i="5" s="1"/>
  <c r="N116" i="5"/>
  <c r="O116" i="5" s="1"/>
  <c r="N115" i="5"/>
  <c r="O115" i="5" s="1"/>
  <c r="N114" i="5"/>
  <c r="O114" i="5" s="1"/>
  <c r="N80" i="5"/>
  <c r="O80" i="5" s="1"/>
  <c r="N79" i="5"/>
  <c r="O79" i="5" s="1"/>
  <c r="N78" i="5"/>
  <c r="O78" i="5" s="1"/>
  <c r="N77" i="5"/>
  <c r="O77" i="5" s="1"/>
  <c r="N76" i="5"/>
  <c r="O76" i="5" s="1"/>
  <c r="N75" i="5"/>
  <c r="O75" i="5" s="1"/>
  <c r="N74" i="5"/>
  <c r="O74" i="5" s="1"/>
  <c r="N73" i="5"/>
  <c r="O73" i="5" s="1"/>
  <c r="N72" i="5"/>
  <c r="O72" i="5" s="1"/>
  <c r="N38" i="5"/>
  <c r="O38" i="5" s="1"/>
  <c r="N37" i="5"/>
  <c r="O37" i="5" s="1"/>
  <c r="N36" i="5"/>
  <c r="O36" i="5" s="1"/>
  <c r="N35" i="5"/>
  <c r="O35" i="5" s="1"/>
  <c r="N34" i="5"/>
  <c r="O34" i="5" s="1"/>
  <c r="N33" i="5"/>
  <c r="O33" i="5" s="1"/>
  <c r="N32" i="5"/>
  <c r="O32" i="5" s="1"/>
  <c r="N31" i="5"/>
  <c r="O31" i="5" s="1"/>
  <c r="N30" i="5"/>
  <c r="O30" i="5" s="1"/>
  <c r="N239" i="5"/>
  <c r="O239" i="5" s="1"/>
  <c r="N238" i="5"/>
  <c r="O238" i="5" s="1"/>
  <c r="N237" i="5"/>
  <c r="O237" i="5" s="1"/>
  <c r="N236" i="5"/>
  <c r="O236" i="5" s="1"/>
  <c r="N235" i="5"/>
  <c r="O235" i="5" s="1"/>
  <c r="N234" i="5"/>
  <c r="O234" i="5" s="1"/>
  <c r="N233" i="5"/>
  <c r="O233" i="5" s="1"/>
  <c r="N232" i="5"/>
  <c r="O232" i="5" s="1"/>
  <c r="N231" i="5"/>
  <c r="O231" i="5" s="1"/>
  <c r="N197" i="5"/>
  <c r="O197" i="5" s="1"/>
  <c r="N196" i="5"/>
  <c r="O196" i="5" s="1"/>
  <c r="N195" i="5"/>
  <c r="O195" i="5" s="1"/>
  <c r="N194" i="5"/>
  <c r="O194" i="5" s="1"/>
  <c r="N193" i="5"/>
  <c r="O193" i="5" s="1"/>
  <c r="N192" i="5"/>
  <c r="O192" i="5" s="1"/>
  <c r="N191" i="5"/>
  <c r="O191" i="5" s="1"/>
  <c r="N190" i="5"/>
  <c r="O190" i="5" s="1"/>
  <c r="N189" i="5"/>
  <c r="O189" i="5" s="1"/>
  <c r="N155" i="5"/>
  <c r="O155" i="5" s="1"/>
  <c r="N154" i="5"/>
  <c r="O154" i="5" s="1"/>
  <c r="N153" i="5"/>
  <c r="O153" i="5" s="1"/>
  <c r="N152" i="5"/>
  <c r="O152" i="5" s="1"/>
  <c r="N151" i="5"/>
  <c r="O151" i="5" s="1"/>
  <c r="N150" i="5"/>
  <c r="O150" i="5" s="1"/>
  <c r="N149" i="5"/>
  <c r="O149" i="5" s="1"/>
  <c r="N148" i="5"/>
  <c r="O148" i="5" s="1"/>
  <c r="N147" i="5"/>
  <c r="O147" i="5" s="1"/>
  <c r="N113" i="5"/>
  <c r="O113" i="5" s="1"/>
  <c r="N112" i="5"/>
  <c r="O112" i="5" s="1"/>
  <c r="N111" i="5"/>
  <c r="O111" i="5" s="1"/>
  <c r="N110" i="5"/>
  <c r="O110" i="5" s="1"/>
  <c r="N109" i="5"/>
  <c r="O109" i="5" s="1"/>
  <c r="N108" i="5"/>
  <c r="O108" i="5" s="1"/>
  <c r="N107" i="5"/>
  <c r="O107" i="5" s="1"/>
  <c r="N106" i="5"/>
  <c r="O106" i="5" s="1"/>
  <c r="N105" i="5"/>
  <c r="O105" i="5" s="1"/>
  <c r="N71" i="5"/>
  <c r="O71" i="5" s="1"/>
  <c r="N70" i="5"/>
  <c r="O70" i="5" s="1"/>
  <c r="N69" i="5"/>
  <c r="O69" i="5" s="1"/>
  <c r="N68" i="5"/>
  <c r="O68" i="5" s="1"/>
  <c r="N67" i="5"/>
  <c r="O67" i="5" s="1"/>
  <c r="N66" i="5"/>
  <c r="O66" i="5" s="1"/>
  <c r="N65" i="5"/>
  <c r="O65" i="5" s="1"/>
  <c r="N64" i="5"/>
  <c r="O64" i="5" s="1"/>
  <c r="N63" i="5"/>
  <c r="O63" i="5" s="1"/>
  <c r="N29" i="5"/>
  <c r="O29" i="5" s="1"/>
  <c r="N28" i="5"/>
  <c r="O28" i="5" s="1"/>
  <c r="N27" i="5"/>
  <c r="O27" i="5" s="1"/>
  <c r="N26" i="5"/>
  <c r="O26" i="5" s="1"/>
  <c r="N25" i="5"/>
  <c r="O25" i="5" s="1"/>
  <c r="N24" i="5"/>
  <c r="O24" i="5" s="1"/>
  <c r="N23" i="5"/>
  <c r="O23" i="5" s="1"/>
  <c r="N22" i="5"/>
  <c r="O22" i="5" s="1"/>
  <c r="N21" i="5"/>
  <c r="O21" i="5" s="1"/>
  <c r="N254" i="5"/>
  <c r="O254" i="5" s="1"/>
  <c r="N253" i="5"/>
  <c r="O253" i="5" s="1"/>
  <c r="N252" i="5"/>
  <c r="O252" i="5" s="1"/>
  <c r="N251" i="5"/>
  <c r="O251" i="5" s="1"/>
  <c r="N250" i="5"/>
  <c r="O250" i="5" s="1"/>
  <c r="N249" i="5"/>
  <c r="O249" i="5" s="1"/>
  <c r="N212" i="5"/>
  <c r="O212" i="5" s="1"/>
  <c r="N211" i="5"/>
  <c r="O211" i="5" s="1"/>
  <c r="N210" i="5"/>
  <c r="O210" i="5" s="1"/>
  <c r="N209" i="5"/>
  <c r="O209" i="5" s="1"/>
  <c r="N208" i="5"/>
  <c r="O208" i="5" s="1"/>
  <c r="N207" i="5"/>
  <c r="O207" i="5" s="1"/>
  <c r="N170" i="5"/>
  <c r="O170" i="5" s="1"/>
  <c r="N169" i="5"/>
  <c r="O169" i="5" s="1"/>
  <c r="N168" i="5"/>
  <c r="O168" i="5" s="1"/>
  <c r="N167" i="5"/>
  <c r="O167" i="5" s="1"/>
  <c r="N166" i="5"/>
  <c r="O166" i="5" s="1"/>
  <c r="N165" i="5"/>
  <c r="O165" i="5" s="1"/>
  <c r="N128" i="5"/>
  <c r="O128" i="5" s="1"/>
  <c r="N127" i="5"/>
  <c r="O127" i="5" s="1"/>
  <c r="N126" i="5"/>
  <c r="O126" i="5" s="1"/>
  <c r="N125" i="5"/>
  <c r="O125" i="5" s="1"/>
  <c r="N124" i="5"/>
  <c r="O124" i="5" s="1"/>
  <c r="N123" i="5"/>
  <c r="O123" i="5" s="1"/>
  <c r="N86" i="5"/>
  <c r="O86" i="5" s="1"/>
  <c r="N85" i="5"/>
  <c r="O85" i="5" s="1"/>
  <c r="N84" i="5"/>
  <c r="O84" i="5" s="1"/>
  <c r="N83" i="5"/>
  <c r="O83" i="5" s="1"/>
  <c r="N82" i="5"/>
  <c r="O82" i="5" s="1"/>
  <c r="N81" i="5"/>
  <c r="O81" i="5" s="1"/>
  <c r="N44" i="5"/>
  <c r="O44" i="5" s="1"/>
  <c r="N43" i="5"/>
  <c r="O43" i="5" s="1"/>
  <c r="N42" i="5"/>
  <c r="O42" i="5" s="1"/>
  <c r="N41" i="5"/>
  <c r="O41" i="5" s="1"/>
  <c r="N40" i="5"/>
  <c r="O40" i="5" s="1"/>
  <c r="N39" i="5"/>
  <c r="O39" i="5" s="1"/>
  <c r="G21" i="4" l="1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H4" i="4" l="1"/>
  <c r="H6" i="4"/>
  <c r="H8" i="4"/>
  <c r="H10" i="4"/>
  <c r="H12" i="4"/>
  <c r="H14" i="4"/>
  <c r="H16" i="4"/>
  <c r="H18" i="4"/>
  <c r="H20" i="4"/>
  <c r="H5" i="4"/>
  <c r="H7" i="4"/>
  <c r="H9" i="4"/>
  <c r="H11" i="4"/>
  <c r="H13" i="4"/>
  <c r="H15" i="4"/>
  <c r="H17" i="4"/>
  <c r="H19" i="4"/>
  <c r="H21" i="4"/>
</calcChain>
</file>

<file path=xl/sharedStrings.xml><?xml version="1.0" encoding="utf-8"?>
<sst xmlns="http://schemas.openxmlformats.org/spreadsheetml/2006/main" count="1738" uniqueCount="187">
  <si>
    <t>experiment Biochar _ dilution</t>
  </si>
  <si>
    <t>start: july 2011</t>
  </si>
  <si>
    <t>Block</t>
  </si>
  <si>
    <t>treatment</t>
  </si>
  <si>
    <t>Biochar</t>
  </si>
  <si>
    <t>control</t>
  </si>
  <si>
    <t>Vicia cracca</t>
  </si>
  <si>
    <t>Vicia villosa</t>
  </si>
  <si>
    <t>cracca+villosa</t>
  </si>
  <si>
    <t>1:10</t>
  </si>
  <si>
    <t>1:100</t>
  </si>
  <si>
    <t>1:1000</t>
  </si>
  <si>
    <t>Soil</t>
  </si>
  <si>
    <t>Suspension</t>
  </si>
  <si>
    <t>background</t>
  </si>
  <si>
    <t>no inoculum</t>
  </si>
  <si>
    <t>Potnr</t>
  </si>
  <si>
    <t>total (cm)</t>
  </si>
  <si>
    <t>r</t>
  </si>
  <si>
    <t>K</t>
  </si>
  <si>
    <t>k</t>
  </si>
  <si>
    <t>sterile</t>
  </si>
  <si>
    <t>biochar</t>
  </si>
  <si>
    <t># flowers</t>
  </si>
  <si>
    <t>protozoa</t>
  </si>
  <si>
    <t>dry weight of soil at start of biochar dilution experiment (sept 2011)</t>
  </si>
  <si>
    <t>Soil inoculum is applied in 3 densities: 10% live inoculum, 1% and 0,1 % with a total volume of 600 g fw soil/pot</t>
  </si>
  <si>
    <t>Three times autoclaved soil from Mossel is inoculated with soil inoculum or a suspension</t>
  </si>
  <si>
    <t>The inoculum comes from the Biochar experiment (Tess/Martijn), from treatments control and Biochar600, 6 blocks for each</t>
  </si>
  <si>
    <t>Suspensions are made in similar densities, but sieved over 45 um and thus should only contain microbes</t>
  </si>
  <si>
    <t>Non-inoculated control pots are added (6 replicates per block, 36 in total)</t>
  </si>
  <si>
    <t>Straight (R) or bended (K)</t>
  </si>
  <si>
    <t>pot_empty</t>
  </si>
  <si>
    <t>pot_filled_fresh</t>
  </si>
  <si>
    <t>pot_filled_dry</t>
  </si>
  <si>
    <t>fw soil</t>
  </si>
  <si>
    <t>dw soil</t>
  </si>
  <si>
    <t>treatments for exp 2, not relevant yet!</t>
  </si>
  <si>
    <t>Dilution treatment</t>
  </si>
  <si>
    <t>Field treatment</t>
  </si>
  <si>
    <t>Inoculum source</t>
  </si>
  <si>
    <t>Vicia treatment</t>
  </si>
  <si>
    <t>Shoot DW Medsat</t>
  </si>
  <si>
    <t>Total dw Medsat</t>
  </si>
  <si>
    <t>Rootallocation Medsat</t>
  </si>
  <si>
    <t>Exp1</t>
  </si>
  <si>
    <t>Exp3</t>
  </si>
  <si>
    <t>root DW Medsat</t>
  </si>
  <si>
    <t>Shoot DW Flowers</t>
  </si>
  <si>
    <t>Exp2</t>
  </si>
  <si>
    <t>Shoot DW L Vicia</t>
  </si>
  <si>
    <t>Shoot DW R Vicia</t>
  </si>
  <si>
    <t>root DW Vicia</t>
  </si>
  <si>
    <t>Shoot total Vicia</t>
  </si>
  <si>
    <t>Total Vicia</t>
  </si>
  <si>
    <t>Root allocation Vicia</t>
  </si>
  <si>
    <t>Length first shoot (cm) on 7/9/11</t>
  </si>
  <si>
    <t>length second shoot (cm) on 7/9/11</t>
  </si>
  <si>
    <t>Paratylenchus</t>
  </si>
  <si>
    <t>Tylenchidae</t>
  </si>
  <si>
    <t>Filenchus</t>
  </si>
  <si>
    <t>Malenchus</t>
  </si>
  <si>
    <t>Helicotylenchus</t>
  </si>
  <si>
    <t>Ditylenchus</t>
  </si>
  <si>
    <t>Tylenchorinchus</t>
  </si>
  <si>
    <t>Meloidogynidae</t>
  </si>
  <si>
    <t>Acrobeles</t>
  </si>
  <si>
    <t>Acrobeloides</t>
  </si>
  <si>
    <t>Rhabditidae</t>
  </si>
  <si>
    <t>Panagrolaimus</t>
  </si>
  <si>
    <t>Teratocephalus</t>
  </si>
  <si>
    <t>Plectus</t>
  </si>
  <si>
    <t>Eucephalobus</t>
  </si>
  <si>
    <t>Cylindrolaimus</t>
  </si>
  <si>
    <t>Prismatolaimus</t>
  </si>
  <si>
    <t>Aphelenchus</t>
  </si>
  <si>
    <t>Aphelenchoides</t>
  </si>
  <si>
    <t>Dorylaimoides</t>
  </si>
  <si>
    <t>Achromadora</t>
  </si>
  <si>
    <t>Diplogasteridae</t>
  </si>
  <si>
    <t>Neodiplogasteridae</t>
  </si>
  <si>
    <t>Thonus</t>
  </si>
  <si>
    <t>Total</t>
  </si>
  <si>
    <t>total plant feeding</t>
  </si>
  <si>
    <t>total bacterial feeding</t>
  </si>
  <si>
    <t>total fungal feeding</t>
  </si>
  <si>
    <t>totaal omni-carnivores</t>
  </si>
  <si>
    <t>genera</t>
  </si>
  <si>
    <t>file title</t>
  </si>
  <si>
    <t>file description</t>
  </si>
  <si>
    <t>This dataset contains data from 3 consequtive experiments, presented in one worksheet</t>
  </si>
  <si>
    <t>Dry weight of the soil at the start of the experiment is presented in a separate worksheet</t>
  </si>
  <si>
    <t>Sheet title</t>
  </si>
  <si>
    <t>Column title</t>
  </si>
  <si>
    <t>Column description</t>
  </si>
  <si>
    <t>unit</t>
  </si>
  <si>
    <t>missing values</t>
  </si>
  <si>
    <t>format</t>
  </si>
  <si>
    <t>soildryweight</t>
  </si>
  <si>
    <t>block</t>
  </si>
  <si>
    <t>Origin of soil: control is field soil from control plot, biochar is field soil from biochar 600 plots, and sterile is autoclaved bulk soil</t>
  </si>
  <si>
    <t>n/a</t>
  </si>
  <si>
    <t>String</t>
  </si>
  <si>
    <t>Number</t>
  </si>
  <si>
    <t>One of the 6 blocks of the field experiment</t>
  </si>
  <si>
    <t>Weight of the empty glass jar used to contain a soil sample</t>
  </si>
  <si>
    <t>g</t>
  </si>
  <si>
    <t>Weight of the filled glass jar including a fresh soil sample</t>
  </si>
  <si>
    <t>Weight of the filled glass jar including a dry soil sample</t>
  </si>
  <si>
    <t>pot_filled_fresh minus pot_empty</t>
  </si>
  <si>
    <t>pot_filled_fdry minus pot_empty</t>
  </si>
  <si>
    <t>1 minus (dw soil/fw soil)</t>
  </si>
  <si>
    <t>fraction moisture</t>
  </si>
  <si>
    <t>data</t>
  </si>
  <si>
    <t>Number of pot 1-252</t>
  </si>
  <si>
    <t>Origin of soil: control is field soil from control plot, biochar is field soil from biochar 600 plots, and background is autoclaved bulk soil</t>
  </si>
  <si>
    <t>Amount of inoculum 10, 1, 0.1 and 0 %</t>
  </si>
  <si>
    <t>Origin of inoculum: soil or suspension or no inoculum</t>
  </si>
  <si>
    <t>Vicia cracca is Vicia villosa from CLUE fields, Vicia villosa is Vicia villosa from Cruydthoeck, cracca+villosa is a combination of both</t>
  </si>
  <si>
    <t>cm</t>
  </si>
  <si>
    <t>Position of shoot, either straight or bended</t>
  </si>
  <si>
    <t>number of flowers per plant</t>
  </si>
  <si>
    <t>dry weight of Medicago sativa shoot at the end of exp 1</t>
  </si>
  <si>
    <t>dry weight of Medicago sativa root at the end of exp 1</t>
  </si>
  <si>
    <t>dry weight of Medicago sativa total biomass at the end of exp 1</t>
  </si>
  <si>
    <t>root dw Medsat/Total dw Medsat</t>
  </si>
  <si>
    <t>dry weight of Vicia villos shoot at the end of exp 2, left plant</t>
  </si>
  <si>
    <t>dry weight of Vicia villos shoot at the end of exp 2, right plant</t>
  </si>
  <si>
    <t>dry weight of Vicia villosa roots at the end of exp 2, both plants</t>
  </si>
  <si>
    <t>Shoot dw L Vicia+Shoot dw R Vicia</t>
  </si>
  <si>
    <t>Shoot total Vicia + root DW Vicia</t>
  </si>
  <si>
    <t>Root dw Vicia/Total Vicia</t>
  </si>
  <si>
    <t>g-1 soil</t>
  </si>
  <si>
    <t>number of protozoa per gram soil</t>
  </si>
  <si>
    <t>dry weight of Medicago sativa shoot at the end of exp 3</t>
  </si>
  <si>
    <t>dry weight of Medicago sativa root at the end of exp 3</t>
  </si>
  <si>
    <t>dry weight of Medicago sativa flowers at the end of exp 3</t>
  </si>
  <si>
    <t>sum of soot, root and flowers Medsat in exp 3</t>
  </si>
  <si>
    <t>number of nematodes of this genus in 100 g fw soil</t>
  </si>
  <si>
    <t>100 g-1 fw soil</t>
  </si>
  <si>
    <t>number of plant feeding nematodes in 100 g fw soil</t>
  </si>
  <si>
    <t>number of bacterial feedking nematodes in 100 g fw soil</t>
  </si>
  <si>
    <t>number of fungal feeding nematodes in 100 g fw soil</t>
  </si>
  <si>
    <t>number of onivorous or carnivorous nematodes in 100 g fw soil</t>
  </si>
  <si>
    <t>Total number of different genera in 100 g fw soil</t>
  </si>
  <si>
    <t xml:space="preserve">Date </t>
  </si>
  <si>
    <t>Activity</t>
  </si>
  <si>
    <t>18-25 july 2001</t>
  </si>
  <si>
    <t xml:space="preserve">Collection soil at Mossel: 15 bags of 15 kg, just outside the gate of the CLUE experiment. Top 20 cm, </t>
  </si>
  <si>
    <t>Germination of Medicago sativa (Hoornbloem). 6 times 50 seeds on glass beads with sterile distilled water 21/10C 16/8hr</t>
  </si>
  <si>
    <t>sieved, autoclaved 3 times with 24 hrs inbetween. Stored at room temperature afterwards</t>
  </si>
  <si>
    <t>Put seedlings in fridge until use</t>
  </si>
  <si>
    <t>Collection of inoculum soil, 0.5 kg per plot, from the six control and six Biochar 600 plots. Stored at 4C</t>
  </si>
  <si>
    <t>Preparation of suspensions, see protocol, mixing with soil</t>
  </si>
  <si>
    <t>Plant seedlings and place random</t>
  </si>
  <si>
    <t>Dry weight soil, no major differences</t>
  </si>
  <si>
    <t>Plants are doing well. They get water to achieve 630 g ~ 14% moisture. Once a week Hoagland, 25, 40 ml</t>
  </si>
  <si>
    <t>Harvest. Clipping shoots, dry at 70C</t>
  </si>
  <si>
    <t>9-10 okt 2011</t>
  </si>
  <si>
    <t>Sieving of soil, washing of roots. Only few rhizobial nods</t>
  </si>
  <si>
    <t>Planting V. villosa seedlings</t>
  </si>
  <si>
    <t>Roeland identified the Vicia cracca to be villosa..</t>
  </si>
  <si>
    <t>Only villosa CLUE is flowering inititally, mostly on sterile soil</t>
  </si>
  <si>
    <t>Harvest, flowers separately</t>
  </si>
  <si>
    <t>Harvest phase 2; determine soil dw, collect samples for nematodes and protozoa</t>
  </si>
  <si>
    <t>Germination of Villosa cruydthhoeck (failed) and Med sativa (used in Phase 3)</t>
  </si>
  <si>
    <t>Combination of soil from three pots for phase 3</t>
  </si>
  <si>
    <t>Planting Medicago sativa</t>
  </si>
  <si>
    <t xml:space="preserve">soil dry weight at the end of phase 2 </t>
  </si>
  <si>
    <t>1,2,3</t>
  </si>
  <si>
    <t>10,11,12</t>
  </si>
  <si>
    <t>19,20,21</t>
  </si>
  <si>
    <t>28,29,30</t>
  </si>
  <si>
    <t>37,38,39</t>
  </si>
  <si>
    <t>46,47,48</t>
  </si>
  <si>
    <t>empty</t>
  </si>
  <si>
    <t>full</t>
  </si>
  <si>
    <t>dry</t>
  </si>
  <si>
    <t>moisture</t>
  </si>
  <si>
    <t>soil fw</t>
  </si>
  <si>
    <t>%vocht</t>
  </si>
  <si>
    <t>protozoa per 0.05 g fw</t>
  </si>
  <si>
    <t>protozoa per g dw</t>
  </si>
  <si>
    <t>average</t>
  </si>
  <si>
    <t>this sample was selected especially due to its very wet appearance</t>
  </si>
  <si>
    <t>this is the overall average applying to the majority of samples</t>
  </si>
  <si>
    <t>pot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</si>
</sst>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0" fontId="0" fillId="0" borderId="0" xfId="0" quotePrefix="1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quotePrefix="1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0" xfId="0" applyFont="1"/>
    <xf numFmtId="0" fontId="0" fillId="0" borderId="0" xfId="0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16" workbookViewId="0">
      <selection activeCell="C75" sqref="C75"/>
    </sheetView>
  </sheetViews>
  <sheetFormatPr defaultRowHeight="15" x14ac:dyDescent="0.25"/>
  <cols>
    <col min="1" max="1" width="14.5703125" style="9" bestFit="1" customWidth="1"/>
    <col min="2" max="2" width="31" customWidth="1"/>
    <col min="3" max="3" width="33" customWidth="1"/>
    <col min="4" max="4" width="15.28515625" customWidth="1"/>
  </cols>
  <sheetData>
    <row r="1" spans="1:5" x14ac:dyDescent="0.25">
      <c r="A1" s="13" t="s">
        <v>88</v>
      </c>
      <c r="B1" t="s">
        <v>0</v>
      </c>
    </row>
    <row r="2" spans="1:5" x14ac:dyDescent="0.25">
      <c r="A2" s="13" t="s">
        <v>89</v>
      </c>
      <c r="B2" t="s">
        <v>1</v>
      </c>
    </row>
    <row r="3" spans="1:5" x14ac:dyDescent="0.25">
      <c r="B3" t="s">
        <v>27</v>
      </c>
    </row>
    <row r="4" spans="1:5" x14ac:dyDescent="0.25">
      <c r="B4" t="s">
        <v>28</v>
      </c>
    </row>
    <row r="5" spans="1:5" x14ac:dyDescent="0.25">
      <c r="B5" t="s">
        <v>26</v>
      </c>
    </row>
    <row r="6" spans="1:5" x14ac:dyDescent="0.25">
      <c r="B6" t="s">
        <v>29</v>
      </c>
    </row>
    <row r="7" spans="1:5" x14ac:dyDescent="0.25">
      <c r="B7" t="s">
        <v>30</v>
      </c>
    </row>
    <row r="8" spans="1:5" x14ac:dyDescent="0.25">
      <c r="B8" t="s">
        <v>90</v>
      </c>
    </row>
    <row r="9" spans="1:5" x14ac:dyDescent="0.25">
      <c r="B9" t="s">
        <v>91</v>
      </c>
    </row>
    <row r="11" spans="1:5" x14ac:dyDescent="0.25">
      <c r="A11" s="13" t="s">
        <v>92</v>
      </c>
      <c r="B11" s="13" t="s">
        <v>98</v>
      </c>
      <c r="C11" s="9"/>
      <c r="D11" s="9"/>
      <c r="E11" s="9"/>
    </row>
    <row r="12" spans="1:5" x14ac:dyDescent="0.25">
      <c r="A12" s="9" t="s">
        <v>93</v>
      </c>
      <c r="B12" s="9" t="s">
        <v>94</v>
      </c>
      <c r="C12" s="9" t="s">
        <v>95</v>
      </c>
      <c r="D12" s="9" t="s">
        <v>96</v>
      </c>
      <c r="E12" s="9" t="s">
        <v>97</v>
      </c>
    </row>
    <row r="13" spans="1:5" x14ac:dyDescent="0.25">
      <c r="A13" s="9" t="s">
        <v>3</v>
      </c>
      <c r="B13" t="s">
        <v>100</v>
      </c>
      <c r="C13" t="s">
        <v>101</v>
      </c>
      <c r="E13" t="s">
        <v>102</v>
      </c>
    </row>
    <row r="14" spans="1:5" x14ac:dyDescent="0.25">
      <c r="A14" s="9" t="s">
        <v>99</v>
      </c>
      <c r="B14" t="s">
        <v>104</v>
      </c>
      <c r="C14" t="s">
        <v>101</v>
      </c>
      <c r="E14" t="s">
        <v>103</v>
      </c>
    </row>
    <row r="15" spans="1:5" x14ac:dyDescent="0.25">
      <c r="A15" s="9" t="s">
        <v>32</v>
      </c>
      <c r="B15" t="s">
        <v>105</v>
      </c>
      <c r="C15" t="s">
        <v>106</v>
      </c>
      <c r="E15" t="s">
        <v>103</v>
      </c>
    </row>
    <row r="16" spans="1:5" x14ac:dyDescent="0.25">
      <c r="A16" s="9" t="s">
        <v>33</v>
      </c>
      <c r="B16" s="9" t="s">
        <v>107</v>
      </c>
      <c r="C16" s="9" t="s">
        <v>106</v>
      </c>
      <c r="D16" s="9"/>
      <c r="E16" s="9" t="s">
        <v>103</v>
      </c>
    </row>
    <row r="17" spans="1:6" x14ac:dyDescent="0.25">
      <c r="A17" s="9" t="s">
        <v>34</v>
      </c>
      <c r="B17" s="9" t="s">
        <v>108</v>
      </c>
      <c r="C17" s="9" t="s">
        <v>106</v>
      </c>
      <c r="D17" s="9"/>
      <c r="E17" s="9" t="s">
        <v>103</v>
      </c>
    </row>
    <row r="18" spans="1:6" x14ac:dyDescent="0.25">
      <c r="A18" s="9" t="s">
        <v>35</v>
      </c>
      <c r="B18" t="s">
        <v>109</v>
      </c>
      <c r="C18" s="9" t="s">
        <v>106</v>
      </c>
      <c r="D18" s="9"/>
      <c r="E18" s="9" t="s">
        <v>103</v>
      </c>
    </row>
    <row r="19" spans="1:6" x14ac:dyDescent="0.25">
      <c r="A19" s="9" t="s">
        <v>36</v>
      </c>
      <c r="B19" s="9" t="s">
        <v>110</v>
      </c>
      <c r="C19" s="9" t="s">
        <v>106</v>
      </c>
      <c r="D19" s="9"/>
      <c r="E19" s="9" t="s">
        <v>103</v>
      </c>
    </row>
    <row r="20" spans="1:6" x14ac:dyDescent="0.25">
      <c r="A20" s="9" t="s">
        <v>112</v>
      </c>
      <c r="B20" t="s">
        <v>111</v>
      </c>
      <c r="C20" t="s">
        <v>101</v>
      </c>
      <c r="E20" s="9" t="s">
        <v>103</v>
      </c>
    </row>
    <row r="22" spans="1:6" x14ac:dyDescent="0.25">
      <c r="A22" s="13" t="s">
        <v>92</v>
      </c>
      <c r="B22" s="13" t="s">
        <v>113</v>
      </c>
    </row>
    <row r="23" spans="1:6" x14ac:dyDescent="0.25">
      <c r="A23" s="9" t="s">
        <v>93</v>
      </c>
      <c r="B23" s="9" t="s">
        <v>93</v>
      </c>
      <c r="C23" s="9" t="s">
        <v>94</v>
      </c>
      <c r="D23" s="9" t="s">
        <v>95</v>
      </c>
      <c r="E23" s="9" t="s">
        <v>96</v>
      </c>
      <c r="F23" s="9" t="s">
        <v>97</v>
      </c>
    </row>
    <row r="24" spans="1:6" x14ac:dyDescent="0.25">
      <c r="B24" s="3" t="s">
        <v>16</v>
      </c>
      <c r="C24" t="s">
        <v>114</v>
      </c>
      <c r="D24" t="s">
        <v>101</v>
      </c>
      <c r="F24" t="s">
        <v>103</v>
      </c>
    </row>
    <row r="25" spans="1:6" x14ac:dyDescent="0.25">
      <c r="B25" s="3" t="s">
        <v>2</v>
      </c>
      <c r="C25" s="9" t="s">
        <v>104</v>
      </c>
      <c r="D25" s="9" t="s">
        <v>101</v>
      </c>
      <c r="E25" s="9"/>
      <c r="F25" s="9" t="s">
        <v>103</v>
      </c>
    </row>
    <row r="26" spans="1:6" x14ac:dyDescent="0.25">
      <c r="B26" s="3" t="s">
        <v>39</v>
      </c>
      <c r="C26" s="9" t="s">
        <v>115</v>
      </c>
      <c r="D26" s="9" t="s">
        <v>101</v>
      </c>
      <c r="E26" s="9"/>
      <c r="F26" s="9" t="s">
        <v>102</v>
      </c>
    </row>
    <row r="27" spans="1:6" x14ac:dyDescent="0.25">
      <c r="B27" s="3" t="s">
        <v>38</v>
      </c>
      <c r="C27" t="s">
        <v>116</v>
      </c>
      <c r="D27" t="s">
        <v>101</v>
      </c>
      <c r="F27" t="s">
        <v>102</v>
      </c>
    </row>
    <row r="28" spans="1:6" x14ac:dyDescent="0.25">
      <c r="B28" s="3" t="s">
        <v>40</v>
      </c>
      <c r="C28" t="s">
        <v>117</v>
      </c>
      <c r="D28" s="9" t="s">
        <v>101</v>
      </c>
      <c r="E28" s="9"/>
      <c r="F28" s="9" t="s">
        <v>102</v>
      </c>
    </row>
    <row r="29" spans="1:6" x14ac:dyDescent="0.25">
      <c r="A29" s="9" t="s">
        <v>37</v>
      </c>
      <c r="B29" s="3" t="s">
        <v>41</v>
      </c>
      <c r="C29" t="s">
        <v>118</v>
      </c>
      <c r="D29" s="9" t="s">
        <v>101</v>
      </c>
      <c r="E29" s="9"/>
      <c r="F29" s="9" t="s">
        <v>102</v>
      </c>
    </row>
    <row r="30" spans="1:6" x14ac:dyDescent="0.25">
      <c r="A30" s="10" t="s">
        <v>45</v>
      </c>
      <c r="B30" s="8" t="s">
        <v>56</v>
      </c>
      <c r="C30" s="8" t="s">
        <v>56</v>
      </c>
      <c r="D30" t="s">
        <v>119</v>
      </c>
      <c r="F30" t="s">
        <v>103</v>
      </c>
    </row>
    <row r="31" spans="1:6" ht="30" x14ac:dyDescent="0.25">
      <c r="A31" s="10" t="s">
        <v>45</v>
      </c>
      <c r="B31" s="8" t="s">
        <v>57</v>
      </c>
      <c r="C31" s="8" t="s">
        <v>57</v>
      </c>
      <c r="D31" t="s">
        <v>119</v>
      </c>
      <c r="F31" t="s">
        <v>103</v>
      </c>
    </row>
    <row r="32" spans="1:6" x14ac:dyDescent="0.25">
      <c r="A32" s="10" t="s">
        <v>45</v>
      </c>
      <c r="B32" s="8" t="s">
        <v>17</v>
      </c>
      <c r="C32" s="8" t="s">
        <v>17</v>
      </c>
      <c r="D32" t="s">
        <v>119</v>
      </c>
      <c r="F32" t="s">
        <v>103</v>
      </c>
    </row>
    <row r="33" spans="1:6" ht="30" x14ac:dyDescent="0.25">
      <c r="A33" s="10" t="s">
        <v>45</v>
      </c>
      <c r="B33" s="3" t="s">
        <v>31</v>
      </c>
      <c r="C33" s="14" t="s">
        <v>120</v>
      </c>
      <c r="D33" t="s">
        <v>101</v>
      </c>
      <c r="F33" t="s">
        <v>102</v>
      </c>
    </row>
    <row r="34" spans="1:6" x14ac:dyDescent="0.25">
      <c r="A34" s="9" t="s">
        <v>45</v>
      </c>
      <c r="B34" s="11" t="s">
        <v>23</v>
      </c>
      <c r="C34" s="14" t="s">
        <v>121</v>
      </c>
      <c r="D34" t="s">
        <v>101</v>
      </c>
      <c r="F34" t="s">
        <v>103</v>
      </c>
    </row>
    <row r="35" spans="1:6" ht="30" x14ac:dyDescent="0.25">
      <c r="A35" s="9" t="s">
        <v>45</v>
      </c>
      <c r="B35" s="10" t="s">
        <v>42</v>
      </c>
      <c r="C35" s="14" t="s">
        <v>122</v>
      </c>
      <c r="D35" t="s">
        <v>106</v>
      </c>
      <c r="F35" t="s">
        <v>103</v>
      </c>
    </row>
    <row r="36" spans="1:6" ht="30" x14ac:dyDescent="0.25">
      <c r="A36" s="9" t="s">
        <v>45</v>
      </c>
      <c r="B36" s="11" t="s">
        <v>47</v>
      </c>
      <c r="C36" s="14" t="s">
        <v>123</v>
      </c>
      <c r="D36" s="9" t="s">
        <v>106</v>
      </c>
      <c r="E36" s="9"/>
      <c r="F36" s="9" t="s">
        <v>103</v>
      </c>
    </row>
    <row r="37" spans="1:6" ht="30" x14ac:dyDescent="0.25">
      <c r="A37" s="9" t="s">
        <v>45</v>
      </c>
      <c r="B37" s="11" t="s">
        <v>43</v>
      </c>
      <c r="C37" s="14" t="s">
        <v>124</v>
      </c>
      <c r="D37" s="9" t="s">
        <v>106</v>
      </c>
      <c r="E37" s="9"/>
      <c r="F37" s="9" t="s">
        <v>103</v>
      </c>
    </row>
    <row r="38" spans="1:6" x14ac:dyDescent="0.25">
      <c r="A38" s="9" t="s">
        <v>45</v>
      </c>
      <c r="B38" s="11" t="s">
        <v>44</v>
      </c>
      <c r="C38" s="14" t="s">
        <v>125</v>
      </c>
      <c r="D38" t="s">
        <v>101</v>
      </c>
      <c r="F38" t="s">
        <v>103</v>
      </c>
    </row>
    <row r="39" spans="1:6" ht="30" x14ac:dyDescent="0.25">
      <c r="A39" s="10" t="s">
        <v>49</v>
      </c>
      <c r="B39" s="10" t="s">
        <v>50</v>
      </c>
      <c r="C39" s="14" t="s">
        <v>126</v>
      </c>
      <c r="D39" s="9" t="s">
        <v>106</v>
      </c>
      <c r="E39" s="9"/>
      <c r="F39" s="9" t="s">
        <v>103</v>
      </c>
    </row>
    <row r="40" spans="1:6" ht="30" x14ac:dyDescent="0.25">
      <c r="A40" s="10" t="s">
        <v>49</v>
      </c>
      <c r="B40" s="10" t="s">
        <v>51</v>
      </c>
      <c r="C40" s="14" t="s">
        <v>127</v>
      </c>
      <c r="D40" s="9" t="s">
        <v>106</v>
      </c>
      <c r="E40" s="9"/>
      <c r="F40" s="9" t="s">
        <v>103</v>
      </c>
    </row>
    <row r="41" spans="1:6" ht="30" x14ac:dyDescent="0.25">
      <c r="A41" s="10" t="s">
        <v>49</v>
      </c>
      <c r="B41" s="11" t="s">
        <v>52</v>
      </c>
      <c r="C41" s="14" t="s">
        <v>128</v>
      </c>
      <c r="D41" s="9" t="s">
        <v>106</v>
      </c>
      <c r="E41" s="9"/>
      <c r="F41" s="9" t="s">
        <v>103</v>
      </c>
    </row>
    <row r="42" spans="1:6" x14ac:dyDescent="0.25">
      <c r="A42" s="10" t="s">
        <v>49</v>
      </c>
      <c r="B42" s="11" t="s">
        <v>53</v>
      </c>
      <c r="C42" s="14" t="s">
        <v>129</v>
      </c>
      <c r="D42" s="9" t="s">
        <v>106</v>
      </c>
      <c r="E42" s="9"/>
      <c r="F42" s="9" t="s">
        <v>103</v>
      </c>
    </row>
    <row r="43" spans="1:6" x14ac:dyDescent="0.25">
      <c r="A43" s="9" t="s">
        <v>49</v>
      </c>
      <c r="B43" s="11" t="s">
        <v>54</v>
      </c>
      <c r="C43" s="14" t="s">
        <v>130</v>
      </c>
      <c r="D43" s="9" t="s">
        <v>106</v>
      </c>
      <c r="E43" s="9"/>
      <c r="F43" s="9" t="s">
        <v>103</v>
      </c>
    </row>
    <row r="44" spans="1:6" x14ac:dyDescent="0.25">
      <c r="A44" s="9" t="s">
        <v>49</v>
      </c>
      <c r="B44" s="11" t="s">
        <v>55</v>
      </c>
      <c r="C44" s="14" t="s">
        <v>131</v>
      </c>
      <c r="D44" s="9" t="s">
        <v>106</v>
      </c>
      <c r="E44" s="9"/>
      <c r="F44" s="9" t="s">
        <v>103</v>
      </c>
    </row>
    <row r="45" spans="1:6" x14ac:dyDescent="0.25">
      <c r="A45" s="9" t="s">
        <v>49</v>
      </c>
      <c r="B45" s="11" t="s">
        <v>24</v>
      </c>
      <c r="C45" s="14" t="s">
        <v>133</v>
      </c>
      <c r="D45" t="s">
        <v>132</v>
      </c>
      <c r="F45" t="s">
        <v>103</v>
      </c>
    </row>
    <row r="46" spans="1:6" ht="30" x14ac:dyDescent="0.25">
      <c r="A46" s="9" t="s">
        <v>46</v>
      </c>
      <c r="B46" s="10" t="s">
        <v>42</v>
      </c>
      <c r="C46" s="14" t="s">
        <v>134</v>
      </c>
      <c r="D46" s="9" t="s">
        <v>106</v>
      </c>
      <c r="E46" s="9"/>
      <c r="F46" s="9" t="s">
        <v>103</v>
      </c>
    </row>
    <row r="47" spans="1:6" ht="30" x14ac:dyDescent="0.25">
      <c r="A47" s="9" t="s">
        <v>46</v>
      </c>
      <c r="B47" s="11" t="s">
        <v>47</v>
      </c>
      <c r="C47" s="14" t="s">
        <v>135</v>
      </c>
      <c r="D47" s="9" t="s">
        <v>106</v>
      </c>
      <c r="E47" s="9"/>
      <c r="F47" s="9" t="s">
        <v>103</v>
      </c>
    </row>
    <row r="48" spans="1:6" ht="30" x14ac:dyDescent="0.25">
      <c r="A48" s="9" t="s">
        <v>46</v>
      </c>
      <c r="B48" s="11" t="s">
        <v>48</v>
      </c>
      <c r="C48" s="14" t="s">
        <v>136</v>
      </c>
      <c r="D48" s="9" t="s">
        <v>106</v>
      </c>
      <c r="E48" s="9"/>
      <c r="F48" s="9" t="s">
        <v>103</v>
      </c>
    </row>
    <row r="49" spans="1:6" ht="30" x14ac:dyDescent="0.25">
      <c r="A49" s="9" t="s">
        <v>46</v>
      </c>
      <c r="B49" s="11" t="s">
        <v>43</v>
      </c>
      <c r="C49" s="14" t="s">
        <v>137</v>
      </c>
      <c r="D49" s="9" t="s">
        <v>106</v>
      </c>
      <c r="E49" s="9"/>
      <c r="F49" s="9" t="s">
        <v>103</v>
      </c>
    </row>
    <row r="50" spans="1:6" x14ac:dyDescent="0.25">
      <c r="A50" s="9" t="s">
        <v>46</v>
      </c>
      <c r="B50" s="11" t="s">
        <v>44</v>
      </c>
      <c r="C50" s="14" t="s">
        <v>125</v>
      </c>
      <c r="D50" s="9" t="s">
        <v>101</v>
      </c>
      <c r="E50" s="9"/>
      <c r="F50" s="9" t="s">
        <v>103</v>
      </c>
    </row>
    <row r="51" spans="1:6" ht="30" x14ac:dyDescent="0.25">
      <c r="A51" s="9" t="s">
        <v>49</v>
      </c>
      <c r="B51" s="9" t="s">
        <v>58</v>
      </c>
      <c r="C51" s="14" t="s">
        <v>138</v>
      </c>
      <c r="D51" t="s">
        <v>139</v>
      </c>
      <c r="F51" t="s">
        <v>103</v>
      </c>
    </row>
    <row r="52" spans="1:6" ht="30" x14ac:dyDescent="0.25">
      <c r="A52" s="9" t="s">
        <v>49</v>
      </c>
      <c r="B52" s="9" t="s">
        <v>59</v>
      </c>
      <c r="C52" s="14" t="s">
        <v>138</v>
      </c>
      <c r="D52" s="9" t="s">
        <v>139</v>
      </c>
      <c r="E52" s="9"/>
      <c r="F52" s="9" t="s">
        <v>103</v>
      </c>
    </row>
    <row r="53" spans="1:6" ht="30" x14ac:dyDescent="0.25">
      <c r="A53" s="9" t="s">
        <v>49</v>
      </c>
      <c r="B53" s="9" t="s">
        <v>60</v>
      </c>
      <c r="C53" s="14" t="s">
        <v>138</v>
      </c>
      <c r="D53" s="9" t="s">
        <v>139</v>
      </c>
      <c r="E53" s="9"/>
      <c r="F53" s="9" t="s">
        <v>103</v>
      </c>
    </row>
    <row r="54" spans="1:6" ht="30" x14ac:dyDescent="0.25">
      <c r="A54" s="9" t="s">
        <v>49</v>
      </c>
      <c r="B54" s="9" t="s">
        <v>61</v>
      </c>
      <c r="C54" s="14" t="s">
        <v>138</v>
      </c>
      <c r="D54" s="9" t="s">
        <v>139</v>
      </c>
      <c r="E54" s="9"/>
      <c r="F54" s="9" t="s">
        <v>103</v>
      </c>
    </row>
    <row r="55" spans="1:6" ht="30" x14ac:dyDescent="0.25">
      <c r="A55" s="9" t="s">
        <v>49</v>
      </c>
      <c r="B55" s="9" t="s">
        <v>62</v>
      </c>
      <c r="C55" s="14" t="s">
        <v>138</v>
      </c>
      <c r="D55" s="9" t="s">
        <v>139</v>
      </c>
      <c r="E55" s="9"/>
      <c r="F55" s="9" t="s">
        <v>103</v>
      </c>
    </row>
    <row r="56" spans="1:6" ht="30" x14ac:dyDescent="0.25">
      <c r="A56" s="9" t="s">
        <v>49</v>
      </c>
      <c r="B56" s="9" t="s">
        <v>63</v>
      </c>
      <c r="C56" s="14" t="s">
        <v>138</v>
      </c>
      <c r="D56" s="9" t="s">
        <v>139</v>
      </c>
      <c r="E56" s="9"/>
      <c r="F56" s="9" t="s">
        <v>103</v>
      </c>
    </row>
    <row r="57" spans="1:6" ht="30" x14ac:dyDescent="0.25">
      <c r="A57" s="9" t="s">
        <v>49</v>
      </c>
      <c r="B57" s="9" t="s">
        <v>64</v>
      </c>
      <c r="C57" s="14" t="s">
        <v>138</v>
      </c>
      <c r="D57" s="9" t="s">
        <v>139</v>
      </c>
      <c r="E57" s="9"/>
      <c r="F57" s="9" t="s">
        <v>103</v>
      </c>
    </row>
    <row r="58" spans="1:6" ht="30" x14ac:dyDescent="0.25">
      <c r="A58" s="9" t="s">
        <v>49</v>
      </c>
      <c r="B58" s="9" t="s">
        <v>65</v>
      </c>
      <c r="C58" s="14" t="s">
        <v>138</v>
      </c>
      <c r="D58" s="9" t="s">
        <v>139</v>
      </c>
      <c r="E58" s="9"/>
      <c r="F58" s="9" t="s">
        <v>103</v>
      </c>
    </row>
    <row r="59" spans="1:6" ht="30" x14ac:dyDescent="0.25">
      <c r="A59" s="9" t="s">
        <v>49</v>
      </c>
      <c r="B59" s="9" t="s">
        <v>66</v>
      </c>
      <c r="C59" s="14" t="s">
        <v>138</v>
      </c>
      <c r="D59" s="9" t="s">
        <v>139</v>
      </c>
      <c r="E59" s="9"/>
      <c r="F59" s="9" t="s">
        <v>103</v>
      </c>
    </row>
    <row r="60" spans="1:6" ht="30" x14ac:dyDescent="0.25">
      <c r="A60" s="9" t="s">
        <v>49</v>
      </c>
      <c r="B60" s="9" t="s">
        <v>67</v>
      </c>
      <c r="C60" s="14" t="s">
        <v>138</v>
      </c>
      <c r="D60" s="9" t="s">
        <v>139</v>
      </c>
      <c r="E60" s="9"/>
      <c r="F60" s="9" t="s">
        <v>103</v>
      </c>
    </row>
    <row r="61" spans="1:6" ht="30" x14ac:dyDescent="0.25">
      <c r="A61" s="9" t="s">
        <v>49</v>
      </c>
      <c r="B61" s="9" t="s">
        <v>68</v>
      </c>
      <c r="C61" s="14" t="s">
        <v>138</v>
      </c>
      <c r="D61" s="9" t="s">
        <v>139</v>
      </c>
      <c r="E61" s="9"/>
      <c r="F61" s="9" t="s">
        <v>103</v>
      </c>
    </row>
    <row r="62" spans="1:6" ht="30" x14ac:dyDescent="0.25">
      <c r="A62" s="9" t="s">
        <v>49</v>
      </c>
      <c r="B62" s="9" t="s">
        <v>69</v>
      </c>
      <c r="C62" s="14" t="s">
        <v>138</v>
      </c>
      <c r="D62" s="9" t="s">
        <v>139</v>
      </c>
      <c r="E62" s="9"/>
      <c r="F62" s="9" t="s">
        <v>103</v>
      </c>
    </row>
    <row r="63" spans="1:6" ht="30" x14ac:dyDescent="0.25">
      <c r="A63" s="9" t="s">
        <v>49</v>
      </c>
      <c r="B63" s="9" t="s">
        <v>70</v>
      </c>
      <c r="C63" s="14" t="s">
        <v>138</v>
      </c>
      <c r="D63" s="9" t="s">
        <v>139</v>
      </c>
      <c r="E63" s="9"/>
      <c r="F63" s="9" t="s">
        <v>103</v>
      </c>
    </row>
    <row r="64" spans="1:6" ht="30" x14ac:dyDescent="0.25">
      <c r="A64" s="9" t="s">
        <v>49</v>
      </c>
      <c r="B64" s="9" t="s">
        <v>71</v>
      </c>
      <c r="C64" s="14" t="s">
        <v>138</v>
      </c>
      <c r="D64" s="9" t="s">
        <v>139</v>
      </c>
      <c r="E64" s="9"/>
      <c r="F64" s="9" t="s">
        <v>103</v>
      </c>
    </row>
    <row r="65" spans="1:6" ht="30" x14ac:dyDescent="0.25">
      <c r="A65" s="9" t="s">
        <v>49</v>
      </c>
      <c r="B65" s="9" t="s">
        <v>72</v>
      </c>
      <c r="C65" s="14" t="s">
        <v>138</v>
      </c>
      <c r="D65" s="9" t="s">
        <v>139</v>
      </c>
      <c r="E65" s="9"/>
      <c r="F65" s="9" t="s">
        <v>103</v>
      </c>
    </row>
    <row r="66" spans="1:6" ht="30" x14ac:dyDescent="0.25">
      <c r="A66" s="9" t="s">
        <v>49</v>
      </c>
      <c r="B66" s="9" t="s">
        <v>73</v>
      </c>
      <c r="C66" s="14" t="s">
        <v>138</v>
      </c>
      <c r="D66" s="9" t="s">
        <v>139</v>
      </c>
      <c r="E66" s="9"/>
      <c r="F66" s="9" t="s">
        <v>103</v>
      </c>
    </row>
    <row r="67" spans="1:6" ht="30" x14ac:dyDescent="0.25">
      <c r="A67" s="9" t="s">
        <v>49</v>
      </c>
      <c r="B67" s="9" t="s">
        <v>74</v>
      </c>
      <c r="C67" s="14" t="s">
        <v>138</v>
      </c>
      <c r="D67" s="9" t="s">
        <v>139</v>
      </c>
      <c r="E67" s="9"/>
      <c r="F67" s="9" t="s">
        <v>103</v>
      </c>
    </row>
    <row r="68" spans="1:6" ht="30" x14ac:dyDescent="0.25">
      <c r="A68" s="9" t="s">
        <v>49</v>
      </c>
      <c r="B68" s="9" t="s">
        <v>75</v>
      </c>
      <c r="C68" s="14" t="s">
        <v>138</v>
      </c>
      <c r="D68" s="9" t="s">
        <v>139</v>
      </c>
      <c r="E68" s="9"/>
      <c r="F68" s="9" t="s">
        <v>103</v>
      </c>
    </row>
    <row r="69" spans="1:6" ht="30" x14ac:dyDescent="0.25">
      <c r="A69" s="9" t="s">
        <v>49</v>
      </c>
      <c r="B69" s="9" t="s">
        <v>76</v>
      </c>
      <c r="C69" s="14" t="s">
        <v>138</v>
      </c>
      <c r="D69" s="9" t="s">
        <v>139</v>
      </c>
      <c r="E69" s="9"/>
      <c r="F69" s="9" t="s">
        <v>103</v>
      </c>
    </row>
    <row r="70" spans="1:6" ht="30" x14ac:dyDescent="0.25">
      <c r="A70" s="9" t="s">
        <v>49</v>
      </c>
      <c r="B70" s="9" t="s">
        <v>77</v>
      </c>
      <c r="C70" s="14" t="s">
        <v>138</v>
      </c>
      <c r="D70" s="9" t="s">
        <v>139</v>
      </c>
      <c r="E70" s="9"/>
      <c r="F70" s="9" t="s">
        <v>103</v>
      </c>
    </row>
    <row r="71" spans="1:6" ht="30" x14ac:dyDescent="0.25">
      <c r="A71" s="9" t="s">
        <v>49</v>
      </c>
      <c r="B71" s="9" t="s">
        <v>78</v>
      </c>
      <c r="C71" s="14" t="s">
        <v>138</v>
      </c>
      <c r="D71" s="9" t="s">
        <v>139</v>
      </c>
      <c r="E71" s="9"/>
      <c r="F71" s="9" t="s">
        <v>103</v>
      </c>
    </row>
    <row r="72" spans="1:6" ht="30" x14ac:dyDescent="0.25">
      <c r="A72" s="9" t="s">
        <v>49</v>
      </c>
      <c r="B72" s="9" t="s">
        <v>79</v>
      </c>
      <c r="C72" s="14" t="s">
        <v>138</v>
      </c>
      <c r="D72" s="9" t="s">
        <v>139</v>
      </c>
      <c r="E72" s="9"/>
      <c r="F72" s="9" t="s">
        <v>103</v>
      </c>
    </row>
    <row r="73" spans="1:6" ht="30" x14ac:dyDescent="0.25">
      <c r="A73" s="9" t="s">
        <v>49</v>
      </c>
      <c r="B73" s="9" t="s">
        <v>80</v>
      </c>
      <c r="C73" s="14" t="s">
        <v>138</v>
      </c>
      <c r="D73" s="9" t="s">
        <v>139</v>
      </c>
      <c r="E73" s="9"/>
      <c r="F73" s="9" t="s">
        <v>103</v>
      </c>
    </row>
    <row r="74" spans="1:6" ht="30" x14ac:dyDescent="0.25">
      <c r="A74" s="9" t="s">
        <v>49</v>
      </c>
      <c r="B74" s="9" t="s">
        <v>81</v>
      </c>
      <c r="C74" s="14" t="s">
        <v>138</v>
      </c>
      <c r="D74" s="9" t="s">
        <v>139</v>
      </c>
      <c r="E74" s="9"/>
      <c r="F74" s="9" t="s">
        <v>103</v>
      </c>
    </row>
    <row r="75" spans="1:6" ht="30" x14ac:dyDescent="0.25">
      <c r="A75" s="9" t="s">
        <v>49</v>
      </c>
      <c r="B75" s="9" t="s">
        <v>82</v>
      </c>
      <c r="C75" s="14" t="s">
        <v>138</v>
      </c>
      <c r="D75" s="9" t="s">
        <v>139</v>
      </c>
      <c r="E75" s="9"/>
      <c r="F75" s="9" t="s">
        <v>103</v>
      </c>
    </row>
    <row r="76" spans="1:6" ht="30" x14ac:dyDescent="0.25">
      <c r="A76" s="9" t="s">
        <v>49</v>
      </c>
      <c r="B76" s="9" t="s">
        <v>83</v>
      </c>
      <c r="C76" s="14" t="s">
        <v>140</v>
      </c>
      <c r="D76" s="9" t="s">
        <v>139</v>
      </c>
      <c r="E76" s="9"/>
      <c r="F76" s="9" t="s">
        <v>103</v>
      </c>
    </row>
    <row r="77" spans="1:6" ht="30" x14ac:dyDescent="0.25">
      <c r="A77" s="9" t="s">
        <v>49</v>
      </c>
      <c r="B77" s="9" t="s">
        <v>84</v>
      </c>
      <c r="C77" s="14" t="s">
        <v>141</v>
      </c>
      <c r="D77" s="9" t="s">
        <v>139</v>
      </c>
      <c r="E77" s="9"/>
      <c r="F77" s="9" t="s">
        <v>103</v>
      </c>
    </row>
    <row r="78" spans="1:6" ht="30" x14ac:dyDescent="0.25">
      <c r="A78" s="9" t="s">
        <v>49</v>
      </c>
      <c r="B78" s="9" t="s">
        <v>85</v>
      </c>
      <c r="C78" s="14" t="s">
        <v>142</v>
      </c>
      <c r="D78" s="9" t="s">
        <v>139</v>
      </c>
      <c r="E78" s="9"/>
      <c r="F78" s="9" t="s">
        <v>103</v>
      </c>
    </row>
    <row r="79" spans="1:6" ht="45" x14ac:dyDescent="0.25">
      <c r="A79" s="9" t="s">
        <v>49</v>
      </c>
      <c r="B79" s="9" t="s">
        <v>86</v>
      </c>
      <c r="C79" s="14" t="s">
        <v>143</v>
      </c>
      <c r="D79" s="9" t="s">
        <v>139</v>
      </c>
      <c r="E79" s="9"/>
      <c r="F79" s="9" t="s">
        <v>103</v>
      </c>
    </row>
    <row r="80" spans="1:6" ht="30" x14ac:dyDescent="0.25">
      <c r="A80" s="9" t="s">
        <v>49</v>
      </c>
      <c r="B80" s="9" t="s">
        <v>87</v>
      </c>
      <c r="C80" s="14" t="s">
        <v>144</v>
      </c>
      <c r="D80" t="s">
        <v>101</v>
      </c>
      <c r="F80" t="s">
        <v>103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0" sqref="B20"/>
    </sheetView>
  </sheetViews>
  <sheetFormatPr defaultRowHeight="15" x14ac:dyDescent="0.25"/>
  <cols>
    <col min="1" max="1" width="10.42578125" bestFit="1" customWidth="1"/>
  </cols>
  <sheetData>
    <row r="1" spans="1:2" x14ac:dyDescent="0.25">
      <c r="A1" t="s">
        <v>145</v>
      </c>
      <c r="B1" t="s">
        <v>146</v>
      </c>
    </row>
    <row r="2" spans="1:2" x14ac:dyDescent="0.25">
      <c r="A2" s="16">
        <v>40742</v>
      </c>
      <c r="B2" t="s">
        <v>148</v>
      </c>
    </row>
    <row r="3" spans="1:2" x14ac:dyDescent="0.25">
      <c r="A3" t="s">
        <v>147</v>
      </c>
      <c r="B3" t="s">
        <v>150</v>
      </c>
    </row>
    <row r="4" spans="1:2" x14ac:dyDescent="0.25">
      <c r="A4" s="16">
        <v>40752</v>
      </c>
      <c r="B4" t="s">
        <v>149</v>
      </c>
    </row>
    <row r="5" spans="1:2" x14ac:dyDescent="0.25">
      <c r="A5" s="16">
        <v>40759</v>
      </c>
      <c r="B5" t="s">
        <v>151</v>
      </c>
    </row>
    <row r="6" spans="1:2" x14ac:dyDescent="0.25">
      <c r="A6" s="16">
        <v>40763</v>
      </c>
      <c r="B6" t="s">
        <v>152</v>
      </c>
    </row>
    <row r="7" spans="1:2" x14ac:dyDescent="0.25">
      <c r="A7" s="16">
        <v>40764</v>
      </c>
      <c r="B7" t="s">
        <v>153</v>
      </c>
    </row>
    <row r="8" spans="1:2" x14ac:dyDescent="0.25">
      <c r="A8" s="16">
        <v>40765</v>
      </c>
      <c r="B8" t="s">
        <v>154</v>
      </c>
    </row>
    <row r="9" spans="1:2" x14ac:dyDescent="0.25">
      <c r="A9" s="16">
        <v>40767</v>
      </c>
      <c r="B9" t="s">
        <v>155</v>
      </c>
    </row>
    <row r="10" spans="1:2" x14ac:dyDescent="0.25">
      <c r="A10" s="16">
        <v>40791</v>
      </c>
      <c r="B10" t="s">
        <v>156</v>
      </c>
    </row>
    <row r="11" spans="1:2" x14ac:dyDescent="0.25">
      <c r="A11" s="16">
        <v>40824</v>
      </c>
      <c r="B11" t="s">
        <v>157</v>
      </c>
    </row>
    <row r="12" spans="1:2" x14ac:dyDescent="0.25">
      <c r="A12" t="s">
        <v>158</v>
      </c>
      <c r="B12" t="s">
        <v>159</v>
      </c>
    </row>
    <row r="13" spans="1:2" x14ac:dyDescent="0.25">
      <c r="A13" s="16">
        <v>40826</v>
      </c>
      <c r="B13" t="s">
        <v>160</v>
      </c>
    </row>
    <row r="14" spans="1:2" x14ac:dyDescent="0.25">
      <c r="A14" s="16">
        <v>40878</v>
      </c>
      <c r="B14" t="s">
        <v>161</v>
      </c>
    </row>
    <row r="15" spans="1:2" x14ac:dyDescent="0.25">
      <c r="A15" s="16">
        <v>40879</v>
      </c>
      <c r="B15" t="s">
        <v>162</v>
      </c>
    </row>
    <row r="16" spans="1:2" s="9" customFormat="1" x14ac:dyDescent="0.25">
      <c r="A16" s="16">
        <v>40884</v>
      </c>
      <c r="B16" s="9" t="s">
        <v>164</v>
      </c>
    </row>
    <row r="17" spans="1:2" x14ac:dyDescent="0.25">
      <c r="A17" s="16">
        <v>40885</v>
      </c>
      <c r="B17" t="s">
        <v>165</v>
      </c>
    </row>
    <row r="18" spans="1:2" x14ac:dyDescent="0.25">
      <c r="A18" s="16">
        <v>40885</v>
      </c>
      <c r="B18" t="s">
        <v>166</v>
      </c>
    </row>
    <row r="19" spans="1:2" x14ac:dyDescent="0.25">
      <c r="A19" s="16">
        <v>40896</v>
      </c>
      <c r="B19" t="s">
        <v>167</v>
      </c>
    </row>
    <row r="20" spans="1:2" x14ac:dyDescent="0.25">
      <c r="A20" s="16">
        <v>40962</v>
      </c>
      <c r="B20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0" workbookViewId="0">
      <selection activeCell="A30" sqref="A30"/>
    </sheetView>
  </sheetViews>
  <sheetFormatPr defaultRowHeight="15" x14ac:dyDescent="0.25"/>
  <cols>
    <col min="1" max="1" width="8" customWidth="1"/>
    <col min="2" max="2" width="3.7109375" customWidth="1"/>
  </cols>
  <sheetData>
    <row r="1" spans="1:8" x14ac:dyDescent="0.25">
      <c r="A1" t="s">
        <v>25</v>
      </c>
    </row>
    <row r="3" spans="1:8" x14ac:dyDescent="0.25">
      <c r="A3" t="s">
        <v>3</v>
      </c>
      <c r="B3" t="s">
        <v>99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112</v>
      </c>
    </row>
    <row r="4" spans="1:8" x14ac:dyDescent="0.25">
      <c r="A4" t="s">
        <v>21</v>
      </c>
      <c r="B4">
        <v>1</v>
      </c>
      <c r="C4">
        <v>101.32</v>
      </c>
      <c r="D4">
        <v>187.15</v>
      </c>
      <c r="E4">
        <v>173.95</v>
      </c>
      <c r="F4">
        <f>D4-C4</f>
        <v>85.830000000000013</v>
      </c>
      <c r="G4">
        <f>E4-C4</f>
        <v>72.63</v>
      </c>
      <c r="H4">
        <f>1-G4/F4</f>
        <v>0.15379238028661324</v>
      </c>
    </row>
    <row r="5" spans="1:8" x14ac:dyDescent="0.25">
      <c r="A5" t="s">
        <v>21</v>
      </c>
      <c r="B5">
        <v>2</v>
      </c>
      <c r="C5">
        <v>108.41</v>
      </c>
      <c r="D5">
        <v>156.35</v>
      </c>
      <c r="E5">
        <v>149.76</v>
      </c>
      <c r="F5">
        <f t="shared" ref="F5:F21" si="0">D5-C5</f>
        <v>47.94</v>
      </c>
      <c r="G5">
        <f t="shared" ref="G5:G21" si="1">E5-C5</f>
        <v>41.349999999999994</v>
      </c>
      <c r="H5">
        <f t="shared" ref="H5:H21" si="2">1-G5/F5</f>
        <v>0.1374634960367126</v>
      </c>
    </row>
    <row r="6" spans="1:8" x14ac:dyDescent="0.25">
      <c r="A6" t="s">
        <v>21</v>
      </c>
      <c r="B6">
        <v>3</v>
      </c>
      <c r="C6">
        <v>96.05</v>
      </c>
      <c r="D6">
        <v>153.78</v>
      </c>
      <c r="E6">
        <v>146.68</v>
      </c>
      <c r="F6">
        <f t="shared" si="0"/>
        <v>57.730000000000004</v>
      </c>
      <c r="G6">
        <f t="shared" si="1"/>
        <v>50.63000000000001</v>
      </c>
      <c r="H6">
        <f t="shared" si="2"/>
        <v>0.12298631560713658</v>
      </c>
    </row>
    <row r="7" spans="1:8" x14ac:dyDescent="0.25">
      <c r="A7" t="s">
        <v>21</v>
      </c>
      <c r="B7">
        <v>4</v>
      </c>
      <c r="C7">
        <v>97.65</v>
      </c>
      <c r="D7">
        <v>172.75</v>
      </c>
      <c r="E7">
        <v>162.33000000000001</v>
      </c>
      <c r="F7">
        <f t="shared" si="0"/>
        <v>75.099999999999994</v>
      </c>
      <c r="G7">
        <f t="shared" si="1"/>
        <v>64.680000000000007</v>
      </c>
      <c r="H7">
        <f t="shared" si="2"/>
        <v>0.13874833555259636</v>
      </c>
    </row>
    <row r="8" spans="1:8" x14ac:dyDescent="0.25">
      <c r="A8" t="s">
        <v>21</v>
      </c>
      <c r="B8">
        <v>5</v>
      </c>
      <c r="C8">
        <v>108.45</v>
      </c>
      <c r="D8">
        <v>171.88</v>
      </c>
      <c r="E8">
        <v>163.07</v>
      </c>
      <c r="F8">
        <f t="shared" si="0"/>
        <v>63.429999999999993</v>
      </c>
      <c r="G8">
        <f t="shared" si="1"/>
        <v>54.61999999999999</v>
      </c>
      <c r="H8">
        <f t="shared" si="2"/>
        <v>0.13889326816963588</v>
      </c>
    </row>
    <row r="9" spans="1:8" x14ac:dyDescent="0.25">
      <c r="A9" t="s">
        <v>21</v>
      </c>
      <c r="B9">
        <v>6</v>
      </c>
      <c r="C9">
        <v>108.6</v>
      </c>
      <c r="D9">
        <v>166.75</v>
      </c>
      <c r="E9">
        <v>157.16999999999999</v>
      </c>
      <c r="F9">
        <f t="shared" si="0"/>
        <v>58.150000000000006</v>
      </c>
      <c r="G9">
        <f t="shared" si="1"/>
        <v>48.569999999999993</v>
      </c>
      <c r="H9">
        <f t="shared" si="2"/>
        <v>0.16474634565778179</v>
      </c>
    </row>
    <row r="10" spans="1:8" x14ac:dyDescent="0.25">
      <c r="A10" t="s">
        <v>5</v>
      </c>
      <c r="B10">
        <v>1</v>
      </c>
      <c r="C10">
        <v>100.63</v>
      </c>
      <c r="D10">
        <v>140.43</v>
      </c>
      <c r="E10">
        <v>133.51</v>
      </c>
      <c r="F10">
        <f t="shared" si="0"/>
        <v>39.800000000000011</v>
      </c>
      <c r="G10">
        <f t="shared" si="1"/>
        <v>32.879999999999995</v>
      </c>
      <c r="H10">
        <f t="shared" si="2"/>
        <v>0.17386934673366872</v>
      </c>
    </row>
    <row r="11" spans="1:8" x14ac:dyDescent="0.25">
      <c r="A11" t="s">
        <v>5</v>
      </c>
      <c r="B11">
        <v>2</v>
      </c>
      <c r="C11">
        <v>98.58</v>
      </c>
      <c r="D11">
        <v>138.04</v>
      </c>
      <c r="E11">
        <v>132.03</v>
      </c>
      <c r="F11">
        <f t="shared" si="0"/>
        <v>39.459999999999994</v>
      </c>
      <c r="G11">
        <f t="shared" si="1"/>
        <v>33.450000000000003</v>
      </c>
      <c r="H11">
        <f t="shared" si="2"/>
        <v>0.15230613279270122</v>
      </c>
    </row>
    <row r="12" spans="1:8" x14ac:dyDescent="0.25">
      <c r="A12" t="s">
        <v>5</v>
      </c>
      <c r="B12">
        <v>3</v>
      </c>
      <c r="C12">
        <v>97.37</v>
      </c>
      <c r="D12">
        <v>193.32</v>
      </c>
      <c r="E12">
        <v>175.68</v>
      </c>
      <c r="F12">
        <f t="shared" si="0"/>
        <v>95.949999999999989</v>
      </c>
      <c r="G12">
        <f t="shared" si="1"/>
        <v>78.31</v>
      </c>
      <c r="H12">
        <f t="shared" si="2"/>
        <v>0.1838457529963522</v>
      </c>
    </row>
    <row r="13" spans="1:8" x14ac:dyDescent="0.25">
      <c r="A13" t="s">
        <v>5</v>
      </c>
      <c r="B13">
        <v>4</v>
      </c>
      <c r="C13">
        <v>101.03</v>
      </c>
      <c r="D13">
        <v>151</v>
      </c>
      <c r="E13">
        <v>142.93</v>
      </c>
      <c r="F13">
        <f t="shared" si="0"/>
        <v>49.97</v>
      </c>
      <c r="G13">
        <f t="shared" si="1"/>
        <v>41.900000000000006</v>
      </c>
      <c r="H13">
        <f t="shared" si="2"/>
        <v>0.16149689813888324</v>
      </c>
    </row>
    <row r="14" spans="1:8" x14ac:dyDescent="0.25">
      <c r="A14" t="s">
        <v>5</v>
      </c>
      <c r="B14">
        <v>5</v>
      </c>
      <c r="C14">
        <v>97.19</v>
      </c>
      <c r="D14">
        <v>159.31</v>
      </c>
      <c r="E14">
        <v>148.34</v>
      </c>
      <c r="F14">
        <f t="shared" si="0"/>
        <v>62.120000000000005</v>
      </c>
      <c r="G14">
        <f t="shared" si="1"/>
        <v>51.150000000000006</v>
      </c>
      <c r="H14">
        <f t="shared" si="2"/>
        <v>0.1765936896329684</v>
      </c>
    </row>
    <row r="15" spans="1:8" x14ac:dyDescent="0.25">
      <c r="A15" t="s">
        <v>5</v>
      </c>
      <c r="B15">
        <v>6</v>
      </c>
      <c r="C15">
        <v>101.52</v>
      </c>
      <c r="D15">
        <v>149.44999999999999</v>
      </c>
      <c r="E15">
        <v>141.43</v>
      </c>
      <c r="F15">
        <f t="shared" si="0"/>
        <v>47.929999999999993</v>
      </c>
      <c r="G15">
        <f t="shared" si="1"/>
        <v>39.910000000000011</v>
      </c>
      <c r="H15">
        <f t="shared" si="2"/>
        <v>0.16732735238890017</v>
      </c>
    </row>
    <row r="16" spans="1:8" x14ac:dyDescent="0.25">
      <c r="A16" t="s">
        <v>22</v>
      </c>
      <c r="B16">
        <v>1</v>
      </c>
      <c r="C16">
        <v>100.92</v>
      </c>
      <c r="D16">
        <v>149.30000000000001</v>
      </c>
      <c r="E16">
        <v>140.82</v>
      </c>
      <c r="F16">
        <f t="shared" si="0"/>
        <v>48.38000000000001</v>
      </c>
      <c r="G16">
        <f t="shared" si="1"/>
        <v>39.899999999999991</v>
      </c>
      <c r="H16">
        <f t="shared" si="2"/>
        <v>0.17527904092600277</v>
      </c>
    </row>
    <row r="17" spans="1:9" x14ac:dyDescent="0.25">
      <c r="A17" t="s">
        <v>22</v>
      </c>
      <c r="B17">
        <v>2</v>
      </c>
      <c r="C17">
        <v>100.29</v>
      </c>
      <c r="D17">
        <v>141.30000000000001</v>
      </c>
      <c r="E17">
        <v>132.13</v>
      </c>
      <c r="F17">
        <f t="shared" si="0"/>
        <v>41.010000000000005</v>
      </c>
      <c r="G17">
        <f t="shared" si="1"/>
        <v>31.839999999999989</v>
      </c>
      <c r="H17">
        <f t="shared" si="2"/>
        <v>0.22360399902462846</v>
      </c>
    </row>
    <row r="18" spans="1:9" x14ac:dyDescent="0.25">
      <c r="A18" t="s">
        <v>22</v>
      </c>
      <c r="B18">
        <v>3</v>
      </c>
      <c r="C18">
        <v>96.63</v>
      </c>
      <c r="D18">
        <v>154.58000000000001</v>
      </c>
      <c r="E18">
        <v>144.91999999999999</v>
      </c>
      <c r="F18">
        <f t="shared" si="0"/>
        <v>57.950000000000017</v>
      </c>
      <c r="G18">
        <f t="shared" si="1"/>
        <v>48.289999999999992</v>
      </c>
      <c r="H18">
        <f t="shared" si="2"/>
        <v>0.16669542709232132</v>
      </c>
    </row>
    <row r="19" spans="1:9" x14ac:dyDescent="0.25">
      <c r="A19" t="s">
        <v>22</v>
      </c>
      <c r="B19">
        <v>4</v>
      </c>
      <c r="C19">
        <v>97.99</v>
      </c>
      <c r="D19">
        <v>135.94</v>
      </c>
      <c r="E19">
        <v>128.43</v>
      </c>
      <c r="F19">
        <f t="shared" si="0"/>
        <v>37.950000000000003</v>
      </c>
      <c r="G19">
        <f t="shared" si="1"/>
        <v>30.440000000000012</v>
      </c>
      <c r="H19">
        <f t="shared" si="2"/>
        <v>0.1978919631093542</v>
      </c>
    </row>
    <row r="20" spans="1:9" x14ac:dyDescent="0.25">
      <c r="A20" t="s">
        <v>22</v>
      </c>
      <c r="B20">
        <v>5</v>
      </c>
      <c r="C20">
        <v>101.67</v>
      </c>
      <c r="D20">
        <v>147.88</v>
      </c>
      <c r="E20">
        <v>139.88999999999999</v>
      </c>
      <c r="F20">
        <f t="shared" si="0"/>
        <v>46.209999999999994</v>
      </c>
      <c r="G20">
        <f t="shared" si="1"/>
        <v>38.219999999999985</v>
      </c>
      <c r="H20">
        <f t="shared" si="2"/>
        <v>0.1729062973382387</v>
      </c>
    </row>
    <row r="21" spans="1:9" x14ac:dyDescent="0.25">
      <c r="A21" t="s">
        <v>22</v>
      </c>
      <c r="B21">
        <v>6</v>
      </c>
      <c r="C21">
        <v>97.35</v>
      </c>
      <c r="D21">
        <v>131.88999999999999</v>
      </c>
      <c r="E21">
        <v>125.49</v>
      </c>
      <c r="F21">
        <f t="shared" si="0"/>
        <v>34.539999999999992</v>
      </c>
      <c r="G21">
        <f t="shared" si="1"/>
        <v>28.14</v>
      </c>
      <c r="H21">
        <f t="shared" si="2"/>
        <v>0.18529241459177748</v>
      </c>
    </row>
    <row r="24" spans="1:9" x14ac:dyDescent="0.25">
      <c r="A24" t="s">
        <v>168</v>
      </c>
    </row>
    <row r="25" spans="1:9" s="9" customFormat="1" x14ac:dyDescent="0.25">
      <c r="B25" s="9" t="s">
        <v>186</v>
      </c>
      <c r="C25" s="9" t="s">
        <v>175</v>
      </c>
      <c r="D25" s="9" t="s">
        <v>176</v>
      </c>
      <c r="E25" s="9" t="s">
        <v>177</v>
      </c>
      <c r="F25" s="9" t="s">
        <v>178</v>
      </c>
      <c r="G25" s="9" t="s">
        <v>179</v>
      </c>
      <c r="H25" s="9" t="s">
        <v>180</v>
      </c>
    </row>
    <row r="26" spans="1:9" x14ac:dyDescent="0.25">
      <c r="A26">
        <v>1</v>
      </c>
      <c r="B26">
        <v>142</v>
      </c>
      <c r="C26">
        <v>108.6</v>
      </c>
      <c r="D26">
        <v>133.1</v>
      </c>
      <c r="E26">
        <v>130.30000000000001</v>
      </c>
      <c r="F26">
        <f>D26-E26</f>
        <v>2.7999999999999829</v>
      </c>
      <c r="G26">
        <f>D26-C26</f>
        <v>24.5</v>
      </c>
      <c r="H26">
        <f>F26/G26</f>
        <v>0.11428571428571359</v>
      </c>
      <c r="I26" t="s">
        <v>184</v>
      </c>
    </row>
    <row r="27" spans="1:9" x14ac:dyDescent="0.25">
      <c r="A27">
        <v>2</v>
      </c>
      <c r="B27">
        <v>165</v>
      </c>
      <c r="C27">
        <v>107.8</v>
      </c>
      <c r="D27">
        <v>126</v>
      </c>
      <c r="E27">
        <v>124.4</v>
      </c>
      <c r="F27" s="9">
        <f t="shared" ref="F27:F33" si="3">D27-E27</f>
        <v>1.5999999999999943</v>
      </c>
      <c r="G27" s="9">
        <f t="shared" ref="G27:G33" si="4">D27-C27</f>
        <v>18.200000000000003</v>
      </c>
      <c r="H27" s="9">
        <f t="shared" ref="H27:H33" si="5">F27/G27</f>
        <v>8.7912087912087586E-2</v>
      </c>
      <c r="I27" s="9" t="s">
        <v>184</v>
      </c>
    </row>
    <row r="28" spans="1:9" x14ac:dyDescent="0.25">
      <c r="A28">
        <v>3</v>
      </c>
      <c r="B28" t="s">
        <v>169</v>
      </c>
      <c r="C28">
        <v>108.3</v>
      </c>
      <c r="D28">
        <v>126.5</v>
      </c>
      <c r="E28">
        <v>126.3</v>
      </c>
      <c r="F28" s="9">
        <f t="shared" si="3"/>
        <v>0.20000000000000284</v>
      </c>
      <c r="G28" s="9">
        <f t="shared" si="4"/>
        <v>18.200000000000003</v>
      </c>
      <c r="H28" s="9">
        <f t="shared" si="5"/>
        <v>1.0989010989011144E-2</v>
      </c>
    </row>
    <row r="29" spans="1:9" x14ac:dyDescent="0.25">
      <c r="A29">
        <v>4</v>
      </c>
      <c r="B29" t="s">
        <v>170</v>
      </c>
      <c r="C29">
        <v>107.7</v>
      </c>
      <c r="D29">
        <v>128.80000000000001</v>
      </c>
      <c r="E29">
        <v>128.33000000000001</v>
      </c>
      <c r="F29" s="9">
        <f t="shared" si="3"/>
        <v>0.46999999999999886</v>
      </c>
      <c r="G29" s="9">
        <f t="shared" si="4"/>
        <v>21.100000000000009</v>
      </c>
      <c r="H29" s="9">
        <f t="shared" si="5"/>
        <v>2.2274881516587616E-2</v>
      </c>
    </row>
    <row r="30" spans="1:9" x14ac:dyDescent="0.25">
      <c r="A30">
        <v>5</v>
      </c>
      <c r="B30" t="s">
        <v>171</v>
      </c>
      <c r="C30">
        <v>97.4</v>
      </c>
      <c r="D30">
        <v>120.1</v>
      </c>
      <c r="E30">
        <v>119.5</v>
      </c>
      <c r="F30" s="9">
        <f t="shared" si="3"/>
        <v>0.59999999999999432</v>
      </c>
      <c r="G30" s="9">
        <f t="shared" si="4"/>
        <v>22.699999999999989</v>
      </c>
      <c r="H30" s="9">
        <f t="shared" si="5"/>
        <v>2.643171806167377E-2</v>
      </c>
    </row>
    <row r="31" spans="1:9" x14ac:dyDescent="0.25">
      <c r="A31">
        <v>6</v>
      </c>
      <c r="B31" t="s">
        <v>172</v>
      </c>
      <c r="C31">
        <v>102.1</v>
      </c>
      <c r="D31">
        <v>124.2</v>
      </c>
      <c r="E31">
        <v>123.7</v>
      </c>
      <c r="F31" s="9">
        <f t="shared" si="3"/>
        <v>0.5</v>
      </c>
      <c r="G31" s="9">
        <f t="shared" si="4"/>
        <v>22.100000000000009</v>
      </c>
      <c r="H31" s="9">
        <f t="shared" si="5"/>
        <v>2.2624434389140264E-2</v>
      </c>
    </row>
    <row r="32" spans="1:9" x14ac:dyDescent="0.25">
      <c r="A32">
        <v>7</v>
      </c>
      <c r="B32" t="s">
        <v>173</v>
      </c>
      <c r="C32">
        <v>108</v>
      </c>
      <c r="D32">
        <v>127.5</v>
      </c>
      <c r="E32">
        <v>127.1</v>
      </c>
      <c r="F32" s="9">
        <f t="shared" si="3"/>
        <v>0.40000000000000568</v>
      </c>
      <c r="G32" s="9">
        <f t="shared" si="4"/>
        <v>19.5</v>
      </c>
      <c r="H32" s="9">
        <f t="shared" si="5"/>
        <v>2.0512820512820804E-2</v>
      </c>
    </row>
    <row r="33" spans="1:9" x14ac:dyDescent="0.25">
      <c r="A33">
        <v>8</v>
      </c>
      <c r="B33" t="s">
        <v>174</v>
      </c>
      <c r="C33">
        <v>108.4</v>
      </c>
      <c r="D33">
        <v>128</v>
      </c>
      <c r="E33">
        <v>127.6</v>
      </c>
      <c r="F33" s="9">
        <f t="shared" si="3"/>
        <v>0.40000000000000568</v>
      </c>
      <c r="G33" s="9">
        <f t="shared" si="4"/>
        <v>19.599999999999994</v>
      </c>
      <c r="H33" s="9">
        <f t="shared" si="5"/>
        <v>2.0408163265306419E-2</v>
      </c>
    </row>
    <row r="35" spans="1:9" x14ac:dyDescent="0.25">
      <c r="G35" t="s">
        <v>183</v>
      </c>
      <c r="H35">
        <f>AVERAGE(H28:H33)</f>
        <v>2.0540171455756668E-2</v>
      </c>
      <c r="I35" t="s">
        <v>185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54"/>
  <sheetViews>
    <sheetView topLeftCell="A2" workbookViewId="0">
      <pane xSplit="1" ySplit="1" topLeftCell="P3" activePane="bottomRight" state="frozen"/>
      <selection activeCell="A2" sqref="A2"/>
      <selection pane="topRight" activeCell="B2" sqref="B2"/>
      <selection pane="bottomLeft" activeCell="A3" sqref="A3"/>
      <selection pane="bottomRight" activeCell="W3" sqref="W3"/>
    </sheetView>
  </sheetViews>
  <sheetFormatPr defaultRowHeight="15" x14ac:dyDescent="0.25"/>
  <cols>
    <col min="3" max="3" width="15" bestFit="1" customWidth="1"/>
    <col min="5" max="5" width="15.7109375" bestFit="1" customWidth="1"/>
    <col min="6" max="6" width="35.7109375" bestFit="1" customWidth="1"/>
    <col min="7" max="7" width="21.140625" style="10" bestFit="1" customWidth="1"/>
    <col min="8" max="8" width="23.7109375" style="10" bestFit="1" customWidth="1"/>
    <col min="9" max="9" width="9.5703125" style="10" bestFit="1" customWidth="1"/>
    <col min="10" max="10" width="23.85546875" style="10" bestFit="1" customWidth="1"/>
    <col min="12" max="12" width="16.85546875" bestFit="1" customWidth="1"/>
    <col min="13" max="13" width="15.42578125" bestFit="1" customWidth="1"/>
    <col min="14" max="14" width="15.7109375" bestFit="1" customWidth="1"/>
    <col min="15" max="15" width="21.140625" bestFit="1" customWidth="1"/>
    <col min="16" max="16" width="15.85546875" style="10" bestFit="1" customWidth="1"/>
    <col min="17" max="17" width="16.140625" style="10" bestFit="1" customWidth="1"/>
    <col min="18" max="18" width="13.140625" style="10" bestFit="1" customWidth="1"/>
    <col min="19" max="19" width="15.5703125" style="10" bestFit="1" customWidth="1"/>
    <col min="20" max="20" width="10.140625" style="9" bestFit="1" customWidth="1"/>
    <col min="21" max="21" width="19.28515625" style="9" bestFit="1" customWidth="1"/>
    <col min="22" max="22" width="12" bestFit="1" customWidth="1"/>
    <col min="23" max="23" width="12" style="9" customWidth="1"/>
    <col min="24" max="24" width="16.85546875" bestFit="1" customWidth="1"/>
    <col min="25" max="25" width="15.42578125" bestFit="1" customWidth="1"/>
    <col min="26" max="26" width="17.42578125" bestFit="1" customWidth="1"/>
    <col min="27" max="27" width="15.7109375" bestFit="1" customWidth="1"/>
    <col min="28" max="28" width="21.140625" bestFit="1" customWidth="1"/>
  </cols>
  <sheetData>
    <row r="1" spans="1:58" x14ac:dyDescent="0.25">
      <c r="F1" t="s">
        <v>37</v>
      </c>
      <c r="G1" s="10" t="s">
        <v>45</v>
      </c>
      <c r="H1" s="10" t="s">
        <v>45</v>
      </c>
      <c r="I1" s="10" t="s">
        <v>45</v>
      </c>
      <c r="J1" s="10" t="s">
        <v>45</v>
      </c>
      <c r="K1" t="s">
        <v>45</v>
      </c>
      <c r="L1" t="s">
        <v>45</v>
      </c>
      <c r="M1" t="s">
        <v>45</v>
      </c>
      <c r="N1" t="s">
        <v>45</v>
      </c>
      <c r="O1" t="s">
        <v>45</v>
      </c>
      <c r="P1" s="10" t="s">
        <v>49</v>
      </c>
      <c r="Q1" s="10" t="s">
        <v>49</v>
      </c>
      <c r="R1" s="10" t="s">
        <v>49</v>
      </c>
      <c r="S1" s="10" t="s">
        <v>49</v>
      </c>
      <c r="T1" s="9" t="s">
        <v>49</v>
      </c>
      <c r="U1" s="9" t="s">
        <v>49</v>
      </c>
      <c r="V1" s="9" t="s">
        <v>49</v>
      </c>
      <c r="X1" t="s">
        <v>46</v>
      </c>
      <c r="Y1" s="9" t="s">
        <v>46</v>
      </c>
      <c r="Z1" s="9" t="s">
        <v>46</v>
      </c>
      <c r="AA1" s="9" t="s">
        <v>46</v>
      </c>
      <c r="AB1" s="9" t="s">
        <v>46</v>
      </c>
      <c r="AC1" s="9" t="s">
        <v>49</v>
      </c>
      <c r="AD1" s="9" t="s">
        <v>49</v>
      </c>
      <c r="AE1" s="9" t="s">
        <v>49</v>
      </c>
      <c r="AF1" s="9" t="s">
        <v>49</v>
      </c>
      <c r="AG1" s="9" t="s">
        <v>49</v>
      </c>
      <c r="AH1" s="9" t="s">
        <v>49</v>
      </c>
      <c r="AI1" s="9" t="s">
        <v>49</v>
      </c>
      <c r="AJ1" s="9" t="s">
        <v>49</v>
      </c>
      <c r="AK1" s="9" t="s">
        <v>49</v>
      </c>
      <c r="AL1" s="9" t="s">
        <v>49</v>
      </c>
      <c r="AM1" s="9" t="s">
        <v>49</v>
      </c>
      <c r="AN1" s="9" t="s">
        <v>49</v>
      </c>
      <c r="AO1" s="9" t="s">
        <v>49</v>
      </c>
      <c r="AP1" s="9" t="s">
        <v>49</v>
      </c>
      <c r="AQ1" s="9" t="s">
        <v>49</v>
      </c>
      <c r="AR1" s="9" t="s">
        <v>49</v>
      </c>
      <c r="AS1" s="9" t="s">
        <v>49</v>
      </c>
      <c r="AT1" s="9" t="s">
        <v>49</v>
      </c>
      <c r="AU1" s="9" t="s">
        <v>49</v>
      </c>
      <c r="AV1" s="9" t="s">
        <v>49</v>
      </c>
      <c r="AW1" s="9" t="s">
        <v>49</v>
      </c>
      <c r="AX1" s="9" t="s">
        <v>49</v>
      </c>
      <c r="AY1" s="9" t="s">
        <v>49</v>
      </c>
      <c r="AZ1" s="9" t="s">
        <v>49</v>
      </c>
      <c r="BA1" s="9" t="s">
        <v>49</v>
      </c>
      <c r="BB1" s="9" t="s">
        <v>49</v>
      </c>
      <c r="BC1" s="9" t="s">
        <v>49</v>
      </c>
      <c r="BD1" s="9" t="s">
        <v>49</v>
      </c>
      <c r="BE1" s="9" t="s">
        <v>49</v>
      </c>
      <c r="BF1" s="9" t="s">
        <v>49</v>
      </c>
    </row>
    <row r="2" spans="1:58" ht="30" x14ac:dyDescent="0.25">
      <c r="A2" s="3" t="s">
        <v>16</v>
      </c>
      <c r="B2" s="3" t="s">
        <v>2</v>
      </c>
      <c r="C2" s="3" t="s">
        <v>39</v>
      </c>
      <c r="D2" s="3" t="s">
        <v>38</v>
      </c>
      <c r="E2" s="3" t="s">
        <v>40</v>
      </c>
      <c r="F2" s="3" t="s">
        <v>41</v>
      </c>
      <c r="G2" s="8" t="s">
        <v>56</v>
      </c>
      <c r="H2" s="8" t="s">
        <v>57</v>
      </c>
      <c r="I2" s="8" t="s">
        <v>17</v>
      </c>
      <c r="J2" s="3" t="s">
        <v>31</v>
      </c>
      <c r="K2" s="1" t="s">
        <v>23</v>
      </c>
      <c r="L2" s="2" t="s">
        <v>42</v>
      </c>
      <c r="M2" s="1" t="s">
        <v>47</v>
      </c>
      <c r="N2" s="1" t="s">
        <v>43</v>
      </c>
      <c r="O2" s="1" t="s">
        <v>44</v>
      </c>
      <c r="P2" s="10" t="s">
        <v>50</v>
      </c>
      <c r="Q2" s="10" t="s">
        <v>51</v>
      </c>
      <c r="R2" s="11" t="s">
        <v>52</v>
      </c>
      <c r="S2" s="11" t="s">
        <v>53</v>
      </c>
      <c r="T2" s="11" t="s">
        <v>54</v>
      </c>
      <c r="U2" s="11" t="s">
        <v>55</v>
      </c>
      <c r="V2" s="11" t="s">
        <v>181</v>
      </c>
      <c r="W2" s="11" t="s">
        <v>182</v>
      </c>
      <c r="X2" s="10" t="s">
        <v>42</v>
      </c>
      <c r="Y2" s="11" t="s">
        <v>47</v>
      </c>
      <c r="Z2" s="11" t="s">
        <v>48</v>
      </c>
      <c r="AA2" s="11" t="s">
        <v>43</v>
      </c>
      <c r="AB2" s="11" t="s">
        <v>44</v>
      </c>
      <c r="AC2" t="s">
        <v>58</v>
      </c>
      <c r="AD2" t="s">
        <v>59</v>
      </c>
      <c r="AE2" t="s">
        <v>60</v>
      </c>
      <c r="AF2" t="s">
        <v>61</v>
      </c>
      <c r="AG2" t="s">
        <v>62</v>
      </c>
      <c r="AH2" t="s">
        <v>63</v>
      </c>
      <c r="AI2" t="s">
        <v>64</v>
      </c>
      <c r="AJ2" t="s">
        <v>65</v>
      </c>
      <c r="AK2" t="s">
        <v>66</v>
      </c>
      <c r="AL2" t="s">
        <v>67</v>
      </c>
      <c r="AM2" t="s">
        <v>68</v>
      </c>
      <c r="AN2" t="s">
        <v>69</v>
      </c>
      <c r="AO2" t="s">
        <v>70</v>
      </c>
      <c r="AP2" t="s">
        <v>71</v>
      </c>
      <c r="AQ2" t="s">
        <v>72</v>
      </c>
      <c r="AR2" t="s">
        <v>73</v>
      </c>
      <c r="AS2" t="s">
        <v>74</v>
      </c>
      <c r="AT2" t="s">
        <v>75</v>
      </c>
      <c r="AU2" t="s">
        <v>76</v>
      </c>
      <c r="AV2" t="s">
        <v>77</v>
      </c>
      <c r="AW2" t="s">
        <v>78</v>
      </c>
      <c r="AX2" t="s">
        <v>79</v>
      </c>
      <c r="AY2" t="s">
        <v>80</v>
      </c>
      <c r="AZ2" t="s">
        <v>81</v>
      </c>
      <c r="BA2" s="15" t="s">
        <v>82</v>
      </c>
      <c r="BB2" s="15" t="s">
        <v>83</v>
      </c>
      <c r="BC2" t="s">
        <v>84</v>
      </c>
      <c r="BD2" t="s">
        <v>85</v>
      </c>
      <c r="BE2" t="s">
        <v>86</v>
      </c>
      <c r="BF2" t="s">
        <v>87</v>
      </c>
    </row>
    <row r="3" spans="1:58" x14ac:dyDescent="0.25">
      <c r="A3" s="3">
        <v>1</v>
      </c>
      <c r="B3" s="3">
        <v>1</v>
      </c>
      <c r="C3" s="3" t="s">
        <v>5</v>
      </c>
      <c r="D3" s="4" t="s">
        <v>9</v>
      </c>
      <c r="E3" s="5" t="s">
        <v>12</v>
      </c>
      <c r="F3" s="3" t="s">
        <v>6</v>
      </c>
      <c r="G3" s="3">
        <v>10</v>
      </c>
      <c r="H3" s="3"/>
      <c r="I3" s="3">
        <f t="shared" ref="I3:I32" si="0">G3+H3</f>
        <v>10</v>
      </c>
      <c r="J3" s="3" t="s">
        <v>18</v>
      </c>
      <c r="K3" s="2"/>
      <c r="L3" s="2">
        <v>1.7330000000000001</v>
      </c>
      <c r="M3" s="2">
        <v>1.1499999999999999</v>
      </c>
      <c r="N3" s="2">
        <f t="shared" ref="N3:N66" si="1">SUM(L3:M3)</f>
        <v>2.883</v>
      </c>
      <c r="O3" s="2">
        <f t="shared" ref="O3:O66" si="2">M3/N3</f>
        <v>0.39889004509191811</v>
      </c>
      <c r="P3" s="10">
        <v>0.98</v>
      </c>
      <c r="Q3" s="10">
        <v>2.06</v>
      </c>
      <c r="R3" s="10">
        <v>1.24</v>
      </c>
      <c r="S3" s="10">
        <f>P3+Q3</f>
        <v>3.04</v>
      </c>
      <c r="T3" s="10">
        <f>R3+S3</f>
        <v>4.28</v>
      </c>
      <c r="U3" s="10">
        <f>R3/T3</f>
        <v>0.28971962616822428</v>
      </c>
      <c r="V3" s="10">
        <v>2885.9275729999999</v>
      </c>
      <c r="W3" s="10">
        <f>20*V3*1.021</f>
        <v>58930.641040659997</v>
      </c>
      <c r="X3" s="12">
        <v>1.889</v>
      </c>
      <c r="Y3" s="12">
        <v>1.202</v>
      </c>
      <c r="Z3" s="12">
        <v>2.4E-2</v>
      </c>
      <c r="AA3">
        <f>SUM(X3:Z3)</f>
        <v>3.1150000000000002</v>
      </c>
      <c r="AB3">
        <f>Y3/AA3</f>
        <v>0.38587479935794539</v>
      </c>
      <c r="AC3">
        <v>10</v>
      </c>
      <c r="AD3">
        <v>0</v>
      </c>
      <c r="AE3">
        <v>0</v>
      </c>
      <c r="AF3">
        <v>0</v>
      </c>
      <c r="AG3">
        <v>0</v>
      </c>
      <c r="AH3">
        <v>0</v>
      </c>
      <c r="AI3">
        <v>37</v>
      </c>
      <c r="AJ3">
        <v>0</v>
      </c>
      <c r="AK3">
        <v>1</v>
      </c>
      <c r="AL3">
        <v>88</v>
      </c>
      <c r="AM3">
        <v>75</v>
      </c>
      <c r="AN3">
        <v>0</v>
      </c>
      <c r="AO3">
        <v>0</v>
      </c>
      <c r="AP3">
        <v>2</v>
      </c>
      <c r="AQ3">
        <v>2</v>
      </c>
      <c r="AR3">
        <v>0</v>
      </c>
      <c r="AS3">
        <v>0</v>
      </c>
      <c r="AT3">
        <v>22</v>
      </c>
      <c r="AU3">
        <v>7</v>
      </c>
      <c r="AV3">
        <v>0</v>
      </c>
      <c r="AW3">
        <v>0</v>
      </c>
      <c r="AX3">
        <v>0</v>
      </c>
      <c r="AY3">
        <v>0</v>
      </c>
      <c r="AZ3">
        <v>0</v>
      </c>
      <c r="BA3">
        <v>244</v>
      </c>
      <c r="BB3">
        <v>47</v>
      </c>
      <c r="BC3">
        <v>168</v>
      </c>
      <c r="BD3">
        <v>29</v>
      </c>
      <c r="BE3">
        <v>0</v>
      </c>
      <c r="BF3">
        <v>9</v>
      </c>
    </row>
    <row r="4" spans="1:58" x14ac:dyDescent="0.25">
      <c r="A4" s="3">
        <v>2</v>
      </c>
      <c r="B4" s="3">
        <v>1</v>
      </c>
      <c r="C4" s="3" t="s">
        <v>5</v>
      </c>
      <c r="D4" s="4" t="s">
        <v>9</v>
      </c>
      <c r="E4" s="5" t="s">
        <v>12</v>
      </c>
      <c r="F4" s="3" t="s">
        <v>7</v>
      </c>
      <c r="G4" s="3">
        <v>11.9</v>
      </c>
      <c r="H4" s="3"/>
      <c r="I4" s="3">
        <f t="shared" si="0"/>
        <v>11.9</v>
      </c>
      <c r="J4" s="3" t="s">
        <v>19</v>
      </c>
      <c r="K4" s="2">
        <v>1</v>
      </c>
      <c r="L4" s="2">
        <v>2.2629999999999999</v>
      </c>
      <c r="M4" s="2">
        <v>1.196</v>
      </c>
      <c r="N4" s="2">
        <f t="shared" si="1"/>
        <v>3.4589999999999996</v>
      </c>
      <c r="O4" s="2">
        <f t="shared" si="2"/>
        <v>0.34576467187048282</v>
      </c>
      <c r="P4" s="10">
        <v>2.0099999999999998</v>
      </c>
      <c r="Q4" s="10">
        <v>1.35</v>
      </c>
      <c r="R4" s="10">
        <v>1.31</v>
      </c>
      <c r="S4" s="10">
        <f t="shared" ref="S4:S67" si="3">P4+Q4</f>
        <v>3.36</v>
      </c>
      <c r="T4" s="10">
        <f t="shared" ref="T4:T67" si="4">R4+S4</f>
        <v>4.67</v>
      </c>
      <c r="U4" s="10">
        <f t="shared" ref="U4:U67" si="5">R4/T4</f>
        <v>0.28051391862955033</v>
      </c>
      <c r="V4" s="10">
        <v>1834.6429969999999</v>
      </c>
      <c r="W4" s="10">
        <f t="shared" ref="W4:W67" si="6">20*V4*1.021</f>
        <v>37463.40999873999</v>
      </c>
      <c r="X4" s="12"/>
      <c r="Y4" s="12"/>
      <c r="Z4" s="12"/>
      <c r="AC4">
        <v>8</v>
      </c>
      <c r="AD4">
        <v>0</v>
      </c>
      <c r="AE4">
        <v>0</v>
      </c>
      <c r="AF4">
        <v>0</v>
      </c>
      <c r="AG4">
        <v>0</v>
      </c>
      <c r="AH4">
        <v>0</v>
      </c>
      <c r="AI4">
        <v>9</v>
      </c>
      <c r="AJ4">
        <v>0</v>
      </c>
      <c r="AK4">
        <v>0</v>
      </c>
      <c r="AL4">
        <v>25</v>
      </c>
      <c r="AM4">
        <v>22</v>
      </c>
      <c r="AN4">
        <v>0</v>
      </c>
      <c r="AO4">
        <v>0</v>
      </c>
      <c r="AP4">
        <v>3</v>
      </c>
      <c r="AQ4">
        <v>0</v>
      </c>
      <c r="AR4">
        <v>0</v>
      </c>
      <c r="AS4">
        <v>0</v>
      </c>
      <c r="AT4">
        <v>4</v>
      </c>
      <c r="AU4">
        <v>10</v>
      </c>
      <c r="AV4">
        <v>0</v>
      </c>
      <c r="AW4">
        <v>0</v>
      </c>
      <c r="AX4">
        <v>0</v>
      </c>
      <c r="AY4">
        <v>0</v>
      </c>
      <c r="AZ4">
        <v>0</v>
      </c>
      <c r="BA4">
        <v>81</v>
      </c>
      <c r="BB4">
        <v>17</v>
      </c>
      <c r="BC4">
        <v>50</v>
      </c>
      <c r="BD4">
        <v>14</v>
      </c>
      <c r="BE4">
        <v>0</v>
      </c>
      <c r="BF4">
        <v>7</v>
      </c>
    </row>
    <row r="5" spans="1:58" x14ac:dyDescent="0.25">
      <c r="A5" s="3">
        <v>3</v>
      </c>
      <c r="B5" s="3">
        <v>1</v>
      </c>
      <c r="C5" s="3" t="s">
        <v>5</v>
      </c>
      <c r="D5" s="4" t="s">
        <v>9</v>
      </c>
      <c r="E5" s="5" t="s">
        <v>12</v>
      </c>
      <c r="F5" s="3" t="s">
        <v>8</v>
      </c>
      <c r="G5" s="3">
        <v>17.600000000000001</v>
      </c>
      <c r="H5" s="3">
        <v>3.5</v>
      </c>
      <c r="I5" s="3">
        <f t="shared" si="0"/>
        <v>21.1</v>
      </c>
      <c r="J5" s="3" t="s">
        <v>18</v>
      </c>
      <c r="K5" s="2"/>
      <c r="L5" s="2">
        <v>2.645</v>
      </c>
      <c r="M5" s="2">
        <v>1.1919999999999999</v>
      </c>
      <c r="N5" s="2">
        <f t="shared" si="1"/>
        <v>3.8369999999999997</v>
      </c>
      <c r="O5" s="2">
        <f t="shared" si="2"/>
        <v>0.31065936929893145</v>
      </c>
      <c r="P5" s="10">
        <v>1.23</v>
      </c>
      <c r="Q5" s="10">
        <v>1.74</v>
      </c>
      <c r="R5" s="10">
        <v>1.1299999999999999</v>
      </c>
      <c r="S5" s="10">
        <f t="shared" si="3"/>
        <v>2.9699999999999998</v>
      </c>
      <c r="T5" s="10">
        <f t="shared" si="4"/>
        <v>4.0999999999999996</v>
      </c>
      <c r="U5" s="10">
        <f t="shared" si="5"/>
        <v>0.275609756097561</v>
      </c>
      <c r="V5" s="10">
        <v>2365.6252469999999</v>
      </c>
      <c r="W5" s="10">
        <f t="shared" si="6"/>
        <v>48306.067543739991</v>
      </c>
      <c r="X5" s="12"/>
      <c r="Y5" s="12"/>
      <c r="Z5" s="12"/>
      <c r="AC5">
        <v>24.282485875706215</v>
      </c>
      <c r="AD5">
        <v>0</v>
      </c>
      <c r="AE5">
        <v>0</v>
      </c>
      <c r="AF5">
        <v>0</v>
      </c>
      <c r="AG5">
        <v>0</v>
      </c>
      <c r="AH5">
        <v>0</v>
      </c>
      <c r="AI5">
        <v>208.13559322033896</v>
      </c>
      <c r="AJ5">
        <v>0</v>
      </c>
      <c r="AK5">
        <v>0</v>
      </c>
      <c r="AL5">
        <v>86.723163841807903</v>
      </c>
      <c r="AM5">
        <v>218.54237288135593</v>
      </c>
      <c r="AN5">
        <v>0</v>
      </c>
      <c r="AO5">
        <v>0</v>
      </c>
      <c r="AP5">
        <v>17.344632768361581</v>
      </c>
      <c r="AQ5">
        <v>0</v>
      </c>
      <c r="AR5">
        <v>0</v>
      </c>
      <c r="AS5">
        <v>3.4689265536723162</v>
      </c>
      <c r="AT5">
        <v>27.751412429378529</v>
      </c>
      <c r="AU5">
        <v>27.751412429378529</v>
      </c>
      <c r="AV5">
        <v>0</v>
      </c>
      <c r="AW5">
        <v>0</v>
      </c>
      <c r="AX5">
        <v>0</v>
      </c>
      <c r="AY5">
        <v>0</v>
      </c>
      <c r="AZ5">
        <v>0</v>
      </c>
      <c r="BA5">
        <v>614</v>
      </c>
      <c r="BB5">
        <v>232.41807909604518</v>
      </c>
      <c r="BC5">
        <v>326.07909604519773</v>
      </c>
      <c r="BD5">
        <v>55.502824858757059</v>
      </c>
      <c r="BE5">
        <v>0</v>
      </c>
      <c r="BF5">
        <v>8</v>
      </c>
    </row>
    <row r="6" spans="1:58" x14ac:dyDescent="0.25">
      <c r="A6" s="3">
        <v>4</v>
      </c>
      <c r="B6" s="3">
        <v>1</v>
      </c>
      <c r="C6" s="3" t="s">
        <v>5</v>
      </c>
      <c r="D6" s="6" t="s">
        <v>10</v>
      </c>
      <c r="E6" s="5" t="s">
        <v>12</v>
      </c>
      <c r="F6" s="3" t="s">
        <v>6</v>
      </c>
      <c r="G6" s="3">
        <v>12.5</v>
      </c>
      <c r="H6" s="3"/>
      <c r="I6" s="3">
        <f t="shared" si="0"/>
        <v>12.5</v>
      </c>
      <c r="J6" s="3" t="s">
        <v>20</v>
      </c>
      <c r="K6" s="2"/>
      <c r="L6" s="2">
        <v>2.633</v>
      </c>
      <c r="M6" s="2">
        <v>0.98499999999999999</v>
      </c>
      <c r="N6" s="2">
        <f t="shared" si="1"/>
        <v>3.6179999999999999</v>
      </c>
      <c r="O6" s="2">
        <f t="shared" si="2"/>
        <v>0.27224986180210059</v>
      </c>
      <c r="P6" s="10">
        <v>1.76</v>
      </c>
      <c r="Q6" s="10">
        <v>1.33</v>
      </c>
      <c r="R6" s="10">
        <v>1.46</v>
      </c>
      <c r="S6" s="10">
        <f t="shared" si="3"/>
        <v>3.09</v>
      </c>
      <c r="T6" s="10">
        <f t="shared" si="4"/>
        <v>4.55</v>
      </c>
      <c r="U6" s="10">
        <f t="shared" si="5"/>
        <v>0.3208791208791209</v>
      </c>
      <c r="V6" s="10">
        <v>8349.0406149999999</v>
      </c>
      <c r="W6" s="10">
        <f t="shared" si="6"/>
        <v>170487.40935829998</v>
      </c>
      <c r="X6" s="12">
        <v>2.649</v>
      </c>
      <c r="Y6" s="12">
        <v>1.204</v>
      </c>
      <c r="Z6" s="12">
        <v>0.20399999999999999</v>
      </c>
      <c r="AA6" s="9">
        <f>SUM(X6:Z6)</f>
        <v>4.0569999999999995</v>
      </c>
      <c r="AB6" s="9">
        <f>Y6/AA6</f>
        <v>0.29677101306384029</v>
      </c>
      <c r="AC6">
        <v>1</v>
      </c>
      <c r="AD6">
        <v>0</v>
      </c>
      <c r="AE6">
        <v>0</v>
      </c>
      <c r="AF6">
        <v>0</v>
      </c>
      <c r="AG6">
        <v>0</v>
      </c>
      <c r="AH6">
        <v>0</v>
      </c>
      <c r="AI6">
        <v>10</v>
      </c>
      <c r="AJ6">
        <v>0</v>
      </c>
      <c r="AK6">
        <v>0</v>
      </c>
      <c r="AL6">
        <v>18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16</v>
      </c>
      <c r="AU6">
        <v>2</v>
      </c>
      <c r="AV6">
        <v>0</v>
      </c>
      <c r="AW6">
        <v>0</v>
      </c>
      <c r="AX6">
        <v>0</v>
      </c>
      <c r="AY6">
        <v>0</v>
      </c>
      <c r="AZ6">
        <v>0</v>
      </c>
      <c r="BA6">
        <v>47</v>
      </c>
      <c r="BB6">
        <v>11</v>
      </c>
      <c r="BC6">
        <v>18</v>
      </c>
      <c r="BD6">
        <v>18</v>
      </c>
      <c r="BE6">
        <v>0</v>
      </c>
      <c r="BF6">
        <v>5</v>
      </c>
    </row>
    <row r="7" spans="1:58" x14ac:dyDescent="0.25">
      <c r="A7" s="3">
        <v>5</v>
      </c>
      <c r="B7" s="3">
        <v>1</v>
      </c>
      <c r="C7" s="3" t="s">
        <v>5</v>
      </c>
      <c r="D7" s="6" t="s">
        <v>10</v>
      </c>
      <c r="E7" s="5" t="s">
        <v>12</v>
      </c>
      <c r="F7" s="3" t="s">
        <v>7</v>
      </c>
      <c r="G7" s="3">
        <v>5.3</v>
      </c>
      <c r="H7" s="3"/>
      <c r="I7" s="3">
        <f t="shared" si="0"/>
        <v>5.3</v>
      </c>
      <c r="J7" s="3" t="s">
        <v>20</v>
      </c>
      <c r="K7" s="2">
        <v>5</v>
      </c>
      <c r="L7" s="2">
        <v>2.6779999999999999</v>
      </c>
      <c r="M7" s="2">
        <v>1.056</v>
      </c>
      <c r="N7" s="2">
        <f t="shared" si="1"/>
        <v>3.734</v>
      </c>
      <c r="O7" s="2">
        <f t="shared" si="2"/>
        <v>0.28280664167113018</v>
      </c>
      <c r="P7" s="10">
        <v>2.23</v>
      </c>
      <c r="Q7" s="10">
        <v>1.03</v>
      </c>
      <c r="R7" s="10">
        <v>1.34</v>
      </c>
      <c r="S7" s="10">
        <f t="shared" si="3"/>
        <v>3.26</v>
      </c>
      <c r="T7" s="10">
        <f t="shared" si="4"/>
        <v>4.5999999999999996</v>
      </c>
      <c r="U7" s="10">
        <f t="shared" si="5"/>
        <v>0.291304347826087</v>
      </c>
      <c r="V7" s="10">
        <v>2498.8147509999999</v>
      </c>
      <c r="W7" s="10">
        <f t="shared" si="6"/>
        <v>51025.797215419996</v>
      </c>
      <c r="X7" s="12"/>
      <c r="Y7" s="12"/>
      <c r="Z7" s="12"/>
      <c r="AC7">
        <v>3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6</v>
      </c>
      <c r="AN7">
        <v>0</v>
      </c>
      <c r="AO7">
        <v>0</v>
      </c>
      <c r="AP7">
        <v>2</v>
      </c>
      <c r="AQ7">
        <v>1</v>
      </c>
      <c r="AR7">
        <v>2</v>
      </c>
      <c r="AS7">
        <v>0</v>
      </c>
      <c r="AT7">
        <v>2</v>
      </c>
      <c r="AU7">
        <v>0</v>
      </c>
      <c r="AV7">
        <v>0</v>
      </c>
      <c r="AW7">
        <v>0</v>
      </c>
      <c r="AX7">
        <v>0</v>
      </c>
      <c r="AY7">
        <v>3</v>
      </c>
      <c r="AZ7">
        <v>0</v>
      </c>
      <c r="BA7">
        <v>53</v>
      </c>
      <c r="BB7">
        <v>3</v>
      </c>
      <c r="BC7">
        <v>45</v>
      </c>
      <c r="BD7">
        <v>2</v>
      </c>
      <c r="BE7">
        <v>3</v>
      </c>
      <c r="BF7">
        <v>8</v>
      </c>
    </row>
    <row r="8" spans="1:58" x14ac:dyDescent="0.25">
      <c r="A8" s="3">
        <v>6</v>
      </c>
      <c r="B8" s="3">
        <v>1</v>
      </c>
      <c r="C8" s="3" t="s">
        <v>5</v>
      </c>
      <c r="D8" s="6" t="s">
        <v>10</v>
      </c>
      <c r="E8" s="5" t="s">
        <v>12</v>
      </c>
      <c r="F8" s="3" t="s">
        <v>8</v>
      </c>
      <c r="G8" s="3">
        <v>11.5</v>
      </c>
      <c r="H8" s="3"/>
      <c r="I8" s="3">
        <f t="shared" si="0"/>
        <v>11.5</v>
      </c>
      <c r="J8" s="3" t="s">
        <v>19</v>
      </c>
      <c r="K8" s="2">
        <v>1</v>
      </c>
      <c r="L8" s="2">
        <v>2.4470000000000001</v>
      </c>
      <c r="M8" s="2">
        <v>0.79200000000000004</v>
      </c>
      <c r="N8" s="2">
        <f t="shared" si="1"/>
        <v>3.2389999999999999</v>
      </c>
      <c r="O8" s="2">
        <f t="shared" si="2"/>
        <v>0.24451991355356595</v>
      </c>
      <c r="P8" s="10">
        <v>1.17</v>
      </c>
      <c r="Q8" s="10">
        <v>1.66</v>
      </c>
      <c r="R8" s="10">
        <v>0.77</v>
      </c>
      <c r="S8" s="10">
        <f t="shared" si="3"/>
        <v>2.83</v>
      </c>
      <c r="T8" s="10">
        <f t="shared" si="4"/>
        <v>3.6</v>
      </c>
      <c r="U8" s="10">
        <f t="shared" si="5"/>
        <v>0.21388888888888888</v>
      </c>
      <c r="V8" s="10">
        <v>3568.1119530000001</v>
      </c>
      <c r="W8" s="10">
        <f t="shared" si="6"/>
        <v>72860.846080260002</v>
      </c>
      <c r="X8" s="12"/>
      <c r="Y8" s="12"/>
      <c r="Z8" s="12"/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23</v>
      </c>
      <c r="AJ8">
        <v>0</v>
      </c>
      <c r="AK8">
        <v>0</v>
      </c>
      <c r="AL8">
        <v>93</v>
      </c>
      <c r="AM8">
        <v>0</v>
      </c>
      <c r="AN8">
        <v>0</v>
      </c>
      <c r="AO8">
        <v>2</v>
      </c>
      <c r="AP8">
        <v>1</v>
      </c>
      <c r="AQ8">
        <v>0</v>
      </c>
      <c r="AR8">
        <v>0</v>
      </c>
      <c r="AS8">
        <v>0</v>
      </c>
      <c r="AT8">
        <v>1</v>
      </c>
      <c r="AU8">
        <v>1</v>
      </c>
      <c r="AV8">
        <v>0</v>
      </c>
      <c r="AW8">
        <v>0</v>
      </c>
      <c r="AX8">
        <v>0</v>
      </c>
      <c r="AY8">
        <v>0</v>
      </c>
      <c r="AZ8">
        <v>0</v>
      </c>
      <c r="BA8">
        <v>121</v>
      </c>
      <c r="BB8">
        <v>23</v>
      </c>
      <c r="BC8">
        <v>96</v>
      </c>
      <c r="BD8">
        <v>2</v>
      </c>
      <c r="BE8">
        <v>0</v>
      </c>
      <c r="BF8">
        <v>6</v>
      </c>
    </row>
    <row r="9" spans="1:58" x14ac:dyDescent="0.25">
      <c r="A9" s="3">
        <v>7</v>
      </c>
      <c r="B9" s="3">
        <v>1</v>
      </c>
      <c r="C9" s="3" t="s">
        <v>5</v>
      </c>
      <c r="D9" s="4" t="s">
        <v>11</v>
      </c>
      <c r="E9" s="5" t="s">
        <v>12</v>
      </c>
      <c r="F9" s="3" t="s">
        <v>6</v>
      </c>
      <c r="G9" s="3">
        <v>6.4</v>
      </c>
      <c r="H9" s="3"/>
      <c r="I9" s="3">
        <f t="shared" si="0"/>
        <v>6.4</v>
      </c>
      <c r="J9" s="3" t="s">
        <v>20</v>
      </c>
      <c r="K9" s="2"/>
      <c r="L9" s="2">
        <v>2.5310000000000001</v>
      </c>
      <c r="M9" s="2">
        <v>0.58199999999999996</v>
      </c>
      <c r="N9" s="2">
        <f t="shared" si="1"/>
        <v>3.113</v>
      </c>
      <c r="O9" s="2">
        <f t="shared" si="2"/>
        <v>0.18695791840668163</v>
      </c>
      <c r="P9" s="10">
        <v>1.49</v>
      </c>
      <c r="Q9" s="10">
        <v>2.06</v>
      </c>
      <c r="R9" s="10">
        <v>1.38</v>
      </c>
      <c r="S9" s="10">
        <f t="shared" si="3"/>
        <v>3.55</v>
      </c>
      <c r="T9" s="10">
        <f t="shared" si="4"/>
        <v>4.93</v>
      </c>
      <c r="U9" s="10">
        <f t="shared" si="5"/>
        <v>0.27991886409736305</v>
      </c>
      <c r="V9" s="10">
        <v>5947.337192</v>
      </c>
      <c r="W9" s="10">
        <f t="shared" si="6"/>
        <v>121444.62546063999</v>
      </c>
      <c r="X9" s="12">
        <v>1.9139999999999999</v>
      </c>
      <c r="Y9" s="12">
        <v>1.3720000000000001</v>
      </c>
      <c r="Z9" s="12">
        <v>0</v>
      </c>
      <c r="AA9" s="9">
        <f>SUM(X9:Z9)</f>
        <v>3.286</v>
      </c>
      <c r="AB9" s="9">
        <f>Y9/AA9</f>
        <v>0.41752891052951918</v>
      </c>
      <c r="AC9">
        <v>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79</v>
      </c>
      <c r="AM9">
        <v>0</v>
      </c>
      <c r="AN9">
        <v>0</v>
      </c>
      <c r="AO9">
        <v>0</v>
      </c>
      <c r="AP9">
        <v>5</v>
      </c>
      <c r="AQ9">
        <v>0</v>
      </c>
      <c r="AR9">
        <v>0</v>
      </c>
      <c r="AS9">
        <v>0</v>
      </c>
      <c r="AT9">
        <v>0</v>
      </c>
      <c r="AU9">
        <v>1</v>
      </c>
      <c r="AV9">
        <v>0</v>
      </c>
      <c r="AW9">
        <v>2</v>
      </c>
      <c r="AX9">
        <v>0</v>
      </c>
      <c r="AY9">
        <v>0</v>
      </c>
      <c r="AZ9">
        <v>0</v>
      </c>
      <c r="BA9">
        <v>88</v>
      </c>
      <c r="BB9">
        <v>1</v>
      </c>
      <c r="BC9">
        <v>84</v>
      </c>
      <c r="BD9">
        <v>1</v>
      </c>
      <c r="BE9">
        <v>2</v>
      </c>
      <c r="BF9">
        <v>5</v>
      </c>
    </row>
    <row r="10" spans="1:58" x14ac:dyDescent="0.25">
      <c r="A10" s="3">
        <v>8</v>
      </c>
      <c r="B10" s="3">
        <v>1</v>
      </c>
      <c r="C10" s="3" t="s">
        <v>5</v>
      </c>
      <c r="D10" s="4" t="s">
        <v>11</v>
      </c>
      <c r="E10" s="5" t="s">
        <v>12</v>
      </c>
      <c r="F10" s="3" t="s">
        <v>7</v>
      </c>
      <c r="G10" s="3">
        <v>10.199999999999999</v>
      </c>
      <c r="H10" s="3"/>
      <c r="I10" s="3">
        <f t="shared" si="0"/>
        <v>10.199999999999999</v>
      </c>
      <c r="J10" s="3" t="s">
        <v>20</v>
      </c>
      <c r="K10" s="2"/>
      <c r="L10" s="2">
        <v>1.756</v>
      </c>
      <c r="M10" s="2">
        <v>0.86299999999999999</v>
      </c>
      <c r="N10" s="2">
        <f t="shared" si="1"/>
        <v>2.6189999999999998</v>
      </c>
      <c r="O10" s="2">
        <f t="shared" si="2"/>
        <v>0.32951508209240171</v>
      </c>
      <c r="P10" s="10">
        <v>0.26</v>
      </c>
      <c r="Q10" s="10">
        <v>3.05</v>
      </c>
      <c r="R10" s="10">
        <v>0.99</v>
      </c>
      <c r="S10" s="10">
        <f t="shared" si="3"/>
        <v>3.3099999999999996</v>
      </c>
      <c r="T10" s="10">
        <f t="shared" si="4"/>
        <v>4.3</v>
      </c>
      <c r="U10" s="10">
        <f t="shared" si="5"/>
        <v>0.23023255813953489</v>
      </c>
      <c r="V10" s="10">
        <v>2768.0796519999999</v>
      </c>
      <c r="W10" s="10">
        <f t="shared" si="6"/>
        <v>56524.186493839996</v>
      </c>
      <c r="X10" s="9"/>
      <c r="Y10" s="9"/>
      <c r="Z10" s="9"/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131</v>
      </c>
      <c r="AM10">
        <v>2</v>
      </c>
      <c r="AN10">
        <v>0</v>
      </c>
      <c r="AO10">
        <v>0</v>
      </c>
      <c r="AP10">
        <v>2</v>
      </c>
      <c r="AQ10">
        <v>0</v>
      </c>
      <c r="AR10">
        <v>0</v>
      </c>
      <c r="AS10">
        <v>1</v>
      </c>
      <c r="AT10">
        <v>29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165</v>
      </c>
      <c r="BB10">
        <v>0</v>
      </c>
      <c r="BC10">
        <v>136</v>
      </c>
      <c r="BD10">
        <v>29</v>
      </c>
      <c r="BE10">
        <v>0</v>
      </c>
      <c r="BF10">
        <v>5</v>
      </c>
    </row>
    <row r="11" spans="1:58" x14ac:dyDescent="0.25">
      <c r="A11" s="3">
        <v>9</v>
      </c>
      <c r="B11" s="3">
        <v>1</v>
      </c>
      <c r="C11" s="3" t="s">
        <v>5</v>
      </c>
      <c r="D11" s="4" t="s">
        <v>11</v>
      </c>
      <c r="E11" s="5" t="s">
        <v>12</v>
      </c>
      <c r="F11" s="3" t="s">
        <v>8</v>
      </c>
      <c r="G11" s="3">
        <v>5.9</v>
      </c>
      <c r="H11" s="3"/>
      <c r="I11" s="3">
        <f t="shared" si="0"/>
        <v>5.9</v>
      </c>
      <c r="J11" s="3" t="s">
        <v>20</v>
      </c>
      <c r="K11" s="2"/>
      <c r="L11" s="2">
        <v>2.524</v>
      </c>
      <c r="M11" s="2">
        <v>0.76900000000000002</v>
      </c>
      <c r="N11" s="2">
        <f t="shared" si="1"/>
        <v>3.2930000000000001</v>
      </c>
      <c r="O11" s="2">
        <f t="shared" si="2"/>
        <v>0.23352566049195261</v>
      </c>
      <c r="P11" s="10">
        <v>1.98</v>
      </c>
      <c r="Q11" s="10">
        <v>1.24</v>
      </c>
      <c r="R11" s="10">
        <v>1.08</v>
      </c>
      <c r="S11" s="10">
        <f t="shared" si="3"/>
        <v>3.2199999999999998</v>
      </c>
      <c r="T11" s="10">
        <f t="shared" si="4"/>
        <v>4.3</v>
      </c>
      <c r="U11" s="10">
        <f t="shared" si="5"/>
        <v>0.25116279069767444</v>
      </c>
      <c r="V11" s="10">
        <v>3349.3136249999998</v>
      </c>
      <c r="W11" s="10">
        <f t="shared" si="6"/>
        <v>68392.984222499988</v>
      </c>
      <c r="X11" s="9"/>
      <c r="Y11" s="9"/>
      <c r="Z11" s="9"/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75</v>
      </c>
      <c r="AM11">
        <v>0</v>
      </c>
      <c r="AN11">
        <v>0</v>
      </c>
      <c r="AO11">
        <v>0</v>
      </c>
      <c r="AP11">
        <v>1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76</v>
      </c>
      <c r="BB11">
        <v>0</v>
      </c>
      <c r="BC11">
        <v>76</v>
      </c>
      <c r="BD11">
        <v>0</v>
      </c>
      <c r="BE11">
        <v>0</v>
      </c>
      <c r="BF11">
        <v>2</v>
      </c>
    </row>
    <row r="12" spans="1:58" x14ac:dyDescent="0.25">
      <c r="A12" s="3">
        <v>10</v>
      </c>
      <c r="B12" s="3">
        <v>1</v>
      </c>
      <c r="C12" s="3" t="s">
        <v>5</v>
      </c>
      <c r="D12" s="4" t="s">
        <v>9</v>
      </c>
      <c r="E12" s="5" t="s">
        <v>13</v>
      </c>
      <c r="F12" s="3" t="s">
        <v>6</v>
      </c>
      <c r="G12" s="3">
        <v>12.7</v>
      </c>
      <c r="H12" s="3"/>
      <c r="I12" s="3">
        <f t="shared" si="0"/>
        <v>12.7</v>
      </c>
      <c r="J12" s="3" t="s">
        <v>20</v>
      </c>
      <c r="K12" s="2">
        <v>1</v>
      </c>
      <c r="L12" s="2">
        <v>2.403</v>
      </c>
      <c r="M12" s="2">
        <v>1.125</v>
      </c>
      <c r="N12" s="2">
        <f t="shared" si="1"/>
        <v>3.528</v>
      </c>
      <c r="O12" s="2">
        <f t="shared" si="2"/>
        <v>0.31887755102040816</v>
      </c>
      <c r="P12" s="10">
        <v>1.38</v>
      </c>
      <c r="Q12" s="10">
        <v>1.8</v>
      </c>
      <c r="R12" s="10">
        <v>1.27</v>
      </c>
      <c r="S12" s="10">
        <f t="shared" si="3"/>
        <v>3.1799999999999997</v>
      </c>
      <c r="T12" s="10">
        <f t="shared" si="4"/>
        <v>4.4499999999999993</v>
      </c>
      <c r="U12" s="10">
        <f t="shared" si="5"/>
        <v>0.28539325842696633</v>
      </c>
      <c r="V12" s="10">
        <v>2985.9720929999999</v>
      </c>
      <c r="W12" s="10">
        <f t="shared" si="6"/>
        <v>60973.550139059997</v>
      </c>
      <c r="X12" s="12">
        <v>2.165</v>
      </c>
      <c r="Y12" s="12">
        <v>1.4510000000000001</v>
      </c>
      <c r="Z12" s="12">
        <v>8.8999999999999996E-2</v>
      </c>
      <c r="AA12" s="9">
        <f>SUM(X12:Z12)</f>
        <v>3.7050000000000001</v>
      </c>
      <c r="AB12" s="9">
        <f>Y12/AA12</f>
        <v>0.39163292847503373</v>
      </c>
    </row>
    <row r="13" spans="1:58" x14ac:dyDescent="0.25">
      <c r="A13" s="3">
        <v>11</v>
      </c>
      <c r="B13" s="3">
        <v>1</v>
      </c>
      <c r="C13" s="3" t="s">
        <v>5</v>
      </c>
      <c r="D13" s="4" t="s">
        <v>9</v>
      </c>
      <c r="E13" s="5" t="s">
        <v>13</v>
      </c>
      <c r="F13" s="3" t="s">
        <v>7</v>
      </c>
      <c r="G13" s="3">
        <v>12.9</v>
      </c>
      <c r="H13" s="3"/>
      <c r="I13" s="3">
        <f t="shared" si="0"/>
        <v>12.9</v>
      </c>
      <c r="J13" s="3" t="s">
        <v>18</v>
      </c>
      <c r="K13" s="2">
        <v>1</v>
      </c>
      <c r="L13" s="2">
        <v>2.3490000000000002</v>
      </c>
      <c r="M13" s="2">
        <v>1.135</v>
      </c>
      <c r="N13" s="2">
        <f t="shared" si="1"/>
        <v>3.484</v>
      </c>
      <c r="O13" s="2">
        <f t="shared" si="2"/>
        <v>0.32577497129735938</v>
      </c>
      <c r="P13" s="10">
        <v>1.87</v>
      </c>
      <c r="Q13" s="10">
        <v>2.2599999999999998</v>
      </c>
      <c r="R13" s="10">
        <v>1.42</v>
      </c>
      <c r="S13" s="10">
        <f t="shared" si="3"/>
        <v>4.13</v>
      </c>
      <c r="T13" s="10">
        <f t="shared" si="4"/>
        <v>5.55</v>
      </c>
      <c r="U13" s="10">
        <f t="shared" si="5"/>
        <v>0.25585585585585585</v>
      </c>
      <c r="V13" s="10">
        <v>4149.4091939999998</v>
      </c>
      <c r="W13" s="10">
        <f t="shared" si="6"/>
        <v>84730.935741479989</v>
      </c>
      <c r="X13" s="12"/>
      <c r="Y13" s="12"/>
      <c r="Z13" s="12"/>
    </row>
    <row r="14" spans="1:58" x14ac:dyDescent="0.25">
      <c r="A14" s="3">
        <v>12</v>
      </c>
      <c r="B14" s="3">
        <v>1</v>
      </c>
      <c r="C14" s="3" t="s">
        <v>5</v>
      </c>
      <c r="D14" s="4" t="s">
        <v>9</v>
      </c>
      <c r="E14" s="5" t="s">
        <v>13</v>
      </c>
      <c r="F14" s="3" t="s">
        <v>8</v>
      </c>
      <c r="G14" s="3">
        <v>4.5999999999999996</v>
      </c>
      <c r="H14" s="3"/>
      <c r="I14" s="3">
        <f t="shared" si="0"/>
        <v>4.5999999999999996</v>
      </c>
      <c r="J14" s="3" t="s">
        <v>18</v>
      </c>
      <c r="K14" s="2"/>
      <c r="L14" s="2">
        <v>2.0859999999999999</v>
      </c>
      <c r="M14" s="2">
        <v>0.92700000000000005</v>
      </c>
      <c r="N14" s="2">
        <f t="shared" si="1"/>
        <v>3.0129999999999999</v>
      </c>
      <c r="O14" s="2">
        <f t="shared" si="2"/>
        <v>0.30766677729837372</v>
      </c>
      <c r="P14" s="10">
        <v>0.91</v>
      </c>
      <c r="Q14" s="10">
        <v>1.94</v>
      </c>
      <c r="R14" s="10">
        <v>1.08</v>
      </c>
      <c r="S14" s="10">
        <f t="shared" si="3"/>
        <v>2.85</v>
      </c>
      <c r="T14" s="10">
        <f t="shared" si="4"/>
        <v>3.93</v>
      </c>
      <c r="U14" s="10">
        <f t="shared" si="5"/>
        <v>0.27480916030534353</v>
      </c>
      <c r="V14" s="10">
        <v>2034.0846409999999</v>
      </c>
      <c r="W14" s="10">
        <f t="shared" si="6"/>
        <v>41536.008369219991</v>
      </c>
      <c r="X14" s="12"/>
      <c r="Y14" s="12"/>
      <c r="Z14" s="12"/>
    </row>
    <row r="15" spans="1:58" x14ac:dyDescent="0.25">
      <c r="A15" s="3">
        <v>13</v>
      </c>
      <c r="B15" s="3">
        <v>1</v>
      </c>
      <c r="C15" s="3" t="s">
        <v>5</v>
      </c>
      <c r="D15" s="6" t="s">
        <v>10</v>
      </c>
      <c r="E15" s="5" t="s">
        <v>13</v>
      </c>
      <c r="F15" s="3" t="s">
        <v>6</v>
      </c>
      <c r="G15" s="3">
        <v>2.8</v>
      </c>
      <c r="H15" s="3"/>
      <c r="I15" s="3">
        <f t="shared" si="0"/>
        <v>2.8</v>
      </c>
      <c r="J15" s="3" t="s">
        <v>20</v>
      </c>
      <c r="K15" s="2"/>
      <c r="L15" s="2">
        <v>1.323</v>
      </c>
      <c r="M15" s="2">
        <v>0.77100000000000002</v>
      </c>
      <c r="N15" s="2">
        <f t="shared" si="1"/>
        <v>2.0939999999999999</v>
      </c>
      <c r="O15" s="2">
        <f t="shared" si="2"/>
        <v>0.36819484240687683</v>
      </c>
      <c r="P15" s="10">
        <v>0.99</v>
      </c>
      <c r="Q15" s="10">
        <v>1.55</v>
      </c>
      <c r="R15" s="10">
        <v>1.33</v>
      </c>
      <c r="S15" s="10">
        <f t="shared" si="3"/>
        <v>2.54</v>
      </c>
      <c r="T15" s="10">
        <f t="shared" si="4"/>
        <v>3.87</v>
      </c>
      <c r="U15" s="10">
        <f t="shared" si="5"/>
        <v>0.34366925064599485</v>
      </c>
      <c r="V15" s="10">
        <v>4485.2711069999996</v>
      </c>
      <c r="W15" s="10">
        <f t="shared" si="6"/>
        <v>91589.236004939987</v>
      </c>
      <c r="X15" s="12">
        <v>2.0169999999999999</v>
      </c>
      <c r="Y15" s="12">
        <v>1.556</v>
      </c>
      <c r="Z15" s="12">
        <v>8.8999999999999996E-2</v>
      </c>
      <c r="AA15" s="9">
        <f>SUM(X15:Z15)</f>
        <v>3.6619999999999999</v>
      </c>
      <c r="AB15" s="9">
        <f>Y15/AA15</f>
        <v>0.42490442381212457</v>
      </c>
    </row>
    <row r="16" spans="1:58" x14ac:dyDescent="0.25">
      <c r="A16" s="3">
        <v>14</v>
      </c>
      <c r="B16" s="3">
        <v>1</v>
      </c>
      <c r="C16" s="3" t="s">
        <v>5</v>
      </c>
      <c r="D16" s="6" t="s">
        <v>10</v>
      </c>
      <c r="E16" s="5" t="s">
        <v>13</v>
      </c>
      <c r="F16" s="3" t="s">
        <v>7</v>
      </c>
      <c r="G16" s="3">
        <v>12.9</v>
      </c>
      <c r="H16" s="3"/>
      <c r="I16" s="3">
        <f t="shared" si="0"/>
        <v>12.9</v>
      </c>
      <c r="J16" s="3" t="s">
        <v>18</v>
      </c>
      <c r="K16" s="2">
        <v>2</v>
      </c>
      <c r="L16" s="2">
        <v>2.8149999999999999</v>
      </c>
      <c r="M16" s="2">
        <v>1.198</v>
      </c>
      <c r="N16" s="2">
        <f t="shared" si="1"/>
        <v>4.0129999999999999</v>
      </c>
      <c r="O16" s="2">
        <f t="shared" si="2"/>
        <v>0.29852977822078247</v>
      </c>
      <c r="P16" s="10">
        <v>1.65</v>
      </c>
      <c r="Q16" s="10">
        <v>1.47</v>
      </c>
      <c r="R16" s="10">
        <v>1.55</v>
      </c>
      <c r="S16" s="10">
        <f t="shared" si="3"/>
        <v>3.12</v>
      </c>
      <c r="T16" s="10">
        <f t="shared" si="4"/>
        <v>4.67</v>
      </c>
      <c r="U16" s="10">
        <f t="shared" si="5"/>
        <v>0.33190578158458245</v>
      </c>
      <c r="V16" s="10">
        <v>5157.4492479999999</v>
      </c>
      <c r="W16" s="10">
        <f t="shared" si="6"/>
        <v>105315.11364416</v>
      </c>
      <c r="X16" s="12"/>
      <c r="Y16" s="12"/>
      <c r="Z16" s="12"/>
    </row>
    <row r="17" spans="1:58" x14ac:dyDescent="0.25">
      <c r="A17" s="3">
        <v>15</v>
      </c>
      <c r="B17" s="3">
        <v>1</v>
      </c>
      <c r="C17" s="3" t="s">
        <v>5</v>
      </c>
      <c r="D17" s="6" t="s">
        <v>10</v>
      </c>
      <c r="E17" s="5" t="s">
        <v>13</v>
      </c>
      <c r="F17" s="3" t="s">
        <v>8</v>
      </c>
      <c r="G17" s="3">
        <v>10.9</v>
      </c>
      <c r="H17" s="3"/>
      <c r="I17" s="3">
        <f t="shared" si="0"/>
        <v>10.9</v>
      </c>
      <c r="J17" s="3" t="s">
        <v>20</v>
      </c>
      <c r="K17" s="2">
        <v>1</v>
      </c>
      <c r="L17" s="2">
        <v>2.25</v>
      </c>
      <c r="M17" s="2">
        <v>0.64600000000000002</v>
      </c>
      <c r="N17" s="2">
        <f t="shared" si="1"/>
        <v>2.8959999999999999</v>
      </c>
      <c r="O17" s="2">
        <f t="shared" si="2"/>
        <v>0.22306629834254146</v>
      </c>
      <c r="P17" s="10">
        <v>1.73</v>
      </c>
      <c r="Q17" s="10">
        <v>1.23</v>
      </c>
      <c r="R17" s="10">
        <v>1.1000000000000001</v>
      </c>
      <c r="S17" s="10">
        <f t="shared" si="3"/>
        <v>2.96</v>
      </c>
      <c r="T17" s="10">
        <f t="shared" si="4"/>
        <v>4.0600000000000005</v>
      </c>
      <c r="U17" s="10">
        <f t="shared" si="5"/>
        <v>0.27093596059113301</v>
      </c>
      <c r="V17" s="10">
        <v>7187.6786190000003</v>
      </c>
      <c r="W17" s="10">
        <f t="shared" si="6"/>
        <v>146772.39739997999</v>
      </c>
      <c r="X17" s="12"/>
      <c r="Y17" s="12"/>
      <c r="Z17" s="12"/>
    </row>
    <row r="18" spans="1:58" x14ac:dyDescent="0.25">
      <c r="A18" s="3">
        <v>16</v>
      </c>
      <c r="B18" s="3">
        <v>1</v>
      </c>
      <c r="C18" s="3" t="s">
        <v>5</v>
      </c>
      <c r="D18" s="4" t="s">
        <v>11</v>
      </c>
      <c r="E18" s="5" t="s">
        <v>13</v>
      </c>
      <c r="F18" s="3" t="s">
        <v>6</v>
      </c>
      <c r="G18" s="3">
        <v>7.8</v>
      </c>
      <c r="H18" s="3"/>
      <c r="I18" s="3">
        <f t="shared" si="0"/>
        <v>7.8</v>
      </c>
      <c r="J18" s="3" t="s">
        <v>18</v>
      </c>
      <c r="K18" s="2"/>
      <c r="L18" s="2">
        <v>1.4430000000000001</v>
      </c>
      <c r="M18" s="2">
        <v>1.1639999999999999</v>
      </c>
      <c r="N18" s="2">
        <f t="shared" si="1"/>
        <v>2.6070000000000002</v>
      </c>
      <c r="O18" s="2">
        <f t="shared" si="2"/>
        <v>0.4464902186421173</v>
      </c>
      <c r="P18" s="10">
        <v>1.39</v>
      </c>
      <c r="Q18" s="10">
        <v>1.85</v>
      </c>
      <c r="R18" s="10">
        <v>0.97</v>
      </c>
      <c r="S18" s="10">
        <f t="shared" si="3"/>
        <v>3.24</v>
      </c>
      <c r="T18" s="10">
        <f t="shared" si="4"/>
        <v>4.21</v>
      </c>
      <c r="U18" s="10">
        <f t="shared" si="5"/>
        <v>0.23040380047505937</v>
      </c>
      <c r="V18" s="10">
        <v>3907.150721</v>
      </c>
      <c r="W18" s="10">
        <f t="shared" si="6"/>
        <v>79784.01772281999</v>
      </c>
      <c r="X18" s="12">
        <v>2.8050000000000002</v>
      </c>
      <c r="Y18" s="12">
        <v>1.496</v>
      </c>
      <c r="Z18" s="12">
        <v>0.189</v>
      </c>
      <c r="AA18" s="9">
        <f>SUM(X18:Z18)</f>
        <v>4.49</v>
      </c>
      <c r="AB18" s="9">
        <f>Y18/AA18</f>
        <v>0.33318485523385299</v>
      </c>
    </row>
    <row r="19" spans="1:58" x14ac:dyDescent="0.25">
      <c r="A19" s="3">
        <v>17</v>
      </c>
      <c r="B19" s="3">
        <v>1</v>
      </c>
      <c r="C19" s="3" t="s">
        <v>5</v>
      </c>
      <c r="D19" s="4" t="s">
        <v>11</v>
      </c>
      <c r="E19" s="5" t="s">
        <v>13</v>
      </c>
      <c r="F19" s="3" t="s">
        <v>7</v>
      </c>
      <c r="G19" s="3">
        <v>8.9</v>
      </c>
      <c r="H19" s="3"/>
      <c r="I19" s="3">
        <f t="shared" si="0"/>
        <v>8.9</v>
      </c>
      <c r="J19" s="3" t="s">
        <v>20</v>
      </c>
      <c r="K19" s="2"/>
      <c r="L19" s="2">
        <v>2.2879999999999998</v>
      </c>
      <c r="M19" s="2">
        <v>0.85699999999999998</v>
      </c>
      <c r="N19" s="2">
        <f t="shared" si="1"/>
        <v>3.1449999999999996</v>
      </c>
      <c r="O19" s="2">
        <f t="shared" si="2"/>
        <v>0.27249602543720192</v>
      </c>
      <c r="P19" s="10">
        <v>0.28999999999999998</v>
      </c>
      <c r="Q19" s="10">
        <v>2.42</v>
      </c>
      <c r="R19" s="10">
        <v>0.79</v>
      </c>
      <c r="S19" s="10">
        <f t="shared" si="3"/>
        <v>2.71</v>
      </c>
      <c r="T19" s="10">
        <f t="shared" si="4"/>
        <v>3.5</v>
      </c>
      <c r="U19" s="10">
        <f t="shared" si="5"/>
        <v>0.22571428571428573</v>
      </c>
      <c r="V19" s="10">
        <v>5493.3967869999997</v>
      </c>
      <c r="W19" s="10">
        <f t="shared" si="6"/>
        <v>112175.16239053998</v>
      </c>
      <c r="X19" s="9"/>
      <c r="Y19" s="9"/>
      <c r="Z19" s="9"/>
    </row>
    <row r="20" spans="1:58" x14ac:dyDescent="0.25">
      <c r="A20" s="3">
        <v>18</v>
      </c>
      <c r="B20" s="3">
        <v>1</v>
      </c>
      <c r="C20" s="3" t="s">
        <v>5</v>
      </c>
      <c r="D20" s="4" t="s">
        <v>11</v>
      </c>
      <c r="E20" s="5" t="s">
        <v>13</v>
      </c>
      <c r="F20" s="3" t="s">
        <v>8</v>
      </c>
      <c r="G20" s="3">
        <v>9.5</v>
      </c>
      <c r="H20" s="3"/>
      <c r="I20" s="3">
        <f t="shared" si="0"/>
        <v>9.5</v>
      </c>
      <c r="J20" s="3" t="s">
        <v>20</v>
      </c>
      <c r="K20" s="2"/>
      <c r="L20" s="2">
        <v>1.9059999999999999</v>
      </c>
      <c r="M20" s="2">
        <v>1.0189999999999999</v>
      </c>
      <c r="N20" s="2">
        <f t="shared" si="1"/>
        <v>2.9249999999999998</v>
      </c>
      <c r="O20" s="2">
        <f t="shared" si="2"/>
        <v>0.34837606837606838</v>
      </c>
      <c r="P20" s="10">
        <v>2.08</v>
      </c>
      <c r="Q20" s="10">
        <v>1.49</v>
      </c>
      <c r="R20" s="10">
        <v>1.1399999999999999</v>
      </c>
      <c r="S20" s="10">
        <f t="shared" si="3"/>
        <v>3.5700000000000003</v>
      </c>
      <c r="T20" s="10">
        <f t="shared" si="4"/>
        <v>4.71</v>
      </c>
      <c r="U20" s="10">
        <f t="shared" si="5"/>
        <v>0.24203821656050953</v>
      </c>
      <c r="V20" s="10">
        <v>7647.2192160000004</v>
      </c>
      <c r="W20" s="10">
        <f t="shared" si="6"/>
        <v>156156.21639071999</v>
      </c>
      <c r="X20" s="9"/>
      <c r="Y20" s="9"/>
      <c r="Z20" s="9"/>
    </row>
    <row r="21" spans="1:58" x14ac:dyDescent="0.25">
      <c r="A21" s="3">
        <v>19</v>
      </c>
      <c r="B21" s="3">
        <v>1</v>
      </c>
      <c r="C21" s="3" t="s">
        <v>4</v>
      </c>
      <c r="D21" s="4" t="s">
        <v>9</v>
      </c>
      <c r="E21" s="5" t="s">
        <v>12</v>
      </c>
      <c r="F21" s="3" t="s">
        <v>6</v>
      </c>
      <c r="G21" s="3">
        <v>11.2</v>
      </c>
      <c r="H21" s="3"/>
      <c r="I21" s="3">
        <f t="shared" si="0"/>
        <v>11.2</v>
      </c>
      <c r="J21" s="3" t="s">
        <v>20</v>
      </c>
      <c r="K21" s="2"/>
      <c r="L21" s="2">
        <v>1.7649999999999999</v>
      </c>
      <c r="M21" s="2">
        <v>0.84899999999999998</v>
      </c>
      <c r="N21" s="2">
        <f t="shared" si="1"/>
        <v>2.6139999999999999</v>
      </c>
      <c r="O21" s="2">
        <f t="shared" si="2"/>
        <v>0.32478959449120121</v>
      </c>
      <c r="P21" s="10">
        <v>0.56000000000000005</v>
      </c>
      <c r="Q21" s="10">
        <v>2.46</v>
      </c>
      <c r="R21" s="10">
        <v>1.34</v>
      </c>
      <c r="S21" s="10">
        <f t="shared" si="3"/>
        <v>3.02</v>
      </c>
      <c r="T21" s="10">
        <f t="shared" si="4"/>
        <v>4.3600000000000003</v>
      </c>
      <c r="U21" s="10">
        <f t="shared" si="5"/>
        <v>0.30733944954128439</v>
      </c>
      <c r="V21" s="10">
        <v>2737.8634029999998</v>
      </c>
      <c r="W21" s="10">
        <f t="shared" si="6"/>
        <v>55907.17068925999</v>
      </c>
      <c r="X21" s="12">
        <v>1.659</v>
      </c>
      <c r="Y21" s="12">
        <v>1.1439999999999999</v>
      </c>
      <c r="Z21" s="12">
        <v>0.154</v>
      </c>
      <c r="AA21" s="9">
        <f>SUM(X21:Z21)</f>
        <v>2.9569999999999999</v>
      </c>
      <c r="AB21" s="9">
        <f>Y21/AA21</f>
        <v>0.38687859316875212</v>
      </c>
      <c r="AC21">
        <v>14.143646408839778</v>
      </c>
      <c r="AD21">
        <v>0</v>
      </c>
      <c r="AE21">
        <v>0</v>
      </c>
      <c r="AF21">
        <v>0</v>
      </c>
      <c r="AG21">
        <v>0.88397790055248615</v>
      </c>
      <c r="AH21">
        <v>1.7679558011049723</v>
      </c>
      <c r="AI21">
        <v>1.7679558011049723</v>
      </c>
      <c r="AJ21">
        <v>0</v>
      </c>
      <c r="AK21">
        <v>0.88397790055248615</v>
      </c>
      <c r="AL21">
        <v>40.66298342541436</v>
      </c>
      <c r="AM21">
        <v>28.287292817679557</v>
      </c>
      <c r="AN21">
        <v>0</v>
      </c>
      <c r="AO21">
        <v>0</v>
      </c>
      <c r="AP21">
        <v>0</v>
      </c>
      <c r="AQ21">
        <v>1.7679558011049723</v>
      </c>
      <c r="AR21">
        <v>0</v>
      </c>
      <c r="AS21">
        <v>0</v>
      </c>
      <c r="AT21">
        <v>139.66850828729281</v>
      </c>
      <c r="AU21">
        <v>88.39779005524862</v>
      </c>
      <c r="AV21">
        <v>1.7679558011049723</v>
      </c>
      <c r="AW21">
        <v>0</v>
      </c>
      <c r="AX21">
        <v>0</v>
      </c>
      <c r="AY21">
        <v>0</v>
      </c>
      <c r="AZ21">
        <v>0</v>
      </c>
      <c r="BA21">
        <v>319.99999999999994</v>
      </c>
      <c r="BB21">
        <v>18.563535911602209</v>
      </c>
      <c r="BC21">
        <v>71.60220994475138</v>
      </c>
      <c r="BD21">
        <v>228.06629834254142</v>
      </c>
      <c r="BE21">
        <v>1.7679558011049723</v>
      </c>
      <c r="BF21">
        <v>11</v>
      </c>
    </row>
    <row r="22" spans="1:58" x14ac:dyDescent="0.25">
      <c r="A22" s="3">
        <v>20</v>
      </c>
      <c r="B22" s="3">
        <v>1</v>
      </c>
      <c r="C22" s="3" t="s">
        <v>4</v>
      </c>
      <c r="D22" s="4" t="s">
        <v>9</v>
      </c>
      <c r="E22" s="5" t="s">
        <v>12</v>
      </c>
      <c r="F22" s="3" t="s">
        <v>7</v>
      </c>
      <c r="G22" s="3">
        <v>14.9</v>
      </c>
      <c r="H22" s="3"/>
      <c r="I22" s="3">
        <f t="shared" si="0"/>
        <v>14.9</v>
      </c>
      <c r="J22" s="3" t="s">
        <v>20</v>
      </c>
      <c r="K22" s="2"/>
      <c r="L22" s="2">
        <v>2.3690000000000002</v>
      </c>
      <c r="M22" s="2">
        <v>1.2170000000000001</v>
      </c>
      <c r="N22" s="2">
        <f t="shared" si="1"/>
        <v>3.5860000000000003</v>
      </c>
      <c r="O22" s="2">
        <f t="shared" si="2"/>
        <v>0.33937534857780255</v>
      </c>
      <c r="P22" s="10">
        <v>1.1100000000000001</v>
      </c>
      <c r="Q22" s="10">
        <v>2.15</v>
      </c>
      <c r="R22" s="10">
        <v>1.42</v>
      </c>
      <c r="S22" s="10">
        <f t="shared" si="3"/>
        <v>3.26</v>
      </c>
      <c r="T22" s="10">
        <f t="shared" si="4"/>
        <v>4.68</v>
      </c>
      <c r="U22" s="10">
        <f t="shared" si="5"/>
        <v>0.3034188034188034</v>
      </c>
      <c r="V22" s="10">
        <v>3768.1323419999999</v>
      </c>
      <c r="W22" s="10">
        <f t="shared" si="6"/>
        <v>76945.262423640001</v>
      </c>
      <c r="X22" s="12"/>
      <c r="Y22" s="12"/>
      <c r="Z22" s="12"/>
      <c r="AC22">
        <v>15.448717948717949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6.1794871794871797</v>
      </c>
      <c r="AJ22">
        <v>0</v>
      </c>
      <c r="AK22">
        <v>3.0897435897435899</v>
      </c>
      <c r="AL22">
        <v>89.602564102564102</v>
      </c>
      <c r="AM22">
        <v>247.17948717948718</v>
      </c>
      <c r="AN22">
        <v>0</v>
      </c>
      <c r="AO22">
        <v>0</v>
      </c>
      <c r="AP22">
        <v>3.0897435897435899</v>
      </c>
      <c r="AQ22">
        <v>0</v>
      </c>
      <c r="AR22">
        <v>0</v>
      </c>
      <c r="AS22">
        <v>0</v>
      </c>
      <c r="AT22">
        <v>114.32051282051283</v>
      </c>
      <c r="AU22">
        <v>3.0897435897435899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482</v>
      </c>
      <c r="BB22">
        <v>21.628205128205128</v>
      </c>
      <c r="BC22">
        <v>342.96153846153845</v>
      </c>
      <c r="BD22">
        <v>117.41025641025642</v>
      </c>
      <c r="BE22">
        <v>0</v>
      </c>
      <c r="BF22">
        <v>8</v>
      </c>
    </row>
    <row r="23" spans="1:58" x14ac:dyDescent="0.25">
      <c r="A23" s="3">
        <v>21</v>
      </c>
      <c r="B23" s="3">
        <v>1</v>
      </c>
      <c r="C23" s="3" t="s">
        <v>4</v>
      </c>
      <c r="D23" s="4" t="s">
        <v>9</v>
      </c>
      <c r="E23" s="5" t="s">
        <v>12</v>
      </c>
      <c r="F23" s="3" t="s">
        <v>8</v>
      </c>
      <c r="G23" s="3">
        <v>14.4</v>
      </c>
      <c r="H23" s="3"/>
      <c r="I23" s="3">
        <f t="shared" si="0"/>
        <v>14.4</v>
      </c>
      <c r="J23" s="3" t="s">
        <v>20</v>
      </c>
      <c r="K23" s="2">
        <v>4</v>
      </c>
      <c r="L23" s="2">
        <v>2.581</v>
      </c>
      <c r="M23" s="2">
        <v>0.97199999999999998</v>
      </c>
      <c r="N23" s="2">
        <f t="shared" si="1"/>
        <v>3.5529999999999999</v>
      </c>
      <c r="O23" s="2">
        <f t="shared" si="2"/>
        <v>0.27357162960878129</v>
      </c>
      <c r="P23" s="10">
        <v>2.06</v>
      </c>
      <c r="Q23" s="10">
        <v>0.79</v>
      </c>
      <c r="R23" s="10">
        <v>1.31</v>
      </c>
      <c r="S23" s="10">
        <f t="shared" si="3"/>
        <v>2.85</v>
      </c>
      <c r="T23" s="10">
        <f t="shared" si="4"/>
        <v>4.16</v>
      </c>
      <c r="U23" s="10">
        <f t="shared" si="5"/>
        <v>0.31490384615384615</v>
      </c>
      <c r="V23" s="10">
        <v>1458.9564559999999</v>
      </c>
      <c r="W23" s="10">
        <f t="shared" si="6"/>
        <v>29791.890831519995</v>
      </c>
      <c r="X23" s="12"/>
      <c r="Y23" s="12"/>
      <c r="Z23" s="12"/>
      <c r="AC23">
        <v>78.024844720496901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49.652173913043484</v>
      </c>
      <c r="AJ23">
        <v>0</v>
      </c>
      <c r="AK23">
        <v>28.372670807453417</v>
      </c>
      <c r="AL23">
        <v>446.86956521739131</v>
      </c>
      <c r="AM23">
        <v>106.39751552795032</v>
      </c>
      <c r="AN23">
        <v>0</v>
      </c>
      <c r="AO23">
        <v>0</v>
      </c>
      <c r="AP23">
        <v>0</v>
      </c>
      <c r="AQ23">
        <v>14.186335403726709</v>
      </c>
      <c r="AR23">
        <v>14.186335403726709</v>
      </c>
      <c r="AS23">
        <v>0</v>
      </c>
      <c r="AT23">
        <v>290.81987577639751</v>
      </c>
      <c r="AU23">
        <v>113.49068322981367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1142</v>
      </c>
      <c r="BB23">
        <v>127.67701863354038</v>
      </c>
      <c r="BC23">
        <v>610.01242236024848</v>
      </c>
      <c r="BD23">
        <v>404.31055900621118</v>
      </c>
      <c r="BE23">
        <v>0</v>
      </c>
      <c r="BF23">
        <v>9</v>
      </c>
    </row>
    <row r="24" spans="1:58" x14ac:dyDescent="0.25">
      <c r="A24" s="3">
        <v>22</v>
      </c>
      <c r="B24" s="3">
        <v>1</v>
      </c>
      <c r="C24" s="3" t="s">
        <v>4</v>
      </c>
      <c r="D24" s="6" t="s">
        <v>10</v>
      </c>
      <c r="E24" s="5" t="s">
        <v>12</v>
      </c>
      <c r="F24" s="3" t="s">
        <v>6</v>
      </c>
      <c r="G24" s="3">
        <v>6.7</v>
      </c>
      <c r="H24" s="3"/>
      <c r="I24" s="3">
        <f t="shared" si="0"/>
        <v>6.7</v>
      </c>
      <c r="J24" s="3" t="s">
        <v>18</v>
      </c>
      <c r="K24" s="2"/>
      <c r="L24" s="2">
        <v>1.897</v>
      </c>
      <c r="M24" s="2">
        <v>0.995</v>
      </c>
      <c r="N24" s="2">
        <f t="shared" si="1"/>
        <v>2.8919999999999999</v>
      </c>
      <c r="O24" s="2">
        <f t="shared" si="2"/>
        <v>0.34405255878284924</v>
      </c>
      <c r="P24" s="10">
        <v>0.83</v>
      </c>
      <c r="Q24" s="10">
        <v>1.6</v>
      </c>
      <c r="R24" s="10">
        <v>1.27</v>
      </c>
      <c r="S24" s="10">
        <f t="shared" si="3"/>
        <v>2.4300000000000002</v>
      </c>
      <c r="T24" s="10">
        <f t="shared" si="4"/>
        <v>3.7</v>
      </c>
      <c r="U24" s="10">
        <f t="shared" si="5"/>
        <v>0.34324324324324323</v>
      </c>
      <c r="V24" s="10">
        <v>1831.132321</v>
      </c>
      <c r="W24" s="10">
        <f t="shared" si="6"/>
        <v>37391.72199482</v>
      </c>
      <c r="X24" s="12">
        <v>1.804</v>
      </c>
      <c r="Y24" s="12">
        <v>1.4770000000000001</v>
      </c>
      <c r="Z24" s="12">
        <v>0.157</v>
      </c>
      <c r="AA24" s="9">
        <f>SUM(X24:Z24)</f>
        <v>3.4380000000000002</v>
      </c>
      <c r="AB24" s="9">
        <f>Y24/AA24</f>
        <v>0.42961023851076208</v>
      </c>
      <c r="AC24">
        <v>29.316770186335404</v>
      </c>
      <c r="AD24">
        <v>2.9316770186335406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5.8633540372670812</v>
      </c>
      <c r="AL24">
        <v>269.71428571428572</v>
      </c>
      <c r="AM24">
        <v>55.701863354037272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2.9316770186335406</v>
      </c>
      <c r="AT24">
        <v>87.950310559006212</v>
      </c>
      <c r="AU24">
        <v>17.590062111801245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472</v>
      </c>
      <c r="BB24">
        <v>32.248447204968947</v>
      </c>
      <c r="BC24">
        <v>334.21118012422357</v>
      </c>
      <c r="BD24">
        <v>105.54037267080746</v>
      </c>
      <c r="BE24">
        <v>0</v>
      </c>
      <c r="BF24">
        <v>8</v>
      </c>
    </row>
    <row r="25" spans="1:58" x14ac:dyDescent="0.25">
      <c r="A25" s="3">
        <v>23</v>
      </c>
      <c r="B25" s="3">
        <v>1</v>
      </c>
      <c r="C25" s="3" t="s">
        <v>4</v>
      </c>
      <c r="D25" s="6" t="s">
        <v>10</v>
      </c>
      <c r="E25" s="5" t="s">
        <v>12</v>
      </c>
      <c r="F25" s="3" t="s">
        <v>7</v>
      </c>
      <c r="G25" s="3">
        <v>4.9000000000000004</v>
      </c>
      <c r="H25" s="3"/>
      <c r="I25" s="3">
        <f t="shared" si="0"/>
        <v>4.9000000000000004</v>
      </c>
      <c r="J25" s="3" t="s">
        <v>20</v>
      </c>
      <c r="K25" s="2"/>
      <c r="L25" s="2">
        <v>1.583</v>
      </c>
      <c r="M25" s="2">
        <v>0.41699999999999998</v>
      </c>
      <c r="N25" s="2">
        <f t="shared" si="1"/>
        <v>2</v>
      </c>
      <c r="O25" s="2">
        <f t="shared" si="2"/>
        <v>0.20849999999999999</v>
      </c>
      <c r="P25" s="10">
        <v>2.11</v>
      </c>
      <c r="Q25" s="10">
        <v>1.64</v>
      </c>
      <c r="R25" s="10">
        <v>1.43</v>
      </c>
      <c r="S25" s="10">
        <f t="shared" si="3"/>
        <v>3.75</v>
      </c>
      <c r="T25" s="10">
        <f t="shared" si="4"/>
        <v>5.18</v>
      </c>
      <c r="U25" s="10">
        <f t="shared" si="5"/>
        <v>0.27606177606177607</v>
      </c>
      <c r="V25" s="10">
        <v>2775.3624199999999</v>
      </c>
      <c r="W25" s="10">
        <f t="shared" si="6"/>
        <v>56672.900616399995</v>
      </c>
      <c r="X25" s="12"/>
      <c r="Y25" s="12"/>
      <c r="Z25" s="12"/>
      <c r="AA25" s="9"/>
      <c r="AB25" s="9"/>
      <c r="AC25">
        <v>2.8957055214723928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205.59509202453989</v>
      </c>
      <c r="AM25">
        <v>240.34355828220859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20.269938650306749</v>
      </c>
      <c r="AU25">
        <v>2.8957055214723928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472</v>
      </c>
      <c r="BB25">
        <v>2.8957055214723928</v>
      </c>
      <c r="BC25">
        <v>445.93865030674851</v>
      </c>
      <c r="BD25">
        <v>23.165644171779142</v>
      </c>
      <c r="BE25">
        <v>0</v>
      </c>
      <c r="BF25">
        <v>5</v>
      </c>
    </row>
    <row r="26" spans="1:58" x14ac:dyDescent="0.25">
      <c r="A26" s="3">
        <v>24</v>
      </c>
      <c r="B26" s="3">
        <v>1</v>
      </c>
      <c r="C26" s="3" t="s">
        <v>4</v>
      </c>
      <c r="D26" s="6" t="s">
        <v>10</v>
      </c>
      <c r="E26" s="5" t="s">
        <v>12</v>
      </c>
      <c r="F26" s="3" t="s">
        <v>8</v>
      </c>
      <c r="G26" s="3">
        <v>10.6</v>
      </c>
      <c r="H26" s="3"/>
      <c r="I26" s="3">
        <f t="shared" si="0"/>
        <v>10.6</v>
      </c>
      <c r="J26" s="3" t="s">
        <v>20</v>
      </c>
      <c r="K26" s="2"/>
      <c r="L26" s="2">
        <v>1.917</v>
      </c>
      <c r="M26" s="2">
        <v>0.69799999999999995</v>
      </c>
      <c r="N26" s="2">
        <f t="shared" si="1"/>
        <v>2.6150000000000002</v>
      </c>
      <c r="O26" s="2">
        <f t="shared" si="2"/>
        <v>0.26692160611854682</v>
      </c>
      <c r="P26" s="10">
        <v>1.66</v>
      </c>
      <c r="Q26" s="10">
        <v>1.41</v>
      </c>
      <c r="R26" s="10">
        <v>0.97</v>
      </c>
      <c r="S26" s="10">
        <f t="shared" si="3"/>
        <v>3.07</v>
      </c>
      <c r="T26" s="10">
        <f t="shared" si="4"/>
        <v>4.04</v>
      </c>
      <c r="U26" s="10">
        <f t="shared" si="5"/>
        <v>0.24009900990099009</v>
      </c>
      <c r="V26" s="10">
        <v>2595.034443</v>
      </c>
      <c r="W26" s="10">
        <f t="shared" si="6"/>
        <v>52990.603326059994</v>
      </c>
      <c r="X26" s="12"/>
      <c r="Y26" s="12"/>
      <c r="Z26" s="12"/>
      <c r="AA26" s="9"/>
      <c r="AB26" s="9"/>
    </row>
    <row r="27" spans="1:58" x14ac:dyDescent="0.25">
      <c r="A27" s="3">
        <v>25</v>
      </c>
      <c r="B27" s="3">
        <v>1</v>
      </c>
      <c r="C27" s="3" t="s">
        <v>4</v>
      </c>
      <c r="D27" s="4" t="s">
        <v>11</v>
      </c>
      <c r="E27" s="5" t="s">
        <v>12</v>
      </c>
      <c r="F27" s="3" t="s">
        <v>6</v>
      </c>
      <c r="G27" s="3">
        <v>7.2</v>
      </c>
      <c r="H27" s="3"/>
      <c r="I27" s="3">
        <f t="shared" si="0"/>
        <v>7.2</v>
      </c>
      <c r="J27" s="3" t="s">
        <v>20</v>
      </c>
      <c r="K27" s="2"/>
      <c r="L27" s="2">
        <v>1.0549999999999999</v>
      </c>
      <c r="M27" s="2">
        <v>0.61</v>
      </c>
      <c r="N27" s="2">
        <f t="shared" si="1"/>
        <v>1.665</v>
      </c>
      <c r="O27" s="2">
        <f t="shared" si="2"/>
        <v>0.36636636636636633</v>
      </c>
      <c r="P27" s="10">
        <v>1.54</v>
      </c>
      <c r="Q27" s="10">
        <v>1.19</v>
      </c>
      <c r="R27" s="10">
        <v>1.07</v>
      </c>
      <c r="S27" s="10">
        <f t="shared" si="3"/>
        <v>2.73</v>
      </c>
      <c r="T27" s="10">
        <f t="shared" si="4"/>
        <v>3.8</v>
      </c>
      <c r="U27" s="10">
        <f t="shared" si="5"/>
        <v>0.2815789473684211</v>
      </c>
      <c r="V27" s="10">
        <v>2043.895201</v>
      </c>
      <c r="W27" s="10">
        <f t="shared" si="6"/>
        <v>41736.340004419995</v>
      </c>
      <c r="X27" s="12">
        <v>1.7709999999999999</v>
      </c>
      <c r="Y27" s="12">
        <v>1.0880000000000001</v>
      </c>
      <c r="Z27" s="12">
        <v>0.215</v>
      </c>
      <c r="AA27" s="9">
        <f>SUM(X27:Z27)</f>
        <v>3.0739999999999998</v>
      </c>
      <c r="AB27" s="9">
        <f>Y27/AA27</f>
        <v>0.35393623942745611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94</v>
      </c>
      <c r="AM27">
        <v>0</v>
      </c>
      <c r="AN27">
        <v>0</v>
      </c>
      <c r="AO27">
        <v>0</v>
      </c>
      <c r="AP27">
        <v>1</v>
      </c>
      <c r="AQ27">
        <v>1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96</v>
      </c>
      <c r="BB27">
        <v>0</v>
      </c>
      <c r="BC27">
        <v>96</v>
      </c>
      <c r="BD27">
        <v>0</v>
      </c>
      <c r="BE27">
        <v>0</v>
      </c>
      <c r="BF27">
        <v>3</v>
      </c>
    </row>
    <row r="28" spans="1:58" x14ac:dyDescent="0.25">
      <c r="A28" s="3">
        <v>26</v>
      </c>
      <c r="B28" s="3">
        <v>1</v>
      </c>
      <c r="C28" s="3" t="s">
        <v>4</v>
      </c>
      <c r="D28" s="4" t="s">
        <v>11</v>
      </c>
      <c r="E28" s="5" t="s">
        <v>12</v>
      </c>
      <c r="F28" s="3" t="s">
        <v>7</v>
      </c>
      <c r="G28" s="3">
        <v>2.9</v>
      </c>
      <c r="H28" s="3"/>
      <c r="I28" s="3">
        <f t="shared" si="0"/>
        <v>2.9</v>
      </c>
      <c r="J28" s="3" t="s">
        <v>20</v>
      </c>
      <c r="K28" s="2"/>
      <c r="L28" s="2">
        <v>1.552</v>
      </c>
      <c r="M28" s="2">
        <v>0.39500000000000002</v>
      </c>
      <c r="N28" s="2">
        <f t="shared" si="1"/>
        <v>1.9470000000000001</v>
      </c>
      <c r="O28" s="2">
        <f t="shared" si="2"/>
        <v>0.20287621982537238</v>
      </c>
      <c r="P28" s="10">
        <v>1.9</v>
      </c>
      <c r="Q28" s="10">
        <v>2.0699999999999998</v>
      </c>
      <c r="R28" s="10">
        <v>1.54</v>
      </c>
      <c r="S28" s="10">
        <f t="shared" si="3"/>
        <v>3.9699999999999998</v>
      </c>
      <c r="T28" s="10">
        <f t="shared" si="4"/>
        <v>5.51</v>
      </c>
      <c r="U28" s="10">
        <f t="shared" si="5"/>
        <v>0.27949183303085301</v>
      </c>
      <c r="V28" s="10">
        <v>3413.8967499999999</v>
      </c>
      <c r="W28" s="10">
        <f t="shared" si="6"/>
        <v>69711.771634999997</v>
      </c>
      <c r="X28" s="9"/>
      <c r="Y28" s="9"/>
      <c r="Z28" s="9"/>
      <c r="AA28" s="9"/>
      <c r="AB28" s="9"/>
      <c r="AC28">
        <v>0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1</v>
      </c>
      <c r="AJ28">
        <v>0</v>
      </c>
      <c r="AK28">
        <v>0</v>
      </c>
      <c r="AL28">
        <v>14</v>
      </c>
      <c r="AM28">
        <v>0</v>
      </c>
      <c r="AN28">
        <v>0</v>
      </c>
      <c r="AO28">
        <v>0</v>
      </c>
      <c r="AP28">
        <v>1</v>
      </c>
      <c r="AQ28">
        <v>0</v>
      </c>
      <c r="AR28">
        <v>0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18</v>
      </c>
      <c r="BB28">
        <v>2</v>
      </c>
      <c r="BC28">
        <v>16</v>
      </c>
      <c r="BD28">
        <v>0</v>
      </c>
      <c r="BE28">
        <v>0</v>
      </c>
      <c r="BF28">
        <v>5</v>
      </c>
    </row>
    <row r="29" spans="1:58" x14ac:dyDescent="0.25">
      <c r="A29" s="3">
        <v>27</v>
      </c>
      <c r="B29" s="3">
        <v>1</v>
      </c>
      <c r="C29" s="3" t="s">
        <v>4</v>
      </c>
      <c r="D29" s="4" t="s">
        <v>11</v>
      </c>
      <c r="E29" s="5" t="s">
        <v>12</v>
      </c>
      <c r="F29" s="3" t="s">
        <v>8</v>
      </c>
      <c r="G29" s="3">
        <v>12.4</v>
      </c>
      <c r="H29" s="3"/>
      <c r="I29" s="3">
        <f t="shared" si="0"/>
        <v>12.4</v>
      </c>
      <c r="J29" s="3" t="s">
        <v>20</v>
      </c>
      <c r="K29" s="2"/>
      <c r="L29" s="2">
        <v>2.7320000000000002</v>
      </c>
      <c r="M29" s="2">
        <v>0.64700000000000002</v>
      </c>
      <c r="N29" s="2">
        <f t="shared" si="1"/>
        <v>3.3790000000000004</v>
      </c>
      <c r="O29" s="2">
        <f t="shared" si="2"/>
        <v>0.19147676827463744</v>
      </c>
      <c r="P29" s="10">
        <v>1.59</v>
      </c>
      <c r="Q29" s="10">
        <v>1.0900000000000001</v>
      </c>
      <c r="R29" s="10">
        <v>0.88</v>
      </c>
      <c r="S29" s="10">
        <f t="shared" si="3"/>
        <v>2.68</v>
      </c>
      <c r="T29" s="10">
        <f t="shared" si="4"/>
        <v>3.56</v>
      </c>
      <c r="U29" s="10">
        <f t="shared" si="5"/>
        <v>0.24719101123595505</v>
      </c>
      <c r="V29" s="10">
        <v>2625.7368190000002</v>
      </c>
      <c r="W29" s="10">
        <f t="shared" si="6"/>
        <v>53617.545843979999</v>
      </c>
      <c r="X29" s="9"/>
      <c r="Y29" s="9"/>
      <c r="Z29" s="9"/>
      <c r="AA29" s="9"/>
      <c r="AB29" s="9"/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960.75403535741748</v>
      </c>
      <c r="AM29">
        <v>0.41591083781706389</v>
      </c>
      <c r="AN29">
        <v>0</v>
      </c>
      <c r="AO29">
        <v>0</v>
      </c>
      <c r="AP29">
        <v>0.41591083781706389</v>
      </c>
      <c r="AQ29">
        <v>0</v>
      </c>
      <c r="AR29">
        <v>0</v>
      </c>
      <c r="AS29">
        <v>0</v>
      </c>
      <c r="AT29">
        <v>120.61414296694852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1082.2</v>
      </c>
      <c r="BB29">
        <v>0</v>
      </c>
      <c r="BC29">
        <v>961.58585703305152</v>
      </c>
      <c r="BD29">
        <v>120.61414296694852</v>
      </c>
      <c r="BE29">
        <v>0</v>
      </c>
      <c r="BF29">
        <v>4</v>
      </c>
    </row>
    <row r="30" spans="1:58" x14ac:dyDescent="0.25">
      <c r="A30" s="3">
        <v>28</v>
      </c>
      <c r="B30" s="3">
        <v>1</v>
      </c>
      <c r="C30" s="3" t="s">
        <v>4</v>
      </c>
      <c r="D30" s="4" t="s">
        <v>9</v>
      </c>
      <c r="E30" s="5" t="s">
        <v>13</v>
      </c>
      <c r="F30" s="3" t="s">
        <v>6</v>
      </c>
      <c r="G30" s="3">
        <v>12.5</v>
      </c>
      <c r="H30" s="3"/>
      <c r="I30" s="3">
        <f t="shared" si="0"/>
        <v>12.5</v>
      </c>
      <c r="J30" s="3" t="s">
        <v>20</v>
      </c>
      <c r="K30" s="2"/>
      <c r="L30" s="2">
        <v>2.1070000000000002</v>
      </c>
      <c r="M30" s="2">
        <v>1.0740000000000001</v>
      </c>
      <c r="N30" s="2">
        <f t="shared" si="1"/>
        <v>3.181</v>
      </c>
      <c r="O30" s="2">
        <f t="shared" si="2"/>
        <v>0.3376296762024521</v>
      </c>
      <c r="P30" s="10">
        <v>1.18</v>
      </c>
      <c r="Q30" s="10">
        <v>1.61</v>
      </c>
      <c r="R30" s="10">
        <v>1.17</v>
      </c>
      <c r="S30" s="10">
        <f t="shared" si="3"/>
        <v>2.79</v>
      </c>
      <c r="T30" s="10">
        <f t="shared" si="4"/>
        <v>3.96</v>
      </c>
      <c r="U30" s="10">
        <f t="shared" si="5"/>
        <v>0.29545454545454541</v>
      </c>
      <c r="V30" s="10">
        <v>2447.168388</v>
      </c>
      <c r="W30" s="10">
        <f t="shared" si="6"/>
        <v>49971.17848296</v>
      </c>
      <c r="X30" s="12">
        <v>1.879</v>
      </c>
      <c r="Y30" s="12">
        <v>1.48</v>
      </c>
      <c r="Z30" s="12">
        <v>0</v>
      </c>
      <c r="AA30" s="9">
        <f>SUM(X30:Z30)</f>
        <v>3.359</v>
      </c>
      <c r="AB30" s="9">
        <f>Y30/AA30</f>
        <v>0.44060732360821675</v>
      </c>
    </row>
    <row r="31" spans="1:58" x14ac:dyDescent="0.25">
      <c r="A31" s="3">
        <v>29</v>
      </c>
      <c r="B31" s="3">
        <v>1</v>
      </c>
      <c r="C31" s="3" t="s">
        <v>4</v>
      </c>
      <c r="D31" s="4" t="s">
        <v>9</v>
      </c>
      <c r="E31" s="5" t="s">
        <v>13</v>
      </c>
      <c r="F31" s="3" t="s">
        <v>7</v>
      </c>
      <c r="G31" s="3">
        <v>13.8</v>
      </c>
      <c r="H31" s="3"/>
      <c r="I31" s="3">
        <f t="shared" si="0"/>
        <v>13.8</v>
      </c>
      <c r="J31" s="3" t="s">
        <v>20</v>
      </c>
      <c r="K31" s="2">
        <v>3</v>
      </c>
      <c r="L31" s="2">
        <v>2.8090000000000002</v>
      </c>
      <c r="M31" s="2">
        <v>1.0980000000000001</v>
      </c>
      <c r="N31" s="2">
        <f t="shared" si="1"/>
        <v>3.907</v>
      </c>
      <c r="O31" s="2">
        <f t="shared" si="2"/>
        <v>0.28103404146403893</v>
      </c>
      <c r="P31" s="10">
        <v>2.37</v>
      </c>
      <c r="Q31" s="10">
        <v>0.61</v>
      </c>
      <c r="R31" s="10">
        <v>1.07</v>
      </c>
      <c r="S31" s="10">
        <f t="shared" si="3"/>
        <v>2.98</v>
      </c>
      <c r="T31" s="10">
        <f t="shared" si="4"/>
        <v>4.05</v>
      </c>
      <c r="U31" s="10">
        <f t="shared" si="5"/>
        <v>0.26419753086419756</v>
      </c>
      <c r="V31" s="10">
        <v>6131.6847770000004</v>
      </c>
      <c r="W31" s="10">
        <f t="shared" si="6"/>
        <v>125209.00314634001</v>
      </c>
      <c r="X31" s="12"/>
      <c r="Y31" s="12"/>
      <c r="Z31" s="12"/>
      <c r="AA31" s="9"/>
      <c r="AB31" s="9"/>
    </row>
    <row r="32" spans="1:58" x14ac:dyDescent="0.25">
      <c r="A32" s="3">
        <v>30</v>
      </c>
      <c r="B32" s="3">
        <v>1</v>
      </c>
      <c r="C32" s="3" t="s">
        <v>4</v>
      </c>
      <c r="D32" s="4" t="s">
        <v>9</v>
      </c>
      <c r="E32" s="5" t="s">
        <v>13</v>
      </c>
      <c r="F32" s="3" t="s">
        <v>8</v>
      </c>
      <c r="G32" s="3">
        <v>5.6</v>
      </c>
      <c r="H32" s="3"/>
      <c r="I32" s="3">
        <f t="shared" si="0"/>
        <v>5.6</v>
      </c>
      <c r="J32" s="3" t="s">
        <v>20</v>
      </c>
      <c r="K32" s="2"/>
      <c r="L32" s="2">
        <v>2.6110000000000002</v>
      </c>
      <c r="M32" s="2">
        <v>0.81100000000000005</v>
      </c>
      <c r="N32" s="2">
        <f t="shared" si="1"/>
        <v>3.4220000000000002</v>
      </c>
      <c r="O32" s="2">
        <f t="shared" si="2"/>
        <v>0.2369959088252484</v>
      </c>
      <c r="P32" s="10">
        <v>2.39</v>
      </c>
      <c r="Q32" s="10">
        <v>0.82</v>
      </c>
      <c r="R32" s="10">
        <v>1.03</v>
      </c>
      <c r="S32" s="10">
        <f t="shared" si="3"/>
        <v>3.21</v>
      </c>
      <c r="T32" s="10">
        <f t="shared" si="4"/>
        <v>4.24</v>
      </c>
      <c r="U32" s="10">
        <f t="shared" si="5"/>
        <v>0.24292452830188679</v>
      </c>
      <c r="V32" s="10">
        <v>5370.9105149999996</v>
      </c>
      <c r="W32" s="10">
        <f t="shared" si="6"/>
        <v>109673.99271629998</v>
      </c>
      <c r="X32" s="12"/>
      <c r="Y32" s="12"/>
      <c r="Z32" s="12"/>
      <c r="AA32" s="9"/>
      <c r="AB32" s="9"/>
    </row>
    <row r="33" spans="1:58" x14ac:dyDescent="0.25">
      <c r="A33" s="3">
        <v>31</v>
      </c>
      <c r="B33" s="3">
        <v>1</v>
      </c>
      <c r="C33" s="3" t="s">
        <v>4</v>
      </c>
      <c r="D33" s="6" t="s">
        <v>10</v>
      </c>
      <c r="E33" s="5" t="s">
        <v>13</v>
      </c>
      <c r="F33" s="3" t="s">
        <v>6</v>
      </c>
      <c r="G33" s="3"/>
      <c r="H33" s="3"/>
      <c r="I33" s="3"/>
      <c r="J33" s="3"/>
      <c r="K33" s="2"/>
      <c r="L33" s="2">
        <v>1.048</v>
      </c>
      <c r="M33" s="2">
        <v>0.17599999999999999</v>
      </c>
      <c r="N33" s="2">
        <f t="shared" si="1"/>
        <v>1.224</v>
      </c>
      <c r="O33" s="2">
        <f t="shared" si="2"/>
        <v>0.1437908496732026</v>
      </c>
      <c r="P33" s="10">
        <v>1.78</v>
      </c>
      <c r="Q33" s="10">
        <v>1.81</v>
      </c>
      <c r="R33" s="10">
        <v>1.0900000000000001</v>
      </c>
      <c r="S33" s="10">
        <f t="shared" si="3"/>
        <v>3.59</v>
      </c>
      <c r="T33" s="10">
        <f t="shared" si="4"/>
        <v>4.68</v>
      </c>
      <c r="U33" s="10">
        <f t="shared" si="5"/>
        <v>0.23290598290598294</v>
      </c>
      <c r="V33" s="10">
        <v>1620.1260769999999</v>
      </c>
      <c r="W33" s="10">
        <f t="shared" si="6"/>
        <v>33082.974492339992</v>
      </c>
      <c r="X33" s="12">
        <v>1.6180000000000001</v>
      </c>
      <c r="Y33" s="12">
        <v>1.5649999999999999</v>
      </c>
      <c r="Z33" s="12">
        <v>0.01</v>
      </c>
      <c r="AA33" s="9">
        <f>SUM(X33:Z33)</f>
        <v>3.1929999999999996</v>
      </c>
      <c r="AB33" s="9">
        <f>Y33/AA33</f>
        <v>0.49013466958972757</v>
      </c>
    </row>
    <row r="34" spans="1:58" x14ac:dyDescent="0.25">
      <c r="A34" s="3">
        <v>32</v>
      </c>
      <c r="B34" s="3">
        <v>1</v>
      </c>
      <c r="C34" s="3" t="s">
        <v>4</v>
      </c>
      <c r="D34" s="6" t="s">
        <v>10</v>
      </c>
      <c r="E34" s="5" t="s">
        <v>13</v>
      </c>
      <c r="F34" s="3" t="s">
        <v>7</v>
      </c>
      <c r="G34" s="3">
        <v>7.2</v>
      </c>
      <c r="H34" s="3"/>
      <c r="I34" s="3">
        <f t="shared" ref="I34:I82" si="7">G34+H34</f>
        <v>7.2</v>
      </c>
      <c r="J34" s="3" t="s">
        <v>20</v>
      </c>
      <c r="K34" s="2"/>
      <c r="L34" s="2">
        <v>2.0760000000000001</v>
      </c>
      <c r="M34" s="2">
        <v>0.75</v>
      </c>
      <c r="N34" s="2">
        <f t="shared" si="1"/>
        <v>2.8260000000000001</v>
      </c>
      <c r="O34" s="2">
        <f t="shared" si="2"/>
        <v>0.26539278131634819</v>
      </c>
      <c r="P34" s="10">
        <v>2.09</v>
      </c>
      <c r="Q34" s="10">
        <v>1.03</v>
      </c>
      <c r="R34" s="10">
        <v>0.84</v>
      </c>
      <c r="S34" s="10">
        <f t="shared" si="3"/>
        <v>3.12</v>
      </c>
      <c r="T34" s="10">
        <f t="shared" si="4"/>
        <v>3.96</v>
      </c>
      <c r="U34" s="10">
        <f t="shared" si="5"/>
        <v>0.21212121212121213</v>
      </c>
      <c r="V34" s="10">
        <v>2689.7930419999998</v>
      </c>
      <c r="W34" s="10">
        <f t="shared" si="6"/>
        <v>54925.573917639987</v>
      </c>
      <c r="X34" s="12"/>
      <c r="Y34" s="12"/>
      <c r="Z34" s="12"/>
      <c r="AA34" s="9"/>
      <c r="AB34" s="9"/>
    </row>
    <row r="35" spans="1:58" x14ac:dyDescent="0.25">
      <c r="A35" s="3">
        <v>33</v>
      </c>
      <c r="B35" s="3">
        <v>1</v>
      </c>
      <c r="C35" s="3" t="s">
        <v>4</v>
      </c>
      <c r="D35" s="6" t="s">
        <v>10</v>
      </c>
      <c r="E35" s="5" t="s">
        <v>13</v>
      </c>
      <c r="F35" s="3" t="s">
        <v>8</v>
      </c>
      <c r="G35" s="3">
        <v>3.4</v>
      </c>
      <c r="H35" s="3"/>
      <c r="I35" s="3">
        <f t="shared" si="7"/>
        <v>3.4</v>
      </c>
      <c r="J35" s="3" t="s">
        <v>18</v>
      </c>
      <c r="K35" s="2"/>
      <c r="L35" s="2">
        <v>1.837</v>
      </c>
      <c r="M35" s="2">
        <v>0.50800000000000001</v>
      </c>
      <c r="N35" s="2">
        <f t="shared" si="1"/>
        <v>2.3449999999999998</v>
      </c>
      <c r="O35" s="2">
        <f t="shared" si="2"/>
        <v>0.21663113006396592</v>
      </c>
      <c r="P35" s="10">
        <v>1.5</v>
      </c>
      <c r="Q35" s="10">
        <v>1.4</v>
      </c>
      <c r="R35" s="10">
        <v>0.88</v>
      </c>
      <c r="S35" s="10">
        <f t="shared" si="3"/>
        <v>2.9</v>
      </c>
      <c r="T35" s="10">
        <f t="shared" si="4"/>
        <v>3.78</v>
      </c>
      <c r="U35" s="10">
        <f t="shared" si="5"/>
        <v>0.23280423280423282</v>
      </c>
      <c r="V35" s="10">
        <v>3582.776695</v>
      </c>
      <c r="W35" s="10">
        <f t="shared" si="6"/>
        <v>73160.300111899982</v>
      </c>
      <c r="X35" s="12"/>
      <c r="Y35" s="12"/>
      <c r="Z35" s="12"/>
      <c r="AA35" s="9"/>
      <c r="AB35" s="9"/>
    </row>
    <row r="36" spans="1:58" x14ac:dyDescent="0.25">
      <c r="A36" s="3">
        <v>34</v>
      </c>
      <c r="B36" s="3">
        <v>1</v>
      </c>
      <c r="C36" s="3" t="s">
        <v>4</v>
      </c>
      <c r="D36" s="4" t="s">
        <v>11</v>
      </c>
      <c r="E36" s="5" t="s">
        <v>13</v>
      </c>
      <c r="F36" s="3" t="s">
        <v>6</v>
      </c>
      <c r="G36" s="3">
        <v>9.8000000000000007</v>
      </c>
      <c r="H36" s="3"/>
      <c r="I36" s="3">
        <f t="shared" si="7"/>
        <v>9.8000000000000007</v>
      </c>
      <c r="J36" s="3" t="s">
        <v>20</v>
      </c>
      <c r="K36" s="2">
        <v>1</v>
      </c>
      <c r="L36" s="2">
        <v>2.2650000000000001</v>
      </c>
      <c r="M36" s="2">
        <v>0.76</v>
      </c>
      <c r="N36" s="2">
        <f t="shared" si="1"/>
        <v>3.0250000000000004</v>
      </c>
      <c r="O36" s="2">
        <f t="shared" si="2"/>
        <v>0.25123966942148757</v>
      </c>
      <c r="P36" s="10">
        <v>2.37</v>
      </c>
      <c r="Q36" s="10">
        <v>0.88</v>
      </c>
      <c r="R36" s="10">
        <v>0.99</v>
      </c>
      <c r="S36" s="10">
        <f t="shared" si="3"/>
        <v>3.25</v>
      </c>
      <c r="T36" s="10">
        <f t="shared" si="4"/>
        <v>4.24</v>
      </c>
      <c r="U36" s="10">
        <f t="shared" si="5"/>
        <v>0.23349056603773582</v>
      </c>
      <c r="V36" s="10">
        <v>2184.6658339999999</v>
      </c>
      <c r="W36" s="10">
        <f t="shared" si="6"/>
        <v>44610.876330279993</v>
      </c>
      <c r="X36" s="12">
        <v>2.5299999999999998</v>
      </c>
      <c r="Y36" s="12">
        <v>1.3149999999999999</v>
      </c>
      <c r="Z36" s="12">
        <v>7.2999999999999995E-2</v>
      </c>
      <c r="AA36" s="9">
        <f>SUM(X36:Z36)</f>
        <v>3.9179999999999997</v>
      </c>
      <c r="AB36" s="9">
        <f>Y36/AA36</f>
        <v>0.33563042368555385</v>
      </c>
    </row>
    <row r="37" spans="1:58" x14ac:dyDescent="0.25">
      <c r="A37" s="3">
        <v>35</v>
      </c>
      <c r="B37" s="3">
        <v>1</v>
      </c>
      <c r="C37" s="3" t="s">
        <v>4</v>
      </c>
      <c r="D37" s="4" t="s">
        <v>11</v>
      </c>
      <c r="E37" s="5" t="s">
        <v>13</v>
      </c>
      <c r="F37" s="3" t="s">
        <v>7</v>
      </c>
      <c r="G37" s="3">
        <v>0.9</v>
      </c>
      <c r="H37" s="3"/>
      <c r="I37" s="3">
        <f t="shared" si="7"/>
        <v>0.9</v>
      </c>
      <c r="J37" s="3" t="s">
        <v>18</v>
      </c>
      <c r="K37" s="2"/>
      <c r="L37" s="2">
        <v>1.7350000000000001</v>
      </c>
      <c r="M37" s="2">
        <v>0.46500000000000002</v>
      </c>
      <c r="N37" s="2">
        <f t="shared" si="1"/>
        <v>2.2000000000000002</v>
      </c>
      <c r="O37" s="2">
        <f t="shared" si="2"/>
        <v>0.21136363636363636</v>
      </c>
      <c r="P37" s="10">
        <v>1.1499999999999999</v>
      </c>
      <c r="Q37" s="10">
        <v>2.0499999999999998</v>
      </c>
      <c r="R37" s="10">
        <v>1.04</v>
      </c>
      <c r="S37" s="10">
        <f t="shared" si="3"/>
        <v>3.1999999999999997</v>
      </c>
      <c r="T37" s="10">
        <f t="shared" si="4"/>
        <v>4.24</v>
      </c>
      <c r="U37" s="10">
        <f t="shared" si="5"/>
        <v>0.24528301886792453</v>
      </c>
      <c r="V37" s="10">
        <v>2737.8638169999999</v>
      </c>
      <c r="W37" s="10">
        <f t="shared" si="6"/>
        <v>55907.179143139991</v>
      </c>
      <c r="X37" s="9"/>
      <c r="Y37" s="9"/>
      <c r="Z37" s="9"/>
      <c r="AA37" s="9"/>
      <c r="AB37" s="9"/>
    </row>
    <row r="38" spans="1:58" x14ac:dyDescent="0.25">
      <c r="A38" s="3">
        <v>36</v>
      </c>
      <c r="B38" s="3">
        <v>1</v>
      </c>
      <c r="C38" s="3" t="s">
        <v>4</v>
      </c>
      <c r="D38" s="4" t="s">
        <v>11</v>
      </c>
      <c r="E38" s="5" t="s">
        <v>13</v>
      </c>
      <c r="F38" s="3" t="s">
        <v>8</v>
      </c>
      <c r="G38" s="3">
        <v>9.9</v>
      </c>
      <c r="H38" s="3"/>
      <c r="I38" s="3">
        <f t="shared" si="7"/>
        <v>9.9</v>
      </c>
      <c r="J38" s="3" t="s">
        <v>20</v>
      </c>
      <c r="K38" s="2"/>
      <c r="L38" s="2">
        <v>2.1440000000000001</v>
      </c>
      <c r="M38" s="2">
        <v>0.93899999999999995</v>
      </c>
      <c r="N38" s="2">
        <f t="shared" si="1"/>
        <v>3.0830000000000002</v>
      </c>
      <c r="O38" s="2">
        <f t="shared" si="2"/>
        <v>0.30457346740188124</v>
      </c>
      <c r="P38" s="10">
        <v>1.96</v>
      </c>
      <c r="Q38" s="10">
        <v>1.8</v>
      </c>
      <c r="R38" s="10">
        <v>1.43</v>
      </c>
      <c r="S38" s="10">
        <f t="shared" si="3"/>
        <v>3.76</v>
      </c>
      <c r="T38" s="10">
        <f t="shared" si="4"/>
        <v>5.1899999999999995</v>
      </c>
      <c r="U38" s="10">
        <f t="shared" si="5"/>
        <v>0.27552986512524086</v>
      </c>
      <c r="V38" s="10">
        <v>1427.589671</v>
      </c>
      <c r="W38" s="10">
        <f t="shared" si="6"/>
        <v>29151.381081819996</v>
      </c>
      <c r="X38" s="9"/>
      <c r="Y38" s="9"/>
      <c r="Z38" s="9"/>
      <c r="AA38" s="9"/>
      <c r="AB38" s="9"/>
    </row>
    <row r="39" spans="1:58" x14ac:dyDescent="0.25">
      <c r="A39" s="3">
        <v>37</v>
      </c>
      <c r="B39" s="3">
        <v>1</v>
      </c>
      <c r="C39" s="5" t="s">
        <v>14</v>
      </c>
      <c r="D39" s="6">
        <v>0</v>
      </c>
      <c r="E39" s="5" t="s">
        <v>15</v>
      </c>
      <c r="F39" s="3" t="s">
        <v>6</v>
      </c>
      <c r="G39" s="3">
        <v>7.3</v>
      </c>
      <c r="H39" s="3"/>
      <c r="I39" s="3">
        <f t="shared" si="7"/>
        <v>7.3</v>
      </c>
      <c r="J39" s="3" t="s">
        <v>20</v>
      </c>
      <c r="K39" s="2"/>
      <c r="L39" s="2">
        <v>1.325</v>
      </c>
      <c r="M39" s="2">
        <v>0.45300000000000001</v>
      </c>
      <c r="N39" s="2">
        <f t="shared" si="1"/>
        <v>1.778</v>
      </c>
      <c r="O39" s="2">
        <f t="shared" si="2"/>
        <v>0.25478065241844772</v>
      </c>
      <c r="P39" s="10">
        <v>1.28</v>
      </c>
      <c r="Q39" s="10">
        <v>1.82</v>
      </c>
      <c r="R39" s="10">
        <v>1.37</v>
      </c>
      <c r="S39" s="10">
        <f t="shared" si="3"/>
        <v>3.1</v>
      </c>
      <c r="T39" s="10">
        <f t="shared" si="4"/>
        <v>4.4700000000000006</v>
      </c>
      <c r="U39" s="10">
        <f t="shared" si="5"/>
        <v>0.30648769574944068</v>
      </c>
      <c r="V39" s="10">
        <v>3877.994005</v>
      </c>
      <c r="W39" s="10">
        <f t="shared" si="6"/>
        <v>79188.637582099982</v>
      </c>
      <c r="X39" s="12">
        <v>2.6640000000000001</v>
      </c>
      <c r="Y39" s="12">
        <v>1.302</v>
      </c>
      <c r="Z39" s="12">
        <v>0.38900000000000001</v>
      </c>
      <c r="AA39" s="9">
        <f>SUM(X39:Z39)</f>
        <v>4.3550000000000004</v>
      </c>
      <c r="AB39" s="9">
        <f>Y39/AA39</f>
        <v>0.29896670493685418</v>
      </c>
    </row>
    <row r="40" spans="1:58" x14ac:dyDescent="0.25">
      <c r="A40" s="3">
        <v>38</v>
      </c>
      <c r="B40" s="3">
        <v>1</v>
      </c>
      <c r="C40" s="5" t="s">
        <v>14</v>
      </c>
      <c r="D40" s="6">
        <v>0</v>
      </c>
      <c r="E40" s="5" t="s">
        <v>15</v>
      </c>
      <c r="F40" s="3" t="s">
        <v>7</v>
      </c>
      <c r="G40" s="3">
        <v>3.2</v>
      </c>
      <c r="H40" s="3"/>
      <c r="I40" s="3">
        <f t="shared" si="7"/>
        <v>3.2</v>
      </c>
      <c r="J40" s="3" t="s">
        <v>20</v>
      </c>
      <c r="K40" s="2"/>
      <c r="L40" s="2">
        <v>1.2709999999999999</v>
      </c>
      <c r="M40" s="2">
        <v>0.21199999999999999</v>
      </c>
      <c r="N40" s="2">
        <f t="shared" si="1"/>
        <v>1.4829999999999999</v>
      </c>
      <c r="O40" s="2">
        <f t="shared" si="2"/>
        <v>0.14295347269049224</v>
      </c>
      <c r="P40" s="10">
        <v>1.68</v>
      </c>
      <c r="Q40" s="10">
        <v>2.08</v>
      </c>
      <c r="R40" s="10">
        <v>1.07</v>
      </c>
      <c r="S40" s="10">
        <f t="shared" si="3"/>
        <v>3.76</v>
      </c>
      <c r="T40" s="10">
        <f t="shared" si="4"/>
        <v>4.83</v>
      </c>
      <c r="U40" s="10">
        <f t="shared" si="5"/>
        <v>0.22153209109730851</v>
      </c>
      <c r="V40" s="10">
        <v>5508.2013059999999</v>
      </c>
      <c r="W40" s="10">
        <f t="shared" si="6"/>
        <v>112477.47066851998</v>
      </c>
      <c r="X40" s="12"/>
      <c r="Y40" s="12"/>
      <c r="Z40" s="12"/>
      <c r="AA40" s="9"/>
      <c r="AB40" s="9"/>
    </row>
    <row r="41" spans="1:58" x14ac:dyDescent="0.25">
      <c r="A41" s="3">
        <v>39</v>
      </c>
      <c r="B41" s="3">
        <v>1</v>
      </c>
      <c r="C41" s="5" t="s">
        <v>14</v>
      </c>
      <c r="D41" s="6">
        <v>0</v>
      </c>
      <c r="E41" s="5" t="s">
        <v>15</v>
      </c>
      <c r="F41" s="3" t="s">
        <v>8</v>
      </c>
      <c r="G41" s="3">
        <v>1.6</v>
      </c>
      <c r="H41" s="3"/>
      <c r="I41" s="3">
        <f t="shared" si="7"/>
        <v>1.6</v>
      </c>
      <c r="J41" s="3" t="s">
        <v>20</v>
      </c>
      <c r="K41" s="2"/>
      <c r="L41" s="2">
        <v>0.14199999999999999</v>
      </c>
      <c r="M41" s="2">
        <v>0.03</v>
      </c>
      <c r="N41" s="2">
        <f t="shared" si="1"/>
        <v>0.17199999999999999</v>
      </c>
      <c r="O41" s="2">
        <f t="shared" si="2"/>
        <v>0.1744186046511628</v>
      </c>
      <c r="P41" s="10">
        <v>1.77</v>
      </c>
      <c r="Q41" s="10">
        <v>1.32</v>
      </c>
      <c r="R41" s="10">
        <v>1.03</v>
      </c>
      <c r="S41" s="10">
        <f t="shared" si="3"/>
        <v>3.09</v>
      </c>
      <c r="T41" s="10">
        <f t="shared" si="4"/>
        <v>4.12</v>
      </c>
      <c r="U41" s="10">
        <f t="shared" si="5"/>
        <v>0.25</v>
      </c>
      <c r="V41" s="10">
        <v>1352.9398490000001</v>
      </c>
      <c r="W41" s="10">
        <f t="shared" si="6"/>
        <v>27627.031716580001</v>
      </c>
      <c r="X41" s="12"/>
      <c r="Y41" s="12"/>
      <c r="Z41" s="12"/>
      <c r="AA41" s="9"/>
      <c r="AB41" s="9"/>
    </row>
    <row r="42" spans="1:58" x14ac:dyDescent="0.25">
      <c r="A42" s="3">
        <v>40</v>
      </c>
      <c r="B42" s="3">
        <v>1</v>
      </c>
      <c r="C42" s="5" t="s">
        <v>14</v>
      </c>
      <c r="D42" s="6">
        <v>0</v>
      </c>
      <c r="E42" s="5" t="s">
        <v>15</v>
      </c>
      <c r="F42" s="3" t="s">
        <v>6</v>
      </c>
      <c r="G42" s="3">
        <v>2.7</v>
      </c>
      <c r="H42" s="3"/>
      <c r="I42" s="3">
        <f t="shared" si="7"/>
        <v>2.7</v>
      </c>
      <c r="J42" s="3" t="s">
        <v>18</v>
      </c>
      <c r="K42" s="2"/>
      <c r="L42" s="2">
        <v>1.9810000000000001</v>
      </c>
      <c r="M42" s="2">
        <v>0.41799999999999998</v>
      </c>
      <c r="N42" s="2">
        <f t="shared" si="1"/>
        <v>2.399</v>
      </c>
      <c r="O42" s="2">
        <f t="shared" si="2"/>
        <v>0.17423926636098375</v>
      </c>
      <c r="P42" s="10">
        <v>1.28</v>
      </c>
      <c r="Q42" s="10">
        <v>1.59</v>
      </c>
      <c r="R42" s="10">
        <v>1.1200000000000001</v>
      </c>
      <c r="S42" s="10">
        <f t="shared" si="3"/>
        <v>2.87</v>
      </c>
      <c r="T42" s="10">
        <f t="shared" si="4"/>
        <v>3.99</v>
      </c>
      <c r="U42" s="10">
        <f t="shared" si="5"/>
        <v>0.2807017543859649</v>
      </c>
      <c r="V42" s="10">
        <v>2179.79576</v>
      </c>
      <c r="W42" s="10">
        <f t="shared" si="6"/>
        <v>44511.429419200002</v>
      </c>
      <c r="X42" s="12">
        <v>1.19</v>
      </c>
      <c r="Y42" s="12">
        <v>1.1779999999999999</v>
      </c>
      <c r="Z42" s="12">
        <v>0.13300000000000001</v>
      </c>
      <c r="AA42" s="9">
        <f>SUM(X42:Z42)</f>
        <v>2.5009999999999999</v>
      </c>
      <c r="AB42" s="9">
        <f>Y42/AA42</f>
        <v>0.47101159536185527</v>
      </c>
    </row>
    <row r="43" spans="1:58" x14ac:dyDescent="0.25">
      <c r="A43" s="3">
        <v>41</v>
      </c>
      <c r="B43" s="3">
        <v>1</v>
      </c>
      <c r="C43" s="5" t="s">
        <v>14</v>
      </c>
      <c r="D43" s="6">
        <v>0</v>
      </c>
      <c r="E43" s="5" t="s">
        <v>15</v>
      </c>
      <c r="F43" s="3" t="s">
        <v>7</v>
      </c>
      <c r="G43" s="3">
        <v>1.8</v>
      </c>
      <c r="H43" s="3"/>
      <c r="I43" s="3">
        <f t="shared" si="7"/>
        <v>1.8</v>
      </c>
      <c r="J43" s="3" t="s">
        <v>20</v>
      </c>
      <c r="K43" s="2"/>
      <c r="L43" s="2">
        <v>0.374</v>
      </c>
      <c r="M43" s="2">
        <v>7.2999999999999995E-2</v>
      </c>
      <c r="N43" s="2">
        <f t="shared" si="1"/>
        <v>0.44700000000000001</v>
      </c>
      <c r="O43" s="2">
        <f t="shared" si="2"/>
        <v>0.16331096196868009</v>
      </c>
      <c r="P43" s="10">
        <v>1.9</v>
      </c>
      <c r="Q43" s="10">
        <v>1.51</v>
      </c>
      <c r="R43" s="10">
        <v>0.94</v>
      </c>
      <c r="S43" s="10">
        <f t="shared" si="3"/>
        <v>3.41</v>
      </c>
      <c r="T43" s="10">
        <f t="shared" si="4"/>
        <v>4.3499999999999996</v>
      </c>
      <c r="U43" s="10">
        <f t="shared" si="5"/>
        <v>0.2160919540229885</v>
      </c>
      <c r="V43" s="10">
        <v>2625.7365580000001</v>
      </c>
      <c r="W43" s="10">
        <f t="shared" si="6"/>
        <v>53617.54051436</v>
      </c>
      <c r="X43" s="9"/>
      <c r="Y43" s="9"/>
      <c r="Z43" s="9"/>
    </row>
    <row r="44" spans="1:58" x14ac:dyDescent="0.25">
      <c r="A44" s="3">
        <v>42</v>
      </c>
      <c r="B44" s="3">
        <v>1</v>
      </c>
      <c r="C44" s="5" t="s">
        <v>14</v>
      </c>
      <c r="D44" s="6">
        <v>0</v>
      </c>
      <c r="E44" s="5" t="s">
        <v>15</v>
      </c>
      <c r="F44" s="3" t="s">
        <v>8</v>
      </c>
      <c r="G44" s="3">
        <v>1.9</v>
      </c>
      <c r="H44" s="3"/>
      <c r="I44" s="3">
        <f t="shared" si="7"/>
        <v>1.9</v>
      </c>
      <c r="J44" s="3" t="s">
        <v>20</v>
      </c>
      <c r="K44" s="2"/>
      <c r="L44" s="2">
        <v>1.2969999999999999</v>
      </c>
      <c r="M44" s="2">
        <v>0.503</v>
      </c>
      <c r="N44" s="2">
        <f t="shared" si="1"/>
        <v>1.7999999999999998</v>
      </c>
      <c r="O44" s="2">
        <f t="shared" si="2"/>
        <v>0.2794444444444445</v>
      </c>
      <c r="P44" s="10">
        <v>2.3199999999999998</v>
      </c>
      <c r="Q44" s="10">
        <v>0.8</v>
      </c>
      <c r="R44" s="10">
        <v>1.47</v>
      </c>
      <c r="S44" s="10">
        <f t="shared" si="3"/>
        <v>3.12</v>
      </c>
      <c r="T44" s="10">
        <f t="shared" si="4"/>
        <v>4.59</v>
      </c>
      <c r="U44" s="10">
        <f t="shared" si="5"/>
        <v>0.32026143790849676</v>
      </c>
      <c r="V44" s="10">
        <v>1305.997474</v>
      </c>
      <c r="W44" s="10">
        <f t="shared" si="6"/>
        <v>26668.468419079996</v>
      </c>
      <c r="X44" s="9"/>
      <c r="Y44" s="9"/>
      <c r="Z44" s="9"/>
    </row>
    <row r="45" spans="1:58" x14ac:dyDescent="0.25">
      <c r="A45" s="3">
        <v>43</v>
      </c>
      <c r="B45" s="3">
        <v>2</v>
      </c>
      <c r="C45" s="3" t="s">
        <v>5</v>
      </c>
      <c r="D45" s="4" t="s">
        <v>9</v>
      </c>
      <c r="E45" s="5" t="s">
        <v>12</v>
      </c>
      <c r="F45" s="3" t="s">
        <v>6</v>
      </c>
      <c r="G45" s="3">
        <v>13.1</v>
      </c>
      <c r="H45" s="3">
        <v>0.6</v>
      </c>
      <c r="I45" s="3">
        <f t="shared" si="7"/>
        <v>13.7</v>
      </c>
      <c r="J45" s="3" t="s">
        <v>18</v>
      </c>
      <c r="K45" s="2">
        <v>2</v>
      </c>
      <c r="L45" s="2">
        <v>1.8680000000000001</v>
      </c>
      <c r="M45" s="2">
        <v>1.67</v>
      </c>
      <c r="N45" s="2">
        <f t="shared" si="1"/>
        <v>3.5380000000000003</v>
      </c>
      <c r="O45" s="2">
        <f t="shared" si="2"/>
        <v>0.4720180893159977</v>
      </c>
      <c r="P45" s="10">
        <v>2.02</v>
      </c>
      <c r="Q45" s="10">
        <v>0.67</v>
      </c>
      <c r="R45" s="10">
        <v>1.1299999999999999</v>
      </c>
      <c r="S45" s="10">
        <f t="shared" si="3"/>
        <v>2.69</v>
      </c>
      <c r="T45" s="10">
        <f t="shared" si="4"/>
        <v>3.82</v>
      </c>
      <c r="U45" s="10">
        <f t="shared" si="5"/>
        <v>0.29581151832460734</v>
      </c>
      <c r="V45" s="10">
        <v>3163.5323410000001</v>
      </c>
      <c r="W45" s="10">
        <f t="shared" si="6"/>
        <v>64599.330403219996</v>
      </c>
      <c r="X45" s="12">
        <v>2.2480000000000002</v>
      </c>
      <c r="Y45" s="12">
        <v>1.544</v>
      </c>
      <c r="Z45" s="12">
        <v>3.9E-2</v>
      </c>
      <c r="AA45" s="9">
        <f>SUM(X45:Z45)</f>
        <v>3.8310000000000004</v>
      </c>
      <c r="AB45" s="9">
        <f>Y45/AA45</f>
        <v>0.40302793004437482</v>
      </c>
      <c r="AC45">
        <v>10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365</v>
      </c>
      <c r="AJ45">
        <v>0</v>
      </c>
      <c r="AK45">
        <v>5</v>
      </c>
      <c r="AL45">
        <v>145</v>
      </c>
      <c r="AM45">
        <v>5</v>
      </c>
      <c r="AN45">
        <v>0</v>
      </c>
      <c r="AO45">
        <v>0</v>
      </c>
      <c r="AP45">
        <v>0</v>
      </c>
      <c r="AQ45">
        <v>5</v>
      </c>
      <c r="AR45">
        <v>0</v>
      </c>
      <c r="AS45">
        <v>0</v>
      </c>
      <c r="AT45">
        <v>30</v>
      </c>
      <c r="AU45">
        <v>55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620</v>
      </c>
      <c r="BB45">
        <v>375</v>
      </c>
      <c r="BC45">
        <v>160</v>
      </c>
      <c r="BD45">
        <v>85</v>
      </c>
      <c r="BE45">
        <v>0</v>
      </c>
      <c r="BF45">
        <v>8</v>
      </c>
    </row>
    <row r="46" spans="1:58" x14ac:dyDescent="0.25">
      <c r="A46" s="3">
        <v>44</v>
      </c>
      <c r="B46" s="3">
        <v>2</v>
      </c>
      <c r="C46" s="3" t="s">
        <v>5</v>
      </c>
      <c r="D46" s="4" t="s">
        <v>9</v>
      </c>
      <c r="E46" s="5" t="s">
        <v>12</v>
      </c>
      <c r="F46" s="3" t="s">
        <v>7</v>
      </c>
      <c r="G46" s="3">
        <v>13.6</v>
      </c>
      <c r="H46" s="3">
        <v>0.5</v>
      </c>
      <c r="I46" s="3">
        <f t="shared" si="7"/>
        <v>14.1</v>
      </c>
      <c r="J46" s="3" t="s">
        <v>20</v>
      </c>
      <c r="K46" s="2"/>
      <c r="L46" s="2">
        <v>2.2429999999999999</v>
      </c>
      <c r="M46" s="2">
        <v>0.877</v>
      </c>
      <c r="N46" s="2">
        <f t="shared" si="1"/>
        <v>3.12</v>
      </c>
      <c r="O46" s="2">
        <f t="shared" si="2"/>
        <v>0.28108974358974359</v>
      </c>
      <c r="P46" s="10">
        <v>1.2</v>
      </c>
      <c r="Q46" s="10">
        <v>1.86</v>
      </c>
      <c r="R46" s="10">
        <v>1.67</v>
      </c>
      <c r="S46" s="10">
        <f t="shared" si="3"/>
        <v>3.06</v>
      </c>
      <c r="T46" s="10">
        <f t="shared" si="4"/>
        <v>4.7300000000000004</v>
      </c>
      <c r="U46" s="10">
        <f t="shared" si="5"/>
        <v>0.35306553911205069</v>
      </c>
      <c r="V46" s="10">
        <v>1054.5107023783141</v>
      </c>
      <c r="W46" s="10">
        <f t="shared" si="6"/>
        <v>21533.108542565173</v>
      </c>
      <c r="X46" s="12"/>
      <c r="Y46" s="12"/>
      <c r="Z46" s="12"/>
      <c r="AA46" s="9"/>
      <c r="AB46" s="9"/>
      <c r="AC46">
        <v>22.833333333333332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3.2619047619047619</v>
      </c>
      <c r="AJ46">
        <v>0</v>
      </c>
      <c r="AK46">
        <v>3.2619047619047619</v>
      </c>
      <c r="AL46">
        <v>123.95238095238095</v>
      </c>
      <c r="AM46">
        <v>24.464285714285715</v>
      </c>
      <c r="AN46">
        <v>0</v>
      </c>
      <c r="AO46">
        <v>0</v>
      </c>
      <c r="AP46">
        <v>0</v>
      </c>
      <c r="AQ46">
        <v>1.6309523809523809</v>
      </c>
      <c r="AR46">
        <v>0</v>
      </c>
      <c r="AS46">
        <v>0</v>
      </c>
      <c r="AT46">
        <v>88.071428571428569</v>
      </c>
      <c r="AU46">
        <v>6.5238095238095237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274</v>
      </c>
      <c r="BB46">
        <v>26.095238095238095</v>
      </c>
      <c r="BC46">
        <v>153.3095238095238</v>
      </c>
      <c r="BD46">
        <v>94.595238095238088</v>
      </c>
      <c r="BE46">
        <v>0</v>
      </c>
      <c r="BF46">
        <v>8</v>
      </c>
    </row>
    <row r="47" spans="1:58" x14ac:dyDescent="0.25">
      <c r="A47" s="3">
        <v>45</v>
      </c>
      <c r="B47" s="3">
        <v>2</v>
      </c>
      <c r="C47" s="3" t="s">
        <v>5</v>
      </c>
      <c r="D47" s="4" t="s">
        <v>9</v>
      </c>
      <c r="E47" s="5" t="s">
        <v>12</v>
      </c>
      <c r="F47" s="3" t="s">
        <v>8</v>
      </c>
      <c r="G47" s="3">
        <v>15.8</v>
      </c>
      <c r="H47" s="3">
        <v>1.7</v>
      </c>
      <c r="I47" s="3">
        <f t="shared" si="7"/>
        <v>17.5</v>
      </c>
      <c r="J47" s="3" t="s">
        <v>18</v>
      </c>
      <c r="K47" s="2">
        <v>1</v>
      </c>
      <c r="L47" s="2">
        <v>1.7290000000000001</v>
      </c>
      <c r="M47" s="2">
        <v>0.82499999999999996</v>
      </c>
      <c r="N47" s="2">
        <f t="shared" si="1"/>
        <v>2.5540000000000003</v>
      </c>
      <c r="O47" s="2">
        <f t="shared" si="2"/>
        <v>0.32302270947533274</v>
      </c>
      <c r="P47" s="10">
        <v>1.32</v>
      </c>
      <c r="Q47" s="10">
        <v>1.51</v>
      </c>
      <c r="R47" s="10">
        <v>1.4</v>
      </c>
      <c r="S47" s="10">
        <f t="shared" si="3"/>
        <v>2.83</v>
      </c>
      <c r="T47" s="10">
        <f t="shared" si="4"/>
        <v>4.2300000000000004</v>
      </c>
      <c r="U47" s="10">
        <f t="shared" si="5"/>
        <v>0.33096926713947983</v>
      </c>
      <c r="V47" s="10">
        <v>2634.7092859999998</v>
      </c>
      <c r="W47" s="10">
        <f t="shared" si="6"/>
        <v>53800.763620119986</v>
      </c>
      <c r="X47" s="12"/>
      <c r="Y47" s="12"/>
      <c r="Z47" s="12"/>
      <c r="AA47" s="9"/>
      <c r="AB47" s="9"/>
      <c r="AC47">
        <v>10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6</v>
      </c>
      <c r="AJ47">
        <v>0</v>
      </c>
      <c r="AK47">
        <v>0</v>
      </c>
      <c r="AL47">
        <v>104</v>
      </c>
      <c r="AM47">
        <v>40</v>
      </c>
      <c r="AN47">
        <v>0</v>
      </c>
      <c r="AO47">
        <v>0</v>
      </c>
      <c r="AP47">
        <v>0</v>
      </c>
      <c r="AQ47">
        <v>4</v>
      </c>
      <c r="AR47">
        <v>0</v>
      </c>
      <c r="AS47">
        <v>0</v>
      </c>
      <c r="AT47">
        <v>36</v>
      </c>
      <c r="AU47">
        <v>82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282</v>
      </c>
      <c r="BB47">
        <v>16</v>
      </c>
      <c r="BC47">
        <v>148</v>
      </c>
      <c r="BD47">
        <v>118</v>
      </c>
      <c r="BE47">
        <v>0</v>
      </c>
      <c r="BF47">
        <v>7</v>
      </c>
    </row>
    <row r="48" spans="1:58" x14ac:dyDescent="0.25">
      <c r="A48" s="3">
        <v>46</v>
      </c>
      <c r="B48" s="3">
        <v>2</v>
      </c>
      <c r="C48" s="3" t="s">
        <v>5</v>
      </c>
      <c r="D48" s="6" t="s">
        <v>10</v>
      </c>
      <c r="E48" s="5" t="s">
        <v>12</v>
      </c>
      <c r="F48" s="3" t="s">
        <v>6</v>
      </c>
      <c r="G48" s="3">
        <v>16.399999999999999</v>
      </c>
      <c r="H48" s="3">
        <v>0.4</v>
      </c>
      <c r="I48" s="3">
        <f t="shared" si="7"/>
        <v>16.799999999999997</v>
      </c>
      <c r="J48" s="3" t="s">
        <v>20</v>
      </c>
      <c r="K48" s="2">
        <v>1</v>
      </c>
      <c r="L48" s="7">
        <v>2.9470000000000001</v>
      </c>
      <c r="M48" s="2">
        <v>1.353</v>
      </c>
      <c r="N48" s="2">
        <f t="shared" si="1"/>
        <v>4.3</v>
      </c>
      <c r="O48" s="2">
        <f t="shared" si="2"/>
        <v>0.31465116279069766</v>
      </c>
      <c r="P48" s="7">
        <v>0.74</v>
      </c>
      <c r="Q48" s="7">
        <v>1.69</v>
      </c>
      <c r="R48" s="10">
        <v>1.22</v>
      </c>
      <c r="S48" s="10">
        <f t="shared" si="3"/>
        <v>2.4299999999999997</v>
      </c>
      <c r="T48" s="10">
        <f t="shared" si="4"/>
        <v>3.6499999999999995</v>
      </c>
      <c r="U48" s="10">
        <f t="shared" si="5"/>
        <v>0.33424657534246577</v>
      </c>
      <c r="V48" s="10">
        <v>3671.5259000000001</v>
      </c>
      <c r="W48" s="10">
        <f t="shared" si="6"/>
        <v>74972.558877999996</v>
      </c>
      <c r="X48" s="12">
        <v>0</v>
      </c>
      <c r="Y48" s="12">
        <v>0</v>
      </c>
      <c r="Z48" s="12">
        <v>0</v>
      </c>
      <c r="AA48" s="9"/>
      <c r="AB48" s="9"/>
      <c r="AC48">
        <v>75.135802469135797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39.777777777777779</v>
      </c>
      <c r="AJ48">
        <v>0</v>
      </c>
      <c r="AK48">
        <v>0</v>
      </c>
      <c r="AL48">
        <v>344.74074074074076</v>
      </c>
      <c r="AM48">
        <v>172.37037037037038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4.4197530864197532</v>
      </c>
      <c r="AT48">
        <v>75.135802469135797</v>
      </c>
      <c r="AU48">
        <v>4.4197530864197532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716</v>
      </c>
      <c r="BB48">
        <v>114.91358024691357</v>
      </c>
      <c r="BC48">
        <v>521.53086419753083</v>
      </c>
      <c r="BD48">
        <v>79.555555555555543</v>
      </c>
      <c r="BE48">
        <v>0</v>
      </c>
      <c r="BF48">
        <v>7</v>
      </c>
    </row>
    <row r="49" spans="1:58" x14ac:dyDescent="0.25">
      <c r="A49" s="3">
        <v>47</v>
      </c>
      <c r="B49" s="3">
        <v>2</v>
      </c>
      <c r="C49" s="3" t="s">
        <v>5</v>
      </c>
      <c r="D49" s="6" t="s">
        <v>10</v>
      </c>
      <c r="E49" s="5" t="s">
        <v>12</v>
      </c>
      <c r="F49" s="3" t="s">
        <v>7</v>
      </c>
      <c r="G49" s="3">
        <v>10</v>
      </c>
      <c r="H49" s="3"/>
      <c r="I49" s="3">
        <f t="shared" si="7"/>
        <v>10</v>
      </c>
      <c r="J49" s="3" t="s">
        <v>20</v>
      </c>
      <c r="K49" s="2"/>
      <c r="L49" s="2">
        <v>2.6850000000000001</v>
      </c>
      <c r="M49" s="2">
        <v>0.86299999999999999</v>
      </c>
      <c r="N49" s="2">
        <f t="shared" si="1"/>
        <v>3.548</v>
      </c>
      <c r="O49" s="2">
        <f t="shared" si="2"/>
        <v>0.24323562570462232</v>
      </c>
      <c r="P49" s="10">
        <v>0.66</v>
      </c>
      <c r="Q49" s="10">
        <v>1.98</v>
      </c>
      <c r="R49" s="10">
        <v>0.99</v>
      </c>
      <c r="S49" s="10">
        <f t="shared" si="3"/>
        <v>2.64</v>
      </c>
      <c r="T49" s="10">
        <f t="shared" si="4"/>
        <v>3.63</v>
      </c>
      <c r="U49" s="10">
        <f t="shared" si="5"/>
        <v>0.27272727272727271</v>
      </c>
      <c r="V49" s="10">
        <v>3518.7018779999999</v>
      </c>
      <c r="W49" s="10">
        <f t="shared" si="6"/>
        <v>71851.892348759997</v>
      </c>
      <c r="X49" s="12"/>
      <c r="Y49" s="12"/>
      <c r="Z49" s="12"/>
      <c r="AA49" s="9"/>
      <c r="AB49" s="9"/>
      <c r="AC49">
        <v>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6</v>
      </c>
      <c r="AJ49">
        <v>0</v>
      </c>
      <c r="AK49">
        <v>0</v>
      </c>
      <c r="AL49">
        <v>76</v>
      </c>
      <c r="AM49">
        <v>3</v>
      </c>
      <c r="AN49">
        <v>0</v>
      </c>
      <c r="AO49">
        <v>0</v>
      </c>
      <c r="AP49">
        <v>1</v>
      </c>
      <c r="AQ49">
        <v>4</v>
      </c>
      <c r="AR49">
        <v>0</v>
      </c>
      <c r="AS49">
        <v>0</v>
      </c>
      <c r="AT49">
        <v>3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101</v>
      </c>
      <c r="BB49">
        <v>14</v>
      </c>
      <c r="BC49">
        <v>84</v>
      </c>
      <c r="BD49">
        <v>3</v>
      </c>
      <c r="BE49">
        <v>0</v>
      </c>
      <c r="BF49">
        <v>7</v>
      </c>
    </row>
    <row r="50" spans="1:58" x14ac:dyDescent="0.25">
      <c r="A50" s="3">
        <v>48</v>
      </c>
      <c r="B50" s="3">
        <v>2</v>
      </c>
      <c r="C50" s="3" t="s">
        <v>5</v>
      </c>
      <c r="D50" s="6" t="s">
        <v>10</v>
      </c>
      <c r="E50" s="5" t="s">
        <v>12</v>
      </c>
      <c r="F50" s="3" t="s">
        <v>8</v>
      </c>
      <c r="G50" s="3">
        <v>2.4</v>
      </c>
      <c r="H50" s="3"/>
      <c r="I50" s="3">
        <f t="shared" si="7"/>
        <v>2.4</v>
      </c>
      <c r="J50" s="3" t="s">
        <v>18</v>
      </c>
      <c r="K50" s="2"/>
      <c r="L50" s="2">
        <v>1.726</v>
      </c>
      <c r="M50" s="2">
        <v>0.51900000000000002</v>
      </c>
      <c r="N50" s="2">
        <f t="shared" si="1"/>
        <v>2.2450000000000001</v>
      </c>
      <c r="O50" s="2">
        <f t="shared" si="2"/>
        <v>0.23118040089086858</v>
      </c>
      <c r="P50" s="10">
        <v>0.98</v>
      </c>
      <c r="Q50" s="10">
        <v>2.1</v>
      </c>
      <c r="R50" s="10">
        <v>1.35</v>
      </c>
      <c r="S50" s="10">
        <f t="shared" si="3"/>
        <v>3.08</v>
      </c>
      <c r="T50" s="10">
        <f t="shared" si="4"/>
        <v>4.43</v>
      </c>
      <c r="U50" s="10">
        <f t="shared" si="5"/>
        <v>0.30474040632054178</v>
      </c>
      <c r="V50" s="10">
        <v>5493.3975330000003</v>
      </c>
      <c r="W50" s="10">
        <f t="shared" si="6"/>
        <v>112175.17762385999</v>
      </c>
      <c r="X50" s="12"/>
      <c r="Y50" s="12"/>
      <c r="Z50" s="12"/>
      <c r="AA50" s="9"/>
      <c r="AB50" s="9"/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2</v>
      </c>
      <c r="AJ50">
        <v>0</v>
      </c>
      <c r="AK50">
        <v>0</v>
      </c>
      <c r="AL50">
        <v>339</v>
      </c>
      <c r="AM50">
        <v>0</v>
      </c>
      <c r="AN50">
        <v>0</v>
      </c>
      <c r="AO50">
        <v>0</v>
      </c>
      <c r="AP50">
        <v>1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342</v>
      </c>
      <c r="BB50">
        <v>2</v>
      </c>
      <c r="BC50">
        <v>340</v>
      </c>
      <c r="BD50">
        <v>0</v>
      </c>
      <c r="BE50">
        <v>0</v>
      </c>
      <c r="BF50">
        <v>3</v>
      </c>
    </row>
    <row r="51" spans="1:58" x14ac:dyDescent="0.25">
      <c r="A51" s="3">
        <v>49</v>
      </c>
      <c r="B51" s="3">
        <v>2</v>
      </c>
      <c r="C51" s="3" t="s">
        <v>5</v>
      </c>
      <c r="D51" s="4" t="s">
        <v>11</v>
      </c>
      <c r="E51" s="5" t="s">
        <v>12</v>
      </c>
      <c r="F51" s="3" t="s">
        <v>6</v>
      </c>
      <c r="G51" s="3">
        <v>2.8</v>
      </c>
      <c r="H51" s="3"/>
      <c r="I51" s="3">
        <f t="shared" si="7"/>
        <v>2.8</v>
      </c>
      <c r="J51" s="3" t="s">
        <v>18</v>
      </c>
      <c r="K51" s="2"/>
      <c r="L51" s="2">
        <v>1.944</v>
      </c>
      <c r="M51" s="2">
        <v>0.61</v>
      </c>
      <c r="N51" s="2">
        <f t="shared" si="1"/>
        <v>2.5539999999999998</v>
      </c>
      <c r="O51" s="2">
        <f t="shared" si="2"/>
        <v>0.23884103367267034</v>
      </c>
      <c r="P51" s="10">
        <v>1.22</v>
      </c>
      <c r="Q51" s="10">
        <v>1.36</v>
      </c>
      <c r="R51" s="10">
        <v>0.94</v>
      </c>
      <c r="S51" s="10">
        <f t="shared" si="3"/>
        <v>2.58</v>
      </c>
      <c r="T51" s="10">
        <f t="shared" si="4"/>
        <v>3.52</v>
      </c>
      <c r="U51" s="10">
        <f t="shared" si="5"/>
        <v>0.26704545454545453</v>
      </c>
      <c r="V51" s="10">
        <v>6553.9977799999997</v>
      </c>
      <c r="W51" s="10">
        <f t="shared" si="6"/>
        <v>133832.63466759998</v>
      </c>
      <c r="X51" s="12">
        <v>2.2509999999999999</v>
      </c>
      <c r="Y51" s="12">
        <v>1.1339999999999999</v>
      </c>
      <c r="Z51" s="12">
        <v>0.21</v>
      </c>
      <c r="AA51" s="9">
        <f>SUM(X51:Z51)</f>
        <v>3.5949999999999998</v>
      </c>
      <c r="AB51" s="9">
        <f>Y51/AA51</f>
        <v>0.31543810848400555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916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2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918</v>
      </c>
      <c r="BB51">
        <v>0</v>
      </c>
      <c r="BC51">
        <v>916</v>
      </c>
      <c r="BD51">
        <v>2</v>
      </c>
      <c r="BE51">
        <v>0</v>
      </c>
      <c r="BF51">
        <v>2</v>
      </c>
    </row>
    <row r="52" spans="1:58" x14ac:dyDescent="0.25">
      <c r="A52" s="3">
        <v>50</v>
      </c>
      <c r="B52" s="3">
        <v>2</v>
      </c>
      <c r="C52" s="3" t="s">
        <v>5</v>
      </c>
      <c r="D52" s="4" t="s">
        <v>11</v>
      </c>
      <c r="E52" s="5" t="s">
        <v>12</v>
      </c>
      <c r="F52" s="3" t="s">
        <v>7</v>
      </c>
      <c r="G52" s="3">
        <v>3.2</v>
      </c>
      <c r="H52" s="3"/>
      <c r="I52" s="3">
        <f t="shared" si="7"/>
        <v>3.2</v>
      </c>
      <c r="J52" s="3" t="s">
        <v>20</v>
      </c>
      <c r="K52" s="2"/>
      <c r="L52" s="2">
        <v>1.708</v>
      </c>
      <c r="M52" s="2">
        <v>0.38400000000000001</v>
      </c>
      <c r="N52" s="2">
        <f t="shared" si="1"/>
        <v>2.0920000000000001</v>
      </c>
      <c r="O52" s="2">
        <f t="shared" si="2"/>
        <v>0.1835564053537285</v>
      </c>
      <c r="P52" s="10">
        <v>1.17</v>
      </c>
      <c r="Q52" s="10">
        <v>2.69</v>
      </c>
      <c r="R52" s="10">
        <v>0.88</v>
      </c>
      <c r="S52" s="10">
        <f t="shared" si="3"/>
        <v>3.86</v>
      </c>
      <c r="T52" s="10">
        <f t="shared" si="4"/>
        <v>4.74</v>
      </c>
      <c r="U52" s="10">
        <f t="shared" si="5"/>
        <v>0.18565400843881855</v>
      </c>
      <c r="V52" s="10">
        <v>6332.8984190000001</v>
      </c>
      <c r="W52" s="10">
        <f t="shared" si="6"/>
        <v>129317.78571597999</v>
      </c>
      <c r="X52" s="12"/>
      <c r="Y52" s="12"/>
      <c r="Z52" s="12"/>
      <c r="AA52" s="9"/>
      <c r="AB52" s="9"/>
      <c r="AC52">
        <v>0</v>
      </c>
      <c r="AD52">
        <v>0</v>
      </c>
      <c r="AE52">
        <v>0</v>
      </c>
      <c r="AF52">
        <v>2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266</v>
      </c>
      <c r="AM52">
        <v>4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2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274</v>
      </c>
      <c r="BB52">
        <v>2</v>
      </c>
      <c r="BC52">
        <v>270</v>
      </c>
      <c r="BD52">
        <v>2</v>
      </c>
      <c r="BE52">
        <v>0</v>
      </c>
      <c r="BF52">
        <v>4</v>
      </c>
    </row>
    <row r="53" spans="1:58" x14ac:dyDescent="0.25">
      <c r="A53" s="3">
        <v>51</v>
      </c>
      <c r="B53" s="3">
        <v>2</v>
      </c>
      <c r="C53" s="3" t="s">
        <v>5</v>
      </c>
      <c r="D53" s="4" t="s">
        <v>11</v>
      </c>
      <c r="E53" s="5" t="s">
        <v>12</v>
      </c>
      <c r="F53" s="3" t="s">
        <v>8</v>
      </c>
      <c r="G53" s="3">
        <v>3.8</v>
      </c>
      <c r="H53" s="3"/>
      <c r="I53" s="3">
        <f t="shared" si="7"/>
        <v>3.8</v>
      </c>
      <c r="J53" s="3" t="s">
        <v>18</v>
      </c>
      <c r="K53" s="2">
        <v>2</v>
      </c>
      <c r="L53" s="2">
        <v>3.0569999999999999</v>
      </c>
      <c r="M53" s="2">
        <v>0.58599999999999997</v>
      </c>
      <c r="N53" s="2">
        <f t="shared" si="1"/>
        <v>3.6429999999999998</v>
      </c>
      <c r="O53" s="2">
        <f t="shared" si="2"/>
        <v>0.16085643700247049</v>
      </c>
      <c r="P53" s="10">
        <v>2.19</v>
      </c>
      <c r="Q53" s="10">
        <v>0.49</v>
      </c>
      <c r="R53" s="10">
        <v>0.88</v>
      </c>
      <c r="S53" s="10">
        <f t="shared" si="3"/>
        <v>2.6799999999999997</v>
      </c>
      <c r="T53" s="10">
        <f t="shared" si="4"/>
        <v>3.5599999999999996</v>
      </c>
      <c r="U53" s="10">
        <f t="shared" si="5"/>
        <v>0.24719101123595508</v>
      </c>
      <c r="V53" s="10">
        <v>9074.4073210000006</v>
      </c>
      <c r="W53" s="10">
        <f t="shared" si="6"/>
        <v>185299.39749481998</v>
      </c>
      <c r="X53" s="12"/>
      <c r="Y53" s="12"/>
      <c r="Z53" s="12"/>
      <c r="AA53" s="9"/>
      <c r="AB53" s="9"/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2</v>
      </c>
      <c r="AM53">
        <v>28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1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31</v>
      </c>
      <c r="BB53">
        <v>0</v>
      </c>
      <c r="BC53">
        <v>31</v>
      </c>
      <c r="BD53">
        <v>0</v>
      </c>
      <c r="BE53">
        <v>0</v>
      </c>
      <c r="BF53">
        <v>3</v>
      </c>
    </row>
    <row r="54" spans="1:58" x14ac:dyDescent="0.25">
      <c r="A54" s="3">
        <v>52</v>
      </c>
      <c r="B54" s="3">
        <v>2</v>
      </c>
      <c r="C54" s="3" t="s">
        <v>5</v>
      </c>
      <c r="D54" s="4" t="s">
        <v>9</v>
      </c>
      <c r="E54" s="5" t="s">
        <v>13</v>
      </c>
      <c r="F54" s="3" t="s">
        <v>6</v>
      </c>
      <c r="G54" s="3">
        <v>12.2</v>
      </c>
      <c r="H54" s="3"/>
      <c r="I54" s="3">
        <f t="shared" si="7"/>
        <v>12.2</v>
      </c>
      <c r="J54" s="3" t="s">
        <v>18</v>
      </c>
      <c r="K54" s="2">
        <v>2</v>
      </c>
      <c r="L54" s="2">
        <v>2.4300000000000002</v>
      </c>
      <c r="M54" s="2">
        <v>1.0429999999999999</v>
      </c>
      <c r="N54" s="2">
        <f t="shared" si="1"/>
        <v>3.4729999999999999</v>
      </c>
      <c r="O54" s="2">
        <f t="shared" si="2"/>
        <v>0.30031672905269219</v>
      </c>
      <c r="P54" s="10">
        <v>1.49</v>
      </c>
      <c r="Q54" s="10">
        <v>1.26</v>
      </c>
      <c r="R54" s="10">
        <v>1.0900000000000001</v>
      </c>
      <c r="S54" s="10">
        <f t="shared" si="3"/>
        <v>2.75</v>
      </c>
      <c r="T54" s="10">
        <f t="shared" si="4"/>
        <v>3.84</v>
      </c>
      <c r="U54" s="10">
        <f t="shared" si="5"/>
        <v>0.28385416666666669</v>
      </c>
      <c r="V54" s="10">
        <v>4282.7688509999998</v>
      </c>
      <c r="W54" s="10">
        <f t="shared" si="6"/>
        <v>87454.139937419997</v>
      </c>
      <c r="X54" s="12">
        <v>2.5659999999999998</v>
      </c>
      <c r="Y54" s="12">
        <v>0.90100000000000002</v>
      </c>
      <c r="Z54" s="12">
        <v>0.24299999999999999</v>
      </c>
      <c r="AA54" s="9">
        <f>SUM(X54:Z54)</f>
        <v>3.7099999999999995</v>
      </c>
      <c r="AB54" s="9">
        <f>Y54/AA54</f>
        <v>0.24285714285714288</v>
      </c>
    </row>
    <row r="55" spans="1:58" x14ac:dyDescent="0.25">
      <c r="A55" s="3">
        <v>53</v>
      </c>
      <c r="B55" s="3">
        <v>2</v>
      </c>
      <c r="C55" s="3" t="s">
        <v>5</v>
      </c>
      <c r="D55" s="4" t="s">
        <v>9</v>
      </c>
      <c r="E55" s="5" t="s">
        <v>13</v>
      </c>
      <c r="F55" s="3" t="s">
        <v>7</v>
      </c>
      <c r="G55" s="3">
        <v>2.4</v>
      </c>
      <c r="H55" s="3"/>
      <c r="I55" s="3">
        <f t="shared" si="7"/>
        <v>2.4</v>
      </c>
      <c r="J55" s="3" t="s">
        <v>18</v>
      </c>
      <c r="K55" s="2"/>
      <c r="L55" s="2">
        <v>1.5449999999999999</v>
      </c>
      <c r="M55" s="2">
        <v>0.58499999999999996</v>
      </c>
      <c r="N55" s="2">
        <f t="shared" si="1"/>
        <v>2.13</v>
      </c>
      <c r="O55" s="2">
        <f t="shared" si="2"/>
        <v>0.27464788732394368</v>
      </c>
      <c r="P55" s="10">
        <v>1.93</v>
      </c>
      <c r="Q55" s="10">
        <v>1.8</v>
      </c>
      <c r="R55" s="10">
        <v>1.21</v>
      </c>
      <c r="S55" s="10">
        <f t="shared" si="3"/>
        <v>3.73</v>
      </c>
      <c r="T55" s="10">
        <f t="shared" si="4"/>
        <v>4.9399999999999995</v>
      </c>
      <c r="U55" s="10">
        <f t="shared" si="5"/>
        <v>0.24493927125506074</v>
      </c>
      <c r="V55" s="10">
        <v>4476.3685329999998</v>
      </c>
      <c r="W55" s="10">
        <f t="shared" si="6"/>
        <v>91407.445443859993</v>
      </c>
      <c r="X55" s="12"/>
      <c r="Y55" s="12"/>
      <c r="Z55" s="12"/>
      <c r="AA55" s="9"/>
      <c r="AB55" s="9"/>
    </row>
    <row r="56" spans="1:58" x14ac:dyDescent="0.25">
      <c r="A56" s="3">
        <v>54</v>
      </c>
      <c r="B56" s="3">
        <v>2</v>
      </c>
      <c r="C56" s="3" t="s">
        <v>5</v>
      </c>
      <c r="D56" s="4" t="s">
        <v>9</v>
      </c>
      <c r="E56" s="5" t="s">
        <v>13</v>
      </c>
      <c r="F56" s="3" t="s">
        <v>8</v>
      </c>
      <c r="G56" s="3">
        <v>15.2</v>
      </c>
      <c r="H56" s="3"/>
      <c r="I56" s="3">
        <f t="shared" si="7"/>
        <v>15.2</v>
      </c>
      <c r="J56" s="3" t="s">
        <v>20</v>
      </c>
      <c r="K56" s="2"/>
      <c r="L56" s="2">
        <v>2.0339999999999998</v>
      </c>
      <c r="M56" s="2">
        <v>1.034</v>
      </c>
      <c r="N56" s="2">
        <f t="shared" si="1"/>
        <v>3.0679999999999996</v>
      </c>
      <c r="O56" s="2">
        <f t="shared" si="2"/>
        <v>0.33702737940026078</v>
      </c>
      <c r="P56" s="10">
        <v>1.75</v>
      </c>
      <c r="Q56" s="10">
        <v>1.07</v>
      </c>
      <c r="R56" s="10">
        <v>1.35</v>
      </c>
      <c r="S56" s="10">
        <f t="shared" si="3"/>
        <v>2.8200000000000003</v>
      </c>
      <c r="T56" s="10">
        <f t="shared" si="4"/>
        <v>4.17</v>
      </c>
      <c r="U56" s="10">
        <f t="shared" si="5"/>
        <v>0.32374100719424465</v>
      </c>
      <c r="V56" s="10">
        <v>3649.7089500000002</v>
      </c>
      <c r="W56" s="10">
        <f t="shared" si="6"/>
        <v>74527.056758999999</v>
      </c>
      <c r="X56" s="12"/>
      <c r="Y56" s="12"/>
      <c r="Z56" s="12"/>
      <c r="AA56" s="9"/>
      <c r="AB56" s="9"/>
    </row>
    <row r="57" spans="1:58" x14ac:dyDescent="0.25">
      <c r="A57" s="3">
        <v>55</v>
      </c>
      <c r="B57" s="3">
        <v>2</v>
      </c>
      <c r="C57" s="3" t="s">
        <v>5</v>
      </c>
      <c r="D57" s="6" t="s">
        <v>10</v>
      </c>
      <c r="E57" s="5" t="s">
        <v>13</v>
      </c>
      <c r="F57" s="3" t="s">
        <v>6</v>
      </c>
      <c r="G57" s="3">
        <v>16.899999999999999</v>
      </c>
      <c r="H57" s="3">
        <v>0.9</v>
      </c>
      <c r="I57" s="3">
        <f t="shared" si="7"/>
        <v>17.799999999999997</v>
      </c>
      <c r="J57" s="3" t="s">
        <v>20</v>
      </c>
      <c r="K57" s="2">
        <v>2</v>
      </c>
      <c r="L57" s="2">
        <v>2.7770000000000001</v>
      </c>
      <c r="M57" s="2">
        <v>1.514</v>
      </c>
      <c r="N57" s="2">
        <f t="shared" si="1"/>
        <v>4.2910000000000004</v>
      </c>
      <c r="O57" s="2">
        <f t="shared" si="2"/>
        <v>0.35283150780703798</v>
      </c>
      <c r="P57" s="10">
        <v>2.5</v>
      </c>
      <c r="Q57" s="10">
        <v>0.71</v>
      </c>
      <c r="R57" s="10">
        <v>1.27</v>
      </c>
      <c r="S57" s="10">
        <f t="shared" si="3"/>
        <v>3.21</v>
      </c>
      <c r="T57" s="10">
        <f t="shared" si="4"/>
        <v>4.4800000000000004</v>
      </c>
      <c r="U57" s="10">
        <f t="shared" si="5"/>
        <v>0.28348214285714285</v>
      </c>
      <c r="V57" s="10">
        <v>10047.94025</v>
      </c>
      <c r="W57" s="10">
        <f t="shared" si="6"/>
        <v>205178.93990499998</v>
      </c>
      <c r="X57" s="12">
        <v>3.19</v>
      </c>
      <c r="Y57" s="12">
        <v>1.288</v>
      </c>
      <c r="Z57" s="12">
        <v>0.38200000000000001</v>
      </c>
      <c r="AA57" s="9">
        <f>SUM(X57:Z57)</f>
        <v>4.8599999999999994</v>
      </c>
      <c r="AB57" s="9">
        <f>Y57/AA57</f>
        <v>0.26502057613168728</v>
      </c>
    </row>
    <row r="58" spans="1:58" x14ac:dyDescent="0.25">
      <c r="A58" s="3">
        <v>56</v>
      </c>
      <c r="B58" s="3">
        <v>2</v>
      </c>
      <c r="C58" s="3" t="s">
        <v>5</v>
      </c>
      <c r="D58" s="6" t="s">
        <v>10</v>
      </c>
      <c r="E58" s="5" t="s">
        <v>13</v>
      </c>
      <c r="F58" s="3" t="s">
        <v>7</v>
      </c>
      <c r="G58" s="3">
        <v>15</v>
      </c>
      <c r="H58" s="3"/>
      <c r="I58" s="3">
        <f t="shared" si="7"/>
        <v>15</v>
      </c>
      <c r="J58" s="3" t="s">
        <v>20</v>
      </c>
      <c r="K58" s="2">
        <v>1</v>
      </c>
      <c r="L58" s="2">
        <v>2.94</v>
      </c>
      <c r="M58" s="2">
        <v>0.58899999999999997</v>
      </c>
      <c r="N58" s="2">
        <f t="shared" si="1"/>
        <v>3.5289999999999999</v>
      </c>
      <c r="O58" s="2">
        <f t="shared" si="2"/>
        <v>0.16690280532728818</v>
      </c>
      <c r="P58" s="10">
        <v>2.15</v>
      </c>
      <c r="Q58" s="10">
        <v>1.28</v>
      </c>
      <c r="R58" s="10">
        <v>1.31</v>
      </c>
      <c r="S58" s="10">
        <f t="shared" si="3"/>
        <v>3.4299999999999997</v>
      </c>
      <c r="T58" s="10">
        <f t="shared" si="4"/>
        <v>4.74</v>
      </c>
      <c r="U58" s="10">
        <f t="shared" si="5"/>
        <v>0.27637130801687765</v>
      </c>
      <c r="V58" s="10">
        <v>3649.7096369999999</v>
      </c>
      <c r="W58" s="10">
        <f t="shared" si="6"/>
        <v>74527.070787539997</v>
      </c>
      <c r="X58" s="12"/>
      <c r="Y58" s="12"/>
      <c r="Z58" s="12"/>
      <c r="AA58" s="9"/>
      <c r="AB58" s="9"/>
    </row>
    <row r="59" spans="1:58" x14ac:dyDescent="0.25">
      <c r="A59" s="3">
        <v>57</v>
      </c>
      <c r="B59" s="3">
        <v>2</v>
      </c>
      <c r="C59" s="3" t="s">
        <v>5</v>
      </c>
      <c r="D59" s="6" t="s">
        <v>10</v>
      </c>
      <c r="E59" s="5" t="s">
        <v>13</v>
      </c>
      <c r="F59" s="3" t="s">
        <v>8</v>
      </c>
      <c r="G59" s="3">
        <v>11.3</v>
      </c>
      <c r="H59" s="3"/>
      <c r="I59" s="3">
        <f t="shared" si="7"/>
        <v>11.3</v>
      </c>
      <c r="J59" s="3" t="s">
        <v>18</v>
      </c>
      <c r="K59" s="2">
        <v>1</v>
      </c>
      <c r="L59" s="2">
        <v>2.8340000000000001</v>
      </c>
      <c r="M59" s="2">
        <v>0.90300000000000002</v>
      </c>
      <c r="N59" s="2">
        <f t="shared" si="1"/>
        <v>3.7370000000000001</v>
      </c>
      <c r="O59" s="2">
        <f t="shared" si="2"/>
        <v>0.24163767728124164</v>
      </c>
      <c r="P59" s="10">
        <v>0.86</v>
      </c>
      <c r="Q59" s="10">
        <v>1.95</v>
      </c>
      <c r="R59" s="10">
        <v>1.1499999999999999</v>
      </c>
      <c r="S59" s="10">
        <f t="shared" si="3"/>
        <v>2.81</v>
      </c>
      <c r="T59" s="10">
        <f t="shared" si="4"/>
        <v>3.96</v>
      </c>
      <c r="U59" s="10">
        <f t="shared" si="5"/>
        <v>0.29040404040404039</v>
      </c>
      <c r="V59" s="10">
        <v>2356.378772</v>
      </c>
      <c r="W59" s="10">
        <f t="shared" si="6"/>
        <v>48117.254524239994</v>
      </c>
      <c r="X59" s="12"/>
      <c r="Y59" s="12"/>
      <c r="Z59" s="12"/>
      <c r="AA59" s="9"/>
      <c r="AB59" s="9"/>
    </row>
    <row r="60" spans="1:58" x14ac:dyDescent="0.25">
      <c r="A60" s="3">
        <v>58</v>
      </c>
      <c r="B60" s="3">
        <v>2</v>
      </c>
      <c r="C60" s="3" t="s">
        <v>5</v>
      </c>
      <c r="D60" s="4" t="s">
        <v>11</v>
      </c>
      <c r="E60" s="5" t="s">
        <v>13</v>
      </c>
      <c r="F60" s="3" t="s">
        <v>6</v>
      </c>
      <c r="G60" s="3">
        <v>7.3</v>
      </c>
      <c r="H60" s="3"/>
      <c r="I60" s="3">
        <f t="shared" si="7"/>
        <v>7.3</v>
      </c>
      <c r="J60" s="3" t="s">
        <v>20</v>
      </c>
      <c r="K60" s="2"/>
      <c r="L60" s="2">
        <v>1.2270000000000001</v>
      </c>
      <c r="M60" s="2">
        <v>0.47399999999999998</v>
      </c>
      <c r="N60" s="2">
        <f t="shared" si="1"/>
        <v>1.7010000000000001</v>
      </c>
      <c r="O60" s="2">
        <f t="shared" si="2"/>
        <v>0.27865961199294531</v>
      </c>
      <c r="P60" s="10">
        <v>0.62</v>
      </c>
      <c r="Q60" s="10">
        <v>2.27</v>
      </c>
      <c r="R60" s="10">
        <v>2.0699999999999998</v>
      </c>
      <c r="S60" s="10">
        <f t="shared" si="3"/>
        <v>2.89</v>
      </c>
      <c r="T60" s="10">
        <f t="shared" si="4"/>
        <v>4.96</v>
      </c>
      <c r="U60" s="10">
        <f t="shared" si="5"/>
        <v>0.41733870967741932</v>
      </c>
      <c r="V60" s="10">
        <v>4775.7087620000002</v>
      </c>
      <c r="W60" s="10">
        <f t="shared" si="6"/>
        <v>97519.972920040003</v>
      </c>
      <c r="X60" s="12">
        <v>2.9220000000000002</v>
      </c>
      <c r="Y60" s="12">
        <v>1.429</v>
      </c>
      <c r="Z60" s="12">
        <v>0.218</v>
      </c>
      <c r="AA60" s="9">
        <f>SUM(X60:Z60)</f>
        <v>4.569</v>
      </c>
      <c r="AB60" s="9">
        <f>Y60/AA60</f>
        <v>0.31275990369884005</v>
      </c>
    </row>
    <row r="61" spans="1:58" x14ac:dyDescent="0.25">
      <c r="A61" s="3">
        <v>59</v>
      </c>
      <c r="B61" s="3">
        <v>2</v>
      </c>
      <c r="C61" s="3" t="s">
        <v>5</v>
      </c>
      <c r="D61" s="4" t="s">
        <v>11</v>
      </c>
      <c r="E61" s="5" t="s">
        <v>13</v>
      </c>
      <c r="F61" s="3" t="s">
        <v>7</v>
      </c>
      <c r="G61" s="3">
        <v>12.4</v>
      </c>
      <c r="H61" s="3"/>
      <c r="I61" s="3">
        <f t="shared" si="7"/>
        <v>12.4</v>
      </c>
      <c r="J61" s="3" t="s">
        <v>20</v>
      </c>
      <c r="K61" s="2"/>
      <c r="L61" s="2">
        <v>2.3860000000000001</v>
      </c>
      <c r="M61" s="2">
        <v>1.2490000000000001</v>
      </c>
      <c r="N61" s="2">
        <f t="shared" si="1"/>
        <v>3.6350000000000002</v>
      </c>
      <c r="O61" s="2">
        <f t="shared" si="2"/>
        <v>0.34360385144429162</v>
      </c>
      <c r="P61" s="10">
        <v>1.61</v>
      </c>
      <c r="Q61" s="10">
        <v>1.6</v>
      </c>
      <c r="R61" s="10">
        <v>1.39</v>
      </c>
      <c r="S61" s="10">
        <f t="shared" si="3"/>
        <v>3.21</v>
      </c>
      <c r="T61" s="10">
        <f t="shared" si="4"/>
        <v>4.5999999999999996</v>
      </c>
      <c r="U61" s="10">
        <f t="shared" si="5"/>
        <v>0.30217391304347824</v>
      </c>
      <c r="V61" s="10">
        <v>11943.70413</v>
      </c>
      <c r="W61" s="10">
        <f t="shared" si="6"/>
        <v>243890.43833459998</v>
      </c>
      <c r="X61" s="9"/>
      <c r="Y61" s="9"/>
      <c r="Z61" s="9"/>
      <c r="AA61" s="9"/>
      <c r="AB61" s="9"/>
    </row>
    <row r="62" spans="1:58" x14ac:dyDescent="0.25">
      <c r="A62" s="3">
        <v>60</v>
      </c>
      <c r="B62" s="3">
        <v>2</v>
      </c>
      <c r="C62" s="3" t="s">
        <v>5</v>
      </c>
      <c r="D62" s="4" t="s">
        <v>11</v>
      </c>
      <c r="E62" s="5" t="s">
        <v>13</v>
      </c>
      <c r="F62" s="3" t="s">
        <v>8</v>
      </c>
      <c r="G62" s="3">
        <v>9.9</v>
      </c>
      <c r="H62" s="3"/>
      <c r="I62" s="3">
        <f t="shared" si="7"/>
        <v>9.9</v>
      </c>
      <c r="J62" s="3" t="s">
        <v>20</v>
      </c>
      <c r="K62" s="2"/>
      <c r="L62" s="2">
        <v>2.5390000000000001</v>
      </c>
      <c r="M62" s="2">
        <v>0.89700000000000002</v>
      </c>
      <c r="N62" s="2">
        <f t="shared" si="1"/>
        <v>3.4359999999999999</v>
      </c>
      <c r="O62" s="2">
        <f t="shared" si="2"/>
        <v>0.26105937136204893</v>
      </c>
      <c r="P62" s="10">
        <v>2.12</v>
      </c>
      <c r="Q62" s="10">
        <v>1.56</v>
      </c>
      <c r="R62" s="10">
        <v>1.03</v>
      </c>
      <c r="S62" s="10">
        <f t="shared" si="3"/>
        <v>3.68</v>
      </c>
      <c r="T62" s="10">
        <f t="shared" si="4"/>
        <v>4.71</v>
      </c>
      <c r="U62" s="10">
        <f t="shared" si="5"/>
        <v>0.21868365180467092</v>
      </c>
      <c r="V62" s="10">
        <v>4930.3813120000004</v>
      </c>
      <c r="W62" s="10">
        <f t="shared" si="6"/>
        <v>100678.38639104001</v>
      </c>
      <c r="X62" s="12"/>
      <c r="Y62" s="12"/>
      <c r="Z62" s="12"/>
      <c r="AA62" s="9"/>
      <c r="AB62" s="9"/>
    </row>
    <row r="63" spans="1:58" x14ac:dyDescent="0.25">
      <c r="A63" s="3">
        <v>61</v>
      </c>
      <c r="B63" s="3">
        <v>2</v>
      </c>
      <c r="C63" s="3" t="s">
        <v>4</v>
      </c>
      <c r="D63" s="4" t="s">
        <v>9</v>
      </c>
      <c r="E63" s="5" t="s">
        <v>12</v>
      </c>
      <c r="F63" s="3" t="s">
        <v>6</v>
      </c>
      <c r="G63" s="3">
        <v>9.1999999999999993</v>
      </c>
      <c r="H63" s="3"/>
      <c r="I63" s="3">
        <f t="shared" si="7"/>
        <v>9.1999999999999993</v>
      </c>
      <c r="J63" s="3" t="s">
        <v>18</v>
      </c>
      <c r="K63" s="2"/>
      <c r="L63" s="2">
        <v>1.7210000000000001</v>
      </c>
      <c r="M63" s="2">
        <v>0.63600000000000001</v>
      </c>
      <c r="N63" s="2">
        <f t="shared" si="1"/>
        <v>2.3570000000000002</v>
      </c>
      <c r="O63" s="2">
        <f t="shared" si="2"/>
        <v>0.26983453542638947</v>
      </c>
      <c r="P63" s="10">
        <v>0.91</v>
      </c>
      <c r="Q63" s="10">
        <v>1.83</v>
      </c>
      <c r="R63" s="10">
        <v>0.99</v>
      </c>
      <c r="S63" s="10">
        <f t="shared" si="3"/>
        <v>2.74</v>
      </c>
      <c r="T63" s="10">
        <f t="shared" si="4"/>
        <v>3.7300000000000004</v>
      </c>
      <c r="U63" s="10">
        <f t="shared" si="5"/>
        <v>0.26541554959785518</v>
      </c>
      <c r="V63" s="10">
        <v>2865.879782</v>
      </c>
      <c r="W63" s="10">
        <f t="shared" si="6"/>
        <v>58521.265148439998</v>
      </c>
      <c r="X63" s="12">
        <v>1.7509999999999999</v>
      </c>
      <c r="Y63" s="12">
        <v>1.3169999999999999</v>
      </c>
      <c r="Z63" s="12">
        <v>0.25700000000000001</v>
      </c>
      <c r="AA63" s="9">
        <f>SUM(X63:Z63)</f>
        <v>3.3249999999999997</v>
      </c>
      <c r="AB63" s="9">
        <f>Y63/AA63</f>
        <v>0.39609022556390977</v>
      </c>
      <c r="AC63">
        <v>30</v>
      </c>
      <c r="AD63">
        <v>0</v>
      </c>
      <c r="AE63">
        <v>0</v>
      </c>
      <c r="AF63">
        <v>0</v>
      </c>
      <c r="AG63">
        <v>0</v>
      </c>
      <c r="AH63">
        <v>2</v>
      </c>
      <c r="AI63">
        <v>6</v>
      </c>
      <c r="AJ63">
        <v>0</v>
      </c>
      <c r="AK63">
        <v>2</v>
      </c>
      <c r="AL63">
        <v>78</v>
      </c>
      <c r="AM63">
        <v>20</v>
      </c>
      <c r="AN63">
        <v>0</v>
      </c>
      <c r="AO63">
        <v>0</v>
      </c>
      <c r="AP63">
        <v>0</v>
      </c>
      <c r="AQ63">
        <v>0</v>
      </c>
      <c r="AR63">
        <v>4</v>
      </c>
      <c r="AS63">
        <v>0</v>
      </c>
      <c r="AT63">
        <v>18</v>
      </c>
      <c r="AU63">
        <v>28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188</v>
      </c>
      <c r="BB63">
        <v>38</v>
      </c>
      <c r="BC63">
        <v>104</v>
      </c>
      <c r="BD63">
        <v>46</v>
      </c>
      <c r="BE63">
        <v>0</v>
      </c>
      <c r="BF63">
        <v>9</v>
      </c>
    </row>
    <row r="64" spans="1:58" x14ac:dyDescent="0.25">
      <c r="A64" s="3">
        <v>62</v>
      </c>
      <c r="B64" s="3">
        <v>2</v>
      </c>
      <c r="C64" s="3" t="s">
        <v>4</v>
      </c>
      <c r="D64" s="4" t="s">
        <v>9</v>
      </c>
      <c r="E64" s="5" t="s">
        <v>12</v>
      </c>
      <c r="F64" s="3" t="s">
        <v>7</v>
      </c>
      <c r="G64" s="3">
        <v>18.399999999999999</v>
      </c>
      <c r="H64" s="3">
        <v>1.3</v>
      </c>
      <c r="I64" s="3">
        <f t="shared" si="7"/>
        <v>19.7</v>
      </c>
      <c r="J64" s="3" t="s">
        <v>20</v>
      </c>
      <c r="K64" s="2"/>
      <c r="L64" s="2">
        <v>2.395</v>
      </c>
      <c r="M64" s="2">
        <v>1.333</v>
      </c>
      <c r="N64" s="2">
        <f t="shared" si="1"/>
        <v>3.7279999999999998</v>
      </c>
      <c r="O64" s="2">
        <f t="shared" si="2"/>
        <v>0.35756437768240346</v>
      </c>
      <c r="P64" s="10">
        <v>1.64</v>
      </c>
      <c r="Q64" s="10">
        <v>1.25</v>
      </c>
      <c r="R64" s="10">
        <v>1.21</v>
      </c>
      <c r="S64" s="10">
        <f t="shared" si="3"/>
        <v>2.8899999999999997</v>
      </c>
      <c r="T64" s="10">
        <f t="shared" si="4"/>
        <v>4.0999999999999996</v>
      </c>
      <c r="U64" s="10">
        <f t="shared" si="5"/>
        <v>0.29512195121951224</v>
      </c>
      <c r="V64" s="10">
        <v>3837.9767179999999</v>
      </c>
      <c r="W64" s="10">
        <f t="shared" si="6"/>
        <v>78371.484581559984</v>
      </c>
      <c r="X64" s="12"/>
      <c r="Y64" s="12"/>
      <c r="Z64" s="12"/>
      <c r="AC64">
        <v>2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13</v>
      </c>
      <c r="AN64">
        <v>0</v>
      </c>
      <c r="AO64">
        <v>0</v>
      </c>
      <c r="AP64">
        <v>3</v>
      </c>
      <c r="AQ64">
        <v>0</v>
      </c>
      <c r="AR64">
        <v>0</v>
      </c>
      <c r="AS64">
        <v>1</v>
      </c>
      <c r="AT64">
        <v>0</v>
      </c>
      <c r="AU64">
        <v>3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35</v>
      </c>
      <c r="BB64">
        <v>2</v>
      </c>
      <c r="BC64">
        <v>30</v>
      </c>
      <c r="BD64">
        <v>3</v>
      </c>
      <c r="BE64">
        <v>0</v>
      </c>
      <c r="BF64">
        <v>6</v>
      </c>
    </row>
    <row r="65" spans="1:58" x14ac:dyDescent="0.25">
      <c r="A65" s="3">
        <v>63</v>
      </c>
      <c r="B65" s="3">
        <v>2</v>
      </c>
      <c r="C65" s="3" t="s">
        <v>4</v>
      </c>
      <c r="D65" s="4" t="s">
        <v>9</v>
      </c>
      <c r="E65" s="5" t="s">
        <v>12</v>
      </c>
      <c r="F65" s="3" t="s">
        <v>8</v>
      </c>
      <c r="G65" s="3">
        <v>13</v>
      </c>
      <c r="H65" s="3"/>
      <c r="I65" s="3">
        <f t="shared" si="7"/>
        <v>13</v>
      </c>
      <c r="J65" s="3" t="s">
        <v>18</v>
      </c>
      <c r="K65" s="2"/>
      <c r="L65" s="2">
        <v>1.3779999999999999</v>
      </c>
      <c r="M65" s="2">
        <v>0.95699999999999996</v>
      </c>
      <c r="N65" s="2">
        <f t="shared" si="1"/>
        <v>2.335</v>
      </c>
      <c r="O65" s="2">
        <f t="shared" si="2"/>
        <v>0.40985010706638114</v>
      </c>
      <c r="P65" s="10">
        <v>1.77</v>
      </c>
      <c r="Q65" s="10">
        <v>1.27</v>
      </c>
      <c r="R65" s="10">
        <v>1.3</v>
      </c>
      <c r="S65" s="10">
        <f t="shared" si="3"/>
        <v>3.04</v>
      </c>
      <c r="T65" s="10">
        <f t="shared" si="4"/>
        <v>4.34</v>
      </c>
      <c r="U65" s="10">
        <f t="shared" si="5"/>
        <v>0.29953917050691248</v>
      </c>
      <c r="V65" s="10">
        <v>2034.084658</v>
      </c>
      <c r="W65" s="10">
        <f t="shared" si="6"/>
        <v>41536.008716359996</v>
      </c>
      <c r="X65" s="12"/>
      <c r="Y65" s="12"/>
      <c r="Z65" s="12"/>
      <c r="AC65">
        <v>8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2</v>
      </c>
      <c r="AJ65">
        <v>0</v>
      </c>
      <c r="AK65">
        <v>4</v>
      </c>
      <c r="AL65">
        <v>132</v>
      </c>
      <c r="AM65">
        <v>34</v>
      </c>
      <c r="AN65">
        <v>0</v>
      </c>
      <c r="AO65">
        <v>0</v>
      </c>
      <c r="AP65">
        <v>0</v>
      </c>
      <c r="AQ65">
        <v>2</v>
      </c>
      <c r="AR65">
        <v>0</v>
      </c>
      <c r="AS65">
        <v>0</v>
      </c>
      <c r="AT65">
        <v>36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218</v>
      </c>
      <c r="BB65">
        <v>10</v>
      </c>
      <c r="BC65">
        <v>172</v>
      </c>
      <c r="BD65">
        <v>36</v>
      </c>
      <c r="BE65">
        <v>0</v>
      </c>
      <c r="BF65">
        <v>7</v>
      </c>
    </row>
    <row r="66" spans="1:58" x14ac:dyDescent="0.25">
      <c r="A66" s="3">
        <v>64</v>
      </c>
      <c r="B66" s="3">
        <v>2</v>
      </c>
      <c r="C66" s="3" t="s">
        <v>4</v>
      </c>
      <c r="D66" s="6" t="s">
        <v>10</v>
      </c>
      <c r="E66" s="5" t="s">
        <v>12</v>
      </c>
      <c r="F66" s="3" t="s">
        <v>6</v>
      </c>
      <c r="G66" s="3">
        <v>1.5</v>
      </c>
      <c r="H66" s="3"/>
      <c r="I66" s="3">
        <f t="shared" si="7"/>
        <v>1.5</v>
      </c>
      <c r="J66" s="3" t="s">
        <v>20</v>
      </c>
      <c r="K66" s="2"/>
      <c r="L66" s="2">
        <v>1.2030000000000001</v>
      </c>
      <c r="M66" s="2">
        <v>0.625</v>
      </c>
      <c r="N66" s="2">
        <f t="shared" si="1"/>
        <v>1.8280000000000001</v>
      </c>
      <c r="O66" s="2">
        <f t="shared" si="2"/>
        <v>0.34190371991247265</v>
      </c>
      <c r="P66" s="10">
        <v>2.2200000000000002</v>
      </c>
      <c r="Q66" s="10">
        <v>1.1000000000000001</v>
      </c>
      <c r="R66" s="10">
        <v>1.22</v>
      </c>
      <c r="S66" s="10">
        <f t="shared" si="3"/>
        <v>3.3200000000000003</v>
      </c>
      <c r="T66" s="10">
        <f t="shared" si="4"/>
        <v>4.54</v>
      </c>
      <c r="U66" s="10">
        <f t="shared" si="5"/>
        <v>0.2687224669603524</v>
      </c>
      <c r="V66" s="10">
        <v>1747.4079220000001</v>
      </c>
      <c r="W66" s="10">
        <f t="shared" si="6"/>
        <v>35682.069767239998</v>
      </c>
      <c r="X66" s="12">
        <v>1.8340000000000001</v>
      </c>
      <c r="Y66" s="12">
        <v>1.131</v>
      </c>
      <c r="Z66" s="12">
        <v>4.5999999999999999E-2</v>
      </c>
      <c r="AA66" s="9">
        <f>SUM(X66:Z66)</f>
        <v>3.0109999999999997</v>
      </c>
      <c r="AB66" s="9">
        <f>Y66/AA66</f>
        <v>0.37562271670541353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11.128205128205128</v>
      </c>
      <c r="AJ66">
        <v>0</v>
      </c>
      <c r="AK66">
        <v>0</v>
      </c>
      <c r="AL66">
        <v>294.89743589743591</v>
      </c>
      <c r="AM66">
        <v>5.5641025641025639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122.41025641025641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434</v>
      </c>
      <c r="BB66">
        <v>11.128205128205128</v>
      </c>
      <c r="BC66">
        <v>300.46153846153845</v>
      </c>
      <c r="BD66">
        <v>122.41025641025641</v>
      </c>
      <c r="BE66">
        <v>0</v>
      </c>
      <c r="BF66">
        <v>4</v>
      </c>
    </row>
    <row r="67" spans="1:58" x14ac:dyDescent="0.25">
      <c r="A67" s="3">
        <v>65</v>
      </c>
      <c r="B67" s="3">
        <v>2</v>
      </c>
      <c r="C67" s="3" t="s">
        <v>4</v>
      </c>
      <c r="D67" s="6" t="s">
        <v>10</v>
      </c>
      <c r="E67" s="5" t="s">
        <v>12</v>
      </c>
      <c r="F67" s="3" t="s">
        <v>7</v>
      </c>
      <c r="G67" s="3">
        <v>1.5</v>
      </c>
      <c r="H67" s="3"/>
      <c r="I67" s="3">
        <f t="shared" si="7"/>
        <v>1.5</v>
      </c>
      <c r="J67" s="3" t="s">
        <v>18</v>
      </c>
      <c r="K67" s="2"/>
      <c r="L67" s="2">
        <v>1.5369999999999999</v>
      </c>
      <c r="M67" s="2">
        <v>0.34599999999999997</v>
      </c>
      <c r="N67" s="2">
        <f t="shared" ref="N67:N130" si="8">SUM(L67:M67)</f>
        <v>1.883</v>
      </c>
      <c r="O67" s="2">
        <f t="shared" ref="O67:O130" si="9">M67/N67</f>
        <v>0.18374933616569303</v>
      </c>
      <c r="P67" s="10">
        <v>1.75</v>
      </c>
      <c r="Q67" s="10">
        <v>1.38</v>
      </c>
      <c r="R67" s="10">
        <v>1.32</v>
      </c>
      <c r="S67" s="10">
        <f t="shared" si="3"/>
        <v>3.13</v>
      </c>
      <c r="T67" s="10">
        <f t="shared" si="4"/>
        <v>4.45</v>
      </c>
      <c r="U67" s="10">
        <f t="shared" si="5"/>
        <v>0.29662921348314608</v>
      </c>
      <c r="V67" s="10">
        <v>7341.5050940000001</v>
      </c>
      <c r="W67" s="10">
        <f t="shared" si="6"/>
        <v>149913.53401947999</v>
      </c>
      <c r="X67" s="12"/>
      <c r="Y67" s="12"/>
      <c r="Z67" s="12"/>
      <c r="AA67" s="9"/>
      <c r="AB67" s="9"/>
      <c r="AC67">
        <v>4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17</v>
      </c>
      <c r="AM67">
        <v>0</v>
      </c>
      <c r="AN67">
        <v>0</v>
      </c>
      <c r="AO67">
        <v>0</v>
      </c>
      <c r="AP67">
        <v>0</v>
      </c>
      <c r="AQ67">
        <v>4</v>
      </c>
      <c r="AR67">
        <v>0</v>
      </c>
      <c r="AS67">
        <v>0</v>
      </c>
      <c r="AT67">
        <v>15</v>
      </c>
      <c r="AU67">
        <v>15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55</v>
      </c>
      <c r="BB67">
        <v>4</v>
      </c>
      <c r="BC67">
        <v>21</v>
      </c>
      <c r="BD67">
        <v>30</v>
      </c>
      <c r="BE67">
        <v>0</v>
      </c>
      <c r="BF67">
        <v>5</v>
      </c>
    </row>
    <row r="68" spans="1:58" x14ac:dyDescent="0.25">
      <c r="A68" s="3">
        <v>66</v>
      </c>
      <c r="B68" s="3">
        <v>2</v>
      </c>
      <c r="C68" s="3" t="s">
        <v>4</v>
      </c>
      <c r="D68" s="6" t="s">
        <v>10</v>
      </c>
      <c r="E68" s="5" t="s">
        <v>12</v>
      </c>
      <c r="F68" s="3" t="s">
        <v>8</v>
      </c>
      <c r="G68" s="3">
        <v>5.5</v>
      </c>
      <c r="H68" s="3"/>
      <c r="I68" s="3">
        <f t="shared" si="7"/>
        <v>5.5</v>
      </c>
      <c r="J68" s="3" t="s">
        <v>18</v>
      </c>
      <c r="K68" s="2"/>
      <c r="L68" s="2">
        <v>1.7509999999999999</v>
      </c>
      <c r="M68" s="2">
        <v>0.54200000000000004</v>
      </c>
      <c r="N68" s="2">
        <f t="shared" si="8"/>
        <v>2.2930000000000001</v>
      </c>
      <c r="O68" s="2">
        <f t="shared" si="9"/>
        <v>0.2363715656345399</v>
      </c>
      <c r="P68" s="10">
        <v>1.61</v>
      </c>
      <c r="Q68" s="10">
        <v>0.98</v>
      </c>
      <c r="R68" s="10">
        <v>1.2</v>
      </c>
      <c r="S68" s="10">
        <f t="shared" ref="S68:S131" si="10">P68+Q68</f>
        <v>2.59</v>
      </c>
      <c r="T68" s="10">
        <f t="shared" ref="T68:T131" si="11">R68+S68</f>
        <v>3.79</v>
      </c>
      <c r="U68" s="10">
        <f t="shared" ref="U68:U131" si="12">R68/T68</f>
        <v>0.31662269129287596</v>
      </c>
      <c r="V68" s="10">
        <v>2532.1779710000001</v>
      </c>
      <c r="W68" s="10">
        <f t="shared" ref="W68:W131" si="13">20*V68*1.021</f>
        <v>51707.074167819999</v>
      </c>
      <c r="X68" s="12"/>
      <c r="Y68" s="12"/>
      <c r="Z68" s="12"/>
      <c r="AA68" s="9"/>
      <c r="AB68" s="9"/>
      <c r="AC68">
        <v>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178</v>
      </c>
      <c r="AM68">
        <v>40</v>
      </c>
      <c r="AN68">
        <v>0</v>
      </c>
      <c r="AO68">
        <v>0</v>
      </c>
      <c r="AP68">
        <v>4</v>
      </c>
      <c r="AQ68">
        <v>0</v>
      </c>
      <c r="AR68">
        <v>0</v>
      </c>
      <c r="AS68">
        <v>0</v>
      </c>
      <c r="AT68">
        <v>36</v>
      </c>
      <c r="AU68">
        <v>50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310</v>
      </c>
      <c r="BB68">
        <v>2</v>
      </c>
      <c r="BC68">
        <v>222</v>
      </c>
      <c r="BD68">
        <v>86</v>
      </c>
      <c r="BE68">
        <v>0</v>
      </c>
      <c r="BF68">
        <v>6</v>
      </c>
    </row>
    <row r="69" spans="1:58" x14ac:dyDescent="0.25">
      <c r="A69" s="3">
        <v>67</v>
      </c>
      <c r="B69" s="3">
        <v>2</v>
      </c>
      <c r="C69" s="3" t="s">
        <v>4</v>
      </c>
      <c r="D69" s="4" t="s">
        <v>11</v>
      </c>
      <c r="E69" s="5" t="s">
        <v>12</v>
      </c>
      <c r="F69" s="3" t="s">
        <v>6</v>
      </c>
      <c r="G69" s="3">
        <v>1.9</v>
      </c>
      <c r="H69" s="3"/>
      <c r="I69" s="3">
        <f t="shared" si="7"/>
        <v>1.9</v>
      </c>
      <c r="J69" s="3" t="s">
        <v>18</v>
      </c>
      <c r="K69" s="2"/>
      <c r="L69" s="2">
        <v>1.048</v>
      </c>
      <c r="M69" s="2">
        <v>0.20399999999999999</v>
      </c>
      <c r="N69" s="2">
        <f t="shared" si="8"/>
        <v>1.252</v>
      </c>
      <c r="O69" s="2">
        <f t="shared" si="9"/>
        <v>0.16293929712460062</v>
      </c>
      <c r="P69" s="10">
        <v>0.48</v>
      </c>
      <c r="Q69" s="10">
        <v>2.2400000000000002</v>
      </c>
      <c r="R69" s="10">
        <v>0.96</v>
      </c>
      <c r="S69" s="10">
        <f t="shared" si="10"/>
        <v>2.72</v>
      </c>
      <c r="T69" s="10">
        <f t="shared" si="11"/>
        <v>3.68</v>
      </c>
      <c r="U69" s="10">
        <f t="shared" si="12"/>
        <v>0.2608695652173913</v>
      </c>
      <c r="V69" s="10">
        <v>1831.1324549999999</v>
      </c>
      <c r="W69" s="10">
        <f t="shared" si="13"/>
        <v>37391.724731099988</v>
      </c>
      <c r="X69" s="12">
        <v>0</v>
      </c>
      <c r="Y69" s="12">
        <v>0</v>
      </c>
      <c r="Z69" s="12">
        <v>0</v>
      </c>
      <c r="AA69" s="9"/>
      <c r="AB69" s="9"/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401.5747126436782</v>
      </c>
      <c r="AM69">
        <v>29.931034482758623</v>
      </c>
      <c r="AN69">
        <v>0</v>
      </c>
      <c r="AO69">
        <v>0</v>
      </c>
      <c r="AP69">
        <v>1.2471264367816093</v>
      </c>
      <c r="AQ69">
        <v>0</v>
      </c>
      <c r="AR69">
        <v>0</v>
      </c>
      <c r="AS69">
        <v>1.2471264367816093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434.00000000000006</v>
      </c>
      <c r="BB69">
        <v>0</v>
      </c>
      <c r="BC69">
        <v>434.00000000000006</v>
      </c>
      <c r="BD69">
        <v>0</v>
      </c>
      <c r="BE69">
        <v>0</v>
      </c>
      <c r="BF69">
        <v>4</v>
      </c>
    </row>
    <row r="70" spans="1:58" x14ac:dyDescent="0.25">
      <c r="A70" s="3">
        <v>68</v>
      </c>
      <c r="B70" s="3">
        <v>2</v>
      </c>
      <c r="C70" s="3" t="s">
        <v>4</v>
      </c>
      <c r="D70" s="4" t="s">
        <v>11</v>
      </c>
      <c r="E70" s="5" t="s">
        <v>12</v>
      </c>
      <c r="F70" s="3" t="s">
        <v>7</v>
      </c>
      <c r="G70" s="3">
        <v>7.1</v>
      </c>
      <c r="H70" s="3"/>
      <c r="I70" s="3">
        <f t="shared" si="7"/>
        <v>7.1</v>
      </c>
      <c r="J70" s="3" t="s">
        <v>20</v>
      </c>
      <c r="K70" s="2"/>
      <c r="L70" s="2">
        <v>2.3730000000000002</v>
      </c>
      <c r="M70" s="2">
        <v>0.61</v>
      </c>
      <c r="N70" s="2">
        <f t="shared" si="8"/>
        <v>2.9830000000000001</v>
      </c>
      <c r="O70" s="2">
        <f t="shared" si="9"/>
        <v>0.20449212202480724</v>
      </c>
      <c r="P70" s="10">
        <v>1.0900000000000001</v>
      </c>
      <c r="Q70" s="10">
        <v>1.98</v>
      </c>
      <c r="R70" s="10">
        <v>1.18</v>
      </c>
      <c r="S70" s="10">
        <f t="shared" si="10"/>
        <v>3.0700000000000003</v>
      </c>
      <c r="T70" s="10">
        <f t="shared" si="11"/>
        <v>4.25</v>
      </c>
      <c r="U70" s="10">
        <f t="shared" si="12"/>
        <v>0.27764705882352941</v>
      </c>
      <c r="V70" s="10">
        <v>2783.0138179999999</v>
      </c>
      <c r="W70" s="10">
        <f t="shared" si="13"/>
        <v>56829.142163559991</v>
      </c>
      <c r="X70" s="12"/>
      <c r="Y70" s="12"/>
      <c r="Z70" s="12"/>
      <c r="AA70" s="9"/>
      <c r="AB70" s="9"/>
      <c r="AC70">
        <v>54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43</v>
      </c>
      <c r="AM70">
        <v>0</v>
      </c>
      <c r="AN70">
        <v>0</v>
      </c>
      <c r="AO70">
        <v>0</v>
      </c>
      <c r="AP70">
        <v>2</v>
      </c>
      <c r="AQ70">
        <v>2</v>
      </c>
      <c r="AR70">
        <v>0</v>
      </c>
      <c r="AS70">
        <v>0</v>
      </c>
      <c r="AT70">
        <v>44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146</v>
      </c>
      <c r="BB70">
        <v>54</v>
      </c>
      <c r="BC70">
        <v>47</v>
      </c>
      <c r="BD70">
        <v>45</v>
      </c>
      <c r="BE70">
        <v>0</v>
      </c>
      <c r="BF70">
        <v>6</v>
      </c>
    </row>
    <row r="71" spans="1:58" x14ac:dyDescent="0.25">
      <c r="A71" s="3">
        <v>69</v>
      </c>
      <c r="B71" s="3">
        <v>2</v>
      </c>
      <c r="C71" s="3" t="s">
        <v>4</v>
      </c>
      <c r="D71" s="4" t="s">
        <v>11</v>
      </c>
      <c r="E71" s="5" t="s">
        <v>12</v>
      </c>
      <c r="F71" s="3" t="s">
        <v>8</v>
      </c>
      <c r="G71" s="3">
        <v>7.4</v>
      </c>
      <c r="H71" s="3"/>
      <c r="I71" s="3">
        <f t="shared" si="7"/>
        <v>7.4</v>
      </c>
      <c r="J71" s="3" t="s">
        <v>20</v>
      </c>
      <c r="K71" s="2"/>
      <c r="L71" s="2">
        <v>1.758</v>
      </c>
      <c r="M71" s="2">
        <v>0.71799999999999997</v>
      </c>
      <c r="N71" s="2">
        <f t="shared" si="8"/>
        <v>2.476</v>
      </c>
      <c r="O71" s="2">
        <f t="shared" si="9"/>
        <v>0.28998384491114698</v>
      </c>
      <c r="P71" s="10">
        <v>1.84</v>
      </c>
      <c r="Q71" s="10">
        <v>1.49</v>
      </c>
      <c r="R71" s="10">
        <v>1.28</v>
      </c>
      <c r="S71" s="10">
        <f t="shared" si="10"/>
        <v>3.33</v>
      </c>
      <c r="T71" s="10">
        <f t="shared" si="11"/>
        <v>4.6100000000000003</v>
      </c>
      <c r="U71" s="10">
        <f t="shared" si="12"/>
        <v>0.27765726681127983</v>
      </c>
      <c r="V71" s="10">
        <v>2625.7363420000001</v>
      </c>
      <c r="W71" s="10">
        <f t="shared" si="13"/>
        <v>53617.536103639999</v>
      </c>
      <c r="X71" s="12"/>
      <c r="Y71" s="12"/>
      <c r="Z71" s="12"/>
      <c r="AA71" s="9"/>
      <c r="AB71" s="9"/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25</v>
      </c>
      <c r="AM71">
        <v>0</v>
      </c>
      <c r="AN71">
        <v>0</v>
      </c>
      <c r="AO71">
        <v>0</v>
      </c>
      <c r="AP71">
        <v>2</v>
      </c>
      <c r="AQ71">
        <v>0</v>
      </c>
      <c r="AR71">
        <v>0</v>
      </c>
      <c r="AS71">
        <v>0</v>
      </c>
      <c r="AT71">
        <v>1</v>
      </c>
      <c r="AU71">
        <v>2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30</v>
      </c>
      <c r="BB71">
        <v>0</v>
      </c>
      <c r="BC71">
        <v>27</v>
      </c>
      <c r="BD71">
        <v>3</v>
      </c>
      <c r="BE71">
        <v>0</v>
      </c>
      <c r="BF71">
        <v>4</v>
      </c>
    </row>
    <row r="72" spans="1:58" x14ac:dyDescent="0.25">
      <c r="A72" s="3">
        <v>70</v>
      </c>
      <c r="B72" s="3">
        <v>2</v>
      </c>
      <c r="C72" s="3" t="s">
        <v>4</v>
      </c>
      <c r="D72" s="4" t="s">
        <v>9</v>
      </c>
      <c r="E72" s="5" t="s">
        <v>13</v>
      </c>
      <c r="F72" s="3" t="s">
        <v>6</v>
      </c>
      <c r="G72" s="3">
        <v>13</v>
      </c>
      <c r="H72" s="3">
        <v>3.2</v>
      </c>
      <c r="I72" s="3">
        <f t="shared" si="7"/>
        <v>16.2</v>
      </c>
      <c r="J72" s="3" t="s">
        <v>20</v>
      </c>
      <c r="K72" s="2">
        <v>4</v>
      </c>
      <c r="L72" s="2">
        <v>2.0760000000000001</v>
      </c>
      <c r="M72" s="2">
        <v>1.054</v>
      </c>
      <c r="N72" s="2">
        <f t="shared" si="8"/>
        <v>3.13</v>
      </c>
      <c r="O72" s="2">
        <f t="shared" si="9"/>
        <v>0.33674121405750801</v>
      </c>
      <c r="P72" s="10">
        <v>2.62</v>
      </c>
      <c r="Q72" s="10">
        <v>1.08</v>
      </c>
      <c r="R72" s="10">
        <v>1.85</v>
      </c>
      <c r="S72" s="10">
        <f t="shared" si="10"/>
        <v>3.7</v>
      </c>
      <c r="T72" s="10">
        <f t="shared" si="11"/>
        <v>5.5500000000000007</v>
      </c>
      <c r="U72" s="10">
        <f t="shared" si="12"/>
        <v>0.33333333333333331</v>
      </c>
      <c r="V72" s="10">
        <v>3163.5328760000002</v>
      </c>
      <c r="W72" s="10">
        <f t="shared" si="13"/>
        <v>64599.341327920003</v>
      </c>
      <c r="X72" s="12">
        <v>2.016</v>
      </c>
      <c r="Y72" s="12">
        <v>1.1659999999999999</v>
      </c>
      <c r="Z72" s="12">
        <v>0</v>
      </c>
      <c r="AA72" s="9">
        <f>SUM(X72:Z72)</f>
        <v>3.1819999999999999</v>
      </c>
      <c r="AB72" s="9">
        <f>Y72/AA72</f>
        <v>0.36643620364550594</v>
      </c>
    </row>
    <row r="73" spans="1:58" x14ac:dyDescent="0.25">
      <c r="A73" s="3">
        <v>71</v>
      </c>
      <c r="B73" s="3">
        <v>2</v>
      </c>
      <c r="C73" s="3" t="s">
        <v>4</v>
      </c>
      <c r="D73" s="4" t="s">
        <v>9</v>
      </c>
      <c r="E73" s="5" t="s">
        <v>13</v>
      </c>
      <c r="F73" s="3" t="s">
        <v>7</v>
      </c>
      <c r="G73" s="3">
        <v>12.6</v>
      </c>
      <c r="H73" s="3"/>
      <c r="I73" s="3">
        <f t="shared" si="7"/>
        <v>12.6</v>
      </c>
      <c r="J73" s="3" t="s">
        <v>20</v>
      </c>
      <c r="K73" s="2">
        <v>1</v>
      </c>
      <c r="L73" s="2">
        <v>2.1339999999999999</v>
      </c>
      <c r="M73" s="2">
        <v>0.66900000000000004</v>
      </c>
      <c r="N73" s="2">
        <f t="shared" si="8"/>
        <v>2.8029999999999999</v>
      </c>
      <c r="O73" s="2">
        <f t="shared" si="9"/>
        <v>0.23867285051730291</v>
      </c>
      <c r="P73" s="10">
        <v>1.22</v>
      </c>
      <c r="Q73" s="10">
        <v>2.37</v>
      </c>
      <c r="R73" s="10">
        <v>1.21</v>
      </c>
      <c r="S73" s="10">
        <f t="shared" si="10"/>
        <v>3.59</v>
      </c>
      <c r="T73" s="10">
        <f t="shared" si="11"/>
        <v>4.8</v>
      </c>
      <c r="U73" s="10">
        <f t="shared" si="12"/>
        <v>0.25208333333333333</v>
      </c>
      <c r="V73" s="10">
        <v>8863.2321609999999</v>
      </c>
      <c r="W73" s="10">
        <f t="shared" si="13"/>
        <v>180987.20072761999</v>
      </c>
      <c r="X73" s="12"/>
      <c r="Y73" s="12"/>
      <c r="Z73" s="12"/>
      <c r="AA73" s="9"/>
      <c r="AB73" s="9"/>
    </row>
    <row r="74" spans="1:58" x14ac:dyDescent="0.25">
      <c r="A74" s="3">
        <v>72</v>
      </c>
      <c r="B74" s="3">
        <v>2</v>
      </c>
      <c r="C74" s="3" t="s">
        <v>4</v>
      </c>
      <c r="D74" s="4" t="s">
        <v>9</v>
      </c>
      <c r="E74" s="5" t="s">
        <v>13</v>
      </c>
      <c r="F74" s="3" t="s">
        <v>8</v>
      </c>
      <c r="G74" s="3">
        <v>15.4</v>
      </c>
      <c r="H74" s="3"/>
      <c r="I74" s="3">
        <f t="shared" si="7"/>
        <v>15.4</v>
      </c>
      <c r="J74" s="3" t="s">
        <v>18</v>
      </c>
      <c r="K74" s="2">
        <v>3</v>
      </c>
      <c r="L74" s="2">
        <v>3.0270000000000001</v>
      </c>
      <c r="M74" s="2">
        <v>1.117</v>
      </c>
      <c r="N74" s="2">
        <f t="shared" si="8"/>
        <v>4.1440000000000001</v>
      </c>
      <c r="O74" s="2">
        <f t="shared" si="9"/>
        <v>0.26954633204633205</v>
      </c>
      <c r="P74" s="10">
        <v>1.76</v>
      </c>
      <c r="Q74" s="10">
        <v>0.78</v>
      </c>
      <c r="R74" s="10">
        <v>2.17</v>
      </c>
      <c r="S74" s="10">
        <f t="shared" si="10"/>
        <v>2.54</v>
      </c>
      <c r="T74" s="10">
        <f t="shared" si="11"/>
        <v>4.71</v>
      </c>
      <c r="U74" s="10">
        <f t="shared" si="12"/>
        <v>0.46072186836518048</v>
      </c>
      <c r="V74" s="10">
        <v>2968.7736629999999</v>
      </c>
      <c r="W74" s="10">
        <f t="shared" si="13"/>
        <v>60622.358198459995</v>
      </c>
      <c r="X74" s="12"/>
      <c r="Y74" s="12"/>
      <c r="Z74" s="12"/>
      <c r="AA74" s="9"/>
      <c r="AB74" s="9"/>
    </row>
    <row r="75" spans="1:58" x14ac:dyDescent="0.25">
      <c r="A75" s="3">
        <v>73</v>
      </c>
      <c r="B75" s="3">
        <v>2</v>
      </c>
      <c r="C75" s="3" t="s">
        <v>4</v>
      </c>
      <c r="D75" s="6" t="s">
        <v>10</v>
      </c>
      <c r="E75" s="5" t="s">
        <v>13</v>
      </c>
      <c r="F75" s="3" t="s">
        <v>6</v>
      </c>
      <c r="G75" s="3">
        <v>1.8</v>
      </c>
      <c r="H75" s="3"/>
      <c r="I75" s="3">
        <f t="shared" si="7"/>
        <v>1.8</v>
      </c>
      <c r="J75" s="3" t="s">
        <v>20</v>
      </c>
      <c r="K75" s="2"/>
      <c r="L75" s="2">
        <v>0.97</v>
      </c>
      <c r="M75" s="2">
        <v>0.52400000000000002</v>
      </c>
      <c r="N75" s="2">
        <f t="shared" si="8"/>
        <v>1.494</v>
      </c>
      <c r="O75" s="2">
        <f t="shared" si="9"/>
        <v>0.35073627844712185</v>
      </c>
      <c r="P75" s="10">
        <v>1.26</v>
      </c>
      <c r="Q75" s="10">
        <v>2.0499999999999998</v>
      </c>
      <c r="R75" s="10">
        <v>1.27</v>
      </c>
      <c r="S75" s="10">
        <f t="shared" si="10"/>
        <v>3.3099999999999996</v>
      </c>
      <c r="T75" s="10">
        <f t="shared" si="11"/>
        <v>4.58</v>
      </c>
      <c r="U75" s="10">
        <f t="shared" si="12"/>
        <v>0.27729257641921395</v>
      </c>
      <c r="V75" s="10">
        <v>2141.4867650000001</v>
      </c>
      <c r="W75" s="10">
        <f t="shared" si="13"/>
        <v>43729.159741299998</v>
      </c>
      <c r="X75" s="12">
        <v>2.5779999999999998</v>
      </c>
      <c r="Y75" s="12">
        <v>1.095</v>
      </c>
      <c r="Z75" s="12">
        <v>0.18099999999999999</v>
      </c>
      <c r="AA75" s="9">
        <f>SUM(X75:Z75)</f>
        <v>3.8540000000000001</v>
      </c>
      <c r="AB75" s="9">
        <f>Y75/AA75</f>
        <v>0.2841203943954333</v>
      </c>
    </row>
    <row r="76" spans="1:58" x14ac:dyDescent="0.25">
      <c r="A76" s="3">
        <v>74</v>
      </c>
      <c r="B76" s="3">
        <v>2</v>
      </c>
      <c r="C76" s="3" t="s">
        <v>4</v>
      </c>
      <c r="D76" s="6" t="s">
        <v>10</v>
      </c>
      <c r="E76" s="5" t="s">
        <v>13</v>
      </c>
      <c r="F76" s="3" t="s">
        <v>7</v>
      </c>
      <c r="G76" s="3">
        <v>12.9</v>
      </c>
      <c r="H76" s="3"/>
      <c r="I76" s="3">
        <f t="shared" si="7"/>
        <v>12.9</v>
      </c>
      <c r="J76" s="3" t="s">
        <v>20</v>
      </c>
      <c r="K76" s="2"/>
      <c r="L76" s="2">
        <v>2.907</v>
      </c>
      <c r="M76" s="2">
        <v>1.1240000000000001</v>
      </c>
      <c r="N76" s="2">
        <f t="shared" si="8"/>
        <v>4.0310000000000006</v>
      </c>
      <c r="O76" s="2">
        <f t="shared" si="9"/>
        <v>0.27883899776730336</v>
      </c>
      <c r="P76" s="10">
        <v>1.32</v>
      </c>
      <c r="Q76" s="10">
        <v>2.08</v>
      </c>
      <c r="R76" s="10">
        <v>1.08</v>
      </c>
      <c r="S76" s="10">
        <f t="shared" si="10"/>
        <v>3.4000000000000004</v>
      </c>
      <c r="T76" s="10">
        <f t="shared" si="11"/>
        <v>4.4800000000000004</v>
      </c>
      <c r="U76" s="10">
        <f t="shared" si="12"/>
        <v>0.24107142857142858</v>
      </c>
      <c r="V76" s="10">
        <v>10949.128339999999</v>
      </c>
      <c r="W76" s="10">
        <f t="shared" si="13"/>
        <v>223581.20070279995</v>
      </c>
      <c r="X76" s="12"/>
      <c r="Y76" s="12"/>
      <c r="Z76" s="12"/>
      <c r="AA76" s="9"/>
      <c r="AB76" s="9"/>
    </row>
    <row r="77" spans="1:58" x14ac:dyDescent="0.25">
      <c r="A77" s="3">
        <v>75</v>
      </c>
      <c r="B77" s="3">
        <v>2</v>
      </c>
      <c r="C77" s="3" t="s">
        <v>4</v>
      </c>
      <c r="D77" s="6" t="s">
        <v>10</v>
      </c>
      <c r="E77" s="5" t="s">
        <v>13</v>
      </c>
      <c r="F77" s="3" t="s">
        <v>8</v>
      </c>
      <c r="G77" s="3">
        <v>11.1</v>
      </c>
      <c r="H77" s="3"/>
      <c r="I77" s="3">
        <f t="shared" si="7"/>
        <v>11.1</v>
      </c>
      <c r="J77" s="3" t="s">
        <v>20</v>
      </c>
      <c r="K77" s="2"/>
      <c r="L77" s="2">
        <v>2.137</v>
      </c>
      <c r="M77" s="2">
        <v>1.2330000000000001</v>
      </c>
      <c r="N77" s="2">
        <f t="shared" si="8"/>
        <v>3.37</v>
      </c>
      <c r="O77" s="2">
        <f t="shared" si="9"/>
        <v>0.36587537091988132</v>
      </c>
      <c r="P77" s="10">
        <v>1.08</v>
      </c>
      <c r="Q77" s="10">
        <v>1.84</v>
      </c>
      <c r="R77" s="10">
        <v>0.97</v>
      </c>
      <c r="S77" s="10">
        <f t="shared" si="10"/>
        <v>2.92</v>
      </c>
      <c r="T77" s="10">
        <f t="shared" si="11"/>
        <v>3.8899999999999997</v>
      </c>
      <c r="U77" s="10">
        <f t="shared" si="12"/>
        <v>0.24935732647814912</v>
      </c>
      <c r="V77" s="10">
        <v>4860.3781129999998</v>
      </c>
      <c r="W77" s="10">
        <f t="shared" si="13"/>
        <v>99248.921067459989</v>
      </c>
      <c r="X77" s="12"/>
      <c r="Y77" s="12"/>
      <c r="Z77" s="12"/>
      <c r="AA77" s="9"/>
      <c r="AB77" s="9"/>
    </row>
    <row r="78" spans="1:58" x14ac:dyDescent="0.25">
      <c r="A78" s="3">
        <v>76</v>
      </c>
      <c r="B78" s="3">
        <v>2</v>
      </c>
      <c r="C78" s="3" t="s">
        <v>4</v>
      </c>
      <c r="D78" s="4" t="s">
        <v>11</v>
      </c>
      <c r="E78" s="5" t="s">
        <v>13</v>
      </c>
      <c r="F78" s="3" t="s">
        <v>6</v>
      </c>
      <c r="G78" s="3">
        <v>9.8000000000000007</v>
      </c>
      <c r="H78" s="3"/>
      <c r="I78" s="3">
        <f t="shared" si="7"/>
        <v>9.8000000000000007</v>
      </c>
      <c r="J78" s="3" t="s">
        <v>20</v>
      </c>
      <c r="K78" s="2">
        <v>1</v>
      </c>
      <c r="L78" s="2">
        <v>1.913</v>
      </c>
      <c r="M78" s="2">
        <v>0.84699999999999998</v>
      </c>
      <c r="N78" s="2">
        <f t="shared" si="8"/>
        <v>2.76</v>
      </c>
      <c r="O78" s="2">
        <f t="shared" si="9"/>
        <v>0.30688405797101453</v>
      </c>
      <c r="P78" s="10">
        <v>1.62</v>
      </c>
      <c r="Q78" s="10">
        <v>0.71</v>
      </c>
      <c r="R78" s="10">
        <v>0.6</v>
      </c>
      <c r="S78" s="10">
        <f t="shared" si="10"/>
        <v>2.33</v>
      </c>
      <c r="T78" s="10">
        <f t="shared" si="11"/>
        <v>2.93</v>
      </c>
      <c r="U78" s="10">
        <f t="shared" si="12"/>
        <v>0.20477815699658702</v>
      </c>
      <c r="V78" s="10">
        <v>5198.5715749999999</v>
      </c>
      <c r="W78" s="10">
        <f t="shared" si="13"/>
        <v>106154.8315615</v>
      </c>
      <c r="X78" s="12">
        <v>2.2999999999999998</v>
      </c>
      <c r="Y78" s="12">
        <v>1.397</v>
      </c>
      <c r="Z78" s="12">
        <v>0.13400000000000001</v>
      </c>
      <c r="AA78" s="9">
        <f>SUM(X78:Z78)</f>
        <v>3.831</v>
      </c>
      <c r="AB78" s="9">
        <f>Y78/AA78</f>
        <v>0.36465674758548683</v>
      </c>
    </row>
    <row r="79" spans="1:58" x14ac:dyDescent="0.25">
      <c r="A79" s="3">
        <v>77</v>
      </c>
      <c r="B79" s="3">
        <v>2</v>
      </c>
      <c r="C79" s="3" t="s">
        <v>4</v>
      </c>
      <c r="D79" s="4" t="s">
        <v>11</v>
      </c>
      <c r="E79" s="5" t="s">
        <v>13</v>
      </c>
      <c r="F79" s="3" t="s">
        <v>7</v>
      </c>
      <c r="G79" s="3">
        <v>15.4</v>
      </c>
      <c r="H79" s="3">
        <v>1.1000000000000001</v>
      </c>
      <c r="I79" s="3">
        <f t="shared" si="7"/>
        <v>16.5</v>
      </c>
      <c r="J79" s="3" t="s">
        <v>20</v>
      </c>
      <c r="K79" s="2">
        <v>2</v>
      </c>
      <c r="L79" s="2">
        <v>2.3860000000000001</v>
      </c>
      <c r="M79" s="2">
        <v>1.3120000000000001</v>
      </c>
      <c r="N79" s="2">
        <f t="shared" si="8"/>
        <v>3.6980000000000004</v>
      </c>
      <c r="O79" s="2">
        <f t="shared" si="9"/>
        <v>0.35478637101135746</v>
      </c>
      <c r="P79" s="10">
        <v>1.35</v>
      </c>
      <c r="Q79" s="10">
        <v>1.74</v>
      </c>
      <c r="R79" s="10">
        <v>0.9</v>
      </c>
      <c r="S79" s="10">
        <f t="shared" si="10"/>
        <v>3.09</v>
      </c>
      <c r="T79" s="10">
        <f t="shared" si="11"/>
        <v>3.9899999999999998</v>
      </c>
      <c r="U79" s="10">
        <f t="shared" si="12"/>
        <v>0.22556390977443611</v>
      </c>
      <c r="V79" s="10">
        <v>8906.3217710000008</v>
      </c>
      <c r="W79" s="10">
        <f t="shared" si="13"/>
        <v>181867.09056382001</v>
      </c>
      <c r="X79" s="12"/>
      <c r="Y79" s="12"/>
      <c r="Z79" s="12"/>
      <c r="AA79" s="9"/>
      <c r="AB79" s="9"/>
    </row>
    <row r="80" spans="1:58" x14ac:dyDescent="0.25">
      <c r="A80" s="3">
        <v>78</v>
      </c>
      <c r="B80" s="3">
        <v>2</v>
      </c>
      <c r="C80" s="3" t="s">
        <v>4</v>
      </c>
      <c r="D80" s="4" t="s">
        <v>11</v>
      </c>
      <c r="E80" s="5" t="s">
        <v>13</v>
      </c>
      <c r="F80" s="3" t="s">
        <v>8</v>
      </c>
      <c r="G80" s="3">
        <v>8.1999999999999993</v>
      </c>
      <c r="H80" s="3"/>
      <c r="I80" s="3">
        <f t="shared" si="7"/>
        <v>8.1999999999999993</v>
      </c>
      <c r="J80" s="3" t="s">
        <v>20</v>
      </c>
      <c r="K80" s="2"/>
      <c r="L80" s="2">
        <v>2.262</v>
      </c>
      <c r="M80" s="2">
        <v>0.80200000000000005</v>
      </c>
      <c r="N80" s="2">
        <f t="shared" si="8"/>
        <v>3.0640000000000001</v>
      </c>
      <c r="O80" s="2">
        <f t="shared" si="9"/>
        <v>0.26174934725848564</v>
      </c>
      <c r="P80" s="10">
        <v>0.99</v>
      </c>
      <c r="Q80" s="10">
        <v>1.42</v>
      </c>
      <c r="R80" s="10">
        <v>0.7</v>
      </c>
      <c r="S80" s="10">
        <f t="shared" si="10"/>
        <v>2.41</v>
      </c>
      <c r="T80" s="10">
        <f t="shared" si="11"/>
        <v>3.1100000000000003</v>
      </c>
      <c r="U80" s="10">
        <f t="shared" si="12"/>
        <v>0.22508038585209</v>
      </c>
      <c r="V80" s="10">
        <v>11513.929599999999</v>
      </c>
      <c r="W80" s="10">
        <f t="shared" si="13"/>
        <v>235114.44243199998</v>
      </c>
      <c r="X80" s="12"/>
      <c r="Y80" s="12"/>
      <c r="Z80" s="12"/>
      <c r="AA80" s="9"/>
      <c r="AB80" s="9"/>
    </row>
    <row r="81" spans="1:58" x14ac:dyDescent="0.25">
      <c r="A81" s="3">
        <v>79</v>
      </c>
      <c r="B81" s="3">
        <v>2</v>
      </c>
      <c r="C81" s="5" t="s">
        <v>14</v>
      </c>
      <c r="D81" s="6">
        <v>0</v>
      </c>
      <c r="E81" s="5" t="s">
        <v>15</v>
      </c>
      <c r="F81" s="3" t="s">
        <v>6</v>
      </c>
      <c r="G81" s="3">
        <v>5.9</v>
      </c>
      <c r="H81" s="3"/>
      <c r="I81" s="3">
        <f t="shared" si="7"/>
        <v>5.9</v>
      </c>
      <c r="J81" s="3" t="s">
        <v>20</v>
      </c>
      <c r="K81" s="2"/>
      <c r="L81" s="2">
        <v>2.468</v>
      </c>
      <c r="M81" s="2">
        <v>1.2410000000000001</v>
      </c>
      <c r="N81" s="2">
        <f t="shared" si="8"/>
        <v>3.7090000000000001</v>
      </c>
      <c r="O81" s="2">
        <f t="shared" si="9"/>
        <v>0.33459153410622811</v>
      </c>
      <c r="P81" s="10">
        <v>0.7</v>
      </c>
      <c r="Q81" s="10">
        <v>2.0099999999999998</v>
      </c>
      <c r="R81" s="10">
        <v>1.1100000000000001</v>
      </c>
      <c r="S81" s="10">
        <f t="shared" si="10"/>
        <v>2.71</v>
      </c>
      <c r="T81" s="10">
        <f t="shared" si="11"/>
        <v>3.8200000000000003</v>
      </c>
      <c r="U81" s="10">
        <f t="shared" si="12"/>
        <v>0.29057591623036649</v>
      </c>
      <c r="V81" s="10">
        <v>8863.2316719999999</v>
      </c>
      <c r="W81" s="10">
        <f t="shared" si="13"/>
        <v>180987.19074224</v>
      </c>
      <c r="X81" s="12">
        <v>1.9350000000000001</v>
      </c>
      <c r="Y81" s="12">
        <v>1</v>
      </c>
      <c r="Z81" s="12">
        <v>0</v>
      </c>
      <c r="AA81" s="9">
        <f>SUM(X81:Z81)</f>
        <v>2.9350000000000001</v>
      </c>
      <c r="AB81" s="9">
        <f>Y81/AA81</f>
        <v>0.34071550255536626</v>
      </c>
    </row>
    <row r="82" spans="1:58" x14ac:dyDescent="0.25">
      <c r="A82" s="3">
        <v>80</v>
      </c>
      <c r="B82" s="3">
        <v>2</v>
      </c>
      <c r="C82" s="5" t="s">
        <v>14</v>
      </c>
      <c r="D82" s="6">
        <v>0</v>
      </c>
      <c r="E82" s="5" t="s">
        <v>15</v>
      </c>
      <c r="F82" s="3" t="s">
        <v>7</v>
      </c>
      <c r="G82" s="3">
        <v>4.3</v>
      </c>
      <c r="H82" s="3"/>
      <c r="I82" s="3">
        <f t="shared" si="7"/>
        <v>4.3</v>
      </c>
      <c r="J82" s="3" t="s">
        <v>20</v>
      </c>
      <c r="K82" s="2"/>
      <c r="L82" s="2">
        <v>1.7949999999999999</v>
      </c>
      <c r="M82" s="2">
        <v>0.67300000000000004</v>
      </c>
      <c r="N82" s="2">
        <f t="shared" si="8"/>
        <v>2.468</v>
      </c>
      <c r="O82" s="2">
        <f t="shared" si="9"/>
        <v>0.27269043760129663</v>
      </c>
      <c r="P82" s="10">
        <v>0.76</v>
      </c>
      <c r="Q82" s="10">
        <v>2.38</v>
      </c>
      <c r="R82" s="10">
        <v>1.36</v>
      </c>
      <c r="S82" s="10">
        <f t="shared" si="10"/>
        <v>3.1399999999999997</v>
      </c>
      <c r="T82" s="10">
        <f t="shared" si="11"/>
        <v>4.5</v>
      </c>
      <c r="U82" s="10">
        <f t="shared" si="12"/>
        <v>0.30222222222222223</v>
      </c>
      <c r="V82" s="10">
        <v>7069.1358300000002</v>
      </c>
      <c r="W82" s="10">
        <f t="shared" si="13"/>
        <v>144351.75364859999</v>
      </c>
      <c r="X82" s="12"/>
      <c r="Y82" s="12"/>
      <c r="Z82" s="12"/>
      <c r="AA82" s="9"/>
      <c r="AB82" s="9"/>
    </row>
    <row r="83" spans="1:58" x14ac:dyDescent="0.25">
      <c r="A83" s="3">
        <v>81</v>
      </c>
      <c r="B83" s="3">
        <v>2</v>
      </c>
      <c r="C83" s="5" t="s">
        <v>14</v>
      </c>
      <c r="D83" s="6">
        <v>0</v>
      </c>
      <c r="E83" s="5" t="s">
        <v>15</v>
      </c>
      <c r="F83" s="3" t="s">
        <v>8</v>
      </c>
      <c r="G83" s="3"/>
      <c r="H83" s="3"/>
      <c r="I83" s="3"/>
      <c r="J83" s="3"/>
      <c r="K83" s="2"/>
      <c r="L83" s="2">
        <v>0.93899999999999995</v>
      </c>
      <c r="M83" s="2">
        <v>0.21199999999999999</v>
      </c>
      <c r="N83" s="2">
        <f t="shared" si="8"/>
        <v>1.151</v>
      </c>
      <c r="O83" s="2">
        <f t="shared" si="9"/>
        <v>0.18418766290182448</v>
      </c>
      <c r="P83" s="10">
        <v>1.34</v>
      </c>
      <c r="Q83" s="10">
        <v>1.57</v>
      </c>
      <c r="R83" s="10">
        <v>1.26</v>
      </c>
      <c r="S83" s="10">
        <f t="shared" si="10"/>
        <v>2.91</v>
      </c>
      <c r="T83" s="10">
        <f t="shared" si="11"/>
        <v>4.17</v>
      </c>
      <c r="U83" s="10">
        <f t="shared" si="12"/>
        <v>0.30215827338129497</v>
      </c>
      <c r="V83" s="10">
        <v>2737.8638510000001</v>
      </c>
      <c r="W83" s="10">
        <f t="shared" si="13"/>
        <v>55907.179837419993</v>
      </c>
      <c r="X83" s="12"/>
      <c r="Y83" s="12"/>
      <c r="Z83" s="12"/>
      <c r="AA83" s="9"/>
      <c r="AB83" s="9"/>
    </row>
    <row r="84" spans="1:58" x14ac:dyDescent="0.25">
      <c r="A84" s="3">
        <v>82</v>
      </c>
      <c r="B84" s="3">
        <v>2</v>
      </c>
      <c r="C84" s="5" t="s">
        <v>14</v>
      </c>
      <c r="D84" s="6">
        <v>0</v>
      </c>
      <c r="E84" s="5" t="s">
        <v>15</v>
      </c>
      <c r="F84" s="3" t="s">
        <v>6</v>
      </c>
      <c r="G84" s="3">
        <v>2.1</v>
      </c>
      <c r="H84" s="3"/>
      <c r="I84" s="3">
        <f t="shared" ref="I84:I147" si="14">G84+H84</f>
        <v>2.1</v>
      </c>
      <c r="J84" s="3" t="s">
        <v>20</v>
      </c>
      <c r="K84" s="2"/>
      <c r="L84" s="2">
        <v>1.4059999999999999</v>
      </c>
      <c r="M84" s="2">
        <v>0.35899999999999999</v>
      </c>
      <c r="N84" s="2">
        <f t="shared" si="8"/>
        <v>1.7649999999999999</v>
      </c>
      <c r="O84" s="2">
        <f t="shared" si="9"/>
        <v>0.20339943342776204</v>
      </c>
      <c r="P84" s="10">
        <v>2.2799999999999998</v>
      </c>
      <c r="Q84" s="10">
        <v>0.94</v>
      </c>
      <c r="R84" s="10">
        <v>1.44</v>
      </c>
      <c r="S84" s="10">
        <f t="shared" si="10"/>
        <v>3.2199999999999998</v>
      </c>
      <c r="T84" s="10">
        <f t="shared" si="11"/>
        <v>4.66</v>
      </c>
      <c r="U84" s="10">
        <f t="shared" si="12"/>
        <v>0.30901287553648066</v>
      </c>
      <c r="V84" s="10">
        <v>3518.701998</v>
      </c>
      <c r="W84" s="10">
        <f t="shared" si="13"/>
        <v>71851.894799159985</v>
      </c>
      <c r="X84" s="12">
        <v>2.5670000000000002</v>
      </c>
      <c r="Y84" s="12">
        <v>1.3149999999999999</v>
      </c>
      <c r="Z84" s="12">
        <v>0.16600000000000001</v>
      </c>
      <c r="AA84" s="9">
        <f>SUM(X84:Z84)</f>
        <v>4.048</v>
      </c>
      <c r="AB84" s="9">
        <f>Y84/AA84</f>
        <v>0.32485177865612647</v>
      </c>
    </row>
    <row r="85" spans="1:58" x14ac:dyDescent="0.25">
      <c r="A85" s="3">
        <v>83</v>
      </c>
      <c r="B85" s="3">
        <v>2</v>
      </c>
      <c r="C85" s="5" t="s">
        <v>14</v>
      </c>
      <c r="D85" s="6">
        <v>0</v>
      </c>
      <c r="E85" s="5" t="s">
        <v>15</v>
      </c>
      <c r="F85" s="3" t="s">
        <v>7</v>
      </c>
      <c r="G85" s="3">
        <v>2.6</v>
      </c>
      <c r="H85" s="3"/>
      <c r="I85" s="3">
        <f t="shared" si="14"/>
        <v>2.6</v>
      </c>
      <c r="J85" s="3" t="s">
        <v>20</v>
      </c>
      <c r="K85" s="2"/>
      <c r="L85" s="2">
        <v>1.8620000000000001</v>
      </c>
      <c r="M85" s="2">
        <v>0.47699999999999998</v>
      </c>
      <c r="N85" s="2">
        <f t="shared" si="8"/>
        <v>2.339</v>
      </c>
      <c r="O85" s="2">
        <f t="shared" si="9"/>
        <v>0.2039333048311244</v>
      </c>
      <c r="P85" s="10">
        <v>1.02</v>
      </c>
      <c r="Q85" s="10">
        <v>2.54</v>
      </c>
      <c r="R85" s="10">
        <v>1.18</v>
      </c>
      <c r="S85" s="10">
        <f t="shared" si="10"/>
        <v>3.56</v>
      </c>
      <c r="T85" s="10">
        <f t="shared" si="11"/>
        <v>4.74</v>
      </c>
      <c r="U85" s="10">
        <f t="shared" si="12"/>
        <v>0.24894514767932488</v>
      </c>
      <c r="V85" s="10">
        <v>3199.3424610000002</v>
      </c>
      <c r="W85" s="10">
        <f t="shared" si="13"/>
        <v>65330.573053619999</v>
      </c>
      <c r="X85" s="12"/>
      <c r="Y85" s="12"/>
      <c r="Z85" s="12"/>
    </row>
    <row r="86" spans="1:58" x14ac:dyDescent="0.25">
      <c r="A86" s="3">
        <v>84</v>
      </c>
      <c r="B86" s="3">
        <v>2</v>
      </c>
      <c r="C86" s="5" t="s">
        <v>14</v>
      </c>
      <c r="D86" s="6">
        <v>0</v>
      </c>
      <c r="E86" s="5" t="s">
        <v>15</v>
      </c>
      <c r="F86" s="3" t="s">
        <v>8</v>
      </c>
      <c r="G86" s="3">
        <v>2.4</v>
      </c>
      <c r="H86" s="3"/>
      <c r="I86" s="3">
        <f t="shared" si="14"/>
        <v>2.4</v>
      </c>
      <c r="J86" s="3" t="s">
        <v>18</v>
      </c>
      <c r="K86" s="2"/>
      <c r="L86" s="2">
        <v>1.849</v>
      </c>
      <c r="M86" s="2">
        <v>0.57499999999999996</v>
      </c>
      <c r="N86" s="2">
        <f t="shared" si="8"/>
        <v>2.4239999999999999</v>
      </c>
      <c r="O86" s="2">
        <f t="shared" si="9"/>
        <v>0.23721122112211221</v>
      </c>
      <c r="P86" s="10">
        <v>0.21</v>
      </c>
      <c r="Q86" s="10">
        <v>3.1</v>
      </c>
      <c r="R86" s="10">
        <v>1.27</v>
      </c>
      <c r="S86" s="10">
        <f t="shared" si="10"/>
        <v>3.31</v>
      </c>
      <c r="T86" s="10">
        <f t="shared" si="11"/>
        <v>4.58</v>
      </c>
      <c r="U86" s="10">
        <f t="shared" si="12"/>
        <v>0.27729257641921395</v>
      </c>
      <c r="V86" s="10">
        <v>3413.8970220000001</v>
      </c>
      <c r="W86" s="10">
        <f t="shared" si="13"/>
        <v>69711.777189240005</v>
      </c>
      <c r="X86" s="12"/>
      <c r="Y86" s="12"/>
      <c r="Z86" s="12"/>
    </row>
    <row r="87" spans="1:58" x14ac:dyDescent="0.25">
      <c r="A87" s="3">
        <v>85</v>
      </c>
      <c r="B87" s="3">
        <v>3</v>
      </c>
      <c r="C87" s="3" t="s">
        <v>5</v>
      </c>
      <c r="D87" s="4" t="s">
        <v>9</v>
      </c>
      <c r="E87" s="5" t="s">
        <v>12</v>
      </c>
      <c r="F87" s="3" t="s">
        <v>6</v>
      </c>
      <c r="G87" s="3">
        <v>2.5</v>
      </c>
      <c r="H87" s="3"/>
      <c r="I87" s="3">
        <f t="shared" si="14"/>
        <v>2.5</v>
      </c>
      <c r="J87" s="3" t="s">
        <v>20</v>
      </c>
      <c r="K87" s="2"/>
      <c r="L87" s="2">
        <v>1.2569999999999999</v>
      </c>
      <c r="M87" s="2">
        <v>0.50900000000000001</v>
      </c>
      <c r="N87" s="2">
        <f t="shared" si="8"/>
        <v>1.766</v>
      </c>
      <c r="O87" s="2">
        <f t="shared" si="9"/>
        <v>0.28822197055492638</v>
      </c>
      <c r="P87" s="10">
        <v>2.82</v>
      </c>
      <c r="Q87" s="10">
        <v>1.05</v>
      </c>
      <c r="R87" s="10">
        <v>1.22</v>
      </c>
      <c r="S87" s="10">
        <f t="shared" si="10"/>
        <v>3.87</v>
      </c>
      <c r="T87" s="10">
        <f t="shared" si="11"/>
        <v>5.09</v>
      </c>
      <c r="U87" s="10">
        <f t="shared" si="12"/>
        <v>0.23968565815324167</v>
      </c>
      <c r="V87" s="10">
        <v>2395.8924849999999</v>
      </c>
      <c r="W87" s="10">
        <f t="shared" si="13"/>
        <v>48924.124543699996</v>
      </c>
      <c r="X87" s="12">
        <v>2.1349999999999998</v>
      </c>
      <c r="Y87" s="12">
        <v>1.3859999999999999</v>
      </c>
      <c r="Z87" s="12">
        <v>0.04</v>
      </c>
      <c r="AA87" s="9">
        <f>SUM(X87:Z87)</f>
        <v>3.5609999999999999</v>
      </c>
      <c r="AB87" s="9">
        <f>Y87/AA87</f>
        <v>0.38921651221566972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88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2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90</v>
      </c>
      <c r="BB87">
        <v>0</v>
      </c>
      <c r="BC87">
        <v>88</v>
      </c>
      <c r="BD87">
        <v>2</v>
      </c>
      <c r="BE87">
        <v>0</v>
      </c>
      <c r="BF87">
        <v>2</v>
      </c>
    </row>
    <row r="88" spans="1:58" x14ac:dyDescent="0.25">
      <c r="A88" s="3">
        <v>86</v>
      </c>
      <c r="B88" s="3">
        <v>3</v>
      </c>
      <c r="C88" s="3" t="s">
        <v>5</v>
      </c>
      <c r="D88" s="4" t="s">
        <v>9</v>
      </c>
      <c r="E88" s="5" t="s">
        <v>12</v>
      </c>
      <c r="F88" s="3" t="s">
        <v>7</v>
      </c>
      <c r="G88" s="3">
        <v>2.7</v>
      </c>
      <c r="H88" s="3"/>
      <c r="I88" s="3">
        <f t="shared" si="14"/>
        <v>2.7</v>
      </c>
      <c r="J88" s="3" t="s">
        <v>20</v>
      </c>
      <c r="K88" s="2"/>
      <c r="L88" s="2">
        <v>0.623</v>
      </c>
      <c r="M88" s="2">
        <v>0.14499999999999999</v>
      </c>
      <c r="N88" s="2">
        <f t="shared" si="8"/>
        <v>0.76800000000000002</v>
      </c>
      <c r="O88" s="2">
        <f t="shared" si="9"/>
        <v>0.18880208333333331</v>
      </c>
      <c r="P88" s="10">
        <v>3.09</v>
      </c>
      <c r="Q88" s="10">
        <v>0.81</v>
      </c>
      <c r="R88" s="10">
        <v>1.4</v>
      </c>
      <c r="S88" s="10">
        <f t="shared" si="10"/>
        <v>3.9</v>
      </c>
      <c r="T88" s="10">
        <f t="shared" si="11"/>
        <v>5.3</v>
      </c>
      <c r="U88" s="10">
        <f t="shared" si="12"/>
        <v>0.26415094339622641</v>
      </c>
      <c r="V88" s="10">
        <v>11753.977699999999</v>
      </c>
      <c r="W88" s="10">
        <f t="shared" si="13"/>
        <v>240016.22463399998</v>
      </c>
      <c r="X88" s="12"/>
      <c r="Y88" s="12"/>
      <c r="Z88" s="12"/>
      <c r="AA88" s="9"/>
      <c r="AB88" s="9"/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8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8</v>
      </c>
      <c r="BB88">
        <v>0</v>
      </c>
      <c r="BC88">
        <v>8</v>
      </c>
      <c r="BD88">
        <v>0</v>
      </c>
      <c r="BE88">
        <v>0</v>
      </c>
      <c r="BF88">
        <v>1</v>
      </c>
    </row>
    <row r="89" spans="1:58" x14ac:dyDescent="0.25">
      <c r="A89" s="3">
        <v>87</v>
      </c>
      <c r="B89" s="3">
        <v>3</v>
      </c>
      <c r="C89" s="3" t="s">
        <v>5</v>
      </c>
      <c r="D89" s="4" t="s">
        <v>9</v>
      </c>
      <c r="E89" s="5" t="s">
        <v>12</v>
      </c>
      <c r="F89" s="3" t="s">
        <v>8</v>
      </c>
      <c r="G89" s="3">
        <v>1.72</v>
      </c>
      <c r="H89" s="3"/>
      <c r="I89" s="3">
        <f t="shared" si="14"/>
        <v>1.72</v>
      </c>
      <c r="J89" s="3" t="s">
        <v>18</v>
      </c>
      <c r="K89" s="2"/>
      <c r="L89" s="2">
        <v>1.6379999999999999</v>
      </c>
      <c r="M89" s="2">
        <v>0.307</v>
      </c>
      <c r="N89" s="2">
        <f t="shared" si="8"/>
        <v>1.9449999999999998</v>
      </c>
      <c r="O89" s="2">
        <f t="shared" si="9"/>
        <v>0.157840616966581</v>
      </c>
      <c r="P89" s="10">
        <v>0.67</v>
      </c>
      <c r="Q89" s="10">
        <v>2.4500000000000002</v>
      </c>
      <c r="R89" s="10">
        <v>1.71</v>
      </c>
      <c r="S89" s="10">
        <f t="shared" si="10"/>
        <v>3.12</v>
      </c>
      <c r="T89" s="10">
        <f t="shared" si="11"/>
        <v>4.83</v>
      </c>
      <c r="U89" s="10">
        <f t="shared" si="12"/>
        <v>0.35403726708074534</v>
      </c>
      <c r="V89" s="10">
        <v>9432.8741530000007</v>
      </c>
      <c r="W89" s="10">
        <f t="shared" si="13"/>
        <v>192619.29020425997</v>
      </c>
      <c r="X89" s="12"/>
      <c r="Y89" s="12"/>
      <c r="Z89" s="12"/>
      <c r="AA89" s="9"/>
      <c r="AB89" s="9"/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</row>
    <row r="90" spans="1:58" x14ac:dyDescent="0.25">
      <c r="A90" s="3">
        <v>88</v>
      </c>
      <c r="B90" s="3">
        <v>3</v>
      </c>
      <c r="C90" s="3" t="s">
        <v>5</v>
      </c>
      <c r="D90" s="6" t="s">
        <v>10</v>
      </c>
      <c r="E90" s="5" t="s">
        <v>12</v>
      </c>
      <c r="F90" s="3" t="s">
        <v>6</v>
      </c>
      <c r="G90" s="3">
        <v>2.8</v>
      </c>
      <c r="H90" s="3"/>
      <c r="I90" s="3">
        <f t="shared" si="14"/>
        <v>2.8</v>
      </c>
      <c r="J90" s="3" t="s">
        <v>20</v>
      </c>
      <c r="K90" s="2"/>
      <c r="L90" s="2">
        <v>1.8939999999999999</v>
      </c>
      <c r="M90" s="2">
        <v>0.59199999999999997</v>
      </c>
      <c r="N90" s="2">
        <f t="shared" si="8"/>
        <v>2.4859999999999998</v>
      </c>
      <c r="O90" s="2">
        <f t="shared" si="9"/>
        <v>0.23813354786806115</v>
      </c>
      <c r="P90" s="10">
        <v>1.36</v>
      </c>
      <c r="Q90" s="10">
        <v>1.35</v>
      </c>
      <c r="R90" s="10">
        <v>1.21</v>
      </c>
      <c r="S90" s="10">
        <f t="shared" si="10"/>
        <v>2.71</v>
      </c>
      <c r="T90" s="10">
        <f t="shared" si="11"/>
        <v>3.92</v>
      </c>
      <c r="U90" s="10">
        <f t="shared" si="12"/>
        <v>0.30867346938775508</v>
      </c>
      <c r="V90" s="10">
        <v>7496.4444350000003</v>
      </c>
      <c r="W90" s="10">
        <f t="shared" si="13"/>
        <v>153077.39536269999</v>
      </c>
      <c r="X90" s="12">
        <v>1.8380000000000001</v>
      </c>
      <c r="Y90" s="12">
        <v>1.1970000000000001</v>
      </c>
      <c r="Z90" s="12">
        <v>0</v>
      </c>
      <c r="AA90" s="9">
        <f>SUM(X90:Z90)</f>
        <v>3.0350000000000001</v>
      </c>
      <c r="AB90" s="9">
        <f>Y90/AA90</f>
        <v>0.39439868204283363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1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1</v>
      </c>
      <c r="BB90">
        <v>0</v>
      </c>
      <c r="BC90">
        <v>0</v>
      </c>
      <c r="BD90">
        <v>1</v>
      </c>
      <c r="BE90">
        <v>0</v>
      </c>
      <c r="BF90">
        <v>1</v>
      </c>
    </row>
    <row r="91" spans="1:58" x14ac:dyDescent="0.25">
      <c r="A91" s="3">
        <v>89</v>
      </c>
      <c r="B91" s="3">
        <v>3</v>
      </c>
      <c r="C91" s="3" t="s">
        <v>5</v>
      </c>
      <c r="D91" s="6" t="s">
        <v>10</v>
      </c>
      <c r="E91" s="5" t="s">
        <v>12</v>
      </c>
      <c r="F91" s="3" t="s">
        <v>7</v>
      </c>
      <c r="G91" s="3">
        <v>13.9</v>
      </c>
      <c r="H91" s="3"/>
      <c r="I91" s="3">
        <f t="shared" si="14"/>
        <v>13.9</v>
      </c>
      <c r="J91" s="3" t="s">
        <v>20</v>
      </c>
      <c r="K91" s="2">
        <v>2</v>
      </c>
      <c r="L91" s="2">
        <v>2.0659999999999998</v>
      </c>
      <c r="M91" s="2">
        <v>1.02</v>
      </c>
      <c r="N91" s="2">
        <f t="shared" si="8"/>
        <v>3.0859999999999999</v>
      </c>
      <c r="O91" s="2">
        <f t="shared" si="9"/>
        <v>0.3305249513933895</v>
      </c>
      <c r="P91" s="10">
        <v>1.1200000000000001</v>
      </c>
      <c r="Q91" s="10">
        <v>2.2799999999999998</v>
      </c>
      <c r="R91" s="10">
        <v>1.1200000000000001</v>
      </c>
      <c r="S91" s="10">
        <f t="shared" si="10"/>
        <v>3.4</v>
      </c>
      <c r="T91" s="10">
        <f t="shared" si="11"/>
        <v>4.5199999999999996</v>
      </c>
      <c r="U91" s="10">
        <f t="shared" si="12"/>
        <v>0.24778761061946908</v>
      </c>
      <c r="V91" s="10">
        <v>4282.7686279999998</v>
      </c>
      <c r="W91" s="10">
        <f t="shared" si="13"/>
        <v>87454.135383759975</v>
      </c>
      <c r="X91" s="12"/>
      <c r="Y91" s="12"/>
      <c r="Z91" s="12"/>
      <c r="AA91" s="9"/>
      <c r="AB91" s="9"/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114</v>
      </c>
      <c r="AN91">
        <v>0</v>
      </c>
      <c r="AO91">
        <v>0</v>
      </c>
      <c r="AP91">
        <v>2</v>
      </c>
      <c r="AQ91">
        <v>2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118</v>
      </c>
      <c r="BB91">
        <v>0</v>
      </c>
      <c r="BC91">
        <v>118</v>
      </c>
      <c r="BD91">
        <v>0</v>
      </c>
      <c r="BE91">
        <v>0</v>
      </c>
      <c r="BF91">
        <v>3</v>
      </c>
    </row>
    <row r="92" spans="1:58" x14ac:dyDescent="0.25">
      <c r="A92" s="3">
        <v>90</v>
      </c>
      <c r="B92" s="3">
        <v>3</v>
      </c>
      <c r="C92" s="3" t="s">
        <v>5</v>
      </c>
      <c r="D92" s="6" t="s">
        <v>10</v>
      </c>
      <c r="E92" s="5" t="s">
        <v>12</v>
      </c>
      <c r="F92" s="3" t="s">
        <v>8</v>
      </c>
      <c r="G92" s="3">
        <v>9.9</v>
      </c>
      <c r="H92" s="3"/>
      <c r="I92" s="3">
        <f t="shared" si="14"/>
        <v>9.9</v>
      </c>
      <c r="J92" s="3" t="s">
        <v>18</v>
      </c>
      <c r="K92" s="2">
        <v>4</v>
      </c>
      <c r="L92" s="2">
        <v>2.4049999999999998</v>
      </c>
      <c r="M92" s="2">
        <v>0.81299999999999994</v>
      </c>
      <c r="N92" s="2">
        <f t="shared" si="8"/>
        <v>3.218</v>
      </c>
      <c r="O92" s="2">
        <f t="shared" si="9"/>
        <v>0.25264139216904907</v>
      </c>
      <c r="P92" s="10">
        <v>1.75</v>
      </c>
      <c r="Q92" s="10">
        <v>1.45</v>
      </c>
      <c r="R92" s="10">
        <v>1.41</v>
      </c>
      <c r="S92" s="10">
        <f t="shared" si="10"/>
        <v>3.2</v>
      </c>
      <c r="T92" s="10">
        <f t="shared" si="11"/>
        <v>4.6100000000000003</v>
      </c>
      <c r="U92" s="10">
        <f t="shared" si="12"/>
        <v>0.30585683297180039</v>
      </c>
      <c r="V92" s="10">
        <v>2737.968687</v>
      </c>
      <c r="W92" s="10">
        <f t="shared" si="13"/>
        <v>55909.320588539995</v>
      </c>
      <c r="X92" s="12"/>
      <c r="Y92" s="12"/>
      <c r="Z92" s="12"/>
      <c r="AA92" s="9"/>
      <c r="AB92" s="9"/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45</v>
      </c>
      <c r="AM92">
        <v>0</v>
      </c>
      <c r="AN92">
        <v>0</v>
      </c>
      <c r="AO92">
        <v>0</v>
      </c>
      <c r="AP92">
        <v>1</v>
      </c>
      <c r="AQ92">
        <v>0</v>
      </c>
      <c r="AR92">
        <v>0</v>
      </c>
      <c r="AS92">
        <v>0</v>
      </c>
      <c r="AT92">
        <v>0</v>
      </c>
      <c r="AU92">
        <v>1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47</v>
      </c>
      <c r="BB92">
        <v>0</v>
      </c>
      <c r="BC92">
        <v>46</v>
      </c>
      <c r="BD92">
        <v>1</v>
      </c>
      <c r="BE92">
        <v>0</v>
      </c>
      <c r="BF92">
        <v>3</v>
      </c>
    </row>
    <row r="93" spans="1:58" x14ac:dyDescent="0.25">
      <c r="A93" s="3">
        <v>91</v>
      </c>
      <c r="B93" s="3">
        <v>3</v>
      </c>
      <c r="C93" s="3" t="s">
        <v>5</v>
      </c>
      <c r="D93" s="4" t="s">
        <v>11</v>
      </c>
      <c r="E93" s="5" t="s">
        <v>12</v>
      </c>
      <c r="F93" s="3" t="s">
        <v>6</v>
      </c>
      <c r="G93" s="3">
        <v>5.4</v>
      </c>
      <c r="H93" s="3"/>
      <c r="I93" s="3">
        <f t="shared" si="14"/>
        <v>5.4</v>
      </c>
      <c r="J93" s="3" t="s">
        <v>20</v>
      </c>
      <c r="K93" s="2">
        <v>1</v>
      </c>
      <c r="L93" s="2">
        <v>1.371</v>
      </c>
      <c r="M93" s="2">
        <v>0.44800000000000001</v>
      </c>
      <c r="N93" s="2">
        <f t="shared" si="8"/>
        <v>1.819</v>
      </c>
      <c r="O93" s="2">
        <f t="shared" si="9"/>
        <v>0.24628916987355692</v>
      </c>
      <c r="P93" s="10">
        <v>1.51</v>
      </c>
      <c r="Q93" s="10">
        <v>1.54</v>
      </c>
      <c r="R93" s="10">
        <v>1.3</v>
      </c>
      <c r="S93" s="10">
        <f t="shared" si="10"/>
        <v>3.05</v>
      </c>
      <c r="T93" s="10">
        <f t="shared" si="11"/>
        <v>4.3499999999999996</v>
      </c>
      <c r="U93" s="10">
        <f t="shared" si="12"/>
        <v>0.2988505747126437</v>
      </c>
      <c r="V93" s="10">
        <v>3174.7019369999998</v>
      </c>
      <c r="W93" s="10">
        <f t="shared" si="13"/>
        <v>64827.413553539991</v>
      </c>
      <c r="X93" s="12">
        <v>1.974</v>
      </c>
      <c r="Y93" s="12">
        <v>1.093</v>
      </c>
      <c r="Z93" s="12">
        <v>2.1999999999999999E-2</v>
      </c>
      <c r="AA93" s="9">
        <f>SUM(X93:Z93)</f>
        <v>3.089</v>
      </c>
      <c r="AB93" s="9">
        <f>Y93/AA93</f>
        <v>0.35383619294269991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</row>
    <row r="94" spans="1:58" x14ac:dyDescent="0.25">
      <c r="A94" s="3">
        <v>92</v>
      </c>
      <c r="B94" s="3">
        <v>3</v>
      </c>
      <c r="C94" s="3" t="s">
        <v>5</v>
      </c>
      <c r="D94" s="4" t="s">
        <v>11</v>
      </c>
      <c r="E94" s="5" t="s">
        <v>12</v>
      </c>
      <c r="F94" s="3" t="s">
        <v>7</v>
      </c>
      <c r="G94" s="3">
        <v>1.8</v>
      </c>
      <c r="H94" s="3"/>
      <c r="I94" s="3">
        <f t="shared" si="14"/>
        <v>1.8</v>
      </c>
      <c r="J94" s="3" t="s">
        <v>20</v>
      </c>
      <c r="K94" s="2"/>
      <c r="L94" s="2">
        <v>1.026</v>
      </c>
      <c r="M94" s="2">
        <v>0.27200000000000002</v>
      </c>
      <c r="N94" s="2">
        <f t="shared" si="8"/>
        <v>1.298</v>
      </c>
      <c r="O94" s="2">
        <f t="shared" si="9"/>
        <v>0.2095531587057011</v>
      </c>
      <c r="P94" s="10">
        <v>0.55000000000000004</v>
      </c>
      <c r="Q94" s="10">
        <v>1.98</v>
      </c>
      <c r="R94" s="10">
        <v>0.99</v>
      </c>
      <c r="S94" s="10">
        <f t="shared" si="10"/>
        <v>2.5300000000000002</v>
      </c>
      <c r="T94" s="10">
        <f t="shared" si="11"/>
        <v>3.5200000000000005</v>
      </c>
      <c r="U94" s="10">
        <f t="shared" si="12"/>
        <v>0.28124999999999994</v>
      </c>
      <c r="V94" s="10">
        <v>3163.5324310000001</v>
      </c>
      <c r="W94" s="10">
        <f t="shared" si="13"/>
        <v>64599.332241019991</v>
      </c>
      <c r="X94" s="12"/>
      <c r="Y94" s="12"/>
      <c r="Z94" s="12"/>
      <c r="AA94" s="9"/>
      <c r="AB94" s="9"/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5</v>
      </c>
      <c r="AM94">
        <v>0</v>
      </c>
      <c r="AN94">
        <v>0</v>
      </c>
      <c r="AO94">
        <v>0</v>
      </c>
      <c r="AP94">
        <v>2</v>
      </c>
      <c r="AQ94">
        <v>0</v>
      </c>
      <c r="AR94">
        <v>0</v>
      </c>
      <c r="AS94">
        <v>0</v>
      </c>
      <c r="AT94">
        <v>3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10</v>
      </c>
      <c r="BB94">
        <v>0</v>
      </c>
      <c r="BC94">
        <v>7</v>
      </c>
      <c r="BD94">
        <v>3</v>
      </c>
      <c r="BE94">
        <v>0</v>
      </c>
      <c r="BF94">
        <v>3</v>
      </c>
    </row>
    <row r="95" spans="1:58" x14ac:dyDescent="0.25">
      <c r="A95" s="3">
        <v>93</v>
      </c>
      <c r="B95" s="3">
        <v>3</v>
      </c>
      <c r="C95" s="3" t="s">
        <v>5</v>
      </c>
      <c r="D95" s="4" t="s">
        <v>11</v>
      </c>
      <c r="E95" s="5" t="s">
        <v>12</v>
      </c>
      <c r="F95" s="3" t="s">
        <v>8</v>
      </c>
      <c r="G95" s="3">
        <v>2.4</v>
      </c>
      <c r="H95" s="3"/>
      <c r="I95" s="3">
        <f t="shared" si="14"/>
        <v>2.4</v>
      </c>
      <c r="J95" s="3" t="s">
        <v>20</v>
      </c>
      <c r="K95" s="2"/>
      <c r="L95" s="2">
        <v>1.1479999999999999</v>
      </c>
      <c r="M95" s="2">
        <v>0.39300000000000002</v>
      </c>
      <c r="N95" s="2">
        <f t="shared" si="8"/>
        <v>1.5409999999999999</v>
      </c>
      <c r="O95" s="2">
        <f t="shared" si="9"/>
        <v>0.25502920181700195</v>
      </c>
      <c r="P95" s="10">
        <v>0.91</v>
      </c>
      <c r="Q95" s="10">
        <v>1.9</v>
      </c>
      <c r="R95" s="10">
        <v>0.87</v>
      </c>
      <c r="S95" s="10">
        <f t="shared" si="10"/>
        <v>2.81</v>
      </c>
      <c r="T95" s="10">
        <f t="shared" si="11"/>
        <v>3.68</v>
      </c>
      <c r="U95" s="10">
        <f t="shared" si="12"/>
        <v>0.23641304347826086</v>
      </c>
      <c r="V95" s="10">
        <v>4058.819724</v>
      </c>
      <c r="W95" s="10">
        <f t="shared" si="13"/>
        <v>82881.098764080001</v>
      </c>
      <c r="X95" s="12"/>
      <c r="Y95" s="12"/>
      <c r="Z95" s="12"/>
      <c r="AA95" s="9"/>
      <c r="AB95" s="9"/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1</v>
      </c>
      <c r="AM95">
        <v>0</v>
      </c>
      <c r="AN95">
        <v>0</v>
      </c>
      <c r="AO95">
        <v>0</v>
      </c>
      <c r="AP95">
        <v>2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3</v>
      </c>
      <c r="BB95">
        <v>0</v>
      </c>
      <c r="BC95">
        <v>3</v>
      </c>
      <c r="BD95">
        <v>0</v>
      </c>
      <c r="BE95">
        <v>0</v>
      </c>
      <c r="BF95">
        <v>2</v>
      </c>
    </row>
    <row r="96" spans="1:58" x14ac:dyDescent="0.25">
      <c r="A96" s="3">
        <v>94</v>
      </c>
      <c r="B96" s="3">
        <v>3</v>
      </c>
      <c r="C96" s="3" t="s">
        <v>5</v>
      </c>
      <c r="D96" s="4" t="s">
        <v>9</v>
      </c>
      <c r="E96" s="5" t="s">
        <v>13</v>
      </c>
      <c r="F96" s="3" t="s">
        <v>6</v>
      </c>
      <c r="G96" s="3">
        <v>16.2</v>
      </c>
      <c r="H96" s="3"/>
      <c r="I96" s="3">
        <f t="shared" si="14"/>
        <v>16.2</v>
      </c>
      <c r="J96" s="3" t="s">
        <v>20</v>
      </c>
      <c r="K96" s="2">
        <v>2</v>
      </c>
      <c r="L96" s="2">
        <v>2.581</v>
      </c>
      <c r="M96" s="2">
        <v>0.89400000000000002</v>
      </c>
      <c r="N96" s="2">
        <f t="shared" si="8"/>
        <v>3.4750000000000001</v>
      </c>
      <c r="O96" s="2">
        <f t="shared" si="9"/>
        <v>0.2572661870503597</v>
      </c>
      <c r="P96" s="10">
        <v>1.56</v>
      </c>
      <c r="Q96" s="10">
        <v>1.07</v>
      </c>
      <c r="R96" s="10">
        <v>0.95</v>
      </c>
      <c r="S96" s="10">
        <f t="shared" si="10"/>
        <v>2.63</v>
      </c>
      <c r="T96" s="10">
        <f t="shared" si="11"/>
        <v>3.58</v>
      </c>
      <c r="U96" s="10">
        <f t="shared" si="12"/>
        <v>0.26536312849162008</v>
      </c>
      <c r="V96" s="10">
        <v>4285.176442</v>
      </c>
      <c r="W96" s="10">
        <f t="shared" si="13"/>
        <v>87503.302945639996</v>
      </c>
      <c r="X96" s="12">
        <v>0</v>
      </c>
      <c r="Y96" s="12">
        <v>0</v>
      </c>
      <c r="Z96" s="12">
        <v>0</v>
      </c>
      <c r="AA96" s="9">
        <f>SUM(X96:Z96)</f>
        <v>0</v>
      </c>
      <c r="AB96" s="9" t="e">
        <f>Y96/AA96</f>
        <v>#DIV/0!</v>
      </c>
    </row>
    <row r="97" spans="1:58" x14ac:dyDescent="0.25">
      <c r="A97" s="3">
        <v>95</v>
      </c>
      <c r="B97" s="3">
        <v>3</v>
      </c>
      <c r="C97" s="3" t="s">
        <v>5</v>
      </c>
      <c r="D97" s="4" t="s">
        <v>9</v>
      </c>
      <c r="E97" s="5" t="s">
        <v>13</v>
      </c>
      <c r="F97" s="3" t="s">
        <v>7</v>
      </c>
      <c r="G97" s="3">
        <v>16.2</v>
      </c>
      <c r="H97" s="3">
        <v>0.5</v>
      </c>
      <c r="I97" s="3">
        <f t="shared" si="14"/>
        <v>16.7</v>
      </c>
      <c r="J97" s="3" t="s">
        <v>20</v>
      </c>
      <c r="K97" s="2">
        <v>1</v>
      </c>
      <c r="L97" s="2">
        <v>2.6589999999999998</v>
      </c>
      <c r="M97" s="2">
        <v>1.492</v>
      </c>
      <c r="N97" s="2">
        <f t="shared" si="8"/>
        <v>4.1509999999999998</v>
      </c>
      <c r="O97" s="2">
        <f t="shared" si="9"/>
        <v>0.35943146229824141</v>
      </c>
      <c r="P97" s="10">
        <v>1.23</v>
      </c>
      <c r="Q97" s="10">
        <v>1.95</v>
      </c>
      <c r="R97" s="10">
        <v>1.17</v>
      </c>
      <c r="S97" s="10">
        <f t="shared" si="10"/>
        <v>3.1799999999999997</v>
      </c>
      <c r="T97" s="10">
        <f t="shared" si="11"/>
        <v>4.3499999999999996</v>
      </c>
      <c r="U97" s="10">
        <f t="shared" si="12"/>
        <v>0.26896551724137929</v>
      </c>
      <c r="V97" s="10">
        <v>3518.7018779999999</v>
      </c>
      <c r="W97" s="10">
        <f t="shared" si="13"/>
        <v>71851.892348759997</v>
      </c>
      <c r="X97" s="12"/>
      <c r="Y97" s="12"/>
      <c r="Z97" s="12"/>
      <c r="AA97" s="9"/>
      <c r="AB97" s="9"/>
    </row>
    <row r="98" spans="1:58" x14ac:dyDescent="0.25">
      <c r="A98" s="3">
        <v>96</v>
      </c>
      <c r="B98" s="3">
        <v>3</v>
      </c>
      <c r="C98" s="3" t="s">
        <v>5</v>
      </c>
      <c r="D98" s="4" t="s">
        <v>9</v>
      </c>
      <c r="E98" s="5" t="s">
        <v>13</v>
      </c>
      <c r="F98" s="3" t="s">
        <v>8</v>
      </c>
      <c r="G98" s="3">
        <v>2.6</v>
      </c>
      <c r="H98" s="3"/>
      <c r="I98" s="3">
        <f t="shared" si="14"/>
        <v>2.6</v>
      </c>
      <c r="J98" s="3" t="s">
        <v>18</v>
      </c>
      <c r="K98" s="2"/>
      <c r="L98" s="2">
        <v>1.1910000000000001</v>
      </c>
      <c r="M98" s="2">
        <v>0.59699999999999998</v>
      </c>
      <c r="N98" s="2">
        <f t="shared" si="8"/>
        <v>1.788</v>
      </c>
      <c r="O98" s="2">
        <f t="shared" si="9"/>
        <v>0.33389261744966442</v>
      </c>
      <c r="P98" s="10">
        <v>1.06</v>
      </c>
      <c r="Q98" s="10">
        <v>1.81</v>
      </c>
      <c r="R98" s="10">
        <v>1.27</v>
      </c>
      <c r="S98" s="10">
        <f t="shared" si="10"/>
        <v>2.87</v>
      </c>
      <c r="T98" s="10">
        <f t="shared" si="11"/>
        <v>4.1400000000000006</v>
      </c>
      <c r="U98" s="10">
        <f t="shared" si="12"/>
        <v>0.30676328502415456</v>
      </c>
      <c r="V98" s="10">
        <v>2736.4379779999999</v>
      </c>
      <c r="W98" s="10">
        <f t="shared" si="13"/>
        <v>55878.063510759996</v>
      </c>
      <c r="X98" s="12"/>
      <c r="Y98" s="12"/>
      <c r="Z98" s="12"/>
      <c r="AA98" s="9"/>
      <c r="AB98" s="9"/>
    </row>
    <row r="99" spans="1:58" x14ac:dyDescent="0.25">
      <c r="A99" s="3">
        <v>97</v>
      </c>
      <c r="B99" s="3">
        <v>3</v>
      </c>
      <c r="C99" s="3" t="s">
        <v>5</v>
      </c>
      <c r="D99" s="6" t="s">
        <v>10</v>
      </c>
      <c r="E99" s="5" t="s">
        <v>13</v>
      </c>
      <c r="F99" s="3" t="s">
        <v>6</v>
      </c>
      <c r="G99" s="3">
        <v>2.9</v>
      </c>
      <c r="H99" s="3"/>
      <c r="I99" s="3">
        <f t="shared" si="14"/>
        <v>2.9</v>
      </c>
      <c r="J99" s="3" t="s">
        <v>20</v>
      </c>
      <c r="K99" s="2"/>
      <c r="L99" s="2">
        <v>1.6930000000000001</v>
      </c>
      <c r="M99" s="2">
        <v>0.41199999999999998</v>
      </c>
      <c r="N99" s="2">
        <f t="shared" si="8"/>
        <v>2.105</v>
      </c>
      <c r="O99" s="2">
        <f t="shared" si="9"/>
        <v>0.19572446555819475</v>
      </c>
      <c r="P99" s="10">
        <v>1.43</v>
      </c>
      <c r="Q99" s="10">
        <v>1.48</v>
      </c>
      <c r="R99" s="10">
        <v>0.95</v>
      </c>
      <c r="S99" s="10">
        <f t="shared" si="10"/>
        <v>2.91</v>
      </c>
      <c r="T99" s="10">
        <f t="shared" si="11"/>
        <v>3.8600000000000003</v>
      </c>
      <c r="U99" s="10">
        <f t="shared" si="12"/>
        <v>0.24611398963730566</v>
      </c>
      <c r="V99" s="10">
        <v>3199.3417890000001</v>
      </c>
      <c r="W99" s="10">
        <f t="shared" si="13"/>
        <v>65330.559331379998</v>
      </c>
      <c r="X99" s="12">
        <v>2.262</v>
      </c>
      <c r="Y99" s="12">
        <v>1.0489999999999999</v>
      </c>
      <c r="Z99" s="12">
        <v>0.78400000000000003</v>
      </c>
      <c r="AA99" s="9">
        <f>SUM(X99:Z99)</f>
        <v>4.0949999999999998</v>
      </c>
      <c r="AB99" s="9">
        <f>Y99/AA99</f>
        <v>0.25616605616605614</v>
      </c>
    </row>
    <row r="100" spans="1:58" x14ac:dyDescent="0.25">
      <c r="A100" s="3">
        <v>98</v>
      </c>
      <c r="B100" s="3">
        <v>3</v>
      </c>
      <c r="C100" s="3" t="s">
        <v>5</v>
      </c>
      <c r="D100" s="6" t="s">
        <v>10</v>
      </c>
      <c r="E100" s="5" t="s">
        <v>13</v>
      </c>
      <c r="F100" s="3" t="s">
        <v>7</v>
      </c>
      <c r="G100" s="3">
        <v>12.5</v>
      </c>
      <c r="H100" s="3"/>
      <c r="I100" s="3">
        <f t="shared" si="14"/>
        <v>12.5</v>
      </c>
      <c r="J100" s="3" t="s">
        <v>20</v>
      </c>
      <c r="K100" s="2"/>
      <c r="L100" s="2">
        <v>2.323</v>
      </c>
      <c r="M100" s="2">
        <v>0.77800000000000002</v>
      </c>
      <c r="N100" s="2">
        <f t="shared" si="8"/>
        <v>3.101</v>
      </c>
      <c r="O100" s="2">
        <f t="shared" si="9"/>
        <v>0.25088681070622382</v>
      </c>
      <c r="P100" s="10">
        <v>2.14</v>
      </c>
      <c r="Q100" s="10">
        <v>1.36</v>
      </c>
      <c r="R100" s="10">
        <v>1.05</v>
      </c>
      <c r="S100" s="10">
        <f t="shared" si="10"/>
        <v>3.5</v>
      </c>
      <c r="T100" s="10">
        <f t="shared" si="11"/>
        <v>4.55</v>
      </c>
      <c r="U100" s="10">
        <f t="shared" si="12"/>
        <v>0.23076923076923078</v>
      </c>
      <c r="V100" s="10">
        <v>5920.9525620000004</v>
      </c>
      <c r="W100" s="10">
        <f t="shared" si="13"/>
        <v>120905.85131603999</v>
      </c>
      <c r="X100" s="12"/>
      <c r="Y100" s="12"/>
      <c r="Z100" s="12"/>
      <c r="AA100" s="9"/>
      <c r="AB100" s="9"/>
    </row>
    <row r="101" spans="1:58" x14ac:dyDescent="0.25">
      <c r="A101" s="3">
        <v>99</v>
      </c>
      <c r="B101" s="3">
        <v>3</v>
      </c>
      <c r="C101" s="3" t="s">
        <v>5</v>
      </c>
      <c r="D101" s="6" t="s">
        <v>10</v>
      </c>
      <c r="E101" s="5" t="s">
        <v>13</v>
      </c>
      <c r="F101" s="3" t="s">
        <v>8</v>
      </c>
      <c r="G101" s="3">
        <v>9.6999999999999993</v>
      </c>
      <c r="H101" s="3"/>
      <c r="I101" s="3">
        <f t="shared" si="14"/>
        <v>9.6999999999999993</v>
      </c>
      <c r="J101" s="3" t="s">
        <v>20</v>
      </c>
      <c r="K101" s="2"/>
      <c r="L101" s="2">
        <v>2.403</v>
      </c>
      <c r="M101" s="2">
        <v>1.5529999999999999</v>
      </c>
      <c r="N101" s="2">
        <f t="shared" si="8"/>
        <v>3.956</v>
      </c>
      <c r="O101" s="2">
        <f t="shared" si="9"/>
        <v>0.39256825075834173</v>
      </c>
      <c r="P101" s="10">
        <v>1.32</v>
      </c>
      <c r="Q101" s="10">
        <v>2.11</v>
      </c>
      <c r="R101" s="10">
        <v>1.3</v>
      </c>
      <c r="S101" s="10">
        <f t="shared" si="10"/>
        <v>3.4299999999999997</v>
      </c>
      <c r="T101" s="10">
        <f t="shared" si="11"/>
        <v>4.7299999999999995</v>
      </c>
      <c r="U101" s="10">
        <f t="shared" si="12"/>
        <v>0.27484143763213537</v>
      </c>
      <c r="V101" s="10">
        <v>3105.1317600000002</v>
      </c>
      <c r="W101" s="10">
        <f t="shared" si="13"/>
        <v>63406.790539199996</v>
      </c>
      <c r="X101" s="12"/>
      <c r="Y101" s="12"/>
      <c r="Z101" s="12"/>
      <c r="AA101" s="9"/>
      <c r="AB101" s="9"/>
    </row>
    <row r="102" spans="1:58" x14ac:dyDescent="0.25">
      <c r="A102" s="3">
        <v>100</v>
      </c>
      <c r="B102" s="3">
        <v>3</v>
      </c>
      <c r="C102" s="3" t="s">
        <v>5</v>
      </c>
      <c r="D102" s="4" t="s">
        <v>11</v>
      </c>
      <c r="E102" s="5" t="s">
        <v>13</v>
      </c>
      <c r="F102" s="3" t="s">
        <v>6</v>
      </c>
      <c r="G102" s="3">
        <v>0.7</v>
      </c>
      <c r="H102" s="3"/>
      <c r="I102" s="3">
        <f t="shared" si="14"/>
        <v>0.7</v>
      </c>
      <c r="J102" s="3" t="s">
        <v>18</v>
      </c>
      <c r="K102" s="2"/>
      <c r="L102" s="2">
        <v>1.4319999999999999</v>
      </c>
      <c r="M102" s="2">
        <v>0.23799999999999999</v>
      </c>
      <c r="N102" s="2">
        <f t="shared" si="8"/>
        <v>1.67</v>
      </c>
      <c r="O102" s="2">
        <f t="shared" si="9"/>
        <v>0.14251497005988023</v>
      </c>
      <c r="P102" s="10">
        <v>1.42</v>
      </c>
      <c r="Q102" s="10">
        <v>1.0900000000000001</v>
      </c>
      <c r="R102" s="10">
        <v>1.1100000000000001</v>
      </c>
      <c r="S102" s="10">
        <f t="shared" si="10"/>
        <v>2.5099999999999998</v>
      </c>
      <c r="T102" s="10">
        <f t="shared" si="11"/>
        <v>3.62</v>
      </c>
      <c r="U102" s="10">
        <f t="shared" si="12"/>
        <v>0.30662983425414364</v>
      </c>
      <c r="V102" s="10">
        <v>2768.079612</v>
      </c>
      <c r="W102" s="10">
        <f t="shared" si="13"/>
        <v>56524.18567703999</v>
      </c>
      <c r="X102" s="12">
        <v>0</v>
      </c>
      <c r="Y102" s="12">
        <v>0</v>
      </c>
      <c r="Z102" s="12">
        <v>0</v>
      </c>
      <c r="AA102" s="9">
        <f>SUM(X102:Z102)</f>
        <v>0</v>
      </c>
      <c r="AB102" s="9"/>
    </row>
    <row r="103" spans="1:58" x14ac:dyDescent="0.25">
      <c r="A103" s="3">
        <v>101</v>
      </c>
      <c r="B103" s="3">
        <v>3</v>
      </c>
      <c r="C103" s="3" t="s">
        <v>5</v>
      </c>
      <c r="D103" s="4" t="s">
        <v>11</v>
      </c>
      <c r="E103" s="5" t="s">
        <v>13</v>
      </c>
      <c r="F103" s="3" t="s">
        <v>7</v>
      </c>
      <c r="G103" s="3">
        <v>9.8000000000000007</v>
      </c>
      <c r="H103" s="3"/>
      <c r="I103" s="3">
        <f t="shared" si="14"/>
        <v>9.8000000000000007</v>
      </c>
      <c r="J103" s="3" t="s">
        <v>20</v>
      </c>
      <c r="K103" s="2"/>
      <c r="L103" s="2">
        <v>2.4670000000000001</v>
      </c>
      <c r="M103" s="2">
        <v>0.67500000000000004</v>
      </c>
      <c r="N103" s="2">
        <f t="shared" si="8"/>
        <v>3.1420000000000003</v>
      </c>
      <c r="O103" s="2">
        <f t="shared" si="9"/>
        <v>0.21483131763208146</v>
      </c>
      <c r="P103" s="10">
        <v>1.88</v>
      </c>
      <c r="Q103" s="10">
        <v>0.86</v>
      </c>
      <c r="R103" s="10">
        <v>1.3</v>
      </c>
      <c r="S103" s="10">
        <f t="shared" si="10"/>
        <v>2.7399999999999998</v>
      </c>
      <c r="T103" s="10">
        <f t="shared" si="11"/>
        <v>4.04</v>
      </c>
      <c r="U103" s="10">
        <f t="shared" si="12"/>
        <v>0.32178217821782179</v>
      </c>
      <c r="V103" s="10">
        <v>3091.4060880000002</v>
      </c>
      <c r="W103" s="10">
        <f t="shared" si="13"/>
        <v>63126.512316959997</v>
      </c>
      <c r="X103" s="12"/>
      <c r="Y103" s="12"/>
      <c r="Z103" s="12"/>
      <c r="AA103" s="9"/>
      <c r="AB103" s="9"/>
    </row>
    <row r="104" spans="1:58" x14ac:dyDescent="0.25">
      <c r="A104" s="3">
        <v>102</v>
      </c>
      <c r="B104" s="3">
        <v>3</v>
      </c>
      <c r="C104" s="3" t="s">
        <v>5</v>
      </c>
      <c r="D104" s="4" t="s">
        <v>11</v>
      </c>
      <c r="E104" s="5" t="s">
        <v>13</v>
      </c>
      <c r="F104" s="3" t="s">
        <v>8</v>
      </c>
      <c r="G104" s="3">
        <v>9.9</v>
      </c>
      <c r="H104" s="3"/>
      <c r="I104" s="3">
        <f t="shared" si="14"/>
        <v>9.9</v>
      </c>
      <c r="J104" s="3" t="s">
        <v>20</v>
      </c>
      <c r="K104" s="2"/>
      <c r="L104" s="2">
        <v>1.8380000000000001</v>
      </c>
      <c r="M104" s="2">
        <v>0.93100000000000005</v>
      </c>
      <c r="N104" s="2">
        <f t="shared" si="8"/>
        <v>2.7690000000000001</v>
      </c>
      <c r="O104" s="2">
        <f t="shared" si="9"/>
        <v>0.33622246298302638</v>
      </c>
      <c r="P104" s="10">
        <v>0.82</v>
      </c>
      <c r="Q104" s="10">
        <v>2.2400000000000002</v>
      </c>
      <c r="R104" s="10">
        <v>0.89</v>
      </c>
      <c r="S104" s="10">
        <f t="shared" si="10"/>
        <v>3.06</v>
      </c>
      <c r="T104" s="10">
        <f t="shared" si="11"/>
        <v>3.95</v>
      </c>
      <c r="U104" s="10">
        <f t="shared" si="12"/>
        <v>0.22531645569620251</v>
      </c>
      <c r="V104" s="10">
        <v>3917.9923033833661</v>
      </c>
      <c r="W104" s="10">
        <f t="shared" si="13"/>
        <v>80005.402835088331</v>
      </c>
      <c r="X104" s="12"/>
      <c r="Y104" s="12"/>
      <c r="Z104" s="12"/>
      <c r="AA104" s="9"/>
      <c r="AB104" s="9"/>
    </row>
    <row r="105" spans="1:58" x14ac:dyDescent="0.25">
      <c r="A105" s="3">
        <v>103</v>
      </c>
      <c r="B105" s="3">
        <v>3</v>
      </c>
      <c r="C105" s="3" t="s">
        <v>4</v>
      </c>
      <c r="D105" s="4" t="s">
        <v>9</v>
      </c>
      <c r="E105" s="5" t="s">
        <v>12</v>
      </c>
      <c r="F105" s="3" t="s">
        <v>6</v>
      </c>
      <c r="G105" s="3">
        <v>13.5</v>
      </c>
      <c r="H105" s="3"/>
      <c r="I105" s="3">
        <f t="shared" si="14"/>
        <v>13.5</v>
      </c>
      <c r="J105" s="3" t="s">
        <v>20</v>
      </c>
      <c r="K105" s="2"/>
      <c r="L105" s="2">
        <v>2.48</v>
      </c>
      <c r="M105" s="2">
        <v>0.84</v>
      </c>
      <c r="N105" s="2">
        <f t="shared" si="8"/>
        <v>3.32</v>
      </c>
      <c r="O105" s="2">
        <f t="shared" si="9"/>
        <v>0.25301204819277107</v>
      </c>
      <c r="P105" s="10">
        <v>1.45</v>
      </c>
      <c r="Q105" s="10">
        <v>1.04</v>
      </c>
      <c r="R105" s="10">
        <v>1.26</v>
      </c>
      <c r="S105" s="10">
        <f t="shared" si="10"/>
        <v>2.4900000000000002</v>
      </c>
      <c r="T105" s="10">
        <f t="shared" si="11"/>
        <v>3.75</v>
      </c>
      <c r="U105" s="10">
        <f t="shared" si="12"/>
        <v>0.33600000000000002</v>
      </c>
      <c r="V105" s="10">
        <v>1383.1363980000001</v>
      </c>
      <c r="W105" s="10">
        <f t="shared" si="13"/>
        <v>28243.645247160002</v>
      </c>
      <c r="X105" s="12">
        <v>1.63</v>
      </c>
      <c r="Y105" s="12">
        <v>1.302</v>
      </c>
      <c r="Z105" s="12">
        <v>0.44900000000000001</v>
      </c>
      <c r="AA105" s="9">
        <f>SUM(X105:Z105)</f>
        <v>3.3809999999999998</v>
      </c>
      <c r="AB105" s="9">
        <f>Y105/AA105</f>
        <v>0.38509316770186341</v>
      </c>
      <c r="AC105">
        <v>2.0066225165562912</v>
      </c>
      <c r="AD105">
        <v>0</v>
      </c>
      <c r="AE105">
        <v>0</v>
      </c>
      <c r="AF105">
        <v>0</v>
      </c>
      <c r="AG105">
        <v>2.0066225165562912</v>
      </c>
      <c r="AH105">
        <v>0</v>
      </c>
      <c r="AI105">
        <v>0</v>
      </c>
      <c r="AJ105">
        <v>0</v>
      </c>
      <c r="AK105">
        <v>2.0066225165562912</v>
      </c>
      <c r="AL105">
        <v>126.41721854304635</v>
      </c>
      <c r="AM105">
        <v>56.185430463576154</v>
      </c>
      <c r="AN105">
        <v>8.0264900662251648</v>
      </c>
      <c r="AO105">
        <v>0</v>
      </c>
      <c r="AP105">
        <v>2.0066225165562912</v>
      </c>
      <c r="AQ105">
        <v>6.0198675496688736</v>
      </c>
      <c r="AR105">
        <v>0</v>
      </c>
      <c r="AS105">
        <v>0</v>
      </c>
      <c r="AT105">
        <v>36.119205298013242</v>
      </c>
      <c r="AU105">
        <v>62.205298013245027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303</v>
      </c>
      <c r="BB105">
        <v>4.0132450331125824</v>
      </c>
      <c r="BC105">
        <v>200.66225165562912</v>
      </c>
      <c r="BD105">
        <v>98.324503311258269</v>
      </c>
      <c r="BE105">
        <v>0</v>
      </c>
      <c r="BF105">
        <v>10</v>
      </c>
    </row>
    <row r="106" spans="1:58" x14ac:dyDescent="0.25">
      <c r="A106" s="3">
        <v>104</v>
      </c>
      <c r="B106" s="3">
        <v>3</v>
      </c>
      <c r="C106" s="3" t="s">
        <v>4</v>
      </c>
      <c r="D106" s="4" t="s">
        <v>9</v>
      </c>
      <c r="E106" s="5" t="s">
        <v>12</v>
      </c>
      <c r="F106" s="3" t="s">
        <v>7</v>
      </c>
      <c r="G106" s="3">
        <v>9.1999999999999993</v>
      </c>
      <c r="H106" s="3"/>
      <c r="I106" s="3">
        <f t="shared" si="14"/>
        <v>9.1999999999999993</v>
      </c>
      <c r="J106" s="3" t="s">
        <v>20</v>
      </c>
      <c r="K106" s="2"/>
      <c r="L106" s="2">
        <v>1.847</v>
      </c>
      <c r="M106" s="2">
        <v>0.69699999999999995</v>
      </c>
      <c r="N106" s="2">
        <f t="shared" si="8"/>
        <v>2.544</v>
      </c>
      <c r="O106" s="2">
        <f t="shared" si="9"/>
        <v>0.27397798742138363</v>
      </c>
      <c r="P106" s="10">
        <v>1.99</v>
      </c>
      <c r="Q106" s="10">
        <v>1.4</v>
      </c>
      <c r="R106" s="10">
        <v>1.05</v>
      </c>
      <c r="S106" s="10">
        <f t="shared" si="10"/>
        <v>3.3899999999999997</v>
      </c>
      <c r="T106" s="10">
        <f t="shared" si="11"/>
        <v>4.4399999999999995</v>
      </c>
      <c r="U106" s="10">
        <f t="shared" si="12"/>
        <v>0.23648648648648651</v>
      </c>
      <c r="V106" s="10">
        <v>758.79036310000004</v>
      </c>
      <c r="W106" s="10">
        <f t="shared" si="13"/>
        <v>15494.499214501999</v>
      </c>
      <c r="X106" s="12"/>
      <c r="Y106" s="12"/>
      <c r="Z106" s="12"/>
      <c r="AA106" s="9"/>
      <c r="AB106" s="9"/>
      <c r="AC106">
        <v>0</v>
      </c>
      <c r="AD106">
        <v>0</v>
      </c>
      <c r="AE106">
        <v>0</v>
      </c>
      <c r="AF106">
        <v>0</v>
      </c>
      <c r="AG106">
        <v>0</v>
      </c>
      <c r="AH106">
        <v>2</v>
      </c>
      <c r="AI106">
        <v>1</v>
      </c>
      <c r="AJ106">
        <v>0</v>
      </c>
      <c r="AK106">
        <v>3</v>
      </c>
      <c r="AL106">
        <v>19</v>
      </c>
      <c r="AM106">
        <v>18</v>
      </c>
      <c r="AN106">
        <v>0</v>
      </c>
      <c r="AO106">
        <v>0</v>
      </c>
      <c r="AP106">
        <v>2</v>
      </c>
      <c r="AQ106">
        <v>3</v>
      </c>
      <c r="AR106">
        <v>0</v>
      </c>
      <c r="AS106">
        <v>0</v>
      </c>
      <c r="AT106">
        <v>17</v>
      </c>
      <c r="AU106">
        <v>48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113</v>
      </c>
      <c r="BB106">
        <v>3</v>
      </c>
      <c r="BC106">
        <v>45</v>
      </c>
      <c r="BD106">
        <v>65</v>
      </c>
      <c r="BE106">
        <v>0</v>
      </c>
      <c r="BF106">
        <v>9</v>
      </c>
    </row>
    <row r="107" spans="1:58" x14ac:dyDescent="0.25">
      <c r="A107" s="3">
        <v>105</v>
      </c>
      <c r="B107" s="3">
        <v>3</v>
      </c>
      <c r="C107" s="3" t="s">
        <v>4</v>
      </c>
      <c r="D107" s="4" t="s">
        <v>9</v>
      </c>
      <c r="E107" s="5" t="s">
        <v>12</v>
      </c>
      <c r="F107" s="3" t="s">
        <v>8</v>
      </c>
      <c r="G107" s="3">
        <v>15</v>
      </c>
      <c r="H107" s="3"/>
      <c r="I107" s="3">
        <f t="shared" si="14"/>
        <v>15</v>
      </c>
      <c r="J107" s="3" t="s">
        <v>18</v>
      </c>
      <c r="K107" s="2">
        <v>1</v>
      </c>
      <c r="L107" s="2">
        <v>2.1539999999999999</v>
      </c>
      <c r="M107" s="2">
        <v>1.3149999999999999</v>
      </c>
      <c r="N107" s="2">
        <f t="shared" si="8"/>
        <v>3.4689999999999999</v>
      </c>
      <c r="O107" s="2">
        <f t="shared" si="9"/>
        <v>0.37907177861055058</v>
      </c>
      <c r="P107" s="10">
        <v>1.24</v>
      </c>
      <c r="Q107" s="10">
        <v>1.98</v>
      </c>
      <c r="R107" s="10">
        <v>1.28</v>
      </c>
      <c r="S107" s="10">
        <f t="shared" si="10"/>
        <v>3.2199999999999998</v>
      </c>
      <c r="T107" s="10">
        <f t="shared" si="11"/>
        <v>4.5</v>
      </c>
      <c r="U107" s="10">
        <f t="shared" si="12"/>
        <v>0.28444444444444444</v>
      </c>
      <c r="V107" s="10">
        <v>1418.264010721904</v>
      </c>
      <c r="W107" s="10">
        <f t="shared" si="13"/>
        <v>28960.951098941277</v>
      </c>
      <c r="X107" s="12"/>
      <c r="Y107" s="12"/>
      <c r="Z107" s="12"/>
      <c r="AA107" s="9"/>
      <c r="AB107" s="9"/>
      <c r="AC107">
        <v>0</v>
      </c>
      <c r="AD107">
        <v>1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5</v>
      </c>
      <c r="AL107">
        <v>43</v>
      </c>
      <c r="AM107">
        <v>27</v>
      </c>
      <c r="AN107">
        <v>0</v>
      </c>
      <c r="AO107">
        <v>0</v>
      </c>
      <c r="AP107">
        <v>1</v>
      </c>
      <c r="AQ107">
        <v>1</v>
      </c>
      <c r="AR107">
        <v>1</v>
      </c>
      <c r="AS107">
        <v>0</v>
      </c>
      <c r="AT107">
        <v>29</v>
      </c>
      <c r="AU107">
        <v>72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180</v>
      </c>
      <c r="BB107">
        <v>1</v>
      </c>
      <c r="BC107">
        <v>78</v>
      </c>
      <c r="BD107">
        <v>101</v>
      </c>
      <c r="BE107">
        <v>0</v>
      </c>
      <c r="BF107">
        <v>9</v>
      </c>
    </row>
    <row r="108" spans="1:58" x14ac:dyDescent="0.25">
      <c r="A108" s="3">
        <v>106</v>
      </c>
      <c r="B108" s="3">
        <v>3</v>
      </c>
      <c r="C108" s="3" t="s">
        <v>4</v>
      </c>
      <c r="D108" s="6" t="s">
        <v>10</v>
      </c>
      <c r="E108" s="5" t="s">
        <v>12</v>
      </c>
      <c r="F108" s="3" t="s">
        <v>6</v>
      </c>
      <c r="G108" s="3">
        <v>8.9</v>
      </c>
      <c r="H108" s="3"/>
      <c r="I108" s="3">
        <f t="shared" si="14"/>
        <v>8.9</v>
      </c>
      <c r="J108" s="3" t="s">
        <v>20</v>
      </c>
      <c r="K108" s="2"/>
      <c r="L108" s="2">
        <v>2.206</v>
      </c>
      <c r="M108" s="2">
        <v>0.58799999999999997</v>
      </c>
      <c r="N108" s="2">
        <f t="shared" si="8"/>
        <v>2.794</v>
      </c>
      <c r="O108" s="2">
        <f t="shared" si="9"/>
        <v>0.21045096635647814</v>
      </c>
      <c r="P108" s="10">
        <v>1.36</v>
      </c>
      <c r="Q108" s="10">
        <v>1.72</v>
      </c>
      <c r="R108" s="10">
        <v>0.96</v>
      </c>
      <c r="S108" s="10">
        <f t="shared" si="10"/>
        <v>3.08</v>
      </c>
      <c r="T108" s="10">
        <f t="shared" si="11"/>
        <v>4.04</v>
      </c>
      <c r="U108" s="10">
        <f t="shared" si="12"/>
        <v>0.23762376237623761</v>
      </c>
      <c r="V108" s="10">
        <v>1831.132521</v>
      </c>
      <c r="W108" s="10">
        <f t="shared" si="13"/>
        <v>37391.726078819993</v>
      </c>
      <c r="X108" s="12">
        <v>1.899</v>
      </c>
      <c r="Y108" s="12">
        <v>1.3859999999999999</v>
      </c>
      <c r="Z108" s="12">
        <v>8.5999999999999993E-2</v>
      </c>
      <c r="AA108" s="9">
        <f>SUM(X108:Z108)</f>
        <v>3.371</v>
      </c>
      <c r="AB108" s="9">
        <f>Y108/AA108</f>
        <v>0.41115396024918421</v>
      </c>
      <c r="AC108">
        <v>2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5</v>
      </c>
      <c r="AM108">
        <v>2</v>
      </c>
      <c r="AN108">
        <v>0</v>
      </c>
      <c r="AO108">
        <v>0</v>
      </c>
      <c r="AP108">
        <v>1</v>
      </c>
      <c r="AQ108">
        <v>0</v>
      </c>
      <c r="AR108">
        <v>0</v>
      </c>
      <c r="AS108">
        <v>0</v>
      </c>
      <c r="AT108">
        <v>8</v>
      </c>
      <c r="AU108">
        <v>5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23</v>
      </c>
      <c r="BB108">
        <v>2</v>
      </c>
      <c r="BC108">
        <v>8</v>
      </c>
      <c r="BD108">
        <v>13</v>
      </c>
      <c r="BE108">
        <v>0</v>
      </c>
      <c r="BF108">
        <v>6</v>
      </c>
    </row>
    <row r="109" spans="1:58" x14ac:dyDescent="0.25">
      <c r="A109" s="3">
        <v>107</v>
      </c>
      <c r="B109" s="3">
        <v>3</v>
      </c>
      <c r="C109" s="3" t="s">
        <v>4</v>
      </c>
      <c r="D109" s="6" t="s">
        <v>10</v>
      </c>
      <c r="E109" s="5" t="s">
        <v>12</v>
      </c>
      <c r="F109" s="3" t="s">
        <v>7</v>
      </c>
      <c r="G109" s="3">
        <v>2.6</v>
      </c>
      <c r="H109" s="3"/>
      <c r="I109" s="3">
        <f t="shared" si="14"/>
        <v>2.6</v>
      </c>
      <c r="J109" s="3" t="s">
        <v>18</v>
      </c>
      <c r="K109" s="2"/>
      <c r="L109" s="2">
        <v>1.1180000000000001</v>
      </c>
      <c r="M109" s="2">
        <v>0.22800000000000001</v>
      </c>
      <c r="N109" s="2">
        <f t="shared" si="8"/>
        <v>1.3460000000000001</v>
      </c>
      <c r="O109" s="2">
        <f t="shared" si="9"/>
        <v>0.16939078751857356</v>
      </c>
      <c r="P109" s="10">
        <v>1.64</v>
      </c>
      <c r="Q109" s="10">
        <v>1.44</v>
      </c>
      <c r="R109" s="10">
        <v>1.26</v>
      </c>
      <c r="S109" s="10">
        <f t="shared" si="10"/>
        <v>3.08</v>
      </c>
      <c r="T109" s="10">
        <f t="shared" si="11"/>
        <v>4.34</v>
      </c>
      <c r="U109" s="10">
        <f t="shared" si="12"/>
        <v>0.29032258064516131</v>
      </c>
      <c r="V109" s="10">
        <v>3917.992534</v>
      </c>
      <c r="W109" s="10">
        <f t="shared" si="13"/>
        <v>80005.407544279995</v>
      </c>
      <c r="X109" s="12"/>
      <c r="Y109" s="12"/>
      <c r="Z109" s="12"/>
      <c r="AA109" s="9"/>
      <c r="AB109" s="9"/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77</v>
      </c>
      <c r="AM109">
        <v>3</v>
      </c>
      <c r="AN109">
        <v>0</v>
      </c>
      <c r="AO109">
        <v>0</v>
      </c>
      <c r="AP109">
        <v>3</v>
      </c>
      <c r="AQ109">
        <v>0</v>
      </c>
      <c r="AR109">
        <v>0</v>
      </c>
      <c r="AS109">
        <v>0</v>
      </c>
      <c r="AT109">
        <v>16</v>
      </c>
      <c r="AU109">
        <v>23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122</v>
      </c>
      <c r="BB109">
        <v>0</v>
      </c>
      <c r="BC109">
        <v>83</v>
      </c>
      <c r="BD109">
        <v>39</v>
      </c>
      <c r="BE109">
        <v>0</v>
      </c>
      <c r="BF109">
        <v>5</v>
      </c>
    </row>
    <row r="110" spans="1:58" x14ac:dyDescent="0.25">
      <c r="A110" s="3">
        <v>108</v>
      </c>
      <c r="B110" s="3">
        <v>3</v>
      </c>
      <c r="C110" s="3" t="s">
        <v>4</v>
      </c>
      <c r="D110" s="6" t="s">
        <v>10</v>
      </c>
      <c r="E110" s="5" t="s">
        <v>12</v>
      </c>
      <c r="F110" s="3" t="s">
        <v>8</v>
      </c>
      <c r="G110" s="3">
        <v>14.5</v>
      </c>
      <c r="H110" s="3"/>
      <c r="I110" s="3">
        <f t="shared" si="14"/>
        <v>14.5</v>
      </c>
      <c r="J110" s="3" t="s">
        <v>20</v>
      </c>
      <c r="K110" s="2">
        <v>2</v>
      </c>
      <c r="L110" s="2">
        <v>2.3919999999999999</v>
      </c>
      <c r="M110" s="2">
        <v>0.81799999999999995</v>
      </c>
      <c r="N110" s="2">
        <f t="shared" si="8"/>
        <v>3.21</v>
      </c>
      <c r="O110" s="2">
        <f t="shared" si="9"/>
        <v>0.25482866043613706</v>
      </c>
      <c r="P110" s="10">
        <v>1.5</v>
      </c>
      <c r="Q110" s="10">
        <v>1.42</v>
      </c>
      <c r="R110" s="10">
        <v>1.07</v>
      </c>
      <c r="S110" s="10">
        <f t="shared" si="10"/>
        <v>2.92</v>
      </c>
      <c r="T110" s="10">
        <f t="shared" si="11"/>
        <v>3.99</v>
      </c>
      <c r="U110" s="10">
        <f t="shared" si="12"/>
        <v>0.26817042606516289</v>
      </c>
      <c r="V110" s="10">
        <v>1492.1232194479085</v>
      </c>
      <c r="W110" s="10">
        <f t="shared" si="13"/>
        <v>30469.156141126288</v>
      </c>
      <c r="X110" s="12"/>
      <c r="Y110" s="12"/>
      <c r="Z110" s="12"/>
      <c r="AA110" s="9"/>
      <c r="AB110" s="9"/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134</v>
      </c>
      <c r="AM110">
        <v>34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12</v>
      </c>
      <c r="AU110">
        <v>32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212</v>
      </c>
      <c r="BB110">
        <v>0</v>
      </c>
      <c r="BC110">
        <v>168</v>
      </c>
      <c r="BD110">
        <v>44</v>
      </c>
      <c r="BE110">
        <v>0</v>
      </c>
      <c r="BF110">
        <v>4</v>
      </c>
    </row>
    <row r="111" spans="1:58" x14ac:dyDescent="0.25">
      <c r="A111" s="3">
        <v>109</v>
      </c>
      <c r="B111" s="3">
        <v>3</v>
      </c>
      <c r="C111" s="3" t="s">
        <v>4</v>
      </c>
      <c r="D111" s="4" t="s">
        <v>11</v>
      </c>
      <c r="E111" s="5" t="s">
        <v>12</v>
      </c>
      <c r="F111" s="3" t="s">
        <v>6</v>
      </c>
      <c r="G111" s="3">
        <v>3.1</v>
      </c>
      <c r="H111" s="3"/>
      <c r="I111" s="3">
        <f t="shared" si="14"/>
        <v>3.1</v>
      </c>
      <c r="J111" s="3" t="s">
        <v>20</v>
      </c>
      <c r="K111" s="2"/>
      <c r="L111" s="2">
        <v>1.409</v>
      </c>
      <c r="M111" s="2">
        <v>0.72299999999999998</v>
      </c>
      <c r="N111" s="2">
        <f t="shared" si="8"/>
        <v>2.1320000000000001</v>
      </c>
      <c r="O111" s="2">
        <f t="shared" si="9"/>
        <v>0.33911819887429639</v>
      </c>
      <c r="P111" s="10">
        <v>0.52</v>
      </c>
      <c r="Q111" s="10">
        <v>2.37</v>
      </c>
      <c r="R111" s="10">
        <v>1.21</v>
      </c>
      <c r="S111" s="10">
        <f t="shared" si="10"/>
        <v>2.89</v>
      </c>
      <c r="T111" s="10">
        <f t="shared" si="11"/>
        <v>4.0999999999999996</v>
      </c>
      <c r="U111" s="10">
        <f t="shared" si="12"/>
        <v>0.29512195121951224</v>
      </c>
      <c r="V111" s="10">
        <v>2271.0605449999998</v>
      </c>
      <c r="W111" s="10">
        <f t="shared" si="13"/>
        <v>46375.056328899991</v>
      </c>
      <c r="X111" s="12">
        <v>2.5169999999999999</v>
      </c>
      <c r="Y111" s="12">
        <v>1.4259999999999999</v>
      </c>
      <c r="Z111" s="12">
        <v>0.23100000000000001</v>
      </c>
      <c r="AA111" s="9">
        <f>SUM(X111:Z111)</f>
        <v>4.1739999999999995</v>
      </c>
      <c r="AB111" s="9">
        <f>Y111/AA111</f>
        <v>0.34163871586008626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3</v>
      </c>
      <c r="AM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1</v>
      </c>
      <c r="AU111">
        <v>2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7</v>
      </c>
      <c r="BB111">
        <v>0</v>
      </c>
      <c r="BC111">
        <v>4</v>
      </c>
      <c r="BD111">
        <v>3</v>
      </c>
      <c r="BE111">
        <v>0</v>
      </c>
      <c r="BF111">
        <v>4</v>
      </c>
    </row>
    <row r="112" spans="1:58" x14ac:dyDescent="0.25">
      <c r="A112" s="3">
        <v>110</v>
      </c>
      <c r="B112" s="3">
        <v>3</v>
      </c>
      <c r="C112" s="3" t="s">
        <v>4</v>
      </c>
      <c r="D112" s="4" t="s">
        <v>11</v>
      </c>
      <c r="E112" s="5" t="s">
        <v>12</v>
      </c>
      <c r="F112" s="3" t="s">
        <v>7</v>
      </c>
      <c r="G112" s="3">
        <v>1.7</v>
      </c>
      <c r="H112" s="3"/>
      <c r="I112" s="3">
        <f t="shared" si="14"/>
        <v>1.7</v>
      </c>
      <c r="J112" s="3" t="s">
        <v>20</v>
      </c>
      <c r="K112" s="2"/>
      <c r="L112" s="2">
        <v>0.13200000000000001</v>
      </c>
      <c r="M112" s="2">
        <v>2.5999999999999999E-2</v>
      </c>
      <c r="N112" s="2">
        <f t="shared" si="8"/>
        <v>0.158</v>
      </c>
      <c r="O112" s="2">
        <f t="shared" si="9"/>
        <v>0.16455696202531644</v>
      </c>
      <c r="P112" s="10">
        <v>1.0900000000000001</v>
      </c>
      <c r="Q112" s="10">
        <v>2.42</v>
      </c>
      <c r="R112" s="10">
        <v>1.51</v>
      </c>
      <c r="S112" s="10">
        <f t="shared" si="10"/>
        <v>3.51</v>
      </c>
      <c r="T112" s="10">
        <f t="shared" si="11"/>
        <v>5.0199999999999996</v>
      </c>
      <c r="U112" s="10">
        <f t="shared" si="12"/>
        <v>0.30079681274900399</v>
      </c>
      <c r="V112" s="10">
        <v>2469.1946800000001</v>
      </c>
      <c r="W112" s="10">
        <f t="shared" si="13"/>
        <v>50420.955365599999</v>
      </c>
      <c r="X112" s="12"/>
      <c r="Y112" s="12"/>
      <c r="Z112" s="12"/>
      <c r="AA112" s="9"/>
      <c r="AB112" s="9"/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14</v>
      </c>
      <c r="AM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15</v>
      </c>
      <c r="BB112">
        <v>0</v>
      </c>
      <c r="BC112">
        <v>15</v>
      </c>
      <c r="BD112">
        <v>0</v>
      </c>
      <c r="BE112">
        <v>0</v>
      </c>
      <c r="BF112">
        <v>2</v>
      </c>
    </row>
    <row r="113" spans="1:58" x14ac:dyDescent="0.25">
      <c r="A113" s="3">
        <v>111</v>
      </c>
      <c r="B113" s="3">
        <v>3</v>
      </c>
      <c r="C113" s="3" t="s">
        <v>4</v>
      </c>
      <c r="D113" s="4" t="s">
        <v>11</v>
      </c>
      <c r="E113" s="5" t="s">
        <v>12</v>
      </c>
      <c r="F113" s="3" t="s">
        <v>8</v>
      </c>
      <c r="G113" s="3">
        <v>2.8</v>
      </c>
      <c r="H113" s="3"/>
      <c r="I113" s="3">
        <f t="shared" si="14"/>
        <v>2.8</v>
      </c>
      <c r="J113" s="3" t="s">
        <v>18</v>
      </c>
      <c r="K113" s="2"/>
      <c r="L113" s="2">
        <v>2.0049999999999999</v>
      </c>
      <c r="M113" s="2">
        <v>0.495</v>
      </c>
      <c r="N113" s="2">
        <f t="shared" si="8"/>
        <v>2.5</v>
      </c>
      <c r="O113" s="2">
        <f t="shared" si="9"/>
        <v>0.19800000000000001</v>
      </c>
      <c r="P113" s="10">
        <v>1.5</v>
      </c>
      <c r="Q113" s="10">
        <v>1.1200000000000001</v>
      </c>
      <c r="R113" s="10">
        <v>0.94</v>
      </c>
      <c r="S113" s="10">
        <f t="shared" si="10"/>
        <v>2.62</v>
      </c>
      <c r="T113" s="10">
        <f t="shared" si="11"/>
        <v>3.56</v>
      </c>
      <c r="U113" s="10">
        <f t="shared" si="12"/>
        <v>0.2640449438202247</v>
      </c>
      <c r="V113" s="10">
        <v>4797.3252153804715</v>
      </c>
      <c r="W113" s="10">
        <f t="shared" si="13"/>
        <v>97961.380898069212</v>
      </c>
      <c r="X113" s="12"/>
      <c r="Y113" s="12"/>
      <c r="Z113" s="12"/>
      <c r="AA113" s="9"/>
      <c r="AB113" s="9"/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8</v>
      </c>
      <c r="AM113">
        <v>0</v>
      </c>
      <c r="AN113">
        <v>0</v>
      </c>
      <c r="AO113">
        <v>0</v>
      </c>
      <c r="AP113">
        <v>4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12</v>
      </c>
      <c r="BB113">
        <v>0</v>
      </c>
      <c r="BC113">
        <v>12</v>
      </c>
      <c r="BD113">
        <v>0</v>
      </c>
      <c r="BE113">
        <v>0</v>
      </c>
      <c r="BF113">
        <v>2</v>
      </c>
    </row>
    <row r="114" spans="1:58" x14ac:dyDescent="0.25">
      <c r="A114" s="3">
        <v>112</v>
      </c>
      <c r="B114" s="3">
        <v>3</v>
      </c>
      <c r="C114" s="3" t="s">
        <v>4</v>
      </c>
      <c r="D114" s="4" t="s">
        <v>9</v>
      </c>
      <c r="E114" s="5" t="s">
        <v>13</v>
      </c>
      <c r="F114" s="3" t="s">
        <v>6</v>
      </c>
      <c r="G114" s="3">
        <v>13.9</v>
      </c>
      <c r="H114" s="3"/>
      <c r="I114" s="3">
        <f t="shared" si="14"/>
        <v>13.9</v>
      </c>
      <c r="J114" s="3" t="s">
        <v>20</v>
      </c>
      <c r="K114" s="2"/>
      <c r="L114" s="2">
        <v>2.3260000000000001</v>
      </c>
      <c r="M114" s="2">
        <v>0.96399999999999997</v>
      </c>
      <c r="N114" s="2">
        <f t="shared" si="8"/>
        <v>3.29</v>
      </c>
      <c r="O114" s="2">
        <f t="shared" si="9"/>
        <v>0.2930091185410334</v>
      </c>
      <c r="P114" s="10">
        <v>0.87</v>
      </c>
      <c r="Q114" s="10">
        <v>2.68</v>
      </c>
      <c r="R114" s="10">
        <v>0.9</v>
      </c>
      <c r="S114" s="10">
        <f t="shared" si="10"/>
        <v>3.5500000000000003</v>
      </c>
      <c r="T114" s="10">
        <f t="shared" si="11"/>
        <v>4.45</v>
      </c>
      <c r="U114" s="10">
        <f t="shared" si="12"/>
        <v>0.20224719101123595</v>
      </c>
      <c r="V114" s="10">
        <v>4149.4090630000001</v>
      </c>
      <c r="W114" s="10">
        <f t="shared" si="13"/>
        <v>84730.933066459984</v>
      </c>
      <c r="X114" s="12">
        <v>1.946</v>
      </c>
      <c r="Y114" s="12">
        <v>0.72699999999999998</v>
      </c>
      <c r="Z114" s="12">
        <v>0.18</v>
      </c>
      <c r="AA114" s="9">
        <f>SUM(X114:Z114)</f>
        <v>2.8530000000000002</v>
      </c>
      <c r="AB114" s="9">
        <f>Y114/AA114</f>
        <v>0.25481948825797401</v>
      </c>
    </row>
    <row r="115" spans="1:58" x14ac:dyDescent="0.25">
      <c r="A115" s="3">
        <v>113</v>
      </c>
      <c r="B115" s="3">
        <v>3</v>
      </c>
      <c r="C115" s="3" t="s">
        <v>4</v>
      </c>
      <c r="D115" s="4" t="s">
        <v>9</v>
      </c>
      <c r="E115" s="5" t="s">
        <v>13</v>
      </c>
      <c r="F115" s="3" t="s">
        <v>7</v>
      </c>
      <c r="G115" s="3">
        <v>18.899999999999999</v>
      </c>
      <c r="H115" s="3"/>
      <c r="I115" s="3">
        <f t="shared" si="14"/>
        <v>18.899999999999999</v>
      </c>
      <c r="J115" s="3" t="s">
        <v>20</v>
      </c>
      <c r="K115" s="2">
        <v>1</v>
      </c>
      <c r="L115" s="2">
        <v>2.4700000000000002</v>
      </c>
      <c r="M115" s="2">
        <v>0.81299999999999994</v>
      </c>
      <c r="N115" s="2">
        <f t="shared" si="8"/>
        <v>3.2830000000000004</v>
      </c>
      <c r="O115" s="2">
        <f t="shared" si="9"/>
        <v>0.24763935424916231</v>
      </c>
      <c r="P115" s="10">
        <v>1.38</v>
      </c>
      <c r="Q115" s="10">
        <v>1.03</v>
      </c>
      <c r="R115" s="10">
        <v>0.95</v>
      </c>
      <c r="S115" s="10">
        <f t="shared" si="10"/>
        <v>2.41</v>
      </c>
      <c r="T115" s="10">
        <f t="shared" si="11"/>
        <v>3.3600000000000003</v>
      </c>
      <c r="U115" s="10">
        <f t="shared" si="12"/>
        <v>0.28273809523809518</v>
      </c>
      <c r="V115" s="10">
        <v>3144.2913600000002</v>
      </c>
      <c r="W115" s="10">
        <f t="shared" si="13"/>
        <v>64206.429571199995</v>
      </c>
      <c r="X115" s="12"/>
      <c r="Y115" s="12"/>
      <c r="Z115" s="12"/>
      <c r="AA115" s="9"/>
      <c r="AB115" s="9"/>
    </row>
    <row r="116" spans="1:58" x14ac:dyDescent="0.25">
      <c r="A116" s="3">
        <v>114</v>
      </c>
      <c r="B116" s="3">
        <v>3</v>
      </c>
      <c r="C116" s="3" t="s">
        <v>4</v>
      </c>
      <c r="D116" s="4" t="s">
        <v>9</v>
      </c>
      <c r="E116" s="5" t="s">
        <v>13</v>
      </c>
      <c r="F116" s="3" t="s">
        <v>8</v>
      </c>
      <c r="G116" s="3">
        <v>15.2</v>
      </c>
      <c r="H116" s="3"/>
      <c r="I116" s="3">
        <f t="shared" si="14"/>
        <v>15.2</v>
      </c>
      <c r="J116" s="3" t="s">
        <v>20</v>
      </c>
      <c r="K116" s="2">
        <v>1</v>
      </c>
      <c r="L116" s="2">
        <v>2.5339999999999998</v>
      </c>
      <c r="M116" s="2">
        <v>0.94499999999999995</v>
      </c>
      <c r="N116" s="2">
        <f t="shared" si="8"/>
        <v>3.4789999999999996</v>
      </c>
      <c r="O116" s="2">
        <f t="shared" si="9"/>
        <v>0.2716297786720322</v>
      </c>
      <c r="P116" s="10">
        <v>1.1000000000000001</v>
      </c>
      <c r="Q116" s="10">
        <v>1.65</v>
      </c>
      <c r="R116" s="10">
        <v>0.91</v>
      </c>
      <c r="S116" s="10">
        <f t="shared" si="10"/>
        <v>2.75</v>
      </c>
      <c r="T116" s="10">
        <f t="shared" si="11"/>
        <v>3.66</v>
      </c>
      <c r="U116" s="10">
        <f t="shared" si="12"/>
        <v>0.24863387978142076</v>
      </c>
      <c r="V116" s="10">
        <v>2043.895086796487</v>
      </c>
      <c r="W116" s="10">
        <f t="shared" si="13"/>
        <v>41736.337672384267</v>
      </c>
      <c r="X116" s="12"/>
      <c r="Y116" s="12"/>
      <c r="Z116" s="12"/>
      <c r="AA116" s="9"/>
      <c r="AB116" s="9"/>
    </row>
    <row r="117" spans="1:58" x14ac:dyDescent="0.25">
      <c r="A117" s="3">
        <v>115</v>
      </c>
      <c r="B117" s="3">
        <v>3</v>
      </c>
      <c r="C117" s="3" t="s">
        <v>4</v>
      </c>
      <c r="D117" s="6" t="s">
        <v>10</v>
      </c>
      <c r="E117" s="5" t="s">
        <v>13</v>
      </c>
      <c r="F117" s="3" t="s">
        <v>6</v>
      </c>
      <c r="G117" s="3">
        <v>4.4000000000000004</v>
      </c>
      <c r="H117" s="3"/>
      <c r="I117" s="3">
        <f t="shared" si="14"/>
        <v>4.4000000000000004</v>
      </c>
      <c r="J117" s="3" t="s">
        <v>18</v>
      </c>
      <c r="K117" s="2"/>
      <c r="L117" s="2">
        <v>2.0640000000000001</v>
      </c>
      <c r="M117" s="2">
        <v>0.62</v>
      </c>
      <c r="N117" s="2">
        <f t="shared" si="8"/>
        <v>2.6840000000000002</v>
      </c>
      <c r="O117" s="2">
        <f t="shared" si="9"/>
        <v>0.23099850968703425</v>
      </c>
      <c r="P117" s="10">
        <v>1.98</v>
      </c>
      <c r="Q117" s="10">
        <v>1.26</v>
      </c>
      <c r="R117" s="10">
        <v>1.0900000000000001</v>
      </c>
      <c r="S117" s="10">
        <f t="shared" si="10"/>
        <v>3.24</v>
      </c>
      <c r="T117" s="10">
        <f t="shared" si="11"/>
        <v>4.33</v>
      </c>
      <c r="U117" s="10">
        <f t="shared" si="12"/>
        <v>0.25173210161662818</v>
      </c>
      <c r="V117" s="10">
        <v>3706.7705179999998</v>
      </c>
      <c r="W117" s="10">
        <f t="shared" si="13"/>
        <v>75692.253977559987</v>
      </c>
      <c r="X117" s="12">
        <v>2.0880000000000001</v>
      </c>
      <c r="Y117" s="12">
        <v>1.3240000000000001</v>
      </c>
      <c r="Z117" s="12">
        <v>0</v>
      </c>
      <c r="AA117" s="9">
        <f>SUM(X117:Z117)</f>
        <v>3.4119999999999999</v>
      </c>
      <c r="AB117" s="9">
        <f>Y117/AA117</f>
        <v>0.38804220398593203</v>
      </c>
    </row>
    <row r="118" spans="1:58" x14ac:dyDescent="0.25">
      <c r="A118" s="3">
        <v>116</v>
      </c>
      <c r="B118" s="3">
        <v>3</v>
      </c>
      <c r="C118" s="3" t="s">
        <v>4</v>
      </c>
      <c r="D118" s="6" t="s">
        <v>10</v>
      </c>
      <c r="E118" s="5" t="s">
        <v>13</v>
      </c>
      <c r="F118" s="3" t="s">
        <v>7</v>
      </c>
      <c r="G118" s="3">
        <v>10.1</v>
      </c>
      <c r="H118" s="3"/>
      <c r="I118" s="3">
        <f t="shared" si="14"/>
        <v>10.1</v>
      </c>
      <c r="J118" s="3" t="s">
        <v>20</v>
      </c>
      <c r="K118" s="2">
        <v>3</v>
      </c>
      <c r="L118" s="2">
        <v>2.3780000000000001</v>
      </c>
      <c r="M118" s="2">
        <v>1.0209999999999999</v>
      </c>
      <c r="N118" s="2">
        <f t="shared" si="8"/>
        <v>3.399</v>
      </c>
      <c r="O118" s="2">
        <f t="shared" si="9"/>
        <v>0.3003824654310091</v>
      </c>
      <c r="P118" s="10">
        <v>2.4</v>
      </c>
      <c r="Q118" s="10">
        <v>0.92</v>
      </c>
      <c r="R118" s="10">
        <v>1.0900000000000001</v>
      </c>
      <c r="S118" s="10">
        <f t="shared" si="10"/>
        <v>3.32</v>
      </c>
      <c r="T118" s="10">
        <f t="shared" si="11"/>
        <v>4.41</v>
      </c>
      <c r="U118" s="10">
        <f t="shared" si="12"/>
        <v>0.2471655328798186</v>
      </c>
      <c r="V118" s="10">
        <v>3199.3421410000001</v>
      </c>
      <c r="W118" s="10">
        <f t="shared" si="13"/>
        <v>65330.566519220003</v>
      </c>
      <c r="X118" s="12"/>
      <c r="Y118" s="12"/>
      <c r="Z118" s="12"/>
      <c r="AA118" s="9"/>
      <c r="AB118" s="9"/>
    </row>
    <row r="119" spans="1:58" x14ac:dyDescent="0.25">
      <c r="A119" s="3">
        <v>117</v>
      </c>
      <c r="B119" s="3">
        <v>3</v>
      </c>
      <c r="C119" s="3" t="s">
        <v>4</v>
      </c>
      <c r="D119" s="6" t="s">
        <v>10</v>
      </c>
      <c r="E119" s="5" t="s">
        <v>13</v>
      </c>
      <c r="F119" s="3" t="s">
        <v>8</v>
      </c>
      <c r="G119" s="3">
        <v>6.7</v>
      </c>
      <c r="H119" s="3"/>
      <c r="I119" s="3">
        <f t="shared" si="14"/>
        <v>6.7</v>
      </c>
      <c r="J119" s="3" t="s">
        <v>20</v>
      </c>
      <c r="K119" s="2"/>
      <c r="L119" s="2">
        <v>2.1739999999999999</v>
      </c>
      <c r="M119" s="2">
        <v>0.67200000000000004</v>
      </c>
      <c r="N119" s="2">
        <f t="shared" si="8"/>
        <v>2.8460000000000001</v>
      </c>
      <c r="O119" s="2">
        <f t="shared" si="9"/>
        <v>0.23612087139845397</v>
      </c>
      <c r="P119" s="10">
        <v>1.58</v>
      </c>
      <c r="Q119" s="10">
        <v>1.35</v>
      </c>
      <c r="R119" s="10">
        <v>0.82</v>
      </c>
      <c r="S119" s="10">
        <f t="shared" si="10"/>
        <v>2.93</v>
      </c>
      <c r="T119" s="10">
        <f t="shared" si="11"/>
        <v>3.75</v>
      </c>
      <c r="U119" s="10">
        <f t="shared" si="12"/>
        <v>0.21866666666666665</v>
      </c>
      <c r="V119" s="10">
        <v>6332.8973440024129</v>
      </c>
      <c r="W119" s="10">
        <f t="shared" si="13"/>
        <v>129317.76376452926</v>
      </c>
      <c r="X119" s="12"/>
      <c r="Y119" s="12"/>
      <c r="Z119" s="12"/>
      <c r="AA119" s="9"/>
      <c r="AB119" s="9"/>
    </row>
    <row r="120" spans="1:58" x14ac:dyDescent="0.25">
      <c r="A120" s="3">
        <v>118</v>
      </c>
      <c r="B120" s="3">
        <v>3</v>
      </c>
      <c r="C120" s="3" t="s">
        <v>4</v>
      </c>
      <c r="D120" s="4" t="s">
        <v>11</v>
      </c>
      <c r="E120" s="5" t="s">
        <v>13</v>
      </c>
      <c r="F120" s="3" t="s">
        <v>6</v>
      </c>
      <c r="G120" s="3">
        <v>2</v>
      </c>
      <c r="H120" s="3"/>
      <c r="I120" s="3">
        <f t="shared" si="14"/>
        <v>2</v>
      </c>
      <c r="J120" s="3" t="s">
        <v>20</v>
      </c>
      <c r="K120" s="2"/>
      <c r="L120" s="2">
        <v>2.0270000000000001</v>
      </c>
      <c r="M120" s="2">
        <v>0.52100000000000002</v>
      </c>
      <c r="N120" s="2">
        <f t="shared" si="8"/>
        <v>2.548</v>
      </c>
      <c r="O120" s="2">
        <f t="shared" si="9"/>
        <v>0.2044740973312402</v>
      </c>
      <c r="P120" s="10">
        <v>1.89</v>
      </c>
      <c r="Q120" s="10">
        <v>0.71</v>
      </c>
      <c r="R120" s="10">
        <v>1.41</v>
      </c>
      <c r="S120" s="10">
        <f t="shared" si="10"/>
        <v>2.5999999999999996</v>
      </c>
      <c r="T120" s="10">
        <f t="shared" si="11"/>
        <v>4.01</v>
      </c>
      <c r="U120" s="10">
        <f t="shared" si="12"/>
        <v>0.35162094763092266</v>
      </c>
      <c r="V120" s="10">
        <v>4376.869702</v>
      </c>
      <c r="W120" s="10">
        <f t="shared" si="13"/>
        <v>89375.679314839988</v>
      </c>
      <c r="X120" s="12">
        <v>2.0649999999999999</v>
      </c>
      <c r="Y120" s="12">
        <v>1.526</v>
      </c>
      <c r="Z120" s="12">
        <v>6.4000000000000001E-2</v>
      </c>
      <c r="AA120" s="9">
        <f>SUM(X120:Z120)</f>
        <v>3.6550000000000002</v>
      </c>
      <c r="AB120" s="9">
        <f>Y120/AA120</f>
        <v>0.41751025991792062</v>
      </c>
    </row>
    <row r="121" spans="1:58" x14ac:dyDescent="0.25">
      <c r="A121" s="3">
        <v>119</v>
      </c>
      <c r="B121" s="3">
        <v>3</v>
      </c>
      <c r="C121" s="3" t="s">
        <v>4</v>
      </c>
      <c r="D121" s="4" t="s">
        <v>11</v>
      </c>
      <c r="E121" s="5" t="s">
        <v>13</v>
      </c>
      <c r="F121" s="3" t="s">
        <v>7</v>
      </c>
      <c r="G121" s="3">
        <v>11.9</v>
      </c>
      <c r="H121" s="3"/>
      <c r="I121" s="3">
        <f t="shared" si="14"/>
        <v>11.9</v>
      </c>
      <c r="J121" s="3" t="s">
        <v>20</v>
      </c>
      <c r="K121" s="2"/>
      <c r="L121" s="2">
        <v>2.875</v>
      </c>
      <c r="M121" s="2">
        <v>0.68700000000000006</v>
      </c>
      <c r="N121" s="2">
        <f t="shared" si="8"/>
        <v>3.5620000000000003</v>
      </c>
      <c r="O121" s="2">
        <f t="shared" si="9"/>
        <v>0.19286917462099945</v>
      </c>
      <c r="P121" s="10">
        <v>1.49</v>
      </c>
      <c r="Q121" s="10">
        <v>1.4</v>
      </c>
      <c r="R121" s="10">
        <v>1.0900000000000001</v>
      </c>
      <c r="S121" s="10">
        <f t="shared" si="10"/>
        <v>2.8899999999999997</v>
      </c>
      <c r="T121" s="10">
        <f t="shared" si="11"/>
        <v>3.9799999999999995</v>
      </c>
      <c r="U121" s="10">
        <f t="shared" si="12"/>
        <v>0.27386934673366842</v>
      </c>
      <c r="V121" s="10">
        <v>7647.2194929999996</v>
      </c>
      <c r="W121" s="10">
        <f t="shared" si="13"/>
        <v>156156.22204705997</v>
      </c>
      <c r="X121" s="12"/>
      <c r="Y121" s="12"/>
      <c r="Z121" s="12"/>
    </row>
    <row r="122" spans="1:58" x14ac:dyDescent="0.25">
      <c r="A122" s="3">
        <v>120</v>
      </c>
      <c r="B122" s="3">
        <v>3</v>
      </c>
      <c r="C122" s="3" t="s">
        <v>4</v>
      </c>
      <c r="D122" s="4" t="s">
        <v>11</v>
      </c>
      <c r="E122" s="5" t="s">
        <v>13</v>
      </c>
      <c r="F122" s="3" t="s">
        <v>8</v>
      </c>
      <c r="G122" s="3">
        <v>1.3</v>
      </c>
      <c r="H122" s="3"/>
      <c r="I122" s="3">
        <f t="shared" si="14"/>
        <v>1.3</v>
      </c>
      <c r="J122" s="3" t="s">
        <v>18</v>
      </c>
      <c r="K122" s="2"/>
      <c r="L122" s="2">
        <v>1.7729999999999999</v>
      </c>
      <c r="M122" s="2">
        <v>0.57899999999999996</v>
      </c>
      <c r="N122" s="2">
        <f t="shared" si="8"/>
        <v>2.3519999999999999</v>
      </c>
      <c r="O122" s="2">
        <f t="shared" si="9"/>
        <v>0.24617346938775511</v>
      </c>
      <c r="P122" s="10">
        <v>1.78</v>
      </c>
      <c r="Q122" s="10">
        <v>1.53</v>
      </c>
      <c r="R122" s="10">
        <v>1.04</v>
      </c>
      <c r="S122" s="10">
        <f t="shared" si="10"/>
        <v>3.31</v>
      </c>
      <c r="T122" s="10">
        <f t="shared" si="11"/>
        <v>4.3499999999999996</v>
      </c>
      <c r="U122" s="10">
        <f t="shared" si="12"/>
        <v>0.23908045977011497</v>
      </c>
      <c r="V122" s="10">
        <v>6332.8973440024129</v>
      </c>
      <c r="W122" s="10">
        <f t="shared" si="13"/>
        <v>129317.76376452926</v>
      </c>
      <c r="X122" s="12"/>
      <c r="Y122" s="12"/>
      <c r="Z122" s="12"/>
    </row>
    <row r="123" spans="1:58" x14ac:dyDescent="0.25">
      <c r="A123" s="3">
        <v>121</v>
      </c>
      <c r="B123" s="3">
        <v>3</v>
      </c>
      <c r="C123" s="5" t="s">
        <v>14</v>
      </c>
      <c r="D123" s="6">
        <v>0</v>
      </c>
      <c r="E123" s="5" t="s">
        <v>15</v>
      </c>
      <c r="F123" s="3" t="s">
        <v>6</v>
      </c>
      <c r="G123" s="3">
        <v>1.8</v>
      </c>
      <c r="H123" s="3"/>
      <c r="I123" s="3">
        <f t="shared" si="14"/>
        <v>1.8</v>
      </c>
      <c r="J123" s="3" t="s">
        <v>20</v>
      </c>
      <c r="K123" s="2"/>
      <c r="L123" s="2">
        <v>1.38</v>
      </c>
      <c r="M123" s="2">
        <v>0.32400000000000001</v>
      </c>
      <c r="N123" s="2">
        <f t="shared" si="8"/>
        <v>1.704</v>
      </c>
      <c r="O123" s="2">
        <f t="shared" si="9"/>
        <v>0.19014084507042256</v>
      </c>
      <c r="P123" s="10">
        <v>0.45</v>
      </c>
      <c r="Q123" s="10">
        <v>2.36</v>
      </c>
      <c r="R123" s="10">
        <v>1.04</v>
      </c>
      <c r="S123" s="10">
        <f t="shared" si="10"/>
        <v>2.81</v>
      </c>
      <c r="T123" s="10">
        <f t="shared" si="11"/>
        <v>3.85</v>
      </c>
      <c r="U123" s="10">
        <f t="shared" si="12"/>
        <v>0.27012987012987011</v>
      </c>
      <c r="V123" s="10">
        <v>3796.3121940000001</v>
      </c>
      <c r="W123" s="10">
        <f t="shared" si="13"/>
        <v>77520.69500147998</v>
      </c>
      <c r="X123" s="12">
        <v>2.0950000000000002</v>
      </c>
      <c r="Y123" s="12">
        <v>1.5740000000000001</v>
      </c>
      <c r="Z123" s="12">
        <v>0.22800000000000001</v>
      </c>
      <c r="AA123" s="9">
        <f>SUM(X123:Z123)</f>
        <v>3.8970000000000007</v>
      </c>
      <c r="AB123" s="9">
        <f>Y123/AA123</f>
        <v>0.4039004362329997</v>
      </c>
    </row>
    <row r="124" spans="1:58" x14ac:dyDescent="0.25">
      <c r="A124" s="3">
        <v>122</v>
      </c>
      <c r="B124" s="3">
        <v>3</v>
      </c>
      <c r="C124" s="5" t="s">
        <v>14</v>
      </c>
      <c r="D124" s="6">
        <v>0</v>
      </c>
      <c r="E124" s="5" t="s">
        <v>15</v>
      </c>
      <c r="F124" s="3" t="s">
        <v>7</v>
      </c>
      <c r="G124" s="3">
        <v>2.5</v>
      </c>
      <c r="H124" s="3"/>
      <c r="I124" s="3">
        <f t="shared" si="14"/>
        <v>2.5</v>
      </c>
      <c r="J124" s="3" t="s">
        <v>18</v>
      </c>
      <c r="K124" s="2"/>
      <c r="L124" s="2">
        <v>1.325</v>
      </c>
      <c r="M124" s="2">
        <v>0.46800000000000003</v>
      </c>
      <c r="N124" s="2">
        <f t="shared" si="8"/>
        <v>1.7929999999999999</v>
      </c>
      <c r="O124" s="2">
        <f t="shared" si="9"/>
        <v>0.26101505856107088</v>
      </c>
      <c r="P124" s="10">
        <v>2.4900000000000002</v>
      </c>
      <c r="Q124" s="10">
        <v>1.49</v>
      </c>
      <c r="R124" s="10">
        <v>1.63</v>
      </c>
      <c r="S124" s="10">
        <f t="shared" si="10"/>
        <v>3.9800000000000004</v>
      </c>
      <c r="T124" s="10">
        <f t="shared" si="11"/>
        <v>5.61</v>
      </c>
      <c r="U124" s="10">
        <f t="shared" si="12"/>
        <v>0.29055258467023171</v>
      </c>
      <c r="V124" s="10">
        <v>3629.494674</v>
      </c>
      <c r="W124" s="10">
        <f t="shared" si="13"/>
        <v>74114.281243079997</v>
      </c>
      <c r="X124" s="12"/>
      <c r="Y124" s="12"/>
      <c r="Z124" s="12"/>
      <c r="AA124" s="9"/>
      <c r="AB124" s="9"/>
    </row>
    <row r="125" spans="1:58" x14ac:dyDescent="0.25">
      <c r="A125" s="3">
        <v>123</v>
      </c>
      <c r="B125" s="3">
        <v>3</v>
      </c>
      <c r="C125" s="5" t="s">
        <v>14</v>
      </c>
      <c r="D125" s="6">
        <v>0</v>
      </c>
      <c r="E125" s="5" t="s">
        <v>15</v>
      </c>
      <c r="F125" s="3" t="s">
        <v>8</v>
      </c>
      <c r="G125" s="3">
        <v>3.1</v>
      </c>
      <c r="H125" s="3"/>
      <c r="I125" s="3">
        <f t="shared" si="14"/>
        <v>3.1</v>
      </c>
      <c r="J125" s="3" t="s">
        <v>20</v>
      </c>
      <c r="K125" s="2"/>
      <c r="L125" s="2">
        <v>0.85399999999999998</v>
      </c>
      <c r="M125" s="2">
        <v>0.29699999999999999</v>
      </c>
      <c r="N125" s="2">
        <f t="shared" si="8"/>
        <v>1.151</v>
      </c>
      <c r="O125" s="2">
        <f t="shared" si="9"/>
        <v>0.25803649000868806</v>
      </c>
      <c r="P125" s="10">
        <v>2.34</v>
      </c>
      <c r="Q125" s="10">
        <v>0.69</v>
      </c>
      <c r="R125" s="10">
        <v>1.1399999999999999</v>
      </c>
      <c r="S125" s="10">
        <f t="shared" si="10"/>
        <v>3.03</v>
      </c>
      <c r="T125" s="10">
        <f t="shared" si="11"/>
        <v>4.17</v>
      </c>
      <c r="U125" s="10">
        <f t="shared" si="12"/>
        <v>0.27338129496402874</v>
      </c>
      <c r="V125" s="10">
        <v>4376.8693992076023</v>
      </c>
      <c r="W125" s="10">
        <f t="shared" si="13"/>
        <v>89375.673131819218</v>
      </c>
      <c r="X125" s="12"/>
      <c r="Y125" s="12"/>
      <c r="Z125" s="12"/>
      <c r="AA125" s="9"/>
      <c r="AB125" s="9"/>
    </row>
    <row r="126" spans="1:58" x14ac:dyDescent="0.25">
      <c r="A126" s="3">
        <v>124</v>
      </c>
      <c r="B126" s="3">
        <v>3</v>
      </c>
      <c r="C126" s="5" t="s">
        <v>14</v>
      </c>
      <c r="D126" s="6">
        <v>0</v>
      </c>
      <c r="E126" s="5" t="s">
        <v>15</v>
      </c>
      <c r="F126" s="3" t="s">
        <v>6</v>
      </c>
      <c r="G126" s="3">
        <v>2.7</v>
      </c>
      <c r="H126" s="3"/>
      <c r="I126" s="3">
        <f t="shared" si="14"/>
        <v>2.7</v>
      </c>
      <c r="J126" s="3" t="s">
        <v>18</v>
      </c>
      <c r="K126" s="2"/>
      <c r="L126" s="2">
        <v>1.73</v>
      </c>
      <c r="M126" s="2">
        <v>0.309</v>
      </c>
      <c r="N126" s="2">
        <f t="shared" si="8"/>
        <v>2.0390000000000001</v>
      </c>
      <c r="O126" s="2">
        <f t="shared" si="9"/>
        <v>0.15154487493869542</v>
      </c>
      <c r="P126" s="10">
        <v>0.61</v>
      </c>
      <c r="Q126" s="10">
        <v>2.64</v>
      </c>
      <c r="R126" s="10">
        <v>1.1499999999999999</v>
      </c>
      <c r="S126" s="10">
        <f t="shared" si="10"/>
        <v>3.25</v>
      </c>
      <c r="T126" s="10">
        <f t="shared" si="11"/>
        <v>4.4000000000000004</v>
      </c>
      <c r="U126" s="10">
        <f t="shared" si="12"/>
        <v>0.2613636363636363</v>
      </c>
      <c r="V126" s="10">
        <v>3836.304905</v>
      </c>
      <c r="W126" s="10">
        <f t="shared" si="13"/>
        <v>78337.346160100002</v>
      </c>
      <c r="X126" s="12">
        <v>1.669</v>
      </c>
      <c r="Y126" s="12">
        <v>1.1539999999999999</v>
      </c>
      <c r="Z126" s="12">
        <v>0.32200000000000001</v>
      </c>
      <c r="AA126" s="9">
        <f>SUM(X126:Z126)</f>
        <v>3.145</v>
      </c>
      <c r="AB126" s="9">
        <f>Y126/AA126</f>
        <v>0.36693163751987279</v>
      </c>
    </row>
    <row r="127" spans="1:58" x14ac:dyDescent="0.25">
      <c r="A127" s="3">
        <v>125</v>
      </c>
      <c r="B127" s="3">
        <v>3</v>
      </c>
      <c r="C127" s="5" t="s">
        <v>14</v>
      </c>
      <c r="D127" s="6">
        <v>0</v>
      </c>
      <c r="E127" s="5" t="s">
        <v>15</v>
      </c>
      <c r="F127" s="3" t="s">
        <v>7</v>
      </c>
      <c r="G127" s="3">
        <v>4</v>
      </c>
      <c r="H127" s="3"/>
      <c r="I127" s="3">
        <f t="shared" si="14"/>
        <v>4</v>
      </c>
      <c r="J127" s="3" t="s">
        <v>20</v>
      </c>
      <c r="K127" s="2"/>
      <c r="L127" s="2">
        <v>1.206</v>
      </c>
      <c r="M127" s="2">
        <v>0.24099999999999999</v>
      </c>
      <c r="N127" s="2">
        <f t="shared" si="8"/>
        <v>1.4470000000000001</v>
      </c>
      <c r="O127" s="2">
        <f t="shared" si="9"/>
        <v>0.16655148583275742</v>
      </c>
      <c r="P127" s="10">
        <v>1.31</v>
      </c>
      <c r="Q127" s="10">
        <v>1.46</v>
      </c>
      <c r="R127" s="10">
        <v>1.06</v>
      </c>
      <c r="S127" s="10">
        <f t="shared" si="10"/>
        <v>2.77</v>
      </c>
      <c r="T127" s="10">
        <f t="shared" si="11"/>
        <v>3.83</v>
      </c>
      <c r="U127" s="10">
        <f t="shared" si="12"/>
        <v>0.27676240208877284</v>
      </c>
      <c r="V127" s="10">
        <v>2043.8945269999999</v>
      </c>
      <c r="W127" s="10">
        <f t="shared" si="13"/>
        <v>41736.326241339993</v>
      </c>
      <c r="X127" s="12"/>
      <c r="Y127" s="12"/>
      <c r="Z127" s="12"/>
      <c r="AA127" s="9"/>
      <c r="AB127" s="9"/>
    </row>
    <row r="128" spans="1:58" x14ac:dyDescent="0.25">
      <c r="A128" s="3">
        <v>126</v>
      </c>
      <c r="B128" s="3">
        <v>3</v>
      </c>
      <c r="C128" s="5" t="s">
        <v>14</v>
      </c>
      <c r="D128" s="6">
        <v>0</v>
      </c>
      <c r="E128" s="5" t="s">
        <v>15</v>
      </c>
      <c r="F128" s="3" t="s">
        <v>8</v>
      </c>
      <c r="G128" s="3">
        <v>5.6</v>
      </c>
      <c r="H128" s="3"/>
      <c r="I128" s="3">
        <f t="shared" si="14"/>
        <v>5.6</v>
      </c>
      <c r="J128" s="3" t="s">
        <v>18</v>
      </c>
      <c r="K128" s="2"/>
      <c r="L128" s="2">
        <v>1.238</v>
      </c>
      <c r="M128" s="2">
        <v>0.36899999999999999</v>
      </c>
      <c r="N128" s="2">
        <f t="shared" si="8"/>
        <v>1.607</v>
      </c>
      <c r="O128" s="2">
        <f t="shared" si="9"/>
        <v>0.22962041070317363</v>
      </c>
      <c r="P128" s="10">
        <v>0.87</v>
      </c>
      <c r="Q128" s="10">
        <v>1.59</v>
      </c>
      <c r="R128" s="10">
        <v>0.73</v>
      </c>
      <c r="S128" s="10">
        <f t="shared" si="10"/>
        <v>2.46</v>
      </c>
      <c r="T128" s="10">
        <f t="shared" si="11"/>
        <v>3.19</v>
      </c>
      <c r="U128" s="10">
        <f t="shared" si="12"/>
        <v>0.22884012539184953</v>
      </c>
      <c r="V128" s="10">
        <v>3649.70947041815</v>
      </c>
      <c r="W128" s="10">
        <f t="shared" si="13"/>
        <v>74527.067385938615</v>
      </c>
      <c r="X128" s="12"/>
      <c r="Y128" s="12"/>
      <c r="Z128" s="12"/>
      <c r="AA128" s="9"/>
      <c r="AB128" s="9"/>
    </row>
    <row r="129" spans="1:58" x14ac:dyDescent="0.25">
      <c r="A129" s="3">
        <v>127</v>
      </c>
      <c r="B129" s="3">
        <v>4</v>
      </c>
      <c r="C129" s="3" t="s">
        <v>5</v>
      </c>
      <c r="D129" s="4" t="s">
        <v>9</v>
      </c>
      <c r="E129" s="5" t="s">
        <v>12</v>
      </c>
      <c r="F129" s="3" t="s">
        <v>6</v>
      </c>
      <c r="G129" s="3">
        <v>15.2</v>
      </c>
      <c r="H129" s="3"/>
      <c r="I129" s="3">
        <f t="shared" si="14"/>
        <v>15.2</v>
      </c>
      <c r="J129" s="3" t="s">
        <v>20</v>
      </c>
      <c r="K129" s="2"/>
      <c r="L129" s="2">
        <v>1.88</v>
      </c>
      <c r="M129" s="2">
        <v>1.325</v>
      </c>
      <c r="N129" s="2">
        <f t="shared" si="8"/>
        <v>3.2050000000000001</v>
      </c>
      <c r="O129" s="2">
        <f t="shared" si="9"/>
        <v>0.41341653666146644</v>
      </c>
      <c r="P129" s="10">
        <v>1.1599999999999999</v>
      </c>
      <c r="Q129" s="10">
        <v>2.0699999999999998</v>
      </c>
      <c r="R129" s="10">
        <v>1.39</v>
      </c>
      <c r="S129" s="10">
        <f t="shared" si="10"/>
        <v>3.2299999999999995</v>
      </c>
      <c r="T129" s="10">
        <f t="shared" si="11"/>
        <v>4.6199999999999992</v>
      </c>
      <c r="U129" s="10">
        <f t="shared" si="12"/>
        <v>0.30086580086580089</v>
      </c>
      <c r="V129" s="10">
        <v>2902.2807012639801</v>
      </c>
      <c r="W129" s="10">
        <f t="shared" si="13"/>
        <v>59264.571919810471</v>
      </c>
      <c r="X129" s="12">
        <v>2.4300000000000002</v>
      </c>
      <c r="Y129" s="12">
        <v>1.5009999999999999</v>
      </c>
      <c r="Z129" s="12">
        <v>0.26900000000000002</v>
      </c>
      <c r="AA129" s="9">
        <f>SUM(X129:Z129)</f>
        <v>4.2</v>
      </c>
      <c r="AB129" s="9">
        <f>Y129/AA129</f>
        <v>0.35738095238095235</v>
      </c>
      <c r="AC129">
        <v>35</v>
      </c>
      <c r="AD129">
        <v>0</v>
      </c>
      <c r="AE129">
        <v>1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1</v>
      </c>
      <c r="AL129">
        <v>9</v>
      </c>
      <c r="AM129">
        <v>6</v>
      </c>
      <c r="AN129">
        <v>2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93</v>
      </c>
      <c r="AU129">
        <v>11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158</v>
      </c>
      <c r="BB129">
        <v>36</v>
      </c>
      <c r="BC129">
        <v>18</v>
      </c>
      <c r="BD129">
        <v>104</v>
      </c>
      <c r="BE129">
        <v>0</v>
      </c>
      <c r="BF129">
        <v>8</v>
      </c>
    </row>
    <row r="130" spans="1:58" x14ac:dyDescent="0.25">
      <c r="A130" s="3">
        <v>128</v>
      </c>
      <c r="B130" s="3">
        <v>4</v>
      </c>
      <c r="C130" s="3" t="s">
        <v>5</v>
      </c>
      <c r="D130" s="4" t="s">
        <v>9</v>
      </c>
      <c r="E130" s="5" t="s">
        <v>12</v>
      </c>
      <c r="F130" s="3" t="s">
        <v>7</v>
      </c>
      <c r="G130" s="3">
        <v>16.3</v>
      </c>
      <c r="H130" s="3">
        <v>0.5</v>
      </c>
      <c r="I130" s="3">
        <f t="shared" si="14"/>
        <v>16.8</v>
      </c>
      <c r="J130" s="3" t="s">
        <v>18</v>
      </c>
      <c r="K130" s="2">
        <v>1</v>
      </c>
      <c r="L130" s="2">
        <v>2.0950000000000002</v>
      </c>
      <c r="M130" s="2">
        <v>1.4379999999999999</v>
      </c>
      <c r="N130" s="2">
        <f t="shared" si="8"/>
        <v>3.5330000000000004</v>
      </c>
      <c r="O130" s="2">
        <f t="shared" si="9"/>
        <v>0.40701953014435316</v>
      </c>
      <c r="P130" s="10">
        <v>2.15</v>
      </c>
      <c r="Q130" s="10">
        <v>1.1499999999999999</v>
      </c>
      <c r="R130" s="10">
        <v>1.39</v>
      </c>
      <c r="S130" s="10">
        <f t="shared" si="10"/>
        <v>3.3</v>
      </c>
      <c r="T130" s="10">
        <f t="shared" si="11"/>
        <v>4.6899999999999995</v>
      </c>
      <c r="U130" s="10">
        <f t="shared" si="12"/>
        <v>0.29637526652452029</v>
      </c>
      <c r="V130" s="10">
        <v>1458.956628334445</v>
      </c>
      <c r="W130" s="10">
        <f t="shared" si="13"/>
        <v>29791.894350589362</v>
      </c>
      <c r="X130" s="12"/>
      <c r="Y130" s="12"/>
      <c r="Z130" s="12"/>
      <c r="AA130" s="9"/>
      <c r="AB130" s="9"/>
      <c r="AC130">
        <v>24</v>
      </c>
      <c r="AD130">
        <v>0</v>
      </c>
      <c r="AE130">
        <v>1</v>
      </c>
      <c r="AF130">
        <v>0</v>
      </c>
      <c r="AG130">
        <v>1</v>
      </c>
      <c r="AH130">
        <v>0</v>
      </c>
      <c r="AI130">
        <v>0</v>
      </c>
      <c r="AJ130">
        <v>0</v>
      </c>
      <c r="AK130">
        <v>8</v>
      </c>
      <c r="AL130">
        <v>22</v>
      </c>
      <c r="AM130">
        <v>5</v>
      </c>
      <c r="AN130">
        <v>1</v>
      </c>
      <c r="AO130">
        <v>0</v>
      </c>
      <c r="AP130">
        <v>2</v>
      </c>
      <c r="AQ130">
        <v>2</v>
      </c>
      <c r="AR130">
        <v>0</v>
      </c>
      <c r="AS130">
        <v>0</v>
      </c>
      <c r="AT130">
        <v>37</v>
      </c>
      <c r="AU130">
        <v>13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116</v>
      </c>
      <c r="BB130">
        <v>26</v>
      </c>
      <c r="BC130">
        <v>40</v>
      </c>
      <c r="BD130">
        <v>50</v>
      </c>
      <c r="BE130">
        <v>0</v>
      </c>
      <c r="BF130">
        <v>11</v>
      </c>
    </row>
    <row r="131" spans="1:58" x14ac:dyDescent="0.25">
      <c r="A131" s="3">
        <v>129</v>
      </c>
      <c r="B131" s="3">
        <v>4</v>
      </c>
      <c r="C131" s="3" t="s">
        <v>5</v>
      </c>
      <c r="D131" s="4" t="s">
        <v>9</v>
      </c>
      <c r="E131" s="5" t="s">
        <v>12</v>
      </c>
      <c r="F131" s="3" t="s">
        <v>8</v>
      </c>
      <c r="G131" s="3">
        <v>1.8</v>
      </c>
      <c r="H131" s="3"/>
      <c r="I131" s="3">
        <f t="shared" si="14"/>
        <v>1.8</v>
      </c>
      <c r="J131" s="3" t="s">
        <v>19</v>
      </c>
      <c r="K131" s="2"/>
      <c r="L131" s="2">
        <v>0.13700000000000001</v>
      </c>
      <c r="M131" s="2">
        <v>0.02</v>
      </c>
      <c r="N131" s="2">
        <f t="shared" ref="N131:N194" si="15">SUM(L131:M131)</f>
        <v>0.157</v>
      </c>
      <c r="O131" s="2">
        <f t="shared" ref="O131:O194" si="16">M131/N131</f>
        <v>0.12738853503184713</v>
      </c>
      <c r="P131" s="10">
        <v>2.58</v>
      </c>
      <c r="Q131" s="10">
        <v>0.92</v>
      </c>
      <c r="R131" s="10">
        <v>1.42</v>
      </c>
      <c r="S131" s="10">
        <f t="shared" si="10"/>
        <v>3.5</v>
      </c>
      <c r="T131" s="10">
        <f t="shared" si="11"/>
        <v>4.92</v>
      </c>
      <c r="U131" s="10">
        <f t="shared" si="12"/>
        <v>0.2886178861788618</v>
      </c>
      <c r="V131" s="10">
        <v>1705.3592609094546</v>
      </c>
      <c r="W131" s="10">
        <f t="shared" si="13"/>
        <v>34823.436107771064</v>
      </c>
      <c r="X131" s="12"/>
      <c r="Y131" s="12"/>
      <c r="Z131" s="12"/>
      <c r="AA131" s="9"/>
      <c r="AB131" s="9"/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30</v>
      </c>
      <c r="AM131">
        <v>50</v>
      </c>
      <c r="AN131">
        <v>1</v>
      </c>
      <c r="AO131">
        <v>0</v>
      </c>
      <c r="AP131">
        <v>0</v>
      </c>
      <c r="AQ131">
        <v>4</v>
      </c>
      <c r="AR131">
        <v>0</v>
      </c>
      <c r="AS131">
        <v>0</v>
      </c>
      <c r="AT131">
        <v>1</v>
      </c>
      <c r="AU131">
        <v>1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87</v>
      </c>
      <c r="BB131">
        <v>0</v>
      </c>
      <c r="BC131">
        <v>85</v>
      </c>
      <c r="BD131">
        <v>2</v>
      </c>
      <c r="BE131">
        <v>0</v>
      </c>
      <c r="BF131">
        <v>6</v>
      </c>
    </row>
    <row r="132" spans="1:58" x14ac:dyDescent="0.25">
      <c r="A132" s="3">
        <v>130</v>
      </c>
      <c r="B132" s="3">
        <v>4</v>
      </c>
      <c r="C132" s="3" t="s">
        <v>5</v>
      </c>
      <c r="D132" s="6" t="s">
        <v>10</v>
      </c>
      <c r="E132" s="5" t="s">
        <v>12</v>
      </c>
      <c r="F132" s="3" t="s">
        <v>6</v>
      </c>
      <c r="G132" s="3">
        <v>15.1</v>
      </c>
      <c r="H132" s="3"/>
      <c r="I132" s="3">
        <f t="shared" si="14"/>
        <v>15.1</v>
      </c>
      <c r="J132" s="3" t="s">
        <v>18</v>
      </c>
      <c r="K132" s="2">
        <v>3</v>
      </c>
      <c r="L132" s="2">
        <v>1.93</v>
      </c>
      <c r="M132" s="2">
        <v>1.33</v>
      </c>
      <c r="N132" s="2">
        <f t="shared" si="15"/>
        <v>3.26</v>
      </c>
      <c r="O132" s="2">
        <f t="shared" si="16"/>
        <v>0.40797546012269942</v>
      </c>
      <c r="P132" s="10">
        <v>1.37</v>
      </c>
      <c r="Q132" s="10">
        <v>1.47</v>
      </c>
      <c r="R132" s="10">
        <v>1.1599999999999999</v>
      </c>
      <c r="S132" s="10">
        <f t="shared" ref="S132:S195" si="17">P132+Q132</f>
        <v>2.84</v>
      </c>
      <c r="T132" s="10">
        <f t="shared" ref="T132:T195" si="18">R132+S132</f>
        <v>4</v>
      </c>
      <c r="U132" s="10">
        <f t="shared" ref="U132:U195" si="19">R132/T132</f>
        <v>0.28999999999999998</v>
      </c>
      <c r="V132" s="10">
        <v>1906.0021957716035</v>
      </c>
      <c r="W132" s="10">
        <f t="shared" ref="W132:W195" si="20">20*V132*1.021</f>
        <v>38920.564837656137</v>
      </c>
      <c r="X132" s="12">
        <v>2.0179999999999998</v>
      </c>
      <c r="Y132" s="12">
        <v>1.1919999999999999</v>
      </c>
      <c r="Z132" s="12">
        <v>6.6000000000000003E-2</v>
      </c>
      <c r="AA132" s="9">
        <f>SUM(X132:Z132)</f>
        <v>3.2759999999999998</v>
      </c>
      <c r="AB132" s="9">
        <f>Y132/AA132</f>
        <v>0.36385836385836384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6</v>
      </c>
      <c r="AL132">
        <v>270</v>
      </c>
      <c r="AM132">
        <v>42</v>
      </c>
      <c r="AN132">
        <v>0</v>
      </c>
      <c r="AO132">
        <v>0</v>
      </c>
      <c r="AP132">
        <v>2</v>
      </c>
      <c r="AQ132">
        <v>0</v>
      </c>
      <c r="AR132">
        <v>0</v>
      </c>
      <c r="AS132">
        <v>0</v>
      </c>
      <c r="AT132">
        <v>8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328</v>
      </c>
      <c r="BB132">
        <v>0</v>
      </c>
      <c r="BC132">
        <v>320</v>
      </c>
      <c r="BD132">
        <v>8</v>
      </c>
      <c r="BE132">
        <v>0</v>
      </c>
      <c r="BF132">
        <v>5</v>
      </c>
    </row>
    <row r="133" spans="1:58" x14ac:dyDescent="0.25">
      <c r="A133" s="3">
        <v>131</v>
      </c>
      <c r="B133" s="3">
        <v>4</v>
      </c>
      <c r="C133" s="3" t="s">
        <v>5</v>
      </c>
      <c r="D133" s="6" t="s">
        <v>10</v>
      </c>
      <c r="E133" s="5" t="s">
        <v>12</v>
      </c>
      <c r="F133" s="3" t="s">
        <v>7</v>
      </c>
      <c r="G133" s="3">
        <v>15</v>
      </c>
      <c r="H133" s="3"/>
      <c r="I133" s="3">
        <f t="shared" si="14"/>
        <v>15</v>
      </c>
      <c r="J133" s="3" t="s">
        <v>20</v>
      </c>
      <c r="K133" s="2">
        <v>1</v>
      </c>
      <c r="L133" s="2">
        <v>1.8959999999999999</v>
      </c>
      <c r="M133" s="2">
        <v>1.1080000000000001</v>
      </c>
      <c r="N133" s="2">
        <f t="shared" si="15"/>
        <v>3.004</v>
      </c>
      <c r="O133" s="2">
        <f t="shared" si="16"/>
        <v>0.36884154460719043</v>
      </c>
      <c r="P133" s="10">
        <v>1.32</v>
      </c>
      <c r="Q133" s="10">
        <v>2.69</v>
      </c>
      <c r="R133" s="10">
        <v>1.1599999999999999</v>
      </c>
      <c r="S133" s="10">
        <f t="shared" si="17"/>
        <v>4.01</v>
      </c>
      <c r="T133" s="10">
        <f t="shared" si="18"/>
        <v>5.17</v>
      </c>
      <c r="U133" s="10">
        <f t="shared" si="19"/>
        <v>0.2243713733075435</v>
      </c>
      <c r="V133" s="10">
        <v>4860.3782279836096</v>
      </c>
      <c r="W133" s="10">
        <f t="shared" si="20"/>
        <v>99248.923415425292</v>
      </c>
      <c r="X133" s="12"/>
      <c r="Y133" s="12"/>
      <c r="Z133" s="12"/>
      <c r="AA133" s="9"/>
      <c r="AB133" s="9"/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2</v>
      </c>
      <c r="AL133">
        <v>88</v>
      </c>
      <c r="AM133">
        <v>16</v>
      </c>
      <c r="AN133">
        <v>0</v>
      </c>
      <c r="AO133">
        <v>0</v>
      </c>
      <c r="AP133">
        <v>0</v>
      </c>
      <c r="AQ133">
        <v>2</v>
      </c>
      <c r="AR133">
        <v>0</v>
      </c>
      <c r="AS133">
        <v>0</v>
      </c>
      <c r="AT133">
        <v>27</v>
      </c>
      <c r="AU133">
        <v>3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138</v>
      </c>
      <c r="BB133">
        <v>0</v>
      </c>
      <c r="BC133">
        <v>108</v>
      </c>
      <c r="BD133">
        <v>30</v>
      </c>
      <c r="BE133">
        <v>0</v>
      </c>
      <c r="BF133">
        <v>6</v>
      </c>
    </row>
    <row r="134" spans="1:58" x14ac:dyDescent="0.25">
      <c r="A134" s="3">
        <v>132</v>
      </c>
      <c r="B134" s="3">
        <v>4</v>
      </c>
      <c r="C134" s="3" t="s">
        <v>5</v>
      </c>
      <c r="D134" s="6" t="s">
        <v>10</v>
      </c>
      <c r="E134" s="5" t="s">
        <v>12</v>
      </c>
      <c r="F134" s="3" t="s">
        <v>8</v>
      </c>
      <c r="G134" s="3">
        <v>16.899999999999999</v>
      </c>
      <c r="H134" s="3">
        <v>1.3</v>
      </c>
      <c r="I134" s="3">
        <f t="shared" si="14"/>
        <v>18.2</v>
      </c>
      <c r="J134" s="3" t="s">
        <v>20</v>
      </c>
      <c r="K134" s="2">
        <v>4</v>
      </c>
      <c r="L134" s="2">
        <v>1.9279999999999999</v>
      </c>
      <c r="M134" s="2">
        <v>1.069</v>
      </c>
      <c r="N134" s="2">
        <f t="shared" si="15"/>
        <v>2.9969999999999999</v>
      </c>
      <c r="O134" s="2">
        <f t="shared" si="16"/>
        <v>0.35669002335669003</v>
      </c>
      <c r="P134" s="10">
        <v>1.28</v>
      </c>
      <c r="Q134" s="10">
        <v>2.14</v>
      </c>
      <c r="R134" s="10">
        <v>1.43</v>
      </c>
      <c r="S134" s="10">
        <f t="shared" si="17"/>
        <v>3.42</v>
      </c>
      <c r="T134" s="10">
        <f t="shared" si="18"/>
        <v>4.8499999999999996</v>
      </c>
      <c r="U134" s="10">
        <f t="shared" si="19"/>
        <v>0.29484536082474228</v>
      </c>
      <c r="V134" s="10">
        <v>3706.7699810802019</v>
      </c>
      <c r="W134" s="10">
        <f t="shared" si="20"/>
        <v>75692.243013657717</v>
      </c>
      <c r="X134" s="12"/>
      <c r="Y134" s="12"/>
      <c r="Z134" s="12"/>
      <c r="AA134" s="9"/>
      <c r="AB134" s="9"/>
      <c r="AC134">
        <v>2.029585798816568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300.37869822485209</v>
      </c>
      <c r="AM134">
        <v>20.295857988165679</v>
      </c>
      <c r="AN134">
        <v>0</v>
      </c>
      <c r="AO134">
        <v>0</v>
      </c>
      <c r="AP134">
        <v>4.059171597633136</v>
      </c>
      <c r="AQ134">
        <v>2.029585798816568</v>
      </c>
      <c r="AR134">
        <v>0</v>
      </c>
      <c r="AS134">
        <v>0</v>
      </c>
      <c r="AT134">
        <v>8.1183431952662719</v>
      </c>
      <c r="AU134">
        <v>6.0887573964497044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343</v>
      </c>
      <c r="BB134">
        <v>2.029585798816568</v>
      </c>
      <c r="BC134">
        <v>326.76331360946745</v>
      </c>
      <c r="BD134">
        <v>14.207100591715976</v>
      </c>
      <c r="BE134">
        <v>0</v>
      </c>
      <c r="BF134">
        <v>7</v>
      </c>
    </row>
    <row r="135" spans="1:58" x14ac:dyDescent="0.25">
      <c r="A135" s="3">
        <v>133</v>
      </c>
      <c r="B135" s="3">
        <v>4</v>
      </c>
      <c r="C135" s="3" t="s">
        <v>5</v>
      </c>
      <c r="D135" s="4" t="s">
        <v>11</v>
      </c>
      <c r="E135" s="5" t="s">
        <v>12</v>
      </c>
      <c r="F135" s="3" t="s">
        <v>6</v>
      </c>
      <c r="G135" s="3">
        <v>12.5</v>
      </c>
      <c r="H135" s="3"/>
      <c r="I135" s="3">
        <f t="shared" si="14"/>
        <v>12.5</v>
      </c>
      <c r="J135" s="3" t="s">
        <v>20</v>
      </c>
      <c r="K135" s="2">
        <v>1</v>
      </c>
      <c r="L135" s="2">
        <v>2.5739999999999998</v>
      </c>
      <c r="M135" s="2">
        <v>1.0529999999999999</v>
      </c>
      <c r="N135" s="2">
        <f t="shared" si="15"/>
        <v>3.6269999999999998</v>
      </c>
      <c r="O135" s="2">
        <f t="shared" si="16"/>
        <v>0.29032258064516131</v>
      </c>
      <c r="P135" s="10">
        <v>0.43</v>
      </c>
      <c r="Q135" s="10">
        <v>2.57</v>
      </c>
      <c r="R135" s="10">
        <v>1.0900000000000001</v>
      </c>
      <c r="S135" s="10">
        <f t="shared" si="17"/>
        <v>3</v>
      </c>
      <c r="T135" s="10">
        <f t="shared" si="18"/>
        <v>4.09</v>
      </c>
      <c r="U135" s="10">
        <f t="shared" si="19"/>
        <v>0.2665036674816626</v>
      </c>
      <c r="V135" s="10">
        <v>5340.5103863987788</v>
      </c>
      <c r="W135" s="10">
        <f t="shared" si="20"/>
        <v>109053.22209026305</v>
      </c>
      <c r="X135" s="12">
        <v>2.0230000000000001</v>
      </c>
      <c r="Y135" s="12">
        <v>1.216</v>
      </c>
      <c r="Z135" s="12">
        <v>0.13</v>
      </c>
      <c r="AA135" s="9">
        <f>SUM(X135:Z135)</f>
        <v>3.3689999999999998</v>
      </c>
      <c r="AB135" s="9">
        <f>Y135/AA135</f>
        <v>0.36093796378747406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166</v>
      </c>
      <c r="AM135">
        <v>0</v>
      </c>
      <c r="AN135">
        <v>0</v>
      </c>
      <c r="AO135">
        <v>0</v>
      </c>
      <c r="AP135">
        <v>0</v>
      </c>
      <c r="AQ135">
        <v>2</v>
      </c>
      <c r="AR135">
        <v>0</v>
      </c>
      <c r="AS135">
        <v>0</v>
      </c>
      <c r="AT135">
        <v>46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214</v>
      </c>
      <c r="BB135">
        <v>0</v>
      </c>
      <c r="BC135">
        <v>168</v>
      </c>
      <c r="BD135">
        <v>46</v>
      </c>
      <c r="BE135">
        <v>0</v>
      </c>
      <c r="BF135">
        <v>3</v>
      </c>
    </row>
    <row r="136" spans="1:58" x14ac:dyDescent="0.25">
      <c r="A136" s="3">
        <v>134</v>
      </c>
      <c r="B136" s="3">
        <v>4</v>
      </c>
      <c r="C136" s="3" t="s">
        <v>5</v>
      </c>
      <c r="D136" s="4" t="s">
        <v>11</v>
      </c>
      <c r="E136" s="5" t="s">
        <v>12</v>
      </c>
      <c r="F136" s="3" t="s">
        <v>7</v>
      </c>
      <c r="G136" s="3">
        <v>19.5</v>
      </c>
      <c r="H136" s="3"/>
      <c r="I136" s="3">
        <f t="shared" si="14"/>
        <v>19.5</v>
      </c>
      <c r="J136" s="3" t="s">
        <v>20</v>
      </c>
      <c r="K136" s="2">
        <v>1</v>
      </c>
      <c r="L136" s="2">
        <v>2.7349999999999999</v>
      </c>
      <c r="M136" s="2">
        <v>0.93799999999999994</v>
      </c>
      <c r="N136" s="2">
        <f t="shared" si="15"/>
        <v>3.673</v>
      </c>
      <c r="O136" s="2">
        <f t="shared" si="16"/>
        <v>0.25537707595970593</v>
      </c>
      <c r="P136" s="10">
        <v>2.56</v>
      </c>
      <c r="Q136" s="10">
        <v>1.23</v>
      </c>
      <c r="R136" s="10">
        <v>1.37</v>
      </c>
      <c r="S136" s="10">
        <f t="shared" si="17"/>
        <v>3.79</v>
      </c>
      <c r="T136" s="10">
        <f t="shared" si="18"/>
        <v>5.16</v>
      </c>
      <c r="U136" s="10">
        <f t="shared" si="19"/>
        <v>0.26550387596899228</v>
      </c>
      <c r="V136" s="10">
        <v>4093.5627616640413</v>
      </c>
      <c r="W136" s="10">
        <f t="shared" si="20"/>
        <v>83590.551593179713</v>
      </c>
      <c r="X136" s="12"/>
      <c r="Y136" s="12"/>
      <c r="Z136" s="12"/>
      <c r="AA136" s="9"/>
      <c r="AB136" s="9"/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4</v>
      </c>
      <c r="AM136">
        <v>0</v>
      </c>
      <c r="AN136">
        <v>0</v>
      </c>
      <c r="AO136">
        <v>0</v>
      </c>
      <c r="AP136">
        <v>2</v>
      </c>
      <c r="AQ136">
        <v>0</v>
      </c>
      <c r="AR136">
        <v>0</v>
      </c>
      <c r="AS136">
        <v>0</v>
      </c>
      <c r="AT136">
        <v>6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12</v>
      </c>
      <c r="BB136">
        <v>0</v>
      </c>
      <c r="BC136">
        <v>6</v>
      </c>
      <c r="BD136">
        <v>6</v>
      </c>
      <c r="BE136">
        <v>0</v>
      </c>
      <c r="BF136">
        <v>3</v>
      </c>
    </row>
    <row r="137" spans="1:58" x14ac:dyDescent="0.25">
      <c r="A137" s="3">
        <v>135</v>
      </c>
      <c r="B137" s="3">
        <v>4</v>
      </c>
      <c r="C137" s="3" t="s">
        <v>5</v>
      </c>
      <c r="D137" s="4" t="s">
        <v>11</v>
      </c>
      <c r="E137" s="5" t="s">
        <v>12</v>
      </c>
      <c r="F137" s="3" t="s">
        <v>8</v>
      </c>
      <c r="G137" s="3">
        <v>14.1</v>
      </c>
      <c r="H137" s="3"/>
      <c r="I137" s="3">
        <f t="shared" si="14"/>
        <v>14.1</v>
      </c>
      <c r="J137" s="3" t="s">
        <v>20</v>
      </c>
      <c r="K137" s="2">
        <v>3</v>
      </c>
      <c r="L137" s="2">
        <v>2.645</v>
      </c>
      <c r="M137" s="2">
        <v>1.111</v>
      </c>
      <c r="N137" s="2">
        <f t="shared" si="15"/>
        <v>3.7560000000000002</v>
      </c>
      <c r="O137" s="2">
        <f t="shared" si="16"/>
        <v>0.29579339723109688</v>
      </c>
      <c r="P137" s="10">
        <v>1.07</v>
      </c>
      <c r="Q137" s="10">
        <v>2.2400000000000002</v>
      </c>
      <c r="R137" s="10">
        <v>1.1399999999999999</v>
      </c>
      <c r="S137" s="10">
        <f t="shared" si="17"/>
        <v>3.3100000000000005</v>
      </c>
      <c r="T137" s="10">
        <f t="shared" si="18"/>
        <v>4.45</v>
      </c>
      <c r="U137" s="10">
        <f t="shared" si="19"/>
        <v>0.25617977528089886</v>
      </c>
      <c r="V137" s="10">
        <v>4527.6948590125985</v>
      </c>
      <c r="W137" s="10">
        <f t="shared" si="20"/>
        <v>92455.529021037248</v>
      </c>
      <c r="X137" s="12"/>
      <c r="Y137" s="12"/>
      <c r="Z137" s="12"/>
      <c r="AA137" s="9"/>
      <c r="AB137" s="9"/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84</v>
      </c>
      <c r="AM137">
        <v>0</v>
      </c>
      <c r="AN137">
        <v>0</v>
      </c>
      <c r="AO137">
        <v>0</v>
      </c>
      <c r="AP137">
        <v>1</v>
      </c>
      <c r="AQ137">
        <v>0</v>
      </c>
      <c r="AR137">
        <v>0</v>
      </c>
      <c r="AS137">
        <v>1</v>
      </c>
      <c r="AT137">
        <v>8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94</v>
      </c>
      <c r="BB137">
        <v>0</v>
      </c>
      <c r="BC137">
        <v>86</v>
      </c>
      <c r="BD137">
        <v>8</v>
      </c>
      <c r="BE137">
        <v>0</v>
      </c>
      <c r="BF137">
        <v>4</v>
      </c>
    </row>
    <row r="138" spans="1:58" x14ac:dyDescent="0.25">
      <c r="A138" s="3">
        <v>136</v>
      </c>
      <c r="B138" s="3">
        <v>4</v>
      </c>
      <c r="C138" s="3" t="s">
        <v>5</v>
      </c>
      <c r="D138" s="4" t="s">
        <v>9</v>
      </c>
      <c r="E138" s="5" t="s">
        <v>13</v>
      </c>
      <c r="F138" s="3" t="s">
        <v>6</v>
      </c>
      <c r="G138" s="3">
        <v>11.7</v>
      </c>
      <c r="H138" s="3"/>
      <c r="I138" s="3">
        <f t="shared" si="14"/>
        <v>11.7</v>
      </c>
      <c r="J138" s="3" t="s">
        <v>20</v>
      </c>
      <c r="K138" s="2">
        <v>2</v>
      </c>
      <c r="L138" s="2">
        <v>2.4769999999999999</v>
      </c>
      <c r="M138" s="2">
        <v>1.113</v>
      </c>
      <c r="N138" s="2">
        <f t="shared" si="15"/>
        <v>3.59</v>
      </c>
      <c r="O138" s="2">
        <f t="shared" si="16"/>
        <v>0.31002785515320336</v>
      </c>
      <c r="P138" s="10">
        <v>0</v>
      </c>
      <c r="Q138" s="10">
        <v>3.1</v>
      </c>
      <c r="R138" s="10">
        <v>1.21</v>
      </c>
      <c r="S138" s="10">
        <f t="shared" si="17"/>
        <v>3.1</v>
      </c>
      <c r="T138" s="10">
        <f t="shared" si="18"/>
        <v>4.3100000000000005</v>
      </c>
      <c r="U138" s="10">
        <f t="shared" si="19"/>
        <v>0.28074245939675169</v>
      </c>
      <c r="V138" s="10">
        <v>4775.7090526602196</v>
      </c>
      <c r="W138" s="10">
        <f t="shared" si="20"/>
        <v>97519.978855321679</v>
      </c>
      <c r="X138" s="12">
        <v>2.5979999999999999</v>
      </c>
      <c r="Y138" s="12">
        <v>1.1299999999999999</v>
      </c>
      <c r="Z138" s="12">
        <v>0.375</v>
      </c>
      <c r="AA138" s="9">
        <f>SUM(X138:Z138)</f>
        <v>4.1029999999999998</v>
      </c>
      <c r="AB138" s="9">
        <f>Y138/AA138</f>
        <v>0.27540823787472579</v>
      </c>
    </row>
    <row r="139" spans="1:58" x14ac:dyDescent="0.25">
      <c r="A139" s="3">
        <v>137</v>
      </c>
      <c r="B139" s="3">
        <v>4</v>
      </c>
      <c r="C139" s="3" t="s">
        <v>5</v>
      </c>
      <c r="D139" s="4" t="s">
        <v>9</v>
      </c>
      <c r="E139" s="5" t="s">
        <v>13</v>
      </c>
      <c r="F139" s="3" t="s">
        <v>7</v>
      </c>
      <c r="G139" s="3">
        <v>16.100000000000001</v>
      </c>
      <c r="H139" s="3"/>
      <c r="I139" s="3">
        <f t="shared" si="14"/>
        <v>16.100000000000001</v>
      </c>
      <c r="J139" s="3" t="s">
        <v>20</v>
      </c>
      <c r="K139" s="2">
        <v>2</v>
      </c>
      <c r="L139" s="2">
        <v>2.887</v>
      </c>
      <c r="M139" s="2">
        <v>1.3360000000000001</v>
      </c>
      <c r="N139" s="2">
        <f t="shared" si="15"/>
        <v>4.2229999999999999</v>
      </c>
      <c r="O139" s="2">
        <f t="shared" si="16"/>
        <v>0.31636277527823825</v>
      </c>
      <c r="P139" s="10">
        <v>1.97</v>
      </c>
      <c r="Q139" s="10">
        <v>1.61</v>
      </c>
      <c r="R139" s="10">
        <v>1.52</v>
      </c>
      <c r="S139" s="10">
        <f t="shared" si="17"/>
        <v>3.58</v>
      </c>
      <c r="T139" s="10">
        <f t="shared" si="18"/>
        <v>5.0999999999999996</v>
      </c>
      <c r="U139" s="10">
        <f t="shared" si="19"/>
        <v>0.29803921568627456</v>
      </c>
      <c r="V139" s="10">
        <v>2768.0791158683169</v>
      </c>
      <c r="W139" s="10">
        <f t="shared" si="20"/>
        <v>56524.175546031023</v>
      </c>
      <c r="X139" s="12"/>
      <c r="Y139" s="12"/>
      <c r="Z139" s="12"/>
      <c r="AA139" s="9"/>
      <c r="AB139" s="9"/>
    </row>
    <row r="140" spans="1:58" x14ac:dyDescent="0.25">
      <c r="A140" s="3">
        <v>138</v>
      </c>
      <c r="B140" s="3">
        <v>4</v>
      </c>
      <c r="C140" s="3" t="s">
        <v>5</v>
      </c>
      <c r="D140" s="4" t="s">
        <v>9</v>
      </c>
      <c r="E140" s="5" t="s">
        <v>13</v>
      </c>
      <c r="F140" s="3" t="s">
        <v>8</v>
      </c>
      <c r="G140" s="3">
        <v>15.5</v>
      </c>
      <c r="H140" s="3"/>
      <c r="I140" s="3">
        <f t="shared" si="14"/>
        <v>15.5</v>
      </c>
      <c r="J140" s="3" t="s">
        <v>20</v>
      </c>
      <c r="K140" s="2"/>
      <c r="L140" s="2">
        <v>3.5710000000000002</v>
      </c>
      <c r="M140" s="2">
        <v>0.64200000000000002</v>
      </c>
      <c r="N140" s="2">
        <f t="shared" si="15"/>
        <v>4.2130000000000001</v>
      </c>
      <c r="O140" s="2">
        <f t="shared" si="16"/>
        <v>0.1523854735342986</v>
      </c>
      <c r="P140" s="10">
        <v>1.71</v>
      </c>
      <c r="Q140" s="10">
        <v>1.25</v>
      </c>
      <c r="R140" s="10">
        <v>1.34</v>
      </c>
      <c r="S140" s="10">
        <f t="shared" si="17"/>
        <v>2.96</v>
      </c>
      <c r="T140" s="10">
        <f t="shared" si="18"/>
        <v>4.3</v>
      </c>
      <c r="U140" s="10">
        <f t="shared" si="19"/>
        <v>0.3116279069767442</v>
      </c>
      <c r="V140" s="10">
        <v>3019.9670238117651</v>
      </c>
      <c r="W140" s="10">
        <f t="shared" si="20"/>
        <v>61667.726626236239</v>
      </c>
      <c r="X140" s="12"/>
      <c r="Y140" s="12"/>
      <c r="Z140" s="12"/>
      <c r="AA140" s="9"/>
      <c r="AB140" s="9"/>
    </row>
    <row r="141" spans="1:58" x14ac:dyDescent="0.25">
      <c r="A141" s="3">
        <v>139</v>
      </c>
      <c r="B141" s="3">
        <v>4</v>
      </c>
      <c r="C141" s="3" t="s">
        <v>5</v>
      </c>
      <c r="D141" s="6" t="s">
        <v>10</v>
      </c>
      <c r="E141" s="5" t="s">
        <v>13</v>
      </c>
      <c r="F141" s="3" t="s">
        <v>6</v>
      </c>
      <c r="G141" s="3">
        <v>8.3000000000000007</v>
      </c>
      <c r="H141" s="3"/>
      <c r="I141" s="3">
        <f t="shared" si="14"/>
        <v>8.3000000000000007</v>
      </c>
      <c r="J141" s="3" t="s">
        <v>20</v>
      </c>
      <c r="K141" s="2">
        <v>6</v>
      </c>
      <c r="L141" s="2">
        <v>2.99</v>
      </c>
      <c r="M141" s="2">
        <v>0.78700000000000003</v>
      </c>
      <c r="N141" s="2">
        <f t="shared" si="15"/>
        <v>3.7770000000000001</v>
      </c>
      <c r="O141" s="2">
        <f t="shared" si="16"/>
        <v>0.20836642838231401</v>
      </c>
      <c r="P141" s="10">
        <v>1.78</v>
      </c>
      <c r="Q141" s="10">
        <v>1.42</v>
      </c>
      <c r="R141" s="10">
        <v>1.19</v>
      </c>
      <c r="S141" s="10">
        <f t="shared" si="17"/>
        <v>3.2</v>
      </c>
      <c r="T141" s="10">
        <f t="shared" si="18"/>
        <v>4.3900000000000006</v>
      </c>
      <c r="U141" s="10">
        <f t="shared" si="19"/>
        <v>0.27107061503416852</v>
      </c>
      <c r="V141" s="10">
        <v>5493.3971727013677</v>
      </c>
      <c r="W141" s="10">
        <f t="shared" si="20"/>
        <v>112175.17026656191</v>
      </c>
      <c r="X141" s="12">
        <v>1.819</v>
      </c>
      <c r="Y141" s="12">
        <v>1.69</v>
      </c>
      <c r="Z141" s="12">
        <v>0.17</v>
      </c>
      <c r="AA141" s="9">
        <f>SUM(X141:Z141)</f>
        <v>3.6789999999999998</v>
      </c>
      <c r="AB141" s="9">
        <f>Y141/AA141</f>
        <v>0.45936395759717313</v>
      </c>
    </row>
    <row r="142" spans="1:58" x14ac:dyDescent="0.25">
      <c r="A142" s="3">
        <v>140</v>
      </c>
      <c r="B142" s="3">
        <v>4</v>
      </c>
      <c r="C142" s="3" t="s">
        <v>5</v>
      </c>
      <c r="D142" s="6" t="s">
        <v>10</v>
      </c>
      <c r="E142" s="5" t="s">
        <v>13</v>
      </c>
      <c r="F142" s="3" t="s">
        <v>7</v>
      </c>
      <c r="G142" s="3">
        <v>14.9</v>
      </c>
      <c r="H142" s="3"/>
      <c r="I142" s="3">
        <f t="shared" si="14"/>
        <v>14.9</v>
      </c>
      <c r="J142" s="3" t="s">
        <v>18</v>
      </c>
      <c r="K142" s="2">
        <v>2</v>
      </c>
      <c r="L142" s="2">
        <v>2.4809999999999999</v>
      </c>
      <c r="M142" s="2">
        <v>1.321</v>
      </c>
      <c r="N142" s="2">
        <f t="shared" si="15"/>
        <v>3.8019999999999996</v>
      </c>
      <c r="O142" s="2">
        <f t="shared" si="16"/>
        <v>0.34744871120462917</v>
      </c>
      <c r="P142" s="10">
        <v>1.84</v>
      </c>
      <c r="Q142" s="10">
        <v>2.17</v>
      </c>
      <c r="R142" s="10">
        <v>1.59</v>
      </c>
      <c r="S142" s="10">
        <f t="shared" si="17"/>
        <v>4.01</v>
      </c>
      <c r="T142" s="10">
        <f t="shared" si="18"/>
        <v>5.6</v>
      </c>
      <c r="U142" s="10">
        <f t="shared" si="19"/>
        <v>0.28392857142857147</v>
      </c>
      <c r="V142" s="10">
        <v>4527.6959035213395</v>
      </c>
      <c r="W142" s="10">
        <f t="shared" si="20"/>
        <v>92455.550349905752</v>
      </c>
      <c r="X142" s="12"/>
      <c r="Y142" s="12"/>
      <c r="Z142" s="12"/>
      <c r="AA142" s="9"/>
      <c r="AB142" s="9"/>
    </row>
    <row r="143" spans="1:58" x14ac:dyDescent="0.25">
      <c r="A143" s="3">
        <v>141</v>
      </c>
      <c r="B143" s="3">
        <v>4</v>
      </c>
      <c r="C143" s="3" t="s">
        <v>5</v>
      </c>
      <c r="D143" s="6" t="s">
        <v>10</v>
      </c>
      <c r="E143" s="5" t="s">
        <v>13</v>
      </c>
      <c r="F143" s="3" t="s">
        <v>8</v>
      </c>
      <c r="G143" s="3">
        <v>13.8</v>
      </c>
      <c r="H143" s="3">
        <v>3.8</v>
      </c>
      <c r="I143" s="3">
        <f t="shared" si="14"/>
        <v>17.600000000000001</v>
      </c>
      <c r="J143" s="3" t="s">
        <v>20</v>
      </c>
      <c r="K143" s="2">
        <v>4</v>
      </c>
      <c r="L143" s="2">
        <v>2.774</v>
      </c>
      <c r="M143" s="2">
        <v>1.0409999999999999</v>
      </c>
      <c r="N143" s="2">
        <f t="shared" si="15"/>
        <v>3.8149999999999999</v>
      </c>
      <c r="O143" s="2">
        <f t="shared" si="16"/>
        <v>0.27287024901703799</v>
      </c>
      <c r="P143" s="10">
        <v>1.39</v>
      </c>
      <c r="Q143" s="10">
        <v>1.73</v>
      </c>
      <c r="R143" s="10">
        <v>1.51</v>
      </c>
      <c r="S143" s="10">
        <f t="shared" si="17"/>
        <v>3.12</v>
      </c>
      <c r="T143" s="10">
        <f t="shared" si="18"/>
        <v>4.63</v>
      </c>
      <c r="U143" s="10">
        <f t="shared" si="19"/>
        <v>0.32613390928725705</v>
      </c>
      <c r="V143" s="10">
        <v>5658.8456892571739</v>
      </c>
      <c r="W143" s="10">
        <f t="shared" si="20"/>
        <v>115553.62897463149</v>
      </c>
      <c r="X143" s="12"/>
      <c r="Y143" s="12"/>
      <c r="Z143" s="12"/>
      <c r="AA143" s="9"/>
      <c r="AB143" s="9"/>
    </row>
    <row r="144" spans="1:58" x14ac:dyDescent="0.25">
      <c r="A144" s="3">
        <v>142</v>
      </c>
      <c r="B144" s="3">
        <v>4</v>
      </c>
      <c r="C144" s="3" t="s">
        <v>5</v>
      </c>
      <c r="D144" s="4" t="s">
        <v>11</v>
      </c>
      <c r="E144" s="5" t="s">
        <v>13</v>
      </c>
      <c r="F144" s="3" t="s">
        <v>6</v>
      </c>
      <c r="G144" s="3">
        <v>12.7</v>
      </c>
      <c r="H144" s="3"/>
      <c r="I144" s="3">
        <f t="shared" si="14"/>
        <v>12.7</v>
      </c>
      <c r="J144" s="3" t="s">
        <v>20</v>
      </c>
      <c r="K144" s="2">
        <v>4</v>
      </c>
      <c r="L144" s="2">
        <v>3.323</v>
      </c>
      <c r="M144" s="2">
        <v>0.80800000000000005</v>
      </c>
      <c r="N144" s="2">
        <f t="shared" si="15"/>
        <v>4.1310000000000002</v>
      </c>
      <c r="O144" s="2">
        <f t="shared" si="16"/>
        <v>0.19559428709755508</v>
      </c>
      <c r="P144" s="10">
        <v>1.17</v>
      </c>
      <c r="Q144" s="10">
        <v>1.1100000000000001</v>
      </c>
      <c r="R144" s="10">
        <v>0.59</v>
      </c>
      <c r="S144" s="10">
        <f t="shared" si="17"/>
        <v>2.2800000000000002</v>
      </c>
      <c r="T144" s="10">
        <f t="shared" si="18"/>
        <v>2.87</v>
      </c>
      <c r="U144" s="10">
        <f t="shared" si="19"/>
        <v>0.20557491289198604</v>
      </c>
      <c r="V144" s="10">
        <v>12176.458746001061</v>
      </c>
      <c r="W144" s="10">
        <f t="shared" si="20"/>
        <v>248643.28759334164</v>
      </c>
      <c r="X144" s="12">
        <v>0</v>
      </c>
      <c r="Y144" s="12">
        <v>0</v>
      </c>
      <c r="Z144" s="12">
        <v>0</v>
      </c>
      <c r="AA144" s="9">
        <f>SUM(X144:Z144)</f>
        <v>0</v>
      </c>
      <c r="AB144" s="9"/>
    </row>
    <row r="145" spans="1:58" x14ac:dyDescent="0.25">
      <c r="A145" s="3">
        <v>143</v>
      </c>
      <c r="B145" s="3">
        <v>4</v>
      </c>
      <c r="C145" s="3" t="s">
        <v>5</v>
      </c>
      <c r="D145" s="4" t="s">
        <v>11</v>
      </c>
      <c r="E145" s="5" t="s">
        <v>13</v>
      </c>
      <c r="F145" s="3" t="s">
        <v>7</v>
      </c>
      <c r="G145" s="3">
        <v>4.2</v>
      </c>
      <c r="H145" s="3"/>
      <c r="I145" s="3">
        <f t="shared" si="14"/>
        <v>4.2</v>
      </c>
      <c r="J145" s="3" t="s">
        <v>18</v>
      </c>
      <c r="K145" s="2"/>
      <c r="L145" s="2">
        <v>1.768</v>
      </c>
      <c r="M145" s="2">
        <v>0.52700000000000002</v>
      </c>
      <c r="N145" s="2">
        <f t="shared" si="15"/>
        <v>2.2949999999999999</v>
      </c>
      <c r="O145" s="2">
        <f t="shared" si="16"/>
        <v>0.22962962962962966</v>
      </c>
      <c r="P145" s="10">
        <v>0.52</v>
      </c>
      <c r="Q145" s="10">
        <v>2.76</v>
      </c>
      <c r="R145" s="10">
        <v>1.39</v>
      </c>
      <c r="S145" s="10">
        <f t="shared" si="17"/>
        <v>3.28</v>
      </c>
      <c r="T145" s="10">
        <f t="shared" si="18"/>
        <v>4.67</v>
      </c>
      <c r="U145" s="10">
        <f t="shared" si="19"/>
        <v>0.297644539614561</v>
      </c>
      <c r="V145" s="10">
        <v>3768.1323194196398</v>
      </c>
      <c r="W145" s="10">
        <f t="shared" si="20"/>
        <v>76945.261962549033</v>
      </c>
      <c r="X145" s="12"/>
      <c r="Y145" s="12"/>
      <c r="Z145" s="12"/>
      <c r="AA145" s="9"/>
      <c r="AB145" s="9"/>
    </row>
    <row r="146" spans="1:58" x14ac:dyDescent="0.25">
      <c r="A146" s="3">
        <v>144</v>
      </c>
      <c r="B146" s="3">
        <v>4</v>
      </c>
      <c r="C146" s="3" t="s">
        <v>5</v>
      </c>
      <c r="D146" s="4" t="s">
        <v>11</v>
      </c>
      <c r="E146" s="5" t="s">
        <v>13</v>
      </c>
      <c r="F146" s="3" t="s">
        <v>8</v>
      </c>
      <c r="G146" s="3">
        <v>2.4</v>
      </c>
      <c r="H146" s="3"/>
      <c r="I146" s="3">
        <f t="shared" si="14"/>
        <v>2.4</v>
      </c>
      <c r="J146" s="3" t="s">
        <v>18</v>
      </c>
      <c r="K146" s="2"/>
      <c r="L146" s="2">
        <v>1.6619999999999999</v>
      </c>
      <c r="M146" s="2">
        <v>0.58499999999999996</v>
      </c>
      <c r="N146" s="2">
        <f t="shared" si="15"/>
        <v>2.2469999999999999</v>
      </c>
      <c r="O146" s="2">
        <f t="shared" si="16"/>
        <v>0.26034712950600802</v>
      </c>
      <c r="P146" s="10">
        <v>2.16</v>
      </c>
      <c r="Q146" s="10">
        <v>1.1299999999999999</v>
      </c>
      <c r="R146" s="10">
        <v>0.89</v>
      </c>
      <c r="S146" s="10">
        <f t="shared" si="17"/>
        <v>3.29</v>
      </c>
      <c r="T146" s="10">
        <f t="shared" si="18"/>
        <v>4.18</v>
      </c>
      <c r="U146" s="10">
        <f t="shared" si="19"/>
        <v>0.21291866028708137</v>
      </c>
      <c r="V146" s="10">
        <v>4527.6954506732081</v>
      </c>
      <c r="W146" s="10">
        <f t="shared" si="20"/>
        <v>92455.541102746894</v>
      </c>
      <c r="X146" s="12"/>
      <c r="Y146" s="12"/>
      <c r="Z146" s="12"/>
      <c r="AA146" s="9"/>
      <c r="AB146" s="9"/>
    </row>
    <row r="147" spans="1:58" x14ac:dyDescent="0.25">
      <c r="A147" s="3">
        <v>145</v>
      </c>
      <c r="B147" s="3">
        <v>4</v>
      </c>
      <c r="C147" s="3" t="s">
        <v>4</v>
      </c>
      <c r="D147" s="4" t="s">
        <v>9</v>
      </c>
      <c r="E147" s="5" t="s">
        <v>12</v>
      </c>
      <c r="F147" s="3" t="s">
        <v>6</v>
      </c>
      <c r="G147" s="3">
        <v>15.7</v>
      </c>
      <c r="H147" s="3">
        <v>1.5</v>
      </c>
      <c r="I147" s="3">
        <f t="shared" si="14"/>
        <v>17.2</v>
      </c>
      <c r="J147" s="3" t="s">
        <v>20</v>
      </c>
      <c r="K147" s="2">
        <v>3</v>
      </c>
      <c r="L147" s="2">
        <v>2.4569999999999999</v>
      </c>
      <c r="M147" s="2">
        <v>1.3380000000000001</v>
      </c>
      <c r="N147" s="2">
        <f t="shared" si="15"/>
        <v>3.7949999999999999</v>
      </c>
      <c r="O147" s="2">
        <f t="shared" si="16"/>
        <v>0.35256916996047433</v>
      </c>
      <c r="P147" s="10">
        <v>0.85</v>
      </c>
      <c r="Q147" s="10">
        <v>2.76</v>
      </c>
      <c r="R147" s="10">
        <v>1.34</v>
      </c>
      <c r="S147" s="10">
        <f t="shared" si="17"/>
        <v>3.61</v>
      </c>
      <c r="T147" s="10">
        <f t="shared" si="18"/>
        <v>4.95</v>
      </c>
      <c r="U147" s="10">
        <f t="shared" si="19"/>
        <v>0.27070707070707073</v>
      </c>
      <c r="V147" s="10">
        <v>3199.3419783432041</v>
      </c>
      <c r="W147" s="10">
        <f t="shared" si="20"/>
        <v>65330.563197768221</v>
      </c>
      <c r="X147" s="12">
        <v>2.1509999999999998</v>
      </c>
      <c r="Y147" s="12">
        <v>1.4790000000000001</v>
      </c>
      <c r="Z147" s="12">
        <v>0.28299999999999997</v>
      </c>
      <c r="AA147" s="9">
        <f>SUM(X147:Z147)</f>
        <v>3.9129999999999998</v>
      </c>
      <c r="AB147" s="9">
        <f>Y147/AA147</f>
        <v>0.3779708663429594</v>
      </c>
      <c r="AC147">
        <v>7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14</v>
      </c>
      <c r="AJ147">
        <v>0</v>
      </c>
      <c r="AK147">
        <v>3</v>
      </c>
      <c r="AL147">
        <v>37</v>
      </c>
      <c r="AM147">
        <v>14</v>
      </c>
      <c r="AN147">
        <v>0</v>
      </c>
      <c r="AO147">
        <v>0</v>
      </c>
      <c r="AP147">
        <v>0</v>
      </c>
      <c r="AQ147">
        <v>3</v>
      </c>
      <c r="AR147">
        <v>0</v>
      </c>
      <c r="AS147">
        <v>0</v>
      </c>
      <c r="AT147">
        <v>3</v>
      </c>
      <c r="AU147">
        <v>28</v>
      </c>
      <c r="AV147">
        <v>0</v>
      </c>
      <c r="AW147">
        <v>0</v>
      </c>
      <c r="AX147">
        <v>0</v>
      </c>
      <c r="AY147">
        <v>1</v>
      </c>
      <c r="AZ147">
        <v>0</v>
      </c>
      <c r="BA147">
        <v>110</v>
      </c>
      <c r="BB147">
        <v>21</v>
      </c>
      <c r="BC147">
        <v>57</v>
      </c>
      <c r="BD147">
        <v>31</v>
      </c>
      <c r="BE147">
        <v>1</v>
      </c>
      <c r="BF147">
        <v>9</v>
      </c>
    </row>
    <row r="148" spans="1:58" x14ac:dyDescent="0.25">
      <c r="A148" s="3">
        <v>146</v>
      </c>
      <c r="B148" s="3">
        <v>4</v>
      </c>
      <c r="C148" s="3" t="s">
        <v>4</v>
      </c>
      <c r="D148" s="4" t="s">
        <v>9</v>
      </c>
      <c r="E148" s="5" t="s">
        <v>12</v>
      </c>
      <c r="F148" s="3" t="s">
        <v>7</v>
      </c>
      <c r="G148" s="3">
        <v>12.4</v>
      </c>
      <c r="H148" s="3">
        <v>2.4</v>
      </c>
      <c r="I148" s="3">
        <f t="shared" ref="I148:I211" si="21">G148+H148</f>
        <v>14.8</v>
      </c>
      <c r="J148" s="3" t="s">
        <v>20</v>
      </c>
      <c r="K148" s="2"/>
      <c r="L148" s="2">
        <v>1.8460000000000001</v>
      </c>
      <c r="M148" s="2">
        <v>1.1020000000000001</v>
      </c>
      <c r="N148" s="2">
        <f t="shared" si="15"/>
        <v>2.9480000000000004</v>
      </c>
      <c r="O148" s="2">
        <f t="shared" si="16"/>
        <v>0.3738127544097693</v>
      </c>
      <c r="P148" s="10">
        <v>2.35</v>
      </c>
      <c r="Q148" s="10">
        <v>0.94</v>
      </c>
      <c r="R148" s="10">
        <v>1.41</v>
      </c>
      <c r="S148" s="10">
        <f t="shared" si="17"/>
        <v>3.29</v>
      </c>
      <c r="T148" s="10">
        <f t="shared" si="18"/>
        <v>4.7</v>
      </c>
      <c r="U148" s="10">
        <f t="shared" si="19"/>
        <v>0.3</v>
      </c>
      <c r="V148" s="10">
        <v>2271.0603915125253</v>
      </c>
      <c r="W148" s="10">
        <f t="shared" si="20"/>
        <v>46375.053194685759</v>
      </c>
      <c r="X148" s="12"/>
      <c r="Y148" s="12"/>
      <c r="Z148" s="12"/>
      <c r="AA148" s="9"/>
      <c r="AB148" s="9"/>
      <c r="AC148">
        <v>24.283950617283949</v>
      </c>
      <c r="AD148">
        <v>0</v>
      </c>
      <c r="AE148">
        <v>1.7345679012345678</v>
      </c>
      <c r="AF148">
        <v>0</v>
      </c>
      <c r="AG148">
        <v>0</v>
      </c>
      <c r="AH148">
        <v>0</v>
      </c>
      <c r="AI148">
        <v>3.4691358024691357</v>
      </c>
      <c r="AJ148">
        <v>0</v>
      </c>
      <c r="AK148">
        <v>8.6728395061728385</v>
      </c>
      <c r="AL148">
        <v>178.66049382716048</v>
      </c>
      <c r="AM148">
        <v>0</v>
      </c>
      <c r="AN148">
        <v>0</v>
      </c>
      <c r="AO148">
        <v>0</v>
      </c>
      <c r="AP148">
        <v>1.7345679012345678</v>
      </c>
      <c r="AQ148">
        <v>1.7345679012345678</v>
      </c>
      <c r="AR148">
        <v>0</v>
      </c>
      <c r="AS148">
        <v>1.7345679012345678</v>
      </c>
      <c r="AT148">
        <v>36.425925925925924</v>
      </c>
      <c r="AU148">
        <v>8.6728395061728385</v>
      </c>
      <c r="AV148">
        <v>0</v>
      </c>
      <c r="AW148">
        <v>0</v>
      </c>
      <c r="AX148">
        <v>0</v>
      </c>
      <c r="AY148">
        <v>13.876543209876543</v>
      </c>
      <c r="AZ148">
        <v>0</v>
      </c>
      <c r="BA148">
        <v>281</v>
      </c>
      <c r="BB148">
        <v>29.487654320987652</v>
      </c>
      <c r="BC148">
        <v>192.53703703703698</v>
      </c>
      <c r="BD148">
        <v>45.098765432098759</v>
      </c>
      <c r="BE148">
        <v>13.876543209876543</v>
      </c>
      <c r="BF148">
        <v>11</v>
      </c>
    </row>
    <row r="149" spans="1:58" x14ac:dyDescent="0.25">
      <c r="A149" s="3">
        <v>147</v>
      </c>
      <c r="B149" s="3">
        <v>4</v>
      </c>
      <c r="C149" s="3" t="s">
        <v>4</v>
      </c>
      <c r="D149" s="4" t="s">
        <v>9</v>
      </c>
      <c r="E149" s="5" t="s">
        <v>12</v>
      </c>
      <c r="F149" s="3" t="s">
        <v>8</v>
      </c>
      <c r="G149" s="3">
        <v>10.4</v>
      </c>
      <c r="H149" s="3">
        <v>0.3</v>
      </c>
      <c r="I149" s="3">
        <f t="shared" si="21"/>
        <v>10.700000000000001</v>
      </c>
      <c r="J149" s="3" t="s">
        <v>20</v>
      </c>
      <c r="K149" s="2"/>
      <c r="L149" s="2">
        <v>1.71</v>
      </c>
      <c r="M149" s="2">
        <v>0.93600000000000005</v>
      </c>
      <c r="N149" s="2">
        <f t="shared" si="15"/>
        <v>2.6459999999999999</v>
      </c>
      <c r="O149" s="2">
        <f t="shared" si="16"/>
        <v>0.35374149659863952</v>
      </c>
      <c r="P149" s="10">
        <v>1.08</v>
      </c>
      <c r="Q149" s="10">
        <v>2.3199999999999998</v>
      </c>
      <c r="R149" s="10">
        <v>1.1399999999999999</v>
      </c>
      <c r="S149" s="10">
        <f t="shared" si="17"/>
        <v>3.4</v>
      </c>
      <c r="T149" s="10">
        <f t="shared" si="18"/>
        <v>4.54</v>
      </c>
      <c r="U149" s="10">
        <f t="shared" si="19"/>
        <v>0.25110132158590304</v>
      </c>
      <c r="V149" s="10">
        <v>3223.3811247609356</v>
      </c>
      <c r="W149" s="10">
        <f t="shared" si="20"/>
        <v>65821.442567618302</v>
      </c>
      <c r="X149" s="12"/>
      <c r="Y149" s="12"/>
      <c r="Z149" s="12"/>
      <c r="AA149" s="9"/>
      <c r="AB149" s="9"/>
      <c r="AC149">
        <v>1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1</v>
      </c>
      <c r="AJ149">
        <v>0</v>
      </c>
      <c r="AK149">
        <v>1</v>
      </c>
      <c r="AL149">
        <v>12</v>
      </c>
      <c r="AM149">
        <v>12</v>
      </c>
      <c r="AN149">
        <v>1</v>
      </c>
      <c r="AO149">
        <v>0</v>
      </c>
      <c r="AP149">
        <v>1</v>
      </c>
      <c r="AQ149">
        <v>1</v>
      </c>
      <c r="AR149">
        <v>0</v>
      </c>
      <c r="AS149">
        <v>0</v>
      </c>
      <c r="AT149">
        <v>2</v>
      </c>
      <c r="AU149">
        <v>16</v>
      </c>
      <c r="AV149">
        <v>1</v>
      </c>
      <c r="AW149">
        <v>0</v>
      </c>
      <c r="AX149">
        <v>0</v>
      </c>
      <c r="AY149">
        <v>0</v>
      </c>
      <c r="AZ149">
        <v>0</v>
      </c>
      <c r="BA149">
        <v>49</v>
      </c>
      <c r="BB149">
        <v>2</v>
      </c>
      <c r="BC149">
        <v>28</v>
      </c>
      <c r="BD149">
        <v>18</v>
      </c>
      <c r="BE149">
        <v>1</v>
      </c>
      <c r="BF149">
        <v>11</v>
      </c>
    </row>
    <row r="150" spans="1:58" x14ac:dyDescent="0.25">
      <c r="A150" s="3">
        <v>148</v>
      </c>
      <c r="B150" s="3">
        <v>4</v>
      </c>
      <c r="C150" s="3" t="s">
        <v>4</v>
      </c>
      <c r="D150" s="6" t="s">
        <v>10</v>
      </c>
      <c r="E150" s="5" t="s">
        <v>12</v>
      </c>
      <c r="F150" s="3" t="s">
        <v>6</v>
      </c>
      <c r="G150" s="3">
        <v>10.6</v>
      </c>
      <c r="H150" s="3"/>
      <c r="I150" s="3">
        <f t="shared" si="21"/>
        <v>10.6</v>
      </c>
      <c r="J150" s="3" t="s">
        <v>20</v>
      </c>
      <c r="K150" s="2">
        <v>3</v>
      </c>
      <c r="L150" s="2">
        <v>2.4350000000000001</v>
      </c>
      <c r="M150" s="2">
        <v>1.1910000000000001</v>
      </c>
      <c r="N150" s="2">
        <f t="shared" si="15"/>
        <v>3.6260000000000003</v>
      </c>
      <c r="O150" s="2">
        <f t="shared" si="16"/>
        <v>0.32846111417539986</v>
      </c>
      <c r="P150" s="10">
        <v>1.29</v>
      </c>
      <c r="Q150" s="10">
        <v>2.71</v>
      </c>
      <c r="R150" s="10">
        <v>1.39</v>
      </c>
      <c r="S150" s="10">
        <f t="shared" si="17"/>
        <v>4</v>
      </c>
      <c r="T150" s="10">
        <f t="shared" si="18"/>
        <v>5.39</v>
      </c>
      <c r="U150" s="10">
        <f t="shared" si="19"/>
        <v>0.25788497217068646</v>
      </c>
      <c r="V150" s="10">
        <v>5865.0049513721597</v>
      </c>
      <c r="W150" s="10">
        <f t="shared" si="20"/>
        <v>119763.4011070195</v>
      </c>
      <c r="X150" s="12">
        <v>2.2469999999999999</v>
      </c>
      <c r="Y150" s="12">
        <v>1.3660000000000001</v>
      </c>
      <c r="Z150" s="12">
        <v>0.28299999999999997</v>
      </c>
      <c r="AA150" s="9">
        <f>SUM(X150:Z150)</f>
        <v>3.8959999999999999</v>
      </c>
      <c r="AB150" s="9">
        <f>Y150/AA150</f>
        <v>0.35061601642710477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202</v>
      </c>
      <c r="AM150">
        <v>0</v>
      </c>
      <c r="AN150">
        <v>0</v>
      </c>
      <c r="AO150">
        <v>0</v>
      </c>
      <c r="AP150">
        <v>6</v>
      </c>
      <c r="AQ150">
        <v>0</v>
      </c>
      <c r="AR150">
        <v>0</v>
      </c>
      <c r="AS150">
        <v>0</v>
      </c>
      <c r="AT150">
        <v>32</v>
      </c>
      <c r="AU150">
        <v>4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244</v>
      </c>
      <c r="BB150">
        <v>0</v>
      </c>
      <c r="BC150">
        <v>208</v>
      </c>
      <c r="BD150">
        <v>36</v>
      </c>
      <c r="BE150">
        <v>0</v>
      </c>
      <c r="BF150">
        <v>4</v>
      </c>
    </row>
    <row r="151" spans="1:58" x14ac:dyDescent="0.25">
      <c r="A151" s="3">
        <v>149</v>
      </c>
      <c r="B151" s="3">
        <v>4</v>
      </c>
      <c r="C151" s="3" t="s">
        <v>4</v>
      </c>
      <c r="D151" s="6" t="s">
        <v>10</v>
      </c>
      <c r="E151" s="5" t="s">
        <v>12</v>
      </c>
      <c r="F151" s="3" t="s">
        <v>7</v>
      </c>
      <c r="G151" s="3">
        <v>1.7</v>
      </c>
      <c r="H151" s="3"/>
      <c r="I151" s="3">
        <f t="shared" si="21"/>
        <v>1.7</v>
      </c>
      <c r="J151" s="3" t="s">
        <v>20</v>
      </c>
      <c r="K151" s="2"/>
      <c r="L151" s="2">
        <v>1.0049999999999999</v>
      </c>
      <c r="M151" s="2">
        <v>0.34899999999999998</v>
      </c>
      <c r="N151" s="2">
        <f t="shared" si="15"/>
        <v>1.3539999999999999</v>
      </c>
      <c r="O151" s="2">
        <f t="shared" si="16"/>
        <v>0.25775480059084194</v>
      </c>
      <c r="P151" s="10">
        <v>2.0499999999999998</v>
      </c>
      <c r="Q151" s="10">
        <v>2.08</v>
      </c>
      <c r="R151" s="10">
        <v>1.5</v>
      </c>
      <c r="S151" s="10">
        <f t="shared" si="17"/>
        <v>4.13</v>
      </c>
      <c r="T151" s="10">
        <f t="shared" si="18"/>
        <v>5.63</v>
      </c>
      <c r="U151" s="10">
        <f t="shared" si="19"/>
        <v>0.26642984014209592</v>
      </c>
      <c r="V151" s="10">
        <v>1973.6503598540237</v>
      </c>
      <c r="W151" s="10">
        <f t="shared" si="20"/>
        <v>40301.940348219156</v>
      </c>
      <c r="X151" s="12"/>
      <c r="Y151" s="12"/>
      <c r="Z151" s="12"/>
      <c r="AA151" s="9"/>
      <c r="AB151" s="9"/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1</v>
      </c>
      <c r="AJ151">
        <v>0</v>
      </c>
      <c r="AK151">
        <v>0</v>
      </c>
      <c r="AL151">
        <v>15</v>
      </c>
      <c r="AM151">
        <v>0</v>
      </c>
      <c r="AN151">
        <v>0</v>
      </c>
      <c r="AO151">
        <v>0</v>
      </c>
      <c r="AP151">
        <v>0</v>
      </c>
      <c r="AQ151">
        <v>1</v>
      </c>
      <c r="AR151">
        <v>0</v>
      </c>
      <c r="AS151">
        <v>0</v>
      </c>
      <c r="AT151">
        <v>0</v>
      </c>
      <c r="AU151">
        <v>1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18</v>
      </c>
      <c r="BB151">
        <v>1</v>
      </c>
      <c r="BC151">
        <v>16</v>
      </c>
      <c r="BD151">
        <v>1</v>
      </c>
      <c r="BE151">
        <v>0</v>
      </c>
      <c r="BF151">
        <v>4</v>
      </c>
    </row>
    <row r="152" spans="1:58" x14ac:dyDescent="0.25">
      <c r="A152" s="3">
        <v>150</v>
      </c>
      <c r="B152" s="3">
        <v>4</v>
      </c>
      <c r="C152" s="3" t="s">
        <v>4</v>
      </c>
      <c r="D152" s="6" t="s">
        <v>10</v>
      </c>
      <c r="E152" s="5" t="s">
        <v>12</v>
      </c>
      <c r="F152" s="3" t="s">
        <v>8</v>
      </c>
      <c r="G152" s="3">
        <v>18.2</v>
      </c>
      <c r="H152" s="3">
        <v>2.6</v>
      </c>
      <c r="I152" s="3">
        <f t="shared" si="21"/>
        <v>20.8</v>
      </c>
      <c r="J152" s="3" t="s">
        <v>20</v>
      </c>
      <c r="K152" s="2"/>
      <c r="L152" s="2">
        <v>1.964</v>
      </c>
      <c r="M152" s="2">
        <v>1.1459999999999999</v>
      </c>
      <c r="N152" s="2">
        <f t="shared" si="15"/>
        <v>3.11</v>
      </c>
      <c r="O152" s="2">
        <f t="shared" si="16"/>
        <v>0.36848874598070736</v>
      </c>
      <c r="P152" s="10">
        <v>1.31</v>
      </c>
      <c r="Q152" s="10">
        <v>2.0099999999999998</v>
      </c>
      <c r="R152" s="10">
        <v>1.32</v>
      </c>
      <c r="S152" s="10">
        <f t="shared" si="17"/>
        <v>3.32</v>
      </c>
      <c r="T152" s="10">
        <f t="shared" si="18"/>
        <v>4.6399999999999997</v>
      </c>
      <c r="U152" s="10">
        <f t="shared" si="19"/>
        <v>0.28448275862068967</v>
      </c>
      <c r="V152" s="10">
        <v>2103.2499019667148</v>
      </c>
      <c r="W152" s="10">
        <f t="shared" si="20"/>
        <v>42948.362998160315</v>
      </c>
      <c r="X152" s="12"/>
      <c r="Y152" s="12"/>
      <c r="Z152" s="12"/>
      <c r="AA152" s="9"/>
      <c r="AB152" s="9"/>
      <c r="AC152">
        <v>4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1</v>
      </c>
      <c r="AK152">
        <v>0</v>
      </c>
      <c r="AL152">
        <v>53</v>
      </c>
      <c r="AM152">
        <v>6</v>
      </c>
      <c r="AN152">
        <v>0</v>
      </c>
      <c r="AO152">
        <v>0</v>
      </c>
      <c r="AP152">
        <v>1</v>
      </c>
      <c r="AQ152">
        <v>3</v>
      </c>
      <c r="AR152">
        <v>1</v>
      </c>
      <c r="AS152">
        <v>0</v>
      </c>
      <c r="AT152">
        <v>38</v>
      </c>
      <c r="AU152">
        <v>1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108</v>
      </c>
      <c r="BB152">
        <v>5</v>
      </c>
      <c r="BC152">
        <v>64</v>
      </c>
      <c r="BD152">
        <v>39</v>
      </c>
      <c r="BE152">
        <v>0</v>
      </c>
      <c r="BF152">
        <v>9</v>
      </c>
    </row>
    <row r="153" spans="1:58" x14ac:dyDescent="0.25">
      <c r="A153" s="3">
        <v>151</v>
      </c>
      <c r="B153" s="3">
        <v>4</v>
      </c>
      <c r="C153" s="3" t="s">
        <v>4</v>
      </c>
      <c r="D153" s="4" t="s">
        <v>11</v>
      </c>
      <c r="E153" s="5" t="s">
        <v>12</v>
      </c>
      <c r="F153" s="3" t="s">
        <v>6</v>
      </c>
      <c r="G153" s="3">
        <v>12.4</v>
      </c>
      <c r="H153" s="3"/>
      <c r="I153" s="3">
        <f t="shared" si="21"/>
        <v>12.4</v>
      </c>
      <c r="J153" s="3" t="s">
        <v>20</v>
      </c>
      <c r="K153" s="2"/>
      <c r="L153" s="2">
        <v>1.9550000000000001</v>
      </c>
      <c r="M153" s="2">
        <v>0.871</v>
      </c>
      <c r="N153" s="2">
        <f t="shared" si="15"/>
        <v>2.8260000000000001</v>
      </c>
      <c r="O153" s="2">
        <f t="shared" si="16"/>
        <v>0.30820948336871901</v>
      </c>
      <c r="P153" s="10">
        <v>1.63</v>
      </c>
      <c r="Q153" s="10">
        <v>1.5</v>
      </c>
      <c r="R153" s="10">
        <v>1.28</v>
      </c>
      <c r="S153" s="10">
        <f t="shared" si="17"/>
        <v>3.13</v>
      </c>
      <c r="T153" s="10">
        <f t="shared" si="18"/>
        <v>4.41</v>
      </c>
      <c r="U153" s="10">
        <f t="shared" si="19"/>
        <v>0.29024943310657597</v>
      </c>
      <c r="V153" s="10">
        <v>4376.8686747877082</v>
      </c>
      <c r="W153" s="10">
        <f t="shared" si="20"/>
        <v>89375.658339164991</v>
      </c>
      <c r="X153" s="12">
        <v>4.5229999999999997</v>
      </c>
      <c r="Y153" s="12">
        <v>0.57099999999999995</v>
      </c>
      <c r="Z153" s="12">
        <v>0.11700000000000001</v>
      </c>
      <c r="AA153" s="9">
        <f>SUM(X153:Z153)</f>
        <v>5.2109999999999994</v>
      </c>
      <c r="AB153" s="9">
        <f>Y153/AA153</f>
        <v>0.10957589714066399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112</v>
      </c>
      <c r="AM153">
        <v>0</v>
      </c>
      <c r="AN153">
        <v>0</v>
      </c>
      <c r="AO153">
        <v>0</v>
      </c>
      <c r="AP153">
        <v>2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114</v>
      </c>
      <c r="BB153">
        <v>0</v>
      </c>
      <c r="BC153">
        <v>114</v>
      </c>
      <c r="BD153">
        <v>0</v>
      </c>
      <c r="BE153">
        <v>0</v>
      </c>
      <c r="BF153">
        <v>2</v>
      </c>
    </row>
    <row r="154" spans="1:58" x14ac:dyDescent="0.25">
      <c r="A154" s="3">
        <v>152</v>
      </c>
      <c r="B154" s="3">
        <v>4</v>
      </c>
      <c r="C154" s="3" t="s">
        <v>4</v>
      </c>
      <c r="D154" s="4" t="s">
        <v>11</v>
      </c>
      <c r="E154" s="5" t="s">
        <v>12</v>
      </c>
      <c r="F154" s="3" t="s">
        <v>7</v>
      </c>
      <c r="G154" s="3">
        <v>4.8</v>
      </c>
      <c r="H154" s="3"/>
      <c r="I154" s="3">
        <f t="shared" si="21"/>
        <v>4.8</v>
      </c>
      <c r="J154" s="3" t="s">
        <v>20</v>
      </c>
      <c r="K154" s="2"/>
      <c r="L154" s="2">
        <v>1.238</v>
      </c>
      <c r="M154" s="2">
        <v>0.32800000000000001</v>
      </c>
      <c r="N154" s="2">
        <f t="shared" si="15"/>
        <v>1.5660000000000001</v>
      </c>
      <c r="O154" s="2">
        <f t="shared" si="16"/>
        <v>0.20945083014048532</v>
      </c>
      <c r="P154" s="10">
        <v>1.55</v>
      </c>
      <c r="Q154" s="10">
        <v>2.12</v>
      </c>
      <c r="R154" s="10">
        <v>1.17</v>
      </c>
      <c r="S154" s="10">
        <f t="shared" si="17"/>
        <v>3.67</v>
      </c>
      <c r="T154" s="10">
        <f t="shared" si="18"/>
        <v>4.84</v>
      </c>
      <c r="U154" s="10">
        <f t="shared" si="19"/>
        <v>0.24173553719008264</v>
      </c>
      <c r="V154" s="10">
        <v>5489.2768470098617</v>
      </c>
      <c r="W154" s="10">
        <f t="shared" si="20"/>
        <v>112091.03321594135</v>
      </c>
      <c r="X154" s="12"/>
      <c r="Y154" s="12"/>
      <c r="Z154" s="12"/>
      <c r="AA154" s="9"/>
      <c r="AB154" s="9"/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170</v>
      </c>
      <c r="AM154">
        <v>0</v>
      </c>
      <c r="AN154">
        <v>0</v>
      </c>
      <c r="AO154">
        <v>0</v>
      </c>
      <c r="AP154">
        <v>2</v>
      </c>
      <c r="AQ154">
        <v>0</v>
      </c>
      <c r="AR154">
        <v>0</v>
      </c>
      <c r="AS154">
        <v>0</v>
      </c>
      <c r="AT154">
        <v>7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179</v>
      </c>
      <c r="BB154">
        <v>0</v>
      </c>
      <c r="BC154">
        <v>172</v>
      </c>
      <c r="BD154">
        <v>7</v>
      </c>
      <c r="BE154">
        <v>0</v>
      </c>
      <c r="BF154">
        <v>3</v>
      </c>
    </row>
    <row r="155" spans="1:58" x14ac:dyDescent="0.25">
      <c r="A155" s="3">
        <v>153</v>
      </c>
      <c r="B155" s="3">
        <v>4</v>
      </c>
      <c r="C155" s="3" t="s">
        <v>4</v>
      </c>
      <c r="D155" s="4" t="s">
        <v>11</v>
      </c>
      <c r="E155" s="5" t="s">
        <v>12</v>
      </c>
      <c r="F155" s="3" t="s">
        <v>8</v>
      </c>
      <c r="G155" s="3">
        <v>11.9</v>
      </c>
      <c r="H155" s="3"/>
      <c r="I155" s="3">
        <f t="shared" si="21"/>
        <v>11.9</v>
      </c>
      <c r="J155" s="3" t="s">
        <v>20</v>
      </c>
      <c r="K155" s="2">
        <v>2</v>
      </c>
      <c r="L155" s="2">
        <v>2.2669999999999999</v>
      </c>
      <c r="M155" s="2">
        <v>1.3480000000000001</v>
      </c>
      <c r="N155" s="2">
        <f t="shared" si="15"/>
        <v>3.6150000000000002</v>
      </c>
      <c r="O155" s="2">
        <f t="shared" si="16"/>
        <v>0.37289073305670817</v>
      </c>
      <c r="P155" s="10">
        <v>2.38</v>
      </c>
      <c r="Q155" s="10">
        <v>0.79</v>
      </c>
      <c r="R155" s="10">
        <v>1.36</v>
      </c>
      <c r="S155" s="10">
        <f t="shared" si="17"/>
        <v>3.17</v>
      </c>
      <c r="T155" s="10">
        <f t="shared" si="18"/>
        <v>4.53</v>
      </c>
      <c r="U155" s="10">
        <f t="shared" si="19"/>
        <v>0.30022075055187636</v>
      </c>
      <c r="V155" s="10">
        <v>6875.1810975648632</v>
      </c>
      <c r="W155" s="10">
        <f t="shared" si="20"/>
        <v>140391.19801227452</v>
      </c>
      <c r="X155" s="12"/>
      <c r="Y155" s="12"/>
      <c r="Z155" s="12"/>
      <c r="AA155" s="9"/>
      <c r="AB155" s="9"/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249</v>
      </c>
      <c r="AM155">
        <v>0</v>
      </c>
      <c r="AN155">
        <v>0</v>
      </c>
      <c r="AO155">
        <v>0</v>
      </c>
      <c r="AP155">
        <v>2</v>
      </c>
      <c r="AQ155">
        <v>0</v>
      </c>
      <c r="AR155">
        <v>0</v>
      </c>
      <c r="AS155">
        <v>1</v>
      </c>
      <c r="AT155">
        <v>1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253</v>
      </c>
      <c r="BB155">
        <v>0</v>
      </c>
      <c r="BC155">
        <v>252</v>
      </c>
      <c r="BD155">
        <v>1</v>
      </c>
      <c r="BE155">
        <v>0</v>
      </c>
      <c r="BF155">
        <v>4</v>
      </c>
    </row>
    <row r="156" spans="1:58" x14ac:dyDescent="0.25">
      <c r="A156" s="3">
        <v>154</v>
      </c>
      <c r="B156" s="3">
        <v>4</v>
      </c>
      <c r="C156" s="3" t="s">
        <v>4</v>
      </c>
      <c r="D156" s="4" t="s">
        <v>9</v>
      </c>
      <c r="E156" s="5" t="s">
        <v>13</v>
      </c>
      <c r="F156" s="3" t="s">
        <v>6</v>
      </c>
      <c r="G156" s="3">
        <v>10.4</v>
      </c>
      <c r="H156" s="3"/>
      <c r="I156" s="3">
        <f t="shared" si="21"/>
        <v>10.4</v>
      </c>
      <c r="J156" s="3" t="s">
        <v>20</v>
      </c>
      <c r="K156" s="2"/>
      <c r="L156" s="2">
        <v>2.1259999999999999</v>
      </c>
      <c r="M156" s="2">
        <v>1.1599999999999999</v>
      </c>
      <c r="N156" s="2">
        <f t="shared" si="15"/>
        <v>3.2859999999999996</v>
      </c>
      <c r="O156" s="2">
        <f t="shared" si="16"/>
        <v>0.35301278149726112</v>
      </c>
      <c r="P156" s="10">
        <v>1.0900000000000001</v>
      </c>
      <c r="Q156" s="10">
        <v>1.48</v>
      </c>
      <c r="R156" s="10">
        <v>1.1599999999999999</v>
      </c>
      <c r="S156" s="10">
        <f t="shared" si="17"/>
        <v>2.5700000000000003</v>
      </c>
      <c r="T156" s="10">
        <f t="shared" si="18"/>
        <v>3.7300000000000004</v>
      </c>
      <c r="U156" s="10">
        <f t="shared" si="19"/>
        <v>0.31099195710455757</v>
      </c>
      <c r="V156" s="10">
        <v>4376.8686747877082</v>
      </c>
      <c r="W156" s="10">
        <f t="shared" si="20"/>
        <v>89375.658339164991</v>
      </c>
      <c r="X156" s="12">
        <v>0</v>
      </c>
      <c r="Y156" s="12">
        <v>0</v>
      </c>
      <c r="Z156" s="12">
        <v>0</v>
      </c>
      <c r="AA156" s="9">
        <f>SUM(X156:Z156)</f>
        <v>0</v>
      </c>
      <c r="AB156" s="9"/>
    </row>
    <row r="157" spans="1:58" x14ac:dyDescent="0.25">
      <c r="A157" s="3">
        <v>155</v>
      </c>
      <c r="B157" s="3">
        <v>4</v>
      </c>
      <c r="C157" s="3" t="s">
        <v>4</v>
      </c>
      <c r="D157" s="4" t="s">
        <v>9</v>
      </c>
      <c r="E157" s="5" t="s">
        <v>13</v>
      </c>
      <c r="F157" s="3" t="s">
        <v>7</v>
      </c>
      <c r="G157" s="3">
        <v>10.8</v>
      </c>
      <c r="H157" s="3"/>
      <c r="I157" s="3">
        <f t="shared" si="21"/>
        <v>10.8</v>
      </c>
      <c r="J157" s="3" t="s">
        <v>20</v>
      </c>
      <c r="K157" s="2"/>
      <c r="L157" s="2">
        <v>2.5169999999999999</v>
      </c>
      <c r="M157" s="2">
        <v>0.89700000000000002</v>
      </c>
      <c r="N157" s="2">
        <f t="shared" si="15"/>
        <v>3.4139999999999997</v>
      </c>
      <c r="O157" s="2">
        <f t="shared" si="16"/>
        <v>0.26274165202108968</v>
      </c>
      <c r="P157" s="10">
        <v>1.64</v>
      </c>
      <c r="Q157" s="10">
        <v>1.29</v>
      </c>
      <c r="R157" s="10">
        <v>0.96</v>
      </c>
      <c r="S157" s="10">
        <f t="shared" si="17"/>
        <v>2.9299999999999997</v>
      </c>
      <c r="T157" s="10">
        <f t="shared" si="18"/>
        <v>3.8899999999999997</v>
      </c>
      <c r="U157" s="10">
        <f t="shared" si="19"/>
        <v>0.24678663239074553</v>
      </c>
      <c r="V157" s="10">
        <v>5116.0752646060437</v>
      </c>
      <c r="W157" s="10">
        <f t="shared" si="20"/>
        <v>104470.2569032554</v>
      </c>
      <c r="X157" s="12"/>
      <c r="Y157" s="12"/>
      <c r="Z157" s="12"/>
    </row>
    <row r="158" spans="1:58" x14ac:dyDescent="0.25">
      <c r="A158" s="3">
        <v>156</v>
      </c>
      <c r="B158" s="3">
        <v>4</v>
      </c>
      <c r="C158" s="3" t="s">
        <v>4</v>
      </c>
      <c r="D158" s="4" t="s">
        <v>9</v>
      </c>
      <c r="E158" s="5" t="s">
        <v>13</v>
      </c>
      <c r="F158" s="3" t="s">
        <v>8</v>
      </c>
      <c r="G158" s="3">
        <v>15.1</v>
      </c>
      <c r="H158" s="3">
        <v>7.6</v>
      </c>
      <c r="I158" s="3">
        <f t="shared" si="21"/>
        <v>22.7</v>
      </c>
      <c r="J158" s="3" t="s">
        <v>18</v>
      </c>
      <c r="K158" s="2"/>
      <c r="L158" s="2">
        <v>1.6339999999999999</v>
      </c>
      <c r="M158" s="2">
        <v>1.375</v>
      </c>
      <c r="N158" s="2">
        <f t="shared" si="15"/>
        <v>3.0089999999999999</v>
      </c>
      <c r="O158" s="2">
        <f t="shared" si="16"/>
        <v>0.4569624459953473</v>
      </c>
      <c r="P158" s="10">
        <v>0.73</v>
      </c>
      <c r="Q158" s="10">
        <v>2.66</v>
      </c>
      <c r="R158" s="10">
        <v>1.27</v>
      </c>
      <c r="S158" s="10">
        <f t="shared" si="17"/>
        <v>3.39</v>
      </c>
      <c r="T158" s="10">
        <f t="shared" si="18"/>
        <v>4.66</v>
      </c>
      <c r="U158" s="10">
        <f t="shared" si="19"/>
        <v>0.27253218884120173</v>
      </c>
      <c r="V158" s="10">
        <v>1438.8962789883285</v>
      </c>
      <c r="W158" s="10">
        <f t="shared" si="20"/>
        <v>29382.262016941662</v>
      </c>
      <c r="X158" s="12"/>
      <c r="Y158" s="12"/>
      <c r="Z158" s="12"/>
    </row>
    <row r="159" spans="1:58" x14ac:dyDescent="0.25">
      <c r="A159" s="3">
        <v>157</v>
      </c>
      <c r="B159" s="3">
        <v>4</v>
      </c>
      <c r="C159" s="3" t="s">
        <v>4</v>
      </c>
      <c r="D159" s="6" t="s">
        <v>10</v>
      </c>
      <c r="E159" s="5" t="s">
        <v>13</v>
      </c>
      <c r="F159" s="3" t="s">
        <v>6</v>
      </c>
      <c r="G159" s="3">
        <v>13.2</v>
      </c>
      <c r="H159" s="3"/>
      <c r="I159" s="3">
        <f t="shared" si="21"/>
        <v>13.2</v>
      </c>
      <c r="J159" s="3" t="s">
        <v>20</v>
      </c>
      <c r="K159" s="2"/>
      <c r="L159" s="2">
        <v>2.2650000000000001</v>
      </c>
      <c r="M159" s="2">
        <v>1.252</v>
      </c>
      <c r="N159" s="2">
        <f t="shared" si="15"/>
        <v>3.5170000000000003</v>
      </c>
      <c r="O159" s="2">
        <f t="shared" si="16"/>
        <v>0.35598521467159505</v>
      </c>
      <c r="P159" s="10">
        <v>1.1499999999999999</v>
      </c>
      <c r="Q159" s="10">
        <v>1.96</v>
      </c>
      <c r="R159" s="10">
        <v>1.04</v>
      </c>
      <c r="S159" s="10">
        <f t="shared" si="17"/>
        <v>3.11</v>
      </c>
      <c r="T159" s="10">
        <f t="shared" si="18"/>
        <v>4.1500000000000004</v>
      </c>
      <c r="U159" s="10">
        <f t="shared" si="19"/>
        <v>0.25060240963855418</v>
      </c>
      <c r="V159" s="10">
        <v>11014.577486308399</v>
      </c>
      <c r="W159" s="10">
        <f t="shared" si="20"/>
        <v>224917.6722704175</v>
      </c>
      <c r="X159" s="12">
        <v>1.7190000000000001</v>
      </c>
      <c r="Y159" s="12">
        <v>1.018</v>
      </c>
      <c r="Z159" s="12">
        <v>0</v>
      </c>
      <c r="AA159" s="9">
        <f>SUM(X159:Z159)</f>
        <v>2.7370000000000001</v>
      </c>
      <c r="AB159" s="9">
        <f>Y159/AA159</f>
        <v>0.37194008037997806</v>
      </c>
    </row>
    <row r="160" spans="1:58" x14ac:dyDescent="0.25">
      <c r="A160" s="3">
        <v>158</v>
      </c>
      <c r="B160" s="3">
        <v>4</v>
      </c>
      <c r="C160" s="3" t="s">
        <v>4</v>
      </c>
      <c r="D160" s="6" t="s">
        <v>10</v>
      </c>
      <c r="E160" s="5" t="s">
        <v>13</v>
      </c>
      <c r="F160" s="3" t="s">
        <v>7</v>
      </c>
      <c r="G160" s="3">
        <v>13.9</v>
      </c>
      <c r="H160" s="3">
        <v>1.4</v>
      </c>
      <c r="I160" s="3">
        <f t="shared" si="21"/>
        <v>15.3</v>
      </c>
      <c r="J160" s="3" t="s">
        <v>20</v>
      </c>
      <c r="K160" s="2"/>
      <c r="L160" s="2">
        <v>2.694</v>
      </c>
      <c r="M160" s="2">
        <v>0.94199999999999995</v>
      </c>
      <c r="N160" s="2">
        <f t="shared" si="15"/>
        <v>3.6360000000000001</v>
      </c>
      <c r="O160" s="2">
        <f t="shared" si="16"/>
        <v>0.25907590759075905</v>
      </c>
      <c r="P160" s="10">
        <v>1.32</v>
      </c>
      <c r="Q160" s="10">
        <v>1.85</v>
      </c>
      <c r="R160" s="10">
        <v>1.0900000000000001</v>
      </c>
      <c r="S160" s="10">
        <f t="shared" si="17"/>
        <v>3.17</v>
      </c>
      <c r="T160" s="10">
        <f t="shared" si="18"/>
        <v>4.26</v>
      </c>
      <c r="U160" s="10">
        <f t="shared" si="19"/>
        <v>0.255868544600939</v>
      </c>
      <c r="V160" s="10">
        <v>4136.7701884094959</v>
      </c>
      <c r="W160" s="10">
        <f t="shared" si="20"/>
        <v>84472.847247321901</v>
      </c>
      <c r="X160" s="12"/>
      <c r="Y160" s="12"/>
      <c r="Z160" s="12"/>
      <c r="AA160" s="9"/>
      <c r="AB160" s="9"/>
    </row>
    <row r="161" spans="1:58" x14ac:dyDescent="0.25">
      <c r="A161" s="3">
        <v>159</v>
      </c>
      <c r="B161" s="3">
        <v>4</v>
      </c>
      <c r="C161" s="3" t="s">
        <v>4</v>
      </c>
      <c r="D161" s="6" t="s">
        <v>10</v>
      </c>
      <c r="E161" s="5" t="s">
        <v>13</v>
      </c>
      <c r="F161" s="3" t="s">
        <v>8</v>
      </c>
      <c r="G161" s="3">
        <v>0.4</v>
      </c>
      <c r="H161" s="3"/>
      <c r="I161" s="3">
        <f t="shared" si="21"/>
        <v>0.4</v>
      </c>
      <c r="J161" s="3" t="s">
        <v>18</v>
      </c>
      <c r="K161" s="2"/>
      <c r="L161" s="2">
        <v>0.20399999999999999</v>
      </c>
      <c r="M161" s="2">
        <v>5.5E-2</v>
      </c>
      <c r="N161" s="2">
        <f t="shared" si="15"/>
        <v>0.25900000000000001</v>
      </c>
      <c r="O161" s="2">
        <f t="shared" si="16"/>
        <v>0.21235521235521235</v>
      </c>
      <c r="P161" s="10">
        <v>2.02</v>
      </c>
      <c r="Q161" s="10">
        <v>1.0900000000000001</v>
      </c>
      <c r="R161" s="10">
        <v>1.46</v>
      </c>
      <c r="S161" s="10">
        <f t="shared" si="17"/>
        <v>3.1100000000000003</v>
      </c>
      <c r="T161" s="10">
        <f t="shared" si="18"/>
        <v>4.57</v>
      </c>
      <c r="U161" s="10">
        <f t="shared" si="19"/>
        <v>0.31947483588621439</v>
      </c>
      <c r="V161" s="10">
        <v>4997.5032225199138</v>
      </c>
      <c r="W161" s="10">
        <f t="shared" si="20"/>
        <v>102049.01580385663</v>
      </c>
      <c r="X161" s="12"/>
      <c r="Y161" s="12"/>
      <c r="Z161" s="12"/>
      <c r="AA161" s="9"/>
      <c r="AB161" s="9"/>
    </row>
    <row r="162" spans="1:58" x14ac:dyDescent="0.25">
      <c r="A162" s="3">
        <v>160</v>
      </c>
      <c r="B162" s="3">
        <v>4</v>
      </c>
      <c r="C162" s="3" t="s">
        <v>4</v>
      </c>
      <c r="D162" s="4" t="s">
        <v>11</v>
      </c>
      <c r="E162" s="5" t="s">
        <v>13</v>
      </c>
      <c r="F162" s="3" t="s">
        <v>6</v>
      </c>
      <c r="G162" s="3">
        <v>3.1</v>
      </c>
      <c r="H162" s="3"/>
      <c r="I162" s="3">
        <f t="shared" si="21"/>
        <v>3.1</v>
      </c>
      <c r="J162" s="3" t="s">
        <v>18</v>
      </c>
      <c r="K162" s="2"/>
      <c r="L162" s="2">
        <v>1.4570000000000001</v>
      </c>
      <c r="M162" s="2">
        <v>0.51600000000000001</v>
      </c>
      <c r="N162" s="2">
        <f t="shared" si="15"/>
        <v>1.9730000000000001</v>
      </c>
      <c r="O162" s="2">
        <f t="shared" si="16"/>
        <v>0.26153066396350733</v>
      </c>
      <c r="P162" s="10">
        <v>1.38</v>
      </c>
      <c r="Q162" s="10">
        <v>1.51</v>
      </c>
      <c r="R162" s="10">
        <v>1.24</v>
      </c>
      <c r="S162" s="10">
        <f t="shared" si="17"/>
        <v>2.8899999999999997</v>
      </c>
      <c r="T162" s="10">
        <f t="shared" si="18"/>
        <v>4.13</v>
      </c>
      <c r="U162" s="10">
        <f t="shared" si="19"/>
        <v>0.30024213075060535</v>
      </c>
      <c r="V162" s="10">
        <v>8863.2303866333277</v>
      </c>
      <c r="W162" s="10">
        <f t="shared" si="20"/>
        <v>180987.16449505251</v>
      </c>
      <c r="X162" s="12">
        <v>1.849</v>
      </c>
      <c r="Y162" s="12">
        <v>1.1359999999999999</v>
      </c>
      <c r="Z162" s="12">
        <v>8.4000000000000005E-2</v>
      </c>
      <c r="AA162" s="9">
        <f>SUM(X162:Z162)</f>
        <v>3.069</v>
      </c>
      <c r="AB162" s="9">
        <f>Y162/AA162</f>
        <v>0.37015314434669272</v>
      </c>
    </row>
    <row r="163" spans="1:58" x14ac:dyDescent="0.25">
      <c r="A163" s="3">
        <v>161</v>
      </c>
      <c r="B163" s="3">
        <v>4</v>
      </c>
      <c r="C163" s="3" t="s">
        <v>4</v>
      </c>
      <c r="D163" s="4" t="s">
        <v>11</v>
      </c>
      <c r="E163" s="5" t="s">
        <v>13</v>
      </c>
      <c r="F163" s="3" t="s">
        <v>7</v>
      </c>
      <c r="G163" s="3">
        <v>14</v>
      </c>
      <c r="H163" s="3"/>
      <c r="I163" s="3">
        <f t="shared" si="21"/>
        <v>14</v>
      </c>
      <c r="J163" s="3" t="s">
        <v>20</v>
      </c>
      <c r="K163" s="2">
        <v>2</v>
      </c>
      <c r="L163" s="2">
        <v>2.5270000000000001</v>
      </c>
      <c r="M163" s="2">
        <v>1.2390000000000001</v>
      </c>
      <c r="N163" s="2">
        <f t="shared" si="15"/>
        <v>3.766</v>
      </c>
      <c r="O163" s="2">
        <f t="shared" si="16"/>
        <v>0.32899628252788105</v>
      </c>
      <c r="P163" s="10">
        <v>0.95</v>
      </c>
      <c r="Q163" s="10">
        <v>2.58</v>
      </c>
      <c r="R163" s="10">
        <v>1.1499999999999999</v>
      </c>
      <c r="S163" s="10">
        <f t="shared" si="17"/>
        <v>3.5300000000000002</v>
      </c>
      <c r="T163" s="10">
        <f t="shared" si="18"/>
        <v>4.68</v>
      </c>
      <c r="U163" s="10">
        <f t="shared" si="19"/>
        <v>0.24572649572649571</v>
      </c>
      <c r="V163" s="10">
        <v>4626.7509692449057</v>
      </c>
      <c r="W163" s="10">
        <f t="shared" si="20"/>
        <v>94478.254791980973</v>
      </c>
      <c r="X163" s="12"/>
      <c r="Y163" s="12"/>
      <c r="Z163" s="12"/>
      <c r="AA163" s="9"/>
      <c r="AB163" s="9"/>
    </row>
    <row r="164" spans="1:58" x14ac:dyDescent="0.25">
      <c r="A164" s="3">
        <v>162</v>
      </c>
      <c r="B164" s="3">
        <v>4</v>
      </c>
      <c r="C164" s="3" t="s">
        <v>4</v>
      </c>
      <c r="D164" s="4" t="s">
        <v>11</v>
      </c>
      <c r="E164" s="5" t="s">
        <v>13</v>
      </c>
      <c r="F164" s="3" t="s">
        <v>8</v>
      </c>
      <c r="G164" s="3">
        <v>9.4</v>
      </c>
      <c r="H164" s="3"/>
      <c r="I164" s="3">
        <f t="shared" si="21"/>
        <v>9.4</v>
      </c>
      <c r="J164" s="3" t="s">
        <v>20</v>
      </c>
      <c r="K164" s="2"/>
      <c r="L164" s="2">
        <v>2.496</v>
      </c>
      <c r="M164" s="2">
        <v>1.472</v>
      </c>
      <c r="N164" s="2">
        <f t="shared" si="15"/>
        <v>3.968</v>
      </c>
      <c r="O164" s="2">
        <f t="shared" si="16"/>
        <v>0.37096774193548387</v>
      </c>
      <c r="P164" s="10">
        <v>2.2599999999999998</v>
      </c>
      <c r="Q164" s="10">
        <v>1.1000000000000001</v>
      </c>
      <c r="R164" s="10">
        <v>1.24</v>
      </c>
      <c r="S164" s="10">
        <f t="shared" si="17"/>
        <v>3.36</v>
      </c>
      <c r="T164" s="10">
        <f t="shared" si="18"/>
        <v>4.5999999999999996</v>
      </c>
      <c r="U164" s="10">
        <f t="shared" si="19"/>
        <v>0.26956521739130435</v>
      </c>
      <c r="V164" s="10">
        <v>7069.1350358919572</v>
      </c>
      <c r="W164" s="10">
        <f t="shared" si="20"/>
        <v>144351.73743291377</v>
      </c>
      <c r="X164" s="12"/>
      <c r="Y164" s="12"/>
      <c r="Z164" s="12"/>
      <c r="AA164" s="9"/>
      <c r="AB164" s="9"/>
    </row>
    <row r="165" spans="1:58" x14ac:dyDescent="0.25">
      <c r="A165" s="3">
        <v>163</v>
      </c>
      <c r="B165" s="3">
        <v>4</v>
      </c>
      <c r="C165" s="5" t="s">
        <v>14</v>
      </c>
      <c r="D165" s="6">
        <v>0</v>
      </c>
      <c r="E165" s="5" t="s">
        <v>15</v>
      </c>
      <c r="F165" s="3" t="s">
        <v>6</v>
      </c>
      <c r="G165" s="3">
        <v>1.4</v>
      </c>
      <c r="H165" s="3"/>
      <c r="I165" s="3">
        <f t="shared" si="21"/>
        <v>1.4</v>
      </c>
      <c r="J165" s="3" t="s">
        <v>18</v>
      </c>
      <c r="K165" s="2"/>
      <c r="L165" s="2">
        <v>0.60699999999999998</v>
      </c>
      <c r="M165" s="2">
        <v>0.107</v>
      </c>
      <c r="N165" s="2">
        <f t="shared" si="15"/>
        <v>0.71399999999999997</v>
      </c>
      <c r="O165" s="2">
        <f t="shared" si="16"/>
        <v>0.14985994397759103</v>
      </c>
      <c r="P165" s="10">
        <v>1.34</v>
      </c>
      <c r="Q165" s="10">
        <v>1.9</v>
      </c>
      <c r="R165" s="10">
        <v>1.02</v>
      </c>
      <c r="S165" s="10">
        <f t="shared" si="17"/>
        <v>3.24</v>
      </c>
      <c r="T165" s="10">
        <f t="shared" si="18"/>
        <v>4.26</v>
      </c>
      <c r="U165" s="10">
        <f t="shared" si="19"/>
        <v>0.23943661971830987</v>
      </c>
      <c r="V165" s="10">
        <v>3917.992483811985</v>
      </c>
      <c r="W165" s="10">
        <f t="shared" si="20"/>
        <v>80005.40651944073</v>
      </c>
      <c r="X165" s="12">
        <v>0</v>
      </c>
      <c r="Y165" s="12">
        <v>0</v>
      </c>
      <c r="Z165" s="12">
        <v>0</v>
      </c>
      <c r="AA165" s="9">
        <f>SUM(X165:Z165)</f>
        <v>0</v>
      </c>
      <c r="AB165" s="9"/>
    </row>
    <row r="166" spans="1:58" x14ac:dyDescent="0.25">
      <c r="A166" s="3">
        <v>164</v>
      </c>
      <c r="B166" s="3">
        <v>4</v>
      </c>
      <c r="C166" s="5" t="s">
        <v>14</v>
      </c>
      <c r="D166" s="6">
        <v>0</v>
      </c>
      <c r="E166" s="5" t="s">
        <v>15</v>
      </c>
      <c r="F166" s="3" t="s">
        <v>7</v>
      </c>
      <c r="G166" s="3">
        <v>1.5</v>
      </c>
      <c r="H166" s="3"/>
      <c r="I166" s="3">
        <f t="shared" si="21"/>
        <v>1.5</v>
      </c>
      <c r="J166" s="3" t="s">
        <v>20</v>
      </c>
      <c r="K166" s="2"/>
      <c r="L166" s="2">
        <v>0.875</v>
      </c>
      <c r="M166" s="2">
        <v>0.20300000000000001</v>
      </c>
      <c r="N166" s="2">
        <f t="shared" si="15"/>
        <v>1.0780000000000001</v>
      </c>
      <c r="O166" s="2">
        <f t="shared" si="16"/>
        <v>0.18831168831168832</v>
      </c>
      <c r="P166" s="10">
        <v>0.33</v>
      </c>
      <c r="Q166" s="10">
        <v>2.85</v>
      </c>
      <c r="R166" s="10">
        <v>1.0900000000000001</v>
      </c>
      <c r="S166" s="10">
        <f t="shared" si="17"/>
        <v>3.18</v>
      </c>
      <c r="T166" s="10">
        <f t="shared" si="18"/>
        <v>4.2700000000000005</v>
      </c>
      <c r="U166" s="10">
        <f t="shared" si="19"/>
        <v>0.25526932084309134</v>
      </c>
      <c r="V166" s="10">
        <v>3101.8958714919645</v>
      </c>
      <c r="W166" s="10">
        <f t="shared" si="20"/>
        <v>63340.71369586591</v>
      </c>
      <c r="X166" s="12"/>
      <c r="Y166" s="12"/>
      <c r="Z166" s="12"/>
      <c r="AA166" s="9"/>
      <c r="AB166" s="9"/>
    </row>
    <row r="167" spans="1:58" x14ac:dyDescent="0.25">
      <c r="A167" s="3">
        <v>165</v>
      </c>
      <c r="B167" s="3">
        <v>4</v>
      </c>
      <c r="C167" s="5" t="s">
        <v>14</v>
      </c>
      <c r="D167" s="6">
        <v>0</v>
      </c>
      <c r="E167" s="5" t="s">
        <v>15</v>
      </c>
      <c r="F167" s="3" t="s">
        <v>8</v>
      </c>
      <c r="G167" s="3">
        <v>1.7</v>
      </c>
      <c r="H167" s="3"/>
      <c r="I167" s="3">
        <f t="shared" si="21"/>
        <v>1.7</v>
      </c>
      <c r="J167" s="3" t="s">
        <v>18</v>
      </c>
      <c r="K167" s="2"/>
      <c r="L167" s="2">
        <v>0.85199999999999998</v>
      </c>
      <c r="M167" s="2">
        <v>0.13100000000000001</v>
      </c>
      <c r="N167" s="2">
        <f t="shared" si="15"/>
        <v>0.98299999999999998</v>
      </c>
      <c r="O167" s="2">
        <f t="shared" si="16"/>
        <v>0.13326551373346898</v>
      </c>
      <c r="P167" s="10">
        <v>2.29</v>
      </c>
      <c r="Q167" s="10">
        <v>0.03</v>
      </c>
      <c r="R167" s="10">
        <v>0.5</v>
      </c>
      <c r="S167" s="10">
        <f t="shared" si="17"/>
        <v>2.3199999999999998</v>
      </c>
      <c r="T167" s="10">
        <f t="shared" si="18"/>
        <v>2.82</v>
      </c>
      <c r="U167" s="10">
        <f t="shared" si="19"/>
        <v>0.1773049645390071</v>
      </c>
      <c r="V167" s="10">
        <v>4775.7082782528196</v>
      </c>
      <c r="W167" s="10">
        <f t="shared" si="20"/>
        <v>97519.963041922572</v>
      </c>
      <c r="X167" s="12"/>
      <c r="Y167" s="12"/>
      <c r="Z167" s="12"/>
      <c r="AA167" s="9"/>
      <c r="AB167" s="9"/>
    </row>
    <row r="168" spans="1:58" x14ac:dyDescent="0.25">
      <c r="A168" s="3">
        <v>166</v>
      </c>
      <c r="B168" s="3">
        <v>4</v>
      </c>
      <c r="C168" s="5" t="s">
        <v>14</v>
      </c>
      <c r="D168" s="6">
        <v>0</v>
      </c>
      <c r="E168" s="5" t="s">
        <v>15</v>
      </c>
      <c r="F168" s="3" t="s">
        <v>6</v>
      </c>
      <c r="G168" s="3">
        <v>2</v>
      </c>
      <c r="H168" s="3"/>
      <c r="I168" s="3">
        <f t="shared" si="21"/>
        <v>2</v>
      </c>
      <c r="J168" s="3" t="s">
        <v>20</v>
      </c>
      <c r="K168" s="2"/>
      <c r="L168" s="2">
        <v>1.425</v>
      </c>
      <c r="M168" s="2">
        <v>0.33700000000000002</v>
      </c>
      <c r="N168" s="2">
        <f t="shared" si="15"/>
        <v>1.762</v>
      </c>
      <c r="O168" s="2">
        <f t="shared" si="16"/>
        <v>0.19125993189557322</v>
      </c>
      <c r="P168" s="10">
        <v>1.2</v>
      </c>
      <c r="Q168" s="10">
        <v>2.44</v>
      </c>
      <c r="R168" s="10">
        <v>1.56</v>
      </c>
      <c r="S168" s="10">
        <f t="shared" si="17"/>
        <v>3.6399999999999997</v>
      </c>
      <c r="T168" s="10">
        <f t="shared" si="18"/>
        <v>5.1999999999999993</v>
      </c>
      <c r="U168" s="10">
        <f t="shared" si="19"/>
        <v>0.30000000000000004</v>
      </c>
      <c r="V168" s="10">
        <v>4930.3812981338033</v>
      </c>
      <c r="W168" s="10">
        <f t="shared" si="20"/>
        <v>100678.38610789226</v>
      </c>
      <c r="X168" s="12">
        <v>2.855</v>
      </c>
      <c r="Y168" s="12">
        <v>0.89400000000000002</v>
      </c>
      <c r="Z168" s="12">
        <v>0.11799999999999999</v>
      </c>
      <c r="AA168" s="9">
        <f>SUM(X168:Z168)</f>
        <v>3.867</v>
      </c>
      <c r="AB168" s="9">
        <f>Y168/AA168</f>
        <v>0.23118696664080682</v>
      </c>
    </row>
    <row r="169" spans="1:58" x14ac:dyDescent="0.25">
      <c r="A169" s="3">
        <v>167</v>
      </c>
      <c r="B169" s="3">
        <v>4</v>
      </c>
      <c r="C169" s="5" t="s">
        <v>14</v>
      </c>
      <c r="D169" s="6">
        <v>0</v>
      </c>
      <c r="E169" s="5" t="s">
        <v>15</v>
      </c>
      <c r="F169" s="3" t="s">
        <v>7</v>
      </c>
      <c r="G169" s="3">
        <v>4.3</v>
      </c>
      <c r="H169" s="3"/>
      <c r="I169" s="3">
        <f t="shared" si="21"/>
        <v>4.3</v>
      </c>
      <c r="J169" s="3" t="s">
        <v>18</v>
      </c>
      <c r="K169" s="2"/>
      <c r="L169" s="2">
        <v>2.3959999999999999</v>
      </c>
      <c r="M169" s="2">
        <v>0.93300000000000005</v>
      </c>
      <c r="N169" s="2">
        <f t="shared" si="15"/>
        <v>3.3289999999999997</v>
      </c>
      <c r="O169" s="2">
        <f t="shared" si="16"/>
        <v>0.2802643436467408</v>
      </c>
      <c r="P169" s="10">
        <v>2.58</v>
      </c>
      <c r="Q169" s="10">
        <v>0.72</v>
      </c>
      <c r="R169" s="10">
        <v>1.1399999999999999</v>
      </c>
      <c r="S169" s="10">
        <f t="shared" si="17"/>
        <v>3.3</v>
      </c>
      <c r="T169" s="10">
        <f t="shared" si="18"/>
        <v>4.4399999999999995</v>
      </c>
      <c r="U169" s="10">
        <f t="shared" si="19"/>
        <v>0.25675675675675674</v>
      </c>
      <c r="V169" s="10">
        <v>5645.0488464275286</v>
      </c>
      <c r="W169" s="10">
        <f t="shared" si="20"/>
        <v>115271.89744405013</v>
      </c>
      <c r="X169" s="12"/>
      <c r="Y169" s="12"/>
      <c r="Z169" s="12"/>
      <c r="AA169" s="9"/>
      <c r="AB169" s="9"/>
    </row>
    <row r="170" spans="1:58" x14ac:dyDescent="0.25">
      <c r="A170" s="3">
        <v>168</v>
      </c>
      <c r="B170" s="3">
        <v>4</v>
      </c>
      <c r="C170" s="5" t="s">
        <v>14</v>
      </c>
      <c r="D170" s="6">
        <v>0</v>
      </c>
      <c r="E170" s="5" t="s">
        <v>15</v>
      </c>
      <c r="F170" s="3" t="s">
        <v>8</v>
      </c>
      <c r="G170" s="3">
        <v>1.7</v>
      </c>
      <c r="H170" s="3"/>
      <c r="I170" s="3">
        <f t="shared" si="21"/>
        <v>1.7</v>
      </c>
      <c r="J170" s="3" t="s">
        <v>20</v>
      </c>
      <c r="K170" s="2"/>
      <c r="L170" s="2">
        <v>0.60599999999999998</v>
      </c>
      <c r="M170" s="2">
        <v>0.30499999999999999</v>
      </c>
      <c r="N170" s="2">
        <f t="shared" si="15"/>
        <v>0.91100000000000003</v>
      </c>
      <c r="O170" s="2">
        <f t="shared" si="16"/>
        <v>0.33479692645444564</v>
      </c>
      <c r="P170" s="10">
        <v>1.92</v>
      </c>
      <c r="Q170" s="10">
        <v>0.89</v>
      </c>
      <c r="R170" s="10">
        <v>1.2</v>
      </c>
      <c r="S170" s="10">
        <f t="shared" si="17"/>
        <v>2.81</v>
      </c>
      <c r="T170" s="10">
        <f t="shared" si="18"/>
        <v>4.01</v>
      </c>
      <c r="U170" s="10">
        <f t="shared" si="19"/>
        <v>0.29925187032418954</v>
      </c>
      <c r="V170" s="10">
        <v>2356.3787741324199</v>
      </c>
      <c r="W170" s="10">
        <f t="shared" si="20"/>
        <v>48117.25456778401</v>
      </c>
      <c r="X170" s="12"/>
      <c r="Y170" s="12"/>
      <c r="Z170" s="12"/>
      <c r="AA170" s="9"/>
      <c r="AB170" s="9"/>
    </row>
    <row r="171" spans="1:58" x14ac:dyDescent="0.25">
      <c r="A171" s="3">
        <v>169</v>
      </c>
      <c r="B171" s="3">
        <v>5</v>
      </c>
      <c r="C171" s="3" t="s">
        <v>5</v>
      </c>
      <c r="D171" s="4" t="s">
        <v>9</v>
      </c>
      <c r="E171" s="5" t="s">
        <v>12</v>
      </c>
      <c r="F171" s="3" t="s">
        <v>6</v>
      </c>
      <c r="G171" s="3">
        <v>22.2</v>
      </c>
      <c r="H171" s="3">
        <v>3.3</v>
      </c>
      <c r="I171" s="3">
        <f t="shared" si="21"/>
        <v>25.5</v>
      </c>
      <c r="J171" s="3" t="s">
        <v>18</v>
      </c>
      <c r="K171" s="2"/>
      <c r="L171" s="2">
        <v>2.6779999999999999</v>
      </c>
      <c r="M171" s="2">
        <v>1.4330000000000001</v>
      </c>
      <c r="N171" s="2">
        <f t="shared" si="15"/>
        <v>4.1109999999999998</v>
      </c>
      <c r="O171" s="2">
        <f t="shared" si="16"/>
        <v>0.34857698856725861</v>
      </c>
      <c r="P171" s="10">
        <v>1.02</v>
      </c>
      <c r="Q171" s="10">
        <v>1.57</v>
      </c>
      <c r="R171" s="10">
        <v>0.94</v>
      </c>
      <c r="S171" s="10">
        <f t="shared" si="17"/>
        <v>2.59</v>
      </c>
      <c r="T171" s="10">
        <f t="shared" si="18"/>
        <v>3.53</v>
      </c>
      <c r="U171" s="10">
        <f t="shared" si="19"/>
        <v>0.26628895184135976</v>
      </c>
      <c r="V171" s="10">
        <v>2143.4949056136002</v>
      </c>
      <c r="W171" s="10">
        <f t="shared" si="20"/>
        <v>43770.165972629708</v>
      </c>
      <c r="X171" s="12">
        <v>1.5649999999999999</v>
      </c>
      <c r="Y171" s="12">
        <v>1.2829999999999999</v>
      </c>
      <c r="Z171" s="12">
        <v>0.16800000000000001</v>
      </c>
      <c r="AA171" s="9">
        <f>SUM(X171:Z171)</f>
        <v>3.016</v>
      </c>
      <c r="AB171" s="9">
        <f>Y171/AA171</f>
        <v>0.42539787798408485</v>
      </c>
      <c r="AC171">
        <v>6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1</v>
      </c>
      <c r="AL171">
        <v>26</v>
      </c>
      <c r="AM171">
        <v>96</v>
      </c>
      <c r="AN171">
        <v>0</v>
      </c>
      <c r="AO171">
        <v>0</v>
      </c>
      <c r="AP171">
        <v>1</v>
      </c>
      <c r="AQ171">
        <v>1</v>
      </c>
      <c r="AR171">
        <v>0</v>
      </c>
      <c r="AS171">
        <v>0</v>
      </c>
      <c r="AT171">
        <v>2</v>
      </c>
      <c r="AU171">
        <v>33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166</v>
      </c>
      <c r="BB171">
        <v>6</v>
      </c>
      <c r="BC171">
        <v>125</v>
      </c>
      <c r="BD171">
        <v>35</v>
      </c>
      <c r="BE171">
        <v>0</v>
      </c>
      <c r="BF171">
        <v>8</v>
      </c>
    </row>
    <row r="172" spans="1:58" x14ac:dyDescent="0.25">
      <c r="A172" s="3">
        <v>170</v>
      </c>
      <c r="B172" s="3">
        <v>5</v>
      </c>
      <c r="C172" s="3" t="s">
        <v>5</v>
      </c>
      <c r="D172" s="4" t="s">
        <v>9</v>
      </c>
      <c r="E172" s="5" t="s">
        <v>12</v>
      </c>
      <c r="F172" s="3" t="s">
        <v>7</v>
      </c>
      <c r="G172" s="3">
        <v>17.600000000000001</v>
      </c>
      <c r="H172" s="3"/>
      <c r="I172" s="3">
        <f t="shared" si="21"/>
        <v>17.600000000000001</v>
      </c>
      <c r="J172" s="3" t="s">
        <v>20</v>
      </c>
      <c r="K172" s="2">
        <v>2</v>
      </c>
      <c r="L172" s="2">
        <v>2.2570000000000001</v>
      </c>
      <c r="M172" s="2">
        <v>1.129</v>
      </c>
      <c r="N172" s="2">
        <f t="shared" si="15"/>
        <v>3.3860000000000001</v>
      </c>
      <c r="O172" s="2">
        <f t="shared" si="16"/>
        <v>0.33343177790903722</v>
      </c>
      <c r="P172" s="10">
        <v>2.15</v>
      </c>
      <c r="Q172" s="10">
        <v>1.1200000000000001</v>
      </c>
      <c r="R172" s="10">
        <v>1.21</v>
      </c>
      <c r="S172" s="10">
        <f t="shared" si="17"/>
        <v>3.27</v>
      </c>
      <c r="T172" s="10">
        <f t="shared" si="18"/>
        <v>4.4800000000000004</v>
      </c>
      <c r="U172" s="10">
        <f t="shared" si="19"/>
        <v>0.2700892857142857</v>
      </c>
      <c r="V172" s="10">
        <v>2625.7369998758695</v>
      </c>
      <c r="W172" s="10">
        <f t="shared" si="20"/>
        <v>53617.549537465253</v>
      </c>
      <c r="X172" s="12"/>
      <c r="Y172" s="12"/>
      <c r="Z172" s="12"/>
      <c r="AA172" s="9"/>
      <c r="AB172" s="9"/>
      <c r="AC172">
        <v>2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7</v>
      </c>
      <c r="AM172">
        <v>14</v>
      </c>
      <c r="AN172">
        <v>0</v>
      </c>
      <c r="AO172">
        <v>0</v>
      </c>
      <c r="AP172">
        <v>6</v>
      </c>
      <c r="AQ172">
        <v>1</v>
      </c>
      <c r="AR172">
        <v>0</v>
      </c>
      <c r="AS172">
        <v>0</v>
      </c>
      <c r="AT172">
        <v>0</v>
      </c>
      <c r="AU172">
        <v>1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31</v>
      </c>
      <c r="BB172">
        <v>2</v>
      </c>
      <c r="BC172">
        <v>28</v>
      </c>
      <c r="BD172">
        <v>1</v>
      </c>
      <c r="BE172">
        <v>0</v>
      </c>
      <c r="BF172">
        <v>6</v>
      </c>
    </row>
    <row r="173" spans="1:58" x14ac:dyDescent="0.25">
      <c r="A173" s="3">
        <v>171</v>
      </c>
      <c r="B173" s="3">
        <v>5</v>
      </c>
      <c r="C173" s="3" t="s">
        <v>5</v>
      </c>
      <c r="D173" s="4" t="s">
        <v>9</v>
      </c>
      <c r="E173" s="5" t="s">
        <v>12</v>
      </c>
      <c r="F173" s="3" t="s">
        <v>8</v>
      </c>
      <c r="G173" s="3">
        <v>17.600000000000001</v>
      </c>
      <c r="H173" s="3"/>
      <c r="I173" s="3">
        <f t="shared" si="21"/>
        <v>17.600000000000001</v>
      </c>
      <c r="J173" s="3" t="s">
        <v>18</v>
      </c>
      <c r="K173" s="2">
        <v>2</v>
      </c>
      <c r="L173" s="2">
        <v>3.1080000000000001</v>
      </c>
      <c r="M173" s="2">
        <v>0.93799999999999994</v>
      </c>
      <c r="N173" s="2">
        <f t="shared" si="15"/>
        <v>4.0460000000000003</v>
      </c>
      <c r="O173" s="2">
        <f t="shared" si="16"/>
        <v>0.23183391003460205</v>
      </c>
      <c r="P173" s="10">
        <v>1.06</v>
      </c>
      <c r="Q173" s="10">
        <v>2.2400000000000002</v>
      </c>
      <c r="R173" s="10">
        <v>1.42</v>
      </c>
      <c r="S173" s="10">
        <f t="shared" si="17"/>
        <v>3.3000000000000003</v>
      </c>
      <c r="T173" s="10">
        <f t="shared" si="18"/>
        <v>4.7200000000000006</v>
      </c>
      <c r="U173" s="10">
        <f t="shared" si="19"/>
        <v>0.30084745762711856</v>
      </c>
      <c r="V173" s="10">
        <v>2492.7347573153552</v>
      </c>
      <c r="W173" s="10">
        <f t="shared" si="20"/>
        <v>50901.643744379544</v>
      </c>
      <c r="X173" s="12"/>
      <c r="Y173" s="12"/>
      <c r="Z173" s="12"/>
      <c r="AA173" s="9"/>
      <c r="AB173" s="9"/>
      <c r="AC173">
        <v>24.7843137254902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2.0653594771241832</v>
      </c>
      <c r="AJ173">
        <v>2.0653594771241832</v>
      </c>
      <c r="AK173">
        <v>4.1307189542483664</v>
      </c>
      <c r="AL173">
        <v>138.37908496732027</v>
      </c>
      <c r="AM173">
        <v>128.05228758169935</v>
      </c>
      <c r="AN173">
        <v>0</v>
      </c>
      <c r="AO173">
        <v>0</v>
      </c>
      <c r="AP173">
        <v>2.0653594771241832</v>
      </c>
      <c r="AQ173">
        <v>8.2614379084967329</v>
      </c>
      <c r="AR173">
        <v>4.1307189542483664</v>
      </c>
      <c r="AS173">
        <v>0</v>
      </c>
      <c r="AT173">
        <v>0</v>
      </c>
      <c r="AU173">
        <v>2.0653594771241832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316</v>
      </c>
      <c r="BB173">
        <v>28.915032679738566</v>
      </c>
      <c r="BC173">
        <v>285.01960784313729</v>
      </c>
      <c r="BD173">
        <v>2.0653594771241832</v>
      </c>
      <c r="BE173">
        <v>0</v>
      </c>
      <c r="BF173">
        <v>10</v>
      </c>
    </row>
    <row r="174" spans="1:58" x14ac:dyDescent="0.25">
      <c r="A174" s="3">
        <v>172</v>
      </c>
      <c r="B174" s="3">
        <v>5</v>
      </c>
      <c r="C174" s="3" t="s">
        <v>5</v>
      </c>
      <c r="D174" s="6" t="s">
        <v>10</v>
      </c>
      <c r="E174" s="5" t="s">
        <v>12</v>
      </c>
      <c r="F174" s="3" t="s">
        <v>6</v>
      </c>
      <c r="G174" s="3">
        <v>9.9</v>
      </c>
      <c r="H174" s="3"/>
      <c r="I174" s="3">
        <f t="shared" si="21"/>
        <v>9.9</v>
      </c>
      <c r="J174" s="3" t="s">
        <v>20</v>
      </c>
      <c r="K174" s="2"/>
      <c r="L174" s="2">
        <v>2.4769999999999999</v>
      </c>
      <c r="M174" s="2">
        <v>1.0329999999999999</v>
      </c>
      <c r="N174" s="2">
        <f t="shared" si="15"/>
        <v>3.51</v>
      </c>
      <c r="O174" s="2">
        <f t="shared" si="16"/>
        <v>0.29430199430199427</v>
      </c>
      <c r="P174" s="10">
        <v>1.25</v>
      </c>
      <c r="Q174" s="10">
        <v>1.62</v>
      </c>
      <c r="R174" s="10">
        <v>0.98</v>
      </c>
      <c r="S174" s="10">
        <f t="shared" si="17"/>
        <v>2.87</v>
      </c>
      <c r="T174" s="10">
        <f t="shared" si="18"/>
        <v>3.85</v>
      </c>
      <c r="U174" s="10">
        <f t="shared" si="19"/>
        <v>0.25454545454545452</v>
      </c>
      <c r="V174" s="10">
        <v>1790.3032884784375</v>
      </c>
      <c r="W174" s="10">
        <f t="shared" si="20"/>
        <v>36557.993150729686</v>
      </c>
      <c r="X174" s="12">
        <v>1.6160000000000001</v>
      </c>
      <c r="Y174" s="12">
        <v>1.3879999999999999</v>
      </c>
      <c r="Z174" s="12">
        <v>0.13600000000000001</v>
      </c>
      <c r="AA174" s="9">
        <f>SUM(X174:Z174)</f>
        <v>3.14</v>
      </c>
      <c r="AB174" s="9">
        <f>Y174/AA174</f>
        <v>0.44203821656050951</v>
      </c>
      <c r="AC174">
        <v>2.018987341772152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254.39240506329116</v>
      </c>
      <c r="AM174">
        <v>50.474683544303801</v>
      </c>
      <c r="AN174">
        <v>0</v>
      </c>
      <c r="AO174">
        <v>0</v>
      </c>
      <c r="AP174">
        <v>8.075949367088608</v>
      </c>
      <c r="AQ174">
        <v>0</v>
      </c>
      <c r="AR174">
        <v>0</v>
      </c>
      <c r="AS174">
        <v>0</v>
      </c>
      <c r="AT174">
        <v>0</v>
      </c>
      <c r="AU174">
        <v>4.037974683544304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319</v>
      </c>
      <c r="BB174">
        <v>2.018987341772152</v>
      </c>
      <c r="BC174">
        <v>312.94303797468353</v>
      </c>
      <c r="BD174">
        <v>4.037974683544304</v>
      </c>
      <c r="BE174">
        <v>0</v>
      </c>
      <c r="BF174">
        <v>5</v>
      </c>
    </row>
    <row r="175" spans="1:58" x14ac:dyDescent="0.25">
      <c r="A175" s="3">
        <v>173</v>
      </c>
      <c r="B175" s="3">
        <v>5</v>
      </c>
      <c r="C175" s="3" t="s">
        <v>5</v>
      </c>
      <c r="D175" s="6" t="s">
        <v>10</v>
      </c>
      <c r="E175" s="5" t="s">
        <v>12</v>
      </c>
      <c r="F175" s="3" t="s">
        <v>7</v>
      </c>
      <c r="G175" s="3">
        <v>13.9</v>
      </c>
      <c r="H175" s="3"/>
      <c r="I175" s="3">
        <f t="shared" si="21"/>
        <v>13.9</v>
      </c>
      <c r="J175" s="3" t="s">
        <v>18</v>
      </c>
      <c r="K175" s="2">
        <v>3</v>
      </c>
      <c r="L175" s="2">
        <v>2.5230000000000001</v>
      </c>
      <c r="M175" s="2">
        <v>1.1479999999999999</v>
      </c>
      <c r="N175" s="2">
        <f t="shared" si="15"/>
        <v>3.6710000000000003</v>
      </c>
      <c r="O175" s="2">
        <f t="shared" si="16"/>
        <v>0.31272132933805497</v>
      </c>
      <c r="P175" s="10">
        <v>1.02</v>
      </c>
      <c r="Q175" s="10">
        <v>2.42</v>
      </c>
      <c r="R175" s="10">
        <v>1.1499999999999999</v>
      </c>
      <c r="S175" s="10">
        <f t="shared" si="17"/>
        <v>3.44</v>
      </c>
      <c r="T175" s="10">
        <f t="shared" si="18"/>
        <v>4.59</v>
      </c>
      <c r="U175" s="10">
        <f t="shared" si="19"/>
        <v>0.25054466230936817</v>
      </c>
      <c r="V175" s="10">
        <v>3832.4107232943647</v>
      </c>
      <c r="W175" s="10">
        <f t="shared" si="20"/>
        <v>78257.826969670932</v>
      </c>
      <c r="X175" s="12"/>
      <c r="Y175" s="12"/>
      <c r="Z175" s="12"/>
      <c r="AA175" s="9"/>
      <c r="AB175" s="9"/>
      <c r="AC175">
        <v>1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35</v>
      </c>
      <c r="AM175">
        <v>6</v>
      </c>
      <c r="AN175">
        <v>0</v>
      </c>
      <c r="AO175">
        <v>0</v>
      </c>
      <c r="AP175">
        <v>0</v>
      </c>
      <c r="AQ175">
        <v>0</v>
      </c>
      <c r="AR175">
        <v>8</v>
      </c>
      <c r="AS175">
        <v>0</v>
      </c>
      <c r="AT175">
        <v>5</v>
      </c>
      <c r="AU175">
        <v>12</v>
      </c>
      <c r="AV175">
        <v>0</v>
      </c>
      <c r="AW175">
        <v>0</v>
      </c>
      <c r="AX175">
        <v>0</v>
      </c>
      <c r="AY175">
        <v>1</v>
      </c>
      <c r="AZ175">
        <v>0</v>
      </c>
      <c r="BA175">
        <v>68</v>
      </c>
      <c r="BB175">
        <v>1</v>
      </c>
      <c r="BC175">
        <v>49</v>
      </c>
      <c r="BD175">
        <v>17</v>
      </c>
      <c r="BE175">
        <v>1</v>
      </c>
      <c r="BF175">
        <v>7</v>
      </c>
    </row>
    <row r="176" spans="1:58" x14ac:dyDescent="0.25">
      <c r="A176" s="3">
        <v>174</v>
      </c>
      <c r="B176" s="3">
        <v>5</v>
      </c>
      <c r="C176" s="3" t="s">
        <v>5</v>
      </c>
      <c r="D176" s="6" t="s">
        <v>10</v>
      </c>
      <c r="E176" s="5" t="s">
        <v>12</v>
      </c>
      <c r="F176" s="3" t="s">
        <v>8</v>
      </c>
      <c r="G176" s="3">
        <v>16.5</v>
      </c>
      <c r="H176" s="3"/>
      <c r="I176" s="3">
        <f t="shared" si="21"/>
        <v>16.5</v>
      </c>
      <c r="J176" s="3" t="s">
        <v>20</v>
      </c>
      <c r="K176" s="2">
        <v>3</v>
      </c>
      <c r="L176" s="2">
        <v>2.8359999999999999</v>
      </c>
      <c r="M176" s="2">
        <v>1.1970000000000001</v>
      </c>
      <c r="N176" s="2">
        <f t="shared" si="15"/>
        <v>4.0329999999999995</v>
      </c>
      <c r="O176" s="2">
        <f t="shared" si="16"/>
        <v>0.29680138854450788</v>
      </c>
      <c r="P176" s="10">
        <v>1.1499999999999999</v>
      </c>
      <c r="Q176" s="10">
        <v>2.29</v>
      </c>
      <c r="R176" s="10">
        <v>0.97</v>
      </c>
      <c r="S176" s="10">
        <f t="shared" si="17"/>
        <v>3.44</v>
      </c>
      <c r="T176" s="10">
        <f t="shared" si="18"/>
        <v>4.41</v>
      </c>
      <c r="U176" s="10">
        <f t="shared" si="19"/>
        <v>0.21995464852607707</v>
      </c>
      <c r="V176" s="10">
        <v>4149.4092054910789</v>
      </c>
      <c r="W176" s="10">
        <f t="shared" si="20"/>
        <v>84730.935976127832</v>
      </c>
      <c r="X176" s="12"/>
      <c r="Y176" s="12"/>
      <c r="Z176" s="12"/>
      <c r="AA176" s="9"/>
      <c r="AB176" s="9"/>
      <c r="AC176">
        <v>2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100</v>
      </c>
      <c r="AM176">
        <v>0</v>
      </c>
      <c r="AN176">
        <v>0</v>
      </c>
      <c r="AO176">
        <v>0</v>
      </c>
      <c r="AP176">
        <v>4</v>
      </c>
      <c r="AQ176">
        <v>1</v>
      </c>
      <c r="AR176">
        <v>0</v>
      </c>
      <c r="AS176">
        <v>0</v>
      </c>
      <c r="AT176">
        <v>14</v>
      </c>
      <c r="AU176">
        <v>1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122</v>
      </c>
      <c r="BB176">
        <v>2</v>
      </c>
      <c r="BC176">
        <v>105</v>
      </c>
      <c r="BD176">
        <v>15</v>
      </c>
      <c r="BE176">
        <v>0</v>
      </c>
      <c r="BF176">
        <v>6</v>
      </c>
    </row>
    <row r="177" spans="1:58" x14ac:dyDescent="0.25">
      <c r="A177" s="3">
        <v>175</v>
      </c>
      <c r="B177" s="3">
        <v>5</v>
      </c>
      <c r="C177" s="3" t="s">
        <v>5</v>
      </c>
      <c r="D177" s="4" t="s">
        <v>11</v>
      </c>
      <c r="E177" s="5" t="s">
        <v>12</v>
      </c>
      <c r="F177" s="3" t="s">
        <v>6</v>
      </c>
      <c r="G177" s="3">
        <v>7.5</v>
      </c>
      <c r="H177" s="3"/>
      <c r="I177" s="3">
        <f t="shared" si="21"/>
        <v>7.5</v>
      </c>
      <c r="J177" s="3" t="s">
        <v>20</v>
      </c>
      <c r="K177" s="2"/>
      <c r="L177" s="2">
        <v>1.7130000000000001</v>
      </c>
      <c r="M177" s="2">
        <v>0.49199999999999999</v>
      </c>
      <c r="N177" s="2">
        <f t="shared" si="15"/>
        <v>2.2050000000000001</v>
      </c>
      <c r="O177" s="2">
        <f t="shared" si="16"/>
        <v>0.22312925170068026</v>
      </c>
      <c r="P177" s="10">
        <v>1.22</v>
      </c>
      <c r="Q177" s="10">
        <v>2.08</v>
      </c>
      <c r="R177" s="10">
        <v>1.17</v>
      </c>
      <c r="S177" s="10">
        <f t="shared" si="17"/>
        <v>3.3</v>
      </c>
      <c r="T177" s="10">
        <f t="shared" si="18"/>
        <v>4.47</v>
      </c>
      <c r="U177" s="10">
        <f t="shared" si="19"/>
        <v>0.26174496644295303</v>
      </c>
      <c r="V177" s="10">
        <v>2625.7367477373459</v>
      </c>
      <c r="W177" s="10">
        <f t="shared" si="20"/>
        <v>53617.544388796603</v>
      </c>
      <c r="X177" s="12">
        <v>2.2410000000000001</v>
      </c>
      <c r="Y177" s="12">
        <v>1.569</v>
      </c>
      <c r="Z177" s="12">
        <v>8.8999999999999996E-2</v>
      </c>
      <c r="AA177" s="9">
        <f>SUM(X177:Z177)</f>
        <v>3.899</v>
      </c>
      <c r="AB177" s="9">
        <f>Y177/AA177</f>
        <v>0.40241087458322644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15</v>
      </c>
      <c r="AM177">
        <v>1</v>
      </c>
      <c r="AN177">
        <v>0</v>
      </c>
      <c r="AO177">
        <v>0</v>
      </c>
      <c r="AP177">
        <v>1</v>
      </c>
      <c r="AQ177">
        <v>0</v>
      </c>
      <c r="AR177">
        <v>10</v>
      </c>
      <c r="AS177">
        <v>0</v>
      </c>
      <c r="AT177">
        <v>1</v>
      </c>
      <c r="AU177">
        <v>0</v>
      </c>
      <c r="AV177">
        <v>0</v>
      </c>
      <c r="AW177">
        <v>0</v>
      </c>
      <c r="AX177">
        <v>0</v>
      </c>
      <c r="AY177">
        <v>4</v>
      </c>
      <c r="AZ177">
        <v>0</v>
      </c>
      <c r="BA177">
        <v>32</v>
      </c>
      <c r="BB177">
        <v>0</v>
      </c>
      <c r="BC177">
        <v>27</v>
      </c>
      <c r="BD177">
        <v>1</v>
      </c>
      <c r="BE177">
        <v>4</v>
      </c>
      <c r="BF177">
        <v>6</v>
      </c>
    </row>
    <row r="178" spans="1:58" x14ac:dyDescent="0.25">
      <c r="A178" s="3">
        <v>176</v>
      </c>
      <c r="B178" s="3">
        <v>5</v>
      </c>
      <c r="C178" s="3" t="s">
        <v>5</v>
      </c>
      <c r="D178" s="4" t="s">
        <v>11</v>
      </c>
      <c r="E178" s="5" t="s">
        <v>12</v>
      </c>
      <c r="F178" s="3" t="s">
        <v>7</v>
      </c>
      <c r="G178" s="3">
        <v>4.9000000000000004</v>
      </c>
      <c r="H178" s="3"/>
      <c r="I178" s="3">
        <f t="shared" si="21"/>
        <v>4.9000000000000004</v>
      </c>
      <c r="J178" s="3" t="s">
        <v>18</v>
      </c>
      <c r="K178" s="2">
        <v>1</v>
      </c>
      <c r="L178" s="2">
        <v>2.5070000000000001</v>
      </c>
      <c r="M178" s="2">
        <v>0.79900000000000004</v>
      </c>
      <c r="N178" s="2">
        <f t="shared" si="15"/>
        <v>3.306</v>
      </c>
      <c r="O178" s="2">
        <f t="shared" si="16"/>
        <v>0.24168179068360557</v>
      </c>
      <c r="P178" s="10">
        <v>1.19</v>
      </c>
      <c r="Q178" s="10">
        <v>2.4700000000000002</v>
      </c>
      <c r="R178" s="10">
        <v>1.6</v>
      </c>
      <c r="S178" s="10">
        <f t="shared" si="17"/>
        <v>3.66</v>
      </c>
      <c r="T178" s="10">
        <f t="shared" si="18"/>
        <v>5.26</v>
      </c>
      <c r="U178" s="10">
        <f t="shared" si="19"/>
        <v>0.30418250950570347</v>
      </c>
      <c r="V178" s="10">
        <v>3877.9935766214912</v>
      </c>
      <c r="W178" s="10">
        <f t="shared" si="20"/>
        <v>79188.628834610849</v>
      </c>
      <c r="X178" s="12"/>
      <c r="Y178" s="12"/>
      <c r="Z178" s="12"/>
      <c r="AA178" s="9"/>
      <c r="AB178" s="9"/>
    </row>
    <row r="179" spans="1:58" x14ac:dyDescent="0.25">
      <c r="A179" s="3">
        <v>177</v>
      </c>
      <c r="B179" s="3">
        <v>5</v>
      </c>
      <c r="C179" s="3" t="s">
        <v>5</v>
      </c>
      <c r="D179" s="4" t="s">
        <v>11</v>
      </c>
      <c r="E179" s="5" t="s">
        <v>12</v>
      </c>
      <c r="F179" s="3" t="s">
        <v>8</v>
      </c>
      <c r="G179" s="3">
        <v>12.6</v>
      </c>
      <c r="H179" s="3"/>
      <c r="I179" s="3">
        <f t="shared" si="21"/>
        <v>12.6</v>
      </c>
      <c r="J179" s="3" t="s">
        <v>20</v>
      </c>
      <c r="K179" s="2"/>
      <c r="L179" s="2">
        <v>2.536</v>
      </c>
      <c r="M179" s="2">
        <v>1.03</v>
      </c>
      <c r="N179" s="2">
        <f t="shared" si="15"/>
        <v>3.5659999999999998</v>
      </c>
      <c r="O179" s="2">
        <f t="shared" si="16"/>
        <v>0.28883903533370725</v>
      </c>
      <c r="P179" s="10">
        <v>1.88</v>
      </c>
      <c r="Q179" s="10">
        <v>1.37</v>
      </c>
      <c r="R179" s="10">
        <v>1.1000000000000001</v>
      </c>
      <c r="S179" s="10">
        <f t="shared" si="17"/>
        <v>3.25</v>
      </c>
      <c r="T179" s="10">
        <f t="shared" si="18"/>
        <v>4.3499999999999996</v>
      </c>
      <c r="U179" s="10">
        <f t="shared" si="19"/>
        <v>0.25287356321839083</v>
      </c>
      <c r="V179" s="10">
        <v>5493.397563595162</v>
      </c>
      <c r="W179" s="10">
        <f t="shared" si="20"/>
        <v>112175.1782486132</v>
      </c>
      <c r="X179" s="12"/>
      <c r="Y179" s="12"/>
      <c r="Z179" s="12"/>
      <c r="AA179" s="9"/>
      <c r="AB179" s="9"/>
      <c r="AC179">
        <v>1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5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6</v>
      </c>
      <c r="BB179">
        <v>1</v>
      </c>
      <c r="BC179">
        <v>5</v>
      </c>
      <c r="BD179">
        <v>0</v>
      </c>
      <c r="BE179">
        <v>0</v>
      </c>
      <c r="BF179">
        <v>2</v>
      </c>
    </row>
    <row r="180" spans="1:58" x14ac:dyDescent="0.25">
      <c r="A180" s="3">
        <v>178</v>
      </c>
      <c r="B180" s="3">
        <v>5</v>
      </c>
      <c r="C180" s="3" t="s">
        <v>5</v>
      </c>
      <c r="D180" s="4" t="s">
        <v>9</v>
      </c>
      <c r="E180" s="5" t="s">
        <v>13</v>
      </c>
      <c r="F180" s="3" t="s">
        <v>6</v>
      </c>
      <c r="G180" s="3">
        <v>15.6</v>
      </c>
      <c r="H180" s="3">
        <v>2.6</v>
      </c>
      <c r="I180" s="3">
        <f t="shared" si="21"/>
        <v>18.2</v>
      </c>
      <c r="J180" s="3" t="s">
        <v>20</v>
      </c>
      <c r="K180" s="2">
        <v>1</v>
      </c>
      <c r="L180" s="2">
        <v>2.4420000000000002</v>
      </c>
      <c r="M180" s="2">
        <v>1.482</v>
      </c>
      <c r="N180" s="2">
        <f t="shared" si="15"/>
        <v>3.9240000000000004</v>
      </c>
      <c r="O180" s="2">
        <f t="shared" si="16"/>
        <v>0.37767584097859325</v>
      </c>
      <c r="P180" s="10">
        <v>1.05</v>
      </c>
      <c r="Q180" s="10">
        <v>2.13</v>
      </c>
      <c r="R180" s="10">
        <v>1.36</v>
      </c>
      <c r="S180" s="10">
        <f t="shared" si="17"/>
        <v>3.1799999999999997</v>
      </c>
      <c r="T180" s="10">
        <f t="shared" si="18"/>
        <v>4.54</v>
      </c>
      <c r="U180" s="10">
        <f t="shared" si="19"/>
        <v>0.29955947136563876</v>
      </c>
      <c r="V180" s="10">
        <v>2007.4887186252552</v>
      </c>
      <c r="W180" s="10">
        <f t="shared" si="20"/>
        <v>40992.919634327707</v>
      </c>
      <c r="X180" s="12">
        <v>1.663</v>
      </c>
      <c r="Y180" s="12">
        <v>1.6759999999999999</v>
      </c>
      <c r="Z180" s="12">
        <v>2.1999999999999999E-2</v>
      </c>
      <c r="AA180" s="9">
        <f>SUM(X180:Z180)</f>
        <v>3.3609999999999998</v>
      </c>
      <c r="AB180" s="9">
        <f>Y180/AA180</f>
        <v>0.49866111276405833</v>
      </c>
    </row>
    <row r="181" spans="1:58" x14ac:dyDescent="0.25">
      <c r="A181" s="3">
        <v>179</v>
      </c>
      <c r="B181" s="3">
        <v>5</v>
      </c>
      <c r="C181" s="3" t="s">
        <v>5</v>
      </c>
      <c r="D181" s="4" t="s">
        <v>9</v>
      </c>
      <c r="E181" s="5" t="s">
        <v>13</v>
      </c>
      <c r="F181" s="3" t="s">
        <v>7</v>
      </c>
      <c r="G181" s="3">
        <v>14.9</v>
      </c>
      <c r="H181" s="3"/>
      <c r="I181" s="3">
        <f t="shared" si="21"/>
        <v>14.9</v>
      </c>
      <c r="J181" s="3" t="s">
        <v>20</v>
      </c>
      <c r="K181" s="2"/>
      <c r="L181" s="2">
        <v>2.2360000000000002</v>
      </c>
      <c r="M181" s="2">
        <v>1.33</v>
      </c>
      <c r="N181" s="2">
        <f t="shared" si="15"/>
        <v>3.5660000000000003</v>
      </c>
      <c r="O181" s="2">
        <f t="shared" si="16"/>
        <v>0.37296690970274815</v>
      </c>
      <c r="P181" s="10">
        <v>0.9</v>
      </c>
      <c r="Q181" s="10">
        <v>2.8</v>
      </c>
      <c r="R181" s="10">
        <v>1.5</v>
      </c>
      <c r="S181" s="10">
        <f t="shared" si="17"/>
        <v>3.6999999999999997</v>
      </c>
      <c r="T181" s="10">
        <f t="shared" si="18"/>
        <v>5.1999999999999993</v>
      </c>
      <c r="U181" s="10">
        <f t="shared" si="19"/>
        <v>0.28846153846153849</v>
      </c>
      <c r="V181" s="10">
        <v>5819.3442695380481</v>
      </c>
      <c r="W181" s="10">
        <f t="shared" si="20"/>
        <v>118831.00998396693</v>
      </c>
      <c r="X181" s="12"/>
      <c r="Y181" s="12"/>
      <c r="Z181" s="12"/>
      <c r="AA181" s="9"/>
      <c r="AB181" s="9"/>
    </row>
    <row r="182" spans="1:58" x14ac:dyDescent="0.25">
      <c r="A182" s="3">
        <v>180</v>
      </c>
      <c r="B182" s="3">
        <v>5</v>
      </c>
      <c r="C182" s="3" t="s">
        <v>5</v>
      </c>
      <c r="D182" s="4" t="s">
        <v>9</v>
      </c>
      <c r="E182" s="5" t="s">
        <v>13</v>
      </c>
      <c r="F182" s="3" t="s">
        <v>8</v>
      </c>
      <c r="G182" s="3">
        <v>12.5</v>
      </c>
      <c r="H182" s="3"/>
      <c r="I182" s="3">
        <f t="shared" si="21"/>
        <v>12.5</v>
      </c>
      <c r="J182" s="3" t="s">
        <v>20</v>
      </c>
      <c r="K182" s="2"/>
      <c r="L182" s="2">
        <v>1.9510000000000001</v>
      </c>
      <c r="M182" s="2">
        <v>0.97399999999999998</v>
      </c>
      <c r="N182" s="2">
        <f t="shared" si="15"/>
        <v>2.9249999999999998</v>
      </c>
      <c r="O182" s="2">
        <f t="shared" si="16"/>
        <v>0.332991452991453</v>
      </c>
      <c r="P182" s="10">
        <v>1.93</v>
      </c>
      <c r="Q182" s="10">
        <v>1.76</v>
      </c>
      <c r="R182" s="10">
        <v>1.03</v>
      </c>
      <c r="S182" s="10">
        <f t="shared" si="17"/>
        <v>3.69</v>
      </c>
      <c r="T182" s="10">
        <f t="shared" si="18"/>
        <v>4.72</v>
      </c>
      <c r="U182" s="10">
        <f t="shared" si="19"/>
        <v>0.21822033898305088</v>
      </c>
      <c r="V182" s="10">
        <v>5370.9095272630238</v>
      </c>
      <c r="W182" s="10">
        <f t="shared" si="20"/>
        <v>109673.97254671092</v>
      </c>
      <c r="X182" s="12"/>
      <c r="Y182" s="12"/>
      <c r="Z182" s="12"/>
      <c r="AA182" s="9"/>
      <c r="AB182" s="9"/>
    </row>
    <row r="183" spans="1:58" x14ac:dyDescent="0.25">
      <c r="A183" s="3">
        <v>181</v>
      </c>
      <c r="B183" s="3">
        <v>5</v>
      </c>
      <c r="C183" s="3" t="s">
        <v>5</v>
      </c>
      <c r="D183" s="6" t="s">
        <v>10</v>
      </c>
      <c r="E183" s="5" t="s">
        <v>13</v>
      </c>
      <c r="F183" s="3" t="s">
        <v>6</v>
      </c>
      <c r="G183" s="3">
        <v>8.6</v>
      </c>
      <c r="H183" s="3"/>
      <c r="I183" s="3">
        <f t="shared" si="21"/>
        <v>8.6</v>
      </c>
      <c r="J183" s="3" t="s">
        <v>20</v>
      </c>
      <c r="K183" s="2"/>
      <c r="L183" s="2">
        <v>1.764</v>
      </c>
      <c r="M183" s="2">
        <v>0.94</v>
      </c>
      <c r="N183" s="2">
        <f t="shared" si="15"/>
        <v>2.7039999999999997</v>
      </c>
      <c r="O183" s="2">
        <f t="shared" si="16"/>
        <v>0.34763313609467456</v>
      </c>
      <c r="P183" s="10">
        <v>1.63</v>
      </c>
      <c r="Q183" s="10">
        <v>2</v>
      </c>
      <c r="R183" s="10">
        <v>1</v>
      </c>
      <c r="S183" s="10">
        <f t="shared" si="17"/>
        <v>3.63</v>
      </c>
      <c r="T183" s="10">
        <f t="shared" si="18"/>
        <v>4.63</v>
      </c>
      <c r="U183" s="10">
        <f t="shared" si="19"/>
        <v>0.21598272138228941</v>
      </c>
      <c r="V183" s="10">
        <v>3768.1333503470132</v>
      </c>
      <c r="W183" s="10">
        <f t="shared" si="20"/>
        <v>76945.283014086002</v>
      </c>
      <c r="X183" s="12">
        <v>2.3849999999999998</v>
      </c>
      <c r="Y183" s="12">
        <v>1.0880000000000001</v>
      </c>
      <c r="Z183" s="12">
        <v>0.39600000000000002</v>
      </c>
      <c r="AA183" s="9">
        <f>SUM(X183:Z183)</f>
        <v>3.8689999999999998</v>
      </c>
      <c r="AB183" s="9">
        <f>Y183/AA183</f>
        <v>0.2812096148875679</v>
      </c>
    </row>
    <row r="184" spans="1:58" x14ac:dyDescent="0.25">
      <c r="A184" s="3">
        <v>182</v>
      </c>
      <c r="B184" s="3">
        <v>5</v>
      </c>
      <c r="C184" s="3" t="s">
        <v>5</v>
      </c>
      <c r="D184" s="6" t="s">
        <v>10</v>
      </c>
      <c r="E184" s="5" t="s">
        <v>13</v>
      </c>
      <c r="F184" s="3" t="s">
        <v>7</v>
      </c>
      <c r="G184" s="3">
        <v>12.6</v>
      </c>
      <c r="H184" s="3"/>
      <c r="I184" s="3">
        <f t="shared" si="21"/>
        <v>12.6</v>
      </c>
      <c r="J184" s="3" t="s">
        <v>20</v>
      </c>
      <c r="K184" s="2"/>
      <c r="L184" s="2">
        <v>2.1110000000000002</v>
      </c>
      <c r="M184" s="2">
        <v>1.4159999999999999</v>
      </c>
      <c r="N184" s="2">
        <f t="shared" si="15"/>
        <v>3.5270000000000001</v>
      </c>
      <c r="O184" s="2">
        <f t="shared" si="16"/>
        <v>0.4014743407995463</v>
      </c>
      <c r="P184" s="10">
        <v>1.1499999999999999</v>
      </c>
      <c r="Q184" s="10">
        <v>1.92</v>
      </c>
      <c r="R184" s="10">
        <v>1.4</v>
      </c>
      <c r="S184" s="10">
        <f t="shared" si="17"/>
        <v>3.07</v>
      </c>
      <c r="T184" s="10">
        <f t="shared" si="18"/>
        <v>4.47</v>
      </c>
      <c r="U184" s="10">
        <f t="shared" si="19"/>
        <v>0.31319910514541388</v>
      </c>
      <c r="V184" s="10">
        <v>6296.1043299910452</v>
      </c>
      <c r="W184" s="10">
        <f t="shared" si="20"/>
        <v>128566.45041841714</v>
      </c>
      <c r="X184" s="12"/>
      <c r="Y184" s="12"/>
      <c r="Z184" s="12"/>
      <c r="AA184" s="9"/>
      <c r="AB184" s="9"/>
    </row>
    <row r="185" spans="1:58" x14ac:dyDescent="0.25">
      <c r="A185" s="3">
        <v>183</v>
      </c>
      <c r="B185" s="3">
        <v>5</v>
      </c>
      <c r="C185" s="3" t="s">
        <v>5</v>
      </c>
      <c r="D185" s="6" t="s">
        <v>10</v>
      </c>
      <c r="E185" s="5" t="s">
        <v>13</v>
      </c>
      <c r="F185" s="3" t="s">
        <v>8</v>
      </c>
      <c r="G185" s="3">
        <v>10.1</v>
      </c>
      <c r="H185" s="3"/>
      <c r="I185" s="3">
        <f t="shared" si="21"/>
        <v>10.1</v>
      </c>
      <c r="J185" s="3" t="s">
        <v>18</v>
      </c>
      <c r="K185" s="2"/>
      <c r="L185" s="2">
        <v>2.3330000000000002</v>
      </c>
      <c r="M185" s="2">
        <v>0.61399999999999999</v>
      </c>
      <c r="N185" s="2">
        <f t="shared" si="15"/>
        <v>2.9470000000000001</v>
      </c>
      <c r="O185" s="2">
        <f t="shared" si="16"/>
        <v>0.20834747200542925</v>
      </c>
      <c r="P185" s="10">
        <v>1.99</v>
      </c>
      <c r="Q185" s="10">
        <v>1.63</v>
      </c>
      <c r="R185" s="10">
        <v>1.1000000000000001</v>
      </c>
      <c r="S185" s="10">
        <f t="shared" si="17"/>
        <v>3.62</v>
      </c>
      <c r="T185" s="10">
        <f t="shared" si="18"/>
        <v>4.7200000000000006</v>
      </c>
      <c r="U185" s="10">
        <f t="shared" si="19"/>
        <v>0.23305084745762711</v>
      </c>
      <c r="V185" s="10">
        <v>10685.177406881041</v>
      </c>
      <c r="W185" s="10">
        <f t="shared" si="20"/>
        <v>218191.32264851083</v>
      </c>
      <c r="X185" s="12"/>
      <c r="Y185" s="12"/>
      <c r="Z185" s="12"/>
      <c r="AA185" s="9"/>
      <c r="AB185" s="9"/>
    </row>
    <row r="186" spans="1:58" x14ac:dyDescent="0.25">
      <c r="A186" s="3">
        <v>184</v>
      </c>
      <c r="B186" s="3">
        <v>5</v>
      </c>
      <c r="C186" s="3" t="s">
        <v>5</v>
      </c>
      <c r="D186" s="4" t="s">
        <v>11</v>
      </c>
      <c r="E186" s="5" t="s">
        <v>13</v>
      </c>
      <c r="F186" s="3" t="s">
        <v>6</v>
      </c>
      <c r="G186" s="3">
        <v>7.1</v>
      </c>
      <c r="H186" s="3"/>
      <c r="I186" s="3">
        <f t="shared" si="21"/>
        <v>7.1</v>
      </c>
      <c r="J186" s="3" t="s">
        <v>20</v>
      </c>
      <c r="K186" s="2"/>
      <c r="L186" s="2">
        <v>2.0830000000000002</v>
      </c>
      <c r="M186" s="2">
        <v>0.75900000000000001</v>
      </c>
      <c r="N186" s="2">
        <f t="shared" si="15"/>
        <v>2.8420000000000001</v>
      </c>
      <c r="O186" s="2">
        <f t="shared" si="16"/>
        <v>0.26706544686840256</v>
      </c>
      <c r="P186" s="10">
        <v>1.32</v>
      </c>
      <c r="Q186" s="10">
        <v>2.09</v>
      </c>
      <c r="R186" s="10">
        <v>0.8</v>
      </c>
      <c r="S186" s="10">
        <f t="shared" si="17"/>
        <v>3.41</v>
      </c>
      <c r="T186" s="10">
        <f t="shared" si="18"/>
        <v>4.21</v>
      </c>
      <c r="U186" s="10">
        <f t="shared" si="19"/>
        <v>0.19002375296912116</v>
      </c>
      <c r="V186" s="10">
        <v>5340.5109638350514</v>
      </c>
      <c r="W186" s="10">
        <f t="shared" si="20"/>
        <v>109053.23388151174</v>
      </c>
      <c r="X186" s="12">
        <v>0</v>
      </c>
      <c r="Y186" s="12">
        <v>0</v>
      </c>
      <c r="Z186" s="12">
        <v>0</v>
      </c>
      <c r="AA186" s="9">
        <f>SUM(X186:Z186)</f>
        <v>0</v>
      </c>
      <c r="AB186" s="9" t="e">
        <f>Y186/AA186</f>
        <v>#DIV/0!</v>
      </c>
    </row>
    <row r="187" spans="1:58" x14ac:dyDescent="0.25">
      <c r="A187" s="3">
        <v>185</v>
      </c>
      <c r="B187" s="3">
        <v>5</v>
      </c>
      <c r="C187" s="3" t="s">
        <v>5</v>
      </c>
      <c r="D187" s="4" t="s">
        <v>11</v>
      </c>
      <c r="E187" s="5" t="s">
        <v>13</v>
      </c>
      <c r="F187" s="3" t="s">
        <v>7</v>
      </c>
      <c r="G187" s="3">
        <v>9.5</v>
      </c>
      <c r="H187" s="3"/>
      <c r="I187" s="3">
        <f t="shared" si="21"/>
        <v>9.5</v>
      </c>
      <c r="J187" s="3" t="s">
        <v>20</v>
      </c>
      <c r="K187" s="2"/>
      <c r="L187" s="2">
        <v>1.825</v>
      </c>
      <c r="M187" s="2">
        <v>0.81399999999999995</v>
      </c>
      <c r="N187" s="2">
        <f t="shared" si="15"/>
        <v>2.6389999999999998</v>
      </c>
      <c r="O187" s="2">
        <f t="shared" si="16"/>
        <v>0.30845017051913604</v>
      </c>
      <c r="P187" s="10">
        <v>1.84</v>
      </c>
      <c r="Q187" s="10">
        <v>1.74</v>
      </c>
      <c r="R187" s="10">
        <v>0.89</v>
      </c>
      <c r="S187" s="10">
        <f t="shared" si="17"/>
        <v>3.58</v>
      </c>
      <c r="T187" s="10">
        <f t="shared" si="18"/>
        <v>4.47</v>
      </c>
      <c r="U187" s="10">
        <f t="shared" si="19"/>
        <v>0.19910514541387025</v>
      </c>
      <c r="V187" s="10">
        <v>7416.979746193173</v>
      </c>
      <c r="W187" s="10">
        <f t="shared" si="20"/>
        <v>151454.72641726458</v>
      </c>
      <c r="X187" s="12"/>
      <c r="Y187" s="12"/>
      <c r="Z187" s="12"/>
      <c r="AA187" s="9"/>
      <c r="AB187" s="9"/>
    </row>
    <row r="188" spans="1:58" x14ac:dyDescent="0.25">
      <c r="A188" s="3">
        <v>186</v>
      </c>
      <c r="B188" s="3">
        <v>5</v>
      </c>
      <c r="C188" s="3" t="s">
        <v>5</v>
      </c>
      <c r="D188" s="4" t="s">
        <v>11</v>
      </c>
      <c r="E188" s="5" t="s">
        <v>13</v>
      </c>
      <c r="F188" s="3" t="s">
        <v>8</v>
      </c>
      <c r="G188" s="3">
        <v>13.7</v>
      </c>
      <c r="H188" s="3"/>
      <c r="I188" s="3">
        <f t="shared" si="21"/>
        <v>13.7</v>
      </c>
      <c r="J188" s="3" t="s">
        <v>18</v>
      </c>
      <c r="K188" s="2"/>
      <c r="L188" s="2">
        <v>2.2130000000000001</v>
      </c>
      <c r="M188" s="2">
        <v>0.93600000000000005</v>
      </c>
      <c r="N188" s="2">
        <f t="shared" si="15"/>
        <v>3.149</v>
      </c>
      <c r="O188" s="2">
        <f t="shared" si="16"/>
        <v>0.29723721816449666</v>
      </c>
      <c r="P188" s="10">
        <v>1.64</v>
      </c>
      <c r="Q188" s="10">
        <v>1.62</v>
      </c>
      <c r="R188" s="10">
        <v>1.04</v>
      </c>
      <c r="S188" s="10">
        <f t="shared" si="17"/>
        <v>3.26</v>
      </c>
      <c r="T188" s="10">
        <f t="shared" si="18"/>
        <v>4.3</v>
      </c>
      <c r="U188" s="10">
        <f t="shared" si="19"/>
        <v>0.24186046511627909</v>
      </c>
      <c r="V188" s="10">
        <v>6813.1815989264751</v>
      </c>
      <c r="W188" s="10">
        <f t="shared" si="20"/>
        <v>139125.16825007863</v>
      </c>
      <c r="X188" s="12"/>
      <c r="Y188" s="12"/>
      <c r="Z188" s="12"/>
      <c r="AA188" s="9"/>
      <c r="AB188" s="9"/>
    </row>
    <row r="189" spans="1:58" x14ac:dyDescent="0.25">
      <c r="A189" s="3">
        <v>187</v>
      </c>
      <c r="B189" s="3">
        <v>5</v>
      </c>
      <c r="C189" s="3" t="s">
        <v>4</v>
      </c>
      <c r="D189" s="4" t="s">
        <v>9</v>
      </c>
      <c r="E189" s="5" t="s">
        <v>12</v>
      </c>
      <c r="F189" s="3" t="s">
        <v>6</v>
      </c>
      <c r="G189" s="3">
        <v>24</v>
      </c>
      <c r="H189" s="3"/>
      <c r="I189" s="3">
        <f t="shared" si="21"/>
        <v>24</v>
      </c>
      <c r="J189" s="3" t="s">
        <v>18</v>
      </c>
      <c r="K189" s="2">
        <v>4</v>
      </c>
      <c r="L189" s="2">
        <v>2.069</v>
      </c>
      <c r="M189" s="2">
        <v>0.79100000000000004</v>
      </c>
      <c r="N189" s="2">
        <f t="shared" si="15"/>
        <v>2.86</v>
      </c>
      <c r="O189" s="2">
        <f t="shared" si="16"/>
        <v>0.2765734265734266</v>
      </c>
      <c r="P189" s="10">
        <v>1.18</v>
      </c>
      <c r="Q189" s="10">
        <v>1.8</v>
      </c>
      <c r="R189" s="10">
        <v>1.17</v>
      </c>
      <c r="S189" s="10">
        <f t="shared" si="17"/>
        <v>2.98</v>
      </c>
      <c r="T189" s="10">
        <f t="shared" si="18"/>
        <v>4.1500000000000004</v>
      </c>
      <c r="U189" s="10">
        <f t="shared" si="19"/>
        <v>0.28192771084337348</v>
      </c>
      <c r="V189" s="10">
        <v>2007.48881285692</v>
      </c>
      <c r="W189" s="10">
        <f t="shared" si="20"/>
        <v>40992.921558538306</v>
      </c>
      <c r="X189" s="12">
        <v>0</v>
      </c>
      <c r="Y189" s="12">
        <v>0</v>
      </c>
      <c r="Z189" s="12">
        <v>0</v>
      </c>
      <c r="AA189" s="9">
        <f>SUM(X189:Z189)</f>
        <v>0</v>
      </c>
      <c r="AB189" s="9" t="e">
        <f>Y189/AA189</f>
        <v>#DIV/0!</v>
      </c>
      <c r="AC189">
        <v>7</v>
      </c>
      <c r="AD189">
        <v>1</v>
      </c>
      <c r="AE189">
        <v>1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9</v>
      </c>
      <c r="AL189">
        <v>21</v>
      </c>
      <c r="AM189">
        <v>5</v>
      </c>
      <c r="AN189">
        <v>1</v>
      </c>
      <c r="AO189">
        <v>0</v>
      </c>
      <c r="AP189">
        <v>2</v>
      </c>
      <c r="AQ189">
        <v>4</v>
      </c>
      <c r="AR189">
        <v>0</v>
      </c>
      <c r="AS189">
        <v>0</v>
      </c>
      <c r="AT189">
        <v>0</v>
      </c>
      <c r="AU189">
        <v>9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60</v>
      </c>
      <c r="BB189">
        <v>9</v>
      </c>
      <c r="BC189">
        <v>42</v>
      </c>
      <c r="BD189">
        <v>9</v>
      </c>
      <c r="BE189">
        <v>0</v>
      </c>
      <c r="BF189">
        <v>10</v>
      </c>
    </row>
    <row r="190" spans="1:58" x14ac:dyDescent="0.25">
      <c r="A190" s="3">
        <v>188</v>
      </c>
      <c r="B190" s="3">
        <v>5</v>
      </c>
      <c r="C190" s="3" t="s">
        <v>4</v>
      </c>
      <c r="D190" s="4" t="s">
        <v>9</v>
      </c>
      <c r="E190" s="5" t="s">
        <v>12</v>
      </c>
      <c r="F190" s="3" t="s">
        <v>7</v>
      </c>
      <c r="G190" s="3">
        <v>12.2</v>
      </c>
      <c r="H190" s="3">
        <v>0.3</v>
      </c>
      <c r="I190" s="3">
        <f t="shared" si="21"/>
        <v>12.5</v>
      </c>
      <c r="J190" s="3" t="s">
        <v>20</v>
      </c>
      <c r="K190" s="2"/>
      <c r="L190" s="2">
        <v>1.7969999999999999</v>
      </c>
      <c r="M190" s="2">
        <v>1.3959999999999999</v>
      </c>
      <c r="N190" s="2">
        <f t="shared" si="15"/>
        <v>3.1929999999999996</v>
      </c>
      <c r="O190" s="2">
        <f t="shared" si="16"/>
        <v>0.43720638897588476</v>
      </c>
      <c r="P190" s="10">
        <v>2.36</v>
      </c>
      <c r="Q190" s="10">
        <v>1.03</v>
      </c>
      <c r="R190" s="10">
        <v>1.33</v>
      </c>
      <c r="S190" s="10">
        <f t="shared" si="17"/>
        <v>3.3899999999999997</v>
      </c>
      <c r="T190" s="10">
        <f t="shared" si="18"/>
        <v>4.72</v>
      </c>
      <c r="U190" s="10">
        <f t="shared" si="19"/>
        <v>0.28177966101694918</v>
      </c>
      <c r="V190" s="10">
        <v>5643.2500654298738</v>
      </c>
      <c r="W190" s="10">
        <f t="shared" si="20"/>
        <v>115235.16633607802</v>
      </c>
      <c r="X190" s="12"/>
      <c r="Y190" s="12"/>
      <c r="Z190" s="12"/>
      <c r="AA190" s="9"/>
      <c r="AB190" s="9"/>
      <c r="AC190">
        <v>4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0</v>
      </c>
      <c r="AK190">
        <v>1</v>
      </c>
      <c r="AL190">
        <v>8</v>
      </c>
      <c r="AM190">
        <v>43</v>
      </c>
      <c r="AN190">
        <v>0</v>
      </c>
      <c r="AO190">
        <v>0</v>
      </c>
      <c r="AP190">
        <v>1</v>
      </c>
      <c r="AQ190">
        <v>0</v>
      </c>
      <c r="AR190">
        <v>0</v>
      </c>
      <c r="AS190">
        <v>0</v>
      </c>
      <c r="AT190">
        <v>0</v>
      </c>
      <c r="AU190">
        <v>9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67</v>
      </c>
      <c r="BB190">
        <v>5</v>
      </c>
      <c r="BC190">
        <v>53</v>
      </c>
      <c r="BD190">
        <v>9</v>
      </c>
      <c r="BE190">
        <v>0</v>
      </c>
      <c r="BF190">
        <v>7</v>
      </c>
    </row>
    <row r="191" spans="1:58" x14ac:dyDescent="0.25">
      <c r="A191" s="3">
        <v>189</v>
      </c>
      <c r="B191" s="3">
        <v>5</v>
      </c>
      <c r="C191" s="3" t="s">
        <v>4</v>
      </c>
      <c r="D191" s="4" t="s">
        <v>9</v>
      </c>
      <c r="E191" s="5" t="s">
        <v>12</v>
      </c>
      <c r="F191" s="3" t="s">
        <v>8</v>
      </c>
      <c r="G191" s="3">
        <v>11.6</v>
      </c>
      <c r="H191" s="3"/>
      <c r="I191" s="3">
        <f t="shared" si="21"/>
        <v>11.6</v>
      </c>
      <c r="J191" s="3" t="s">
        <v>18</v>
      </c>
      <c r="K191" s="2"/>
      <c r="L191" s="2">
        <v>2.5499999999999998</v>
      </c>
      <c r="M191" s="2">
        <v>0.99299999999999999</v>
      </c>
      <c r="N191" s="2">
        <f t="shared" si="15"/>
        <v>3.5429999999999997</v>
      </c>
      <c r="O191" s="2">
        <f t="shared" si="16"/>
        <v>0.28027095681625741</v>
      </c>
      <c r="P191" s="10">
        <v>1.33</v>
      </c>
      <c r="Q191" s="10">
        <v>1.51</v>
      </c>
      <c r="R191" s="10">
        <v>0.94</v>
      </c>
      <c r="S191" s="10">
        <f t="shared" si="17"/>
        <v>2.84</v>
      </c>
      <c r="T191" s="10">
        <f t="shared" si="18"/>
        <v>3.78</v>
      </c>
      <c r="U191" s="10">
        <f t="shared" si="19"/>
        <v>0.24867724867724866</v>
      </c>
      <c r="V191" s="10">
        <v>6332.897594482507</v>
      </c>
      <c r="W191" s="10">
        <f t="shared" si="20"/>
        <v>129317.76887933278</v>
      </c>
      <c r="X191" s="12"/>
      <c r="Y191" s="12"/>
      <c r="Z191" s="12"/>
      <c r="AA191" s="9"/>
      <c r="AB191" s="9"/>
      <c r="AC191">
        <v>51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4</v>
      </c>
      <c r="AJ191">
        <v>0</v>
      </c>
      <c r="AK191">
        <v>0</v>
      </c>
      <c r="AL191">
        <v>33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4</v>
      </c>
      <c r="AU191">
        <v>57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149</v>
      </c>
      <c r="BB191">
        <v>55</v>
      </c>
      <c r="BC191">
        <v>33</v>
      </c>
      <c r="BD191">
        <v>61</v>
      </c>
      <c r="BE191">
        <v>0</v>
      </c>
      <c r="BF191">
        <v>5</v>
      </c>
    </row>
    <row r="192" spans="1:58" x14ac:dyDescent="0.25">
      <c r="A192" s="3">
        <v>190</v>
      </c>
      <c r="B192" s="3">
        <v>5</v>
      </c>
      <c r="C192" s="3" t="s">
        <v>4</v>
      </c>
      <c r="D192" s="6" t="s">
        <v>10</v>
      </c>
      <c r="E192" s="5" t="s">
        <v>12</v>
      </c>
      <c r="F192" s="3" t="s">
        <v>6</v>
      </c>
      <c r="G192" s="3">
        <v>8.6999999999999993</v>
      </c>
      <c r="H192" s="3"/>
      <c r="I192" s="3">
        <f t="shared" si="21"/>
        <v>8.6999999999999993</v>
      </c>
      <c r="J192" s="3" t="s">
        <v>18</v>
      </c>
      <c r="K192" s="2"/>
      <c r="L192" s="2">
        <v>2.081</v>
      </c>
      <c r="M192" s="2">
        <v>0.94099999999999995</v>
      </c>
      <c r="N192" s="2">
        <f t="shared" si="15"/>
        <v>3.0219999999999998</v>
      </c>
      <c r="O192" s="2">
        <f t="shared" si="16"/>
        <v>0.31138318994043679</v>
      </c>
      <c r="P192" s="10">
        <v>2.08</v>
      </c>
      <c r="Q192" s="10">
        <v>1.23</v>
      </c>
      <c r="R192" s="10">
        <v>1.1299999999999999</v>
      </c>
      <c r="S192" s="10">
        <f t="shared" si="17"/>
        <v>3.31</v>
      </c>
      <c r="T192" s="10">
        <f t="shared" si="18"/>
        <v>4.4399999999999995</v>
      </c>
      <c r="U192" s="10">
        <f t="shared" si="19"/>
        <v>0.25450450450450451</v>
      </c>
      <c r="V192" s="10">
        <v>3372.7668337716682</v>
      </c>
      <c r="W192" s="10">
        <f t="shared" si="20"/>
        <v>68871.898745617465</v>
      </c>
      <c r="X192" s="12">
        <v>1.587</v>
      </c>
      <c r="Y192" s="12">
        <v>1.48</v>
      </c>
      <c r="Z192" s="12">
        <v>0</v>
      </c>
      <c r="AA192" s="9">
        <f>SUM(X192:Z192)</f>
        <v>3.0670000000000002</v>
      </c>
      <c r="AB192" s="9">
        <f>Y192/AA192</f>
        <v>0.48255624388653406</v>
      </c>
      <c r="AC192">
        <v>1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2</v>
      </c>
      <c r="AJ192">
        <v>0</v>
      </c>
      <c r="AK192">
        <v>0</v>
      </c>
      <c r="AL192">
        <v>38</v>
      </c>
      <c r="AM192">
        <v>20</v>
      </c>
      <c r="AN192">
        <v>0</v>
      </c>
      <c r="AO192">
        <v>0</v>
      </c>
      <c r="AP192">
        <v>2</v>
      </c>
      <c r="AQ192">
        <v>5</v>
      </c>
      <c r="AR192">
        <v>0</v>
      </c>
      <c r="AS192">
        <v>0</v>
      </c>
      <c r="AT192">
        <v>1</v>
      </c>
      <c r="AU192">
        <v>38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107</v>
      </c>
      <c r="BB192">
        <v>3</v>
      </c>
      <c r="BC192">
        <v>65</v>
      </c>
      <c r="BD192">
        <v>39</v>
      </c>
      <c r="BE192">
        <v>0</v>
      </c>
      <c r="BF192">
        <v>8</v>
      </c>
    </row>
    <row r="193" spans="1:58" x14ac:dyDescent="0.25">
      <c r="A193" s="3">
        <v>191</v>
      </c>
      <c r="B193" s="3">
        <v>5</v>
      </c>
      <c r="C193" s="3" t="s">
        <v>4</v>
      </c>
      <c r="D193" s="6" t="s">
        <v>10</v>
      </c>
      <c r="E193" s="5" t="s">
        <v>12</v>
      </c>
      <c r="F193" s="3" t="s">
        <v>7</v>
      </c>
      <c r="G193" s="3">
        <v>14.9</v>
      </c>
      <c r="H193" s="3">
        <v>0.7</v>
      </c>
      <c r="I193" s="3">
        <f t="shared" si="21"/>
        <v>15.6</v>
      </c>
      <c r="J193" s="3" t="s">
        <v>20</v>
      </c>
      <c r="K193" s="2">
        <v>1</v>
      </c>
      <c r="L193" s="2">
        <v>2.1629999999999998</v>
      </c>
      <c r="M193" s="2">
        <v>1.286</v>
      </c>
      <c r="N193" s="2">
        <f t="shared" si="15"/>
        <v>3.4489999999999998</v>
      </c>
      <c r="O193" s="2">
        <f t="shared" si="16"/>
        <v>0.37286169904320093</v>
      </c>
      <c r="P193" s="10">
        <v>1.0900000000000001</v>
      </c>
      <c r="Q193" s="10">
        <v>2.17</v>
      </c>
      <c r="R193" s="10">
        <v>1.19</v>
      </c>
      <c r="S193" s="10">
        <f t="shared" si="17"/>
        <v>3.26</v>
      </c>
      <c r="T193" s="10">
        <f t="shared" si="18"/>
        <v>4.4499999999999993</v>
      </c>
      <c r="U193" s="10">
        <f t="shared" si="19"/>
        <v>0.26741573033707866</v>
      </c>
      <c r="V193" s="10">
        <v>2447.1686433406776</v>
      </c>
      <c r="W193" s="10">
        <f t="shared" si="20"/>
        <v>49971.183697016633</v>
      </c>
      <c r="X193" s="12"/>
      <c r="Y193" s="12"/>
      <c r="Z193" s="12"/>
      <c r="AC193">
        <v>6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110</v>
      </c>
      <c r="AM193">
        <v>0</v>
      </c>
      <c r="AN193">
        <v>0</v>
      </c>
      <c r="AO193">
        <v>0</v>
      </c>
      <c r="AP193">
        <v>2</v>
      </c>
      <c r="AQ193">
        <v>3</v>
      </c>
      <c r="AR193">
        <v>0</v>
      </c>
      <c r="AS193">
        <v>0</v>
      </c>
      <c r="AT193">
        <v>19</v>
      </c>
      <c r="AU193">
        <v>3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143</v>
      </c>
      <c r="BB193">
        <v>6</v>
      </c>
      <c r="BC193">
        <v>115</v>
      </c>
      <c r="BD193">
        <v>22</v>
      </c>
      <c r="BE193">
        <v>0</v>
      </c>
      <c r="BF193">
        <v>6</v>
      </c>
    </row>
    <row r="194" spans="1:58" x14ac:dyDescent="0.25">
      <c r="A194" s="3">
        <v>192</v>
      </c>
      <c r="B194" s="3">
        <v>5</v>
      </c>
      <c r="C194" s="3" t="s">
        <v>4</v>
      </c>
      <c r="D194" s="6" t="s">
        <v>10</v>
      </c>
      <c r="E194" s="5" t="s">
        <v>12</v>
      </c>
      <c r="F194" s="3" t="s">
        <v>8</v>
      </c>
      <c r="G194" s="3">
        <v>9.4</v>
      </c>
      <c r="H194" s="3"/>
      <c r="I194" s="3">
        <f t="shared" si="21"/>
        <v>9.4</v>
      </c>
      <c r="J194" s="3" t="s">
        <v>18</v>
      </c>
      <c r="K194" s="2"/>
      <c r="L194" s="2">
        <v>1.389</v>
      </c>
      <c r="M194" s="2">
        <v>1.0740000000000001</v>
      </c>
      <c r="N194" s="2">
        <f t="shared" si="15"/>
        <v>2.4630000000000001</v>
      </c>
      <c r="O194" s="2">
        <f t="shared" si="16"/>
        <v>0.43605359317904996</v>
      </c>
      <c r="P194" s="10">
        <v>2.48</v>
      </c>
      <c r="Q194" s="10">
        <v>0.96</v>
      </c>
      <c r="R194" s="10">
        <v>1.01</v>
      </c>
      <c r="S194" s="10">
        <f t="shared" si="17"/>
        <v>3.44</v>
      </c>
      <c r="T194" s="10">
        <f t="shared" si="18"/>
        <v>4.45</v>
      </c>
      <c r="U194" s="10">
        <f t="shared" si="19"/>
        <v>0.22696629213483147</v>
      </c>
      <c r="V194" s="10">
        <v>5489.2744826715416</v>
      </c>
      <c r="W194" s="10">
        <f t="shared" si="20"/>
        <v>112090.98493615288</v>
      </c>
      <c r="X194" s="12"/>
      <c r="Y194" s="12"/>
      <c r="Z194" s="12"/>
      <c r="AC194">
        <v>10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32</v>
      </c>
      <c r="AM194">
        <v>4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3</v>
      </c>
      <c r="AU194">
        <v>31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80</v>
      </c>
      <c r="BB194">
        <v>10</v>
      </c>
      <c r="BC194">
        <v>36</v>
      </c>
      <c r="BD194">
        <v>34</v>
      </c>
      <c r="BE194">
        <v>0</v>
      </c>
      <c r="BF194">
        <v>5</v>
      </c>
    </row>
    <row r="195" spans="1:58" x14ac:dyDescent="0.25">
      <c r="A195" s="3">
        <v>193</v>
      </c>
      <c r="B195" s="3">
        <v>5</v>
      </c>
      <c r="C195" s="3" t="s">
        <v>4</v>
      </c>
      <c r="D195" s="4" t="s">
        <v>11</v>
      </c>
      <c r="E195" s="5" t="s">
        <v>12</v>
      </c>
      <c r="F195" s="3" t="s">
        <v>6</v>
      </c>
      <c r="G195" s="3">
        <v>1.2</v>
      </c>
      <c r="H195" s="3"/>
      <c r="I195" s="3">
        <f t="shared" si="21"/>
        <v>1.2</v>
      </c>
      <c r="J195" s="3" t="s">
        <v>18</v>
      </c>
      <c r="K195" s="2"/>
      <c r="L195" s="2">
        <v>0.27300000000000002</v>
      </c>
      <c r="M195" s="2">
        <v>0.114</v>
      </c>
      <c r="N195" s="2">
        <f t="shared" ref="N195:N254" si="22">SUM(L195:M195)</f>
        <v>0.38700000000000001</v>
      </c>
      <c r="O195" s="2">
        <f t="shared" ref="O195:O254" si="23">M195/N195</f>
        <v>0.29457364341085274</v>
      </c>
      <c r="P195" s="10">
        <v>1.39</v>
      </c>
      <c r="Q195" s="10">
        <v>1.65</v>
      </c>
      <c r="R195" s="10">
        <v>1.1499999999999999</v>
      </c>
      <c r="S195" s="10">
        <f t="shared" si="17"/>
        <v>3.04</v>
      </c>
      <c r="T195" s="10">
        <f t="shared" si="18"/>
        <v>4.1899999999999995</v>
      </c>
      <c r="U195" s="10">
        <f t="shared" si="19"/>
        <v>0.27446300715990457</v>
      </c>
      <c r="V195" s="10">
        <v>4626.7512145293904</v>
      </c>
      <c r="W195" s="10">
        <f t="shared" si="20"/>
        <v>94478.259800690153</v>
      </c>
      <c r="X195" s="12">
        <v>2.516</v>
      </c>
      <c r="Y195" s="12">
        <v>1.145</v>
      </c>
      <c r="Z195" s="12">
        <v>0.4</v>
      </c>
      <c r="AA195" s="9">
        <f>SUM(X195:Z195)</f>
        <v>4.0609999999999999</v>
      </c>
      <c r="AB195" s="9">
        <f>Y195/AA195</f>
        <v>0.28195025855700567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</row>
    <row r="196" spans="1:58" x14ac:dyDescent="0.25">
      <c r="A196" s="3">
        <v>194</v>
      </c>
      <c r="B196" s="3">
        <v>5</v>
      </c>
      <c r="C196" s="3" t="s">
        <v>4</v>
      </c>
      <c r="D196" s="4" t="s">
        <v>11</v>
      </c>
      <c r="E196" s="5" t="s">
        <v>12</v>
      </c>
      <c r="F196" s="3" t="s">
        <v>7</v>
      </c>
      <c r="G196" s="3">
        <v>4.2</v>
      </c>
      <c r="H196" s="3"/>
      <c r="I196" s="3">
        <f t="shared" si="21"/>
        <v>4.2</v>
      </c>
      <c r="J196" s="3" t="s">
        <v>20</v>
      </c>
      <c r="K196" s="2"/>
      <c r="L196" s="2">
        <v>1.7889999999999999</v>
      </c>
      <c r="M196" s="2">
        <v>0.621</v>
      </c>
      <c r="N196" s="2">
        <f t="shared" si="22"/>
        <v>2.41</v>
      </c>
      <c r="O196" s="2">
        <f t="shared" si="23"/>
        <v>0.25767634854771782</v>
      </c>
      <c r="P196" s="10">
        <v>2.09</v>
      </c>
      <c r="Q196" s="10">
        <v>1.94</v>
      </c>
      <c r="R196" s="10">
        <v>1.1000000000000001</v>
      </c>
      <c r="S196" s="10">
        <f t="shared" ref="S196:S254" si="24">P196+Q196</f>
        <v>4.0299999999999994</v>
      </c>
      <c r="T196" s="10">
        <f t="shared" ref="T196:T254" si="25">R196+S196</f>
        <v>5.129999999999999</v>
      </c>
      <c r="U196" s="10">
        <f t="shared" ref="U196:U254" si="26">R196/T196</f>
        <v>0.2144249512670566</v>
      </c>
      <c r="V196" s="10">
        <v>8768.0932063159016</v>
      </c>
      <c r="W196" s="10">
        <f t="shared" ref="W196:W254" si="27">20*V196*1.021</f>
        <v>179044.46327297069</v>
      </c>
      <c r="X196" s="12"/>
      <c r="Y196" s="12"/>
      <c r="Z196" s="12"/>
      <c r="AA196" s="9"/>
      <c r="AB196" s="9"/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194.93220338983051</v>
      </c>
      <c r="AM196">
        <v>0</v>
      </c>
      <c r="AN196">
        <v>0</v>
      </c>
      <c r="AO196">
        <v>0</v>
      </c>
      <c r="AP196">
        <v>2.0960451977401129</v>
      </c>
      <c r="AQ196">
        <v>0</v>
      </c>
      <c r="AR196">
        <v>0</v>
      </c>
      <c r="AS196">
        <v>0</v>
      </c>
      <c r="AT196">
        <v>2.0960451977401129</v>
      </c>
      <c r="AU196">
        <v>171.87570621468925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371</v>
      </c>
      <c r="BB196">
        <v>0</v>
      </c>
      <c r="BC196">
        <v>197.02824858757063</v>
      </c>
      <c r="BD196">
        <v>173.97175141242937</v>
      </c>
      <c r="BE196">
        <v>0</v>
      </c>
      <c r="BF196">
        <v>4</v>
      </c>
    </row>
    <row r="197" spans="1:58" x14ac:dyDescent="0.25">
      <c r="A197" s="3">
        <v>195</v>
      </c>
      <c r="B197" s="3">
        <v>5</v>
      </c>
      <c r="C197" s="3" t="s">
        <v>4</v>
      </c>
      <c r="D197" s="4" t="s">
        <v>11</v>
      </c>
      <c r="E197" s="5" t="s">
        <v>12</v>
      </c>
      <c r="F197" s="3" t="s">
        <v>8</v>
      </c>
      <c r="G197" s="3">
        <v>10.1</v>
      </c>
      <c r="H197" s="3"/>
      <c r="I197" s="3">
        <f t="shared" si="21"/>
        <v>10.1</v>
      </c>
      <c r="J197" s="3" t="s">
        <v>20</v>
      </c>
      <c r="K197" s="2"/>
      <c r="L197" s="2">
        <v>1.944</v>
      </c>
      <c r="M197" s="2">
        <v>0.72699999999999998</v>
      </c>
      <c r="N197" s="2">
        <f t="shared" si="22"/>
        <v>2.6709999999999998</v>
      </c>
      <c r="O197" s="2">
        <f t="shared" si="23"/>
        <v>0.27218270310745041</v>
      </c>
      <c r="P197" s="10">
        <v>1.38</v>
      </c>
      <c r="Q197" s="10">
        <v>1.88</v>
      </c>
      <c r="R197" s="10">
        <v>1.35</v>
      </c>
      <c r="S197" s="10">
        <f t="shared" si="24"/>
        <v>3.26</v>
      </c>
      <c r="T197" s="10">
        <f t="shared" si="25"/>
        <v>4.6099999999999994</v>
      </c>
      <c r="U197" s="10">
        <f t="shared" si="26"/>
        <v>0.29284164859002176</v>
      </c>
      <c r="V197" s="10">
        <v>7793.8873715400459</v>
      </c>
      <c r="W197" s="10">
        <f t="shared" si="27"/>
        <v>159151.18012684773</v>
      </c>
      <c r="X197" s="12"/>
      <c r="Y197" s="12"/>
      <c r="Z197" s="12"/>
      <c r="AA197" s="9"/>
      <c r="AB197" s="9"/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503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503</v>
      </c>
      <c r="BB197">
        <v>0</v>
      </c>
      <c r="BC197">
        <v>503</v>
      </c>
      <c r="BD197">
        <v>0</v>
      </c>
      <c r="BE197">
        <v>0</v>
      </c>
      <c r="BF197">
        <v>1</v>
      </c>
    </row>
    <row r="198" spans="1:58" x14ac:dyDescent="0.25">
      <c r="A198" s="3">
        <v>196</v>
      </c>
      <c r="B198" s="3">
        <v>5</v>
      </c>
      <c r="C198" s="3" t="s">
        <v>4</v>
      </c>
      <c r="D198" s="4" t="s">
        <v>9</v>
      </c>
      <c r="E198" s="5" t="s">
        <v>13</v>
      </c>
      <c r="F198" s="3" t="s">
        <v>6</v>
      </c>
      <c r="G198" s="3">
        <v>17.100000000000001</v>
      </c>
      <c r="H198" s="3"/>
      <c r="I198" s="3">
        <f t="shared" si="21"/>
        <v>17.100000000000001</v>
      </c>
      <c r="J198" s="3" t="s">
        <v>20</v>
      </c>
      <c r="K198" s="2">
        <v>3</v>
      </c>
      <c r="L198" s="2">
        <v>2.7869999999999999</v>
      </c>
      <c r="M198" s="2">
        <v>0.92700000000000005</v>
      </c>
      <c r="N198" s="2">
        <f t="shared" si="22"/>
        <v>3.714</v>
      </c>
      <c r="O198" s="2">
        <f t="shared" si="23"/>
        <v>0.24959612277867529</v>
      </c>
      <c r="P198" s="10">
        <v>2.1800000000000002</v>
      </c>
      <c r="Q198" s="10">
        <v>0.77</v>
      </c>
      <c r="R198" s="10">
        <v>1.1100000000000001</v>
      </c>
      <c r="S198" s="10">
        <f t="shared" si="24"/>
        <v>2.95</v>
      </c>
      <c r="T198" s="10">
        <f t="shared" si="25"/>
        <v>4.0600000000000005</v>
      </c>
      <c r="U198" s="10">
        <f t="shared" si="26"/>
        <v>0.27339901477832512</v>
      </c>
      <c r="V198" s="10">
        <v>4860.3778880092159</v>
      </c>
      <c r="W198" s="10">
        <f t="shared" si="27"/>
        <v>99248.916473148172</v>
      </c>
      <c r="X198" s="12">
        <v>2.911</v>
      </c>
      <c r="Y198" s="12">
        <v>1.2230000000000001</v>
      </c>
      <c r="Z198" s="12">
        <v>0.25</v>
      </c>
      <c r="AA198" s="9">
        <f>SUM(X198:Z198)</f>
        <v>4.3840000000000003</v>
      </c>
      <c r="AB198" s="9">
        <f>Y198/AA198</f>
        <v>0.27896897810218979</v>
      </c>
    </row>
    <row r="199" spans="1:58" x14ac:dyDescent="0.25">
      <c r="A199" s="3">
        <v>197</v>
      </c>
      <c r="B199" s="3">
        <v>5</v>
      </c>
      <c r="C199" s="3" t="s">
        <v>4</v>
      </c>
      <c r="D199" s="4" t="s">
        <v>9</v>
      </c>
      <c r="E199" s="5" t="s">
        <v>13</v>
      </c>
      <c r="F199" s="3" t="s">
        <v>7</v>
      </c>
      <c r="G199" s="3">
        <v>20.3</v>
      </c>
      <c r="H199" s="3"/>
      <c r="I199" s="3">
        <f t="shared" si="21"/>
        <v>20.3</v>
      </c>
      <c r="J199" s="3" t="s">
        <v>18</v>
      </c>
      <c r="K199" s="2">
        <v>3</v>
      </c>
      <c r="L199" s="2">
        <v>2.6680000000000001</v>
      </c>
      <c r="M199" s="2">
        <v>1.0860000000000001</v>
      </c>
      <c r="N199" s="2">
        <f t="shared" si="22"/>
        <v>3.7540000000000004</v>
      </c>
      <c r="O199" s="2">
        <f t="shared" si="23"/>
        <v>0.28929142248268513</v>
      </c>
      <c r="P199" s="10">
        <v>0.99</v>
      </c>
      <c r="Q199" s="10">
        <v>2.13</v>
      </c>
      <c r="R199" s="10">
        <v>1.31</v>
      </c>
      <c r="S199" s="10">
        <f t="shared" si="24"/>
        <v>3.12</v>
      </c>
      <c r="T199" s="10">
        <f t="shared" si="25"/>
        <v>4.43</v>
      </c>
      <c r="U199" s="10">
        <f t="shared" si="26"/>
        <v>0.29571106094808131</v>
      </c>
      <c r="V199" s="10">
        <v>4212.6097904891376</v>
      </c>
      <c r="W199" s="10">
        <f t="shared" si="27"/>
        <v>86021.491921788169</v>
      </c>
      <c r="X199" s="12"/>
      <c r="Y199" s="12"/>
      <c r="Z199" s="12"/>
      <c r="AA199" s="9"/>
      <c r="AB199" s="9"/>
    </row>
    <row r="200" spans="1:58" x14ac:dyDescent="0.25">
      <c r="A200" s="3">
        <v>198</v>
      </c>
      <c r="B200" s="3">
        <v>5</v>
      </c>
      <c r="C200" s="3" t="s">
        <v>4</v>
      </c>
      <c r="D200" s="4" t="s">
        <v>9</v>
      </c>
      <c r="E200" s="5" t="s">
        <v>13</v>
      </c>
      <c r="F200" s="3" t="s">
        <v>8</v>
      </c>
      <c r="G200" s="3">
        <v>11.2</v>
      </c>
      <c r="H200" s="3"/>
      <c r="I200" s="3">
        <f t="shared" si="21"/>
        <v>11.2</v>
      </c>
      <c r="J200" s="3" t="s">
        <v>20</v>
      </c>
      <c r="K200" s="2">
        <v>1</v>
      </c>
      <c r="L200" s="2">
        <v>1.9630000000000001</v>
      </c>
      <c r="M200" s="2">
        <v>0.876</v>
      </c>
      <c r="N200" s="2">
        <f t="shared" si="22"/>
        <v>2.839</v>
      </c>
      <c r="O200" s="2">
        <f t="shared" si="23"/>
        <v>0.30855935188446637</v>
      </c>
      <c r="P200" s="10">
        <v>1.78</v>
      </c>
      <c r="Q200" s="10">
        <v>1.0900000000000001</v>
      </c>
      <c r="R200" s="10">
        <v>1.33</v>
      </c>
      <c r="S200" s="10">
        <f t="shared" si="24"/>
        <v>2.87</v>
      </c>
      <c r="T200" s="10">
        <f t="shared" si="25"/>
        <v>4.2</v>
      </c>
      <c r="U200" s="10">
        <f t="shared" si="26"/>
        <v>0.31666666666666665</v>
      </c>
      <c r="V200" s="10">
        <v>4376.8688408092894</v>
      </c>
      <c r="W200" s="10">
        <f t="shared" si="27"/>
        <v>89375.661729325686</v>
      </c>
      <c r="X200" s="12"/>
      <c r="Y200" s="12"/>
      <c r="Z200" s="12"/>
      <c r="AA200" s="9"/>
      <c r="AB200" s="9"/>
    </row>
    <row r="201" spans="1:58" x14ac:dyDescent="0.25">
      <c r="A201" s="3">
        <v>199</v>
      </c>
      <c r="B201" s="3">
        <v>5</v>
      </c>
      <c r="C201" s="3" t="s">
        <v>4</v>
      </c>
      <c r="D201" s="6" t="s">
        <v>10</v>
      </c>
      <c r="E201" s="5" t="s">
        <v>13</v>
      </c>
      <c r="F201" s="3" t="s">
        <v>6</v>
      </c>
      <c r="G201" s="3">
        <v>3.7</v>
      </c>
      <c r="H201" s="3"/>
      <c r="I201" s="3">
        <f t="shared" si="21"/>
        <v>3.7</v>
      </c>
      <c r="J201" s="3" t="s">
        <v>18</v>
      </c>
      <c r="K201" s="2"/>
      <c r="L201" s="2">
        <v>1.321</v>
      </c>
      <c r="M201" s="2">
        <v>0.64600000000000002</v>
      </c>
      <c r="N201" s="2">
        <f t="shared" si="22"/>
        <v>1.9670000000000001</v>
      </c>
      <c r="O201" s="2">
        <f t="shared" si="23"/>
        <v>0.3284189120488053</v>
      </c>
      <c r="P201" s="10">
        <v>2.46</v>
      </c>
      <c r="Q201" s="10">
        <v>0.6</v>
      </c>
      <c r="R201" s="10">
        <v>1.18</v>
      </c>
      <c r="S201" s="10">
        <f t="shared" si="24"/>
        <v>3.06</v>
      </c>
      <c r="T201" s="10">
        <f t="shared" si="25"/>
        <v>4.24</v>
      </c>
      <c r="U201" s="10">
        <f t="shared" si="26"/>
        <v>0.27830188679245282</v>
      </c>
      <c r="V201" s="10">
        <v>4419.4740227282464</v>
      </c>
      <c r="W201" s="10">
        <f t="shared" si="27"/>
        <v>90245.659544110778</v>
      </c>
      <c r="X201" s="12">
        <v>2.4039999999999999</v>
      </c>
      <c r="Y201" s="12">
        <v>1.2170000000000001</v>
      </c>
      <c r="Z201" s="12">
        <v>0</v>
      </c>
      <c r="AA201" s="9">
        <f>SUM(X201:Z201)</f>
        <v>3.621</v>
      </c>
      <c r="AB201" s="9">
        <f>Y201/AA201</f>
        <v>0.33609500138083404</v>
      </c>
    </row>
    <row r="202" spans="1:58" x14ac:dyDescent="0.25">
      <c r="A202" s="3">
        <v>200</v>
      </c>
      <c r="B202" s="3">
        <v>5</v>
      </c>
      <c r="C202" s="3" t="s">
        <v>4</v>
      </c>
      <c r="D202" s="6" t="s">
        <v>10</v>
      </c>
      <c r="E202" s="5" t="s">
        <v>13</v>
      </c>
      <c r="F202" s="3" t="s">
        <v>7</v>
      </c>
      <c r="G202" s="3">
        <v>13.3</v>
      </c>
      <c r="H202" s="3"/>
      <c r="I202" s="3">
        <f t="shared" si="21"/>
        <v>13.3</v>
      </c>
      <c r="J202" s="3" t="s">
        <v>20</v>
      </c>
      <c r="K202" s="2"/>
      <c r="L202" s="2">
        <v>2.214</v>
      </c>
      <c r="M202" s="2">
        <v>1.3029999999999999</v>
      </c>
      <c r="N202" s="2">
        <f t="shared" si="22"/>
        <v>3.5169999999999999</v>
      </c>
      <c r="O202" s="2">
        <f t="shared" si="23"/>
        <v>0.37048620983793007</v>
      </c>
      <c r="P202" s="10">
        <v>0.93</v>
      </c>
      <c r="Q202" s="10">
        <v>2.2999999999999998</v>
      </c>
      <c r="R202" s="10">
        <v>1.02</v>
      </c>
      <c r="S202" s="10">
        <f t="shared" si="24"/>
        <v>3.23</v>
      </c>
      <c r="T202" s="10">
        <f t="shared" si="25"/>
        <v>4.25</v>
      </c>
      <c r="U202" s="10">
        <f t="shared" si="26"/>
        <v>0.24</v>
      </c>
      <c r="V202" s="10">
        <v>4527.6950153639946</v>
      </c>
      <c r="W202" s="10">
        <f t="shared" si="27"/>
        <v>92455.53221373276</v>
      </c>
      <c r="X202" s="12"/>
      <c r="Y202" s="12"/>
      <c r="Z202" s="12"/>
      <c r="AA202" s="9"/>
      <c r="AB202" s="9"/>
    </row>
    <row r="203" spans="1:58" x14ac:dyDescent="0.25">
      <c r="A203" s="3">
        <v>201</v>
      </c>
      <c r="B203" s="3">
        <v>5</v>
      </c>
      <c r="C203" s="3" t="s">
        <v>4</v>
      </c>
      <c r="D203" s="6" t="s">
        <v>10</v>
      </c>
      <c r="E203" s="5" t="s">
        <v>13</v>
      </c>
      <c r="F203" s="3" t="s">
        <v>8</v>
      </c>
      <c r="G203" s="3">
        <v>1.8</v>
      </c>
      <c r="H203" s="3"/>
      <c r="I203" s="3">
        <f t="shared" si="21"/>
        <v>1.8</v>
      </c>
      <c r="J203" s="3" t="s">
        <v>20</v>
      </c>
      <c r="K203" s="2"/>
      <c r="L203" s="2">
        <v>2.4E-2</v>
      </c>
      <c r="M203" s="2">
        <v>8.0000000000000002E-3</v>
      </c>
      <c r="N203" s="2">
        <f t="shared" si="22"/>
        <v>3.2000000000000001E-2</v>
      </c>
      <c r="O203" s="2">
        <f t="shared" si="23"/>
        <v>0.25</v>
      </c>
      <c r="P203" s="10">
        <v>0.92</v>
      </c>
      <c r="Q203" s="10">
        <v>2.09</v>
      </c>
      <c r="R203" s="10">
        <v>1.43</v>
      </c>
      <c r="S203" s="10">
        <f t="shared" si="24"/>
        <v>3.01</v>
      </c>
      <c r="T203" s="10">
        <f t="shared" si="25"/>
        <v>4.4399999999999995</v>
      </c>
      <c r="U203" s="10">
        <f t="shared" si="26"/>
        <v>0.32207207207207211</v>
      </c>
      <c r="V203" s="10">
        <v>4860.378227997614</v>
      </c>
      <c r="W203" s="10">
        <f t="shared" si="27"/>
        <v>99248.923415711266</v>
      </c>
      <c r="X203" s="12"/>
      <c r="Y203" s="12"/>
      <c r="Z203" s="12"/>
      <c r="AA203" s="9"/>
      <c r="AB203" s="9"/>
    </row>
    <row r="204" spans="1:58" x14ac:dyDescent="0.25">
      <c r="A204" s="3">
        <v>202</v>
      </c>
      <c r="B204" s="3">
        <v>5</v>
      </c>
      <c r="C204" s="3" t="s">
        <v>4</v>
      </c>
      <c r="D204" s="4" t="s">
        <v>11</v>
      </c>
      <c r="E204" s="5" t="s">
        <v>13</v>
      </c>
      <c r="F204" s="3" t="s">
        <v>6</v>
      </c>
      <c r="G204" s="3">
        <v>9.6999999999999993</v>
      </c>
      <c r="H204" s="3"/>
      <c r="I204" s="3">
        <f t="shared" si="21"/>
        <v>9.6999999999999993</v>
      </c>
      <c r="J204" s="3" t="s">
        <v>18</v>
      </c>
      <c r="K204" s="2"/>
      <c r="L204" s="2">
        <v>1.073</v>
      </c>
      <c r="M204" s="2">
        <v>0.36099999999999999</v>
      </c>
      <c r="N204" s="2">
        <f t="shared" si="22"/>
        <v>1.4339999999999999</v>
      </c>
      <c r="O204" s="2">
        <f t="shared" si="23"/>
        <v>0.25174337517433754</v>
      </c>
      <c r="P204" s="10">
        <v>2.41</v>
      </c>
      <c r="Q204" s="10">
        <v>1.47</v>
      </c>
      <c r="R204" s="10">
        <v>1.71</v>
      </c>
      <c r="S204" s="10">
        <f t="shared" si="24"/>
        <v>3.88</v>
      </c>
      <c r="T204" s="10">
        <f t="shared" si="25"/>
        <v>5.59</v>
      </c>
      <c r="U204" s="10">
        <f t="shared" si="26"/>
        <v>0.30590339892665475</v>
      </c>
      <c r="V204" s="10">
        <v>5865.004777223895</v>
      </c>
      <c r="W204" s="10">
        <f t="shared" si="27"/>
        <v>119763.39755091192</v>
      </c>
      <c r="X204" s="12">
        <v>1.9990000000000001</v>
      </c>
      <c r="Y204" s="12">
        <v>1.2569999999999999</v>
      </c>
      <c r="Z204" s="12">
        <v>0.437</v>
      </c>
      <c r="AA204" s="9">
        <f>SUM(X204:Z204)</f>
        <v>3.6930000000000001</v>
      </c>
      <c r="AB204" s="9">
        <f>Y204/AA204</f>
        <v>0.34037367993501216</v>
      </c>
    </row>
    <row r="205" spans="1:58" x14ac:dyDescent="0.25">
      <c r="A205" s="3">
        <v>203</v>
      </c>
      <c r="B205" s="3">
        <v>5</v>
      </c>
      <c r="C205" s="3" t="s">
        <v>4</v>
      </c>
      <c r="D205" s="4" t="s">
        <v>11</v>
      </c>
      <c r="E205" s="5" t="s">
        <v>13</v>
      </c>
      <c r="F205" s="3" t="s">
        <v>7</v>
      </c>
      <c r="G205" s="3">
        <v>9.6999999999999993</v>
      </c>
      <c r="H205" s="3"/>
      <c r="I205" s="3">
        <f t="shared" si="21"/>
        <v>9.6999999999999993</v>
      </c>
      <c r="J205" s="3" t="s">
        <v>20</v>
      </c>
      <c r="K205" s="2">
        <v>1</v>
      </c>
      <c r="L205" s="2">
        <v>2.8450000000000002</v>
      </c>
      <c r="M205" s="2">
        <v>0.95699999999999996</v>
      </c>
      <c r="N205" s="2">
        <f t="shared" si="22"/>
        <v>3.802</v>
      </c>
      <c r="O205" s="2">
        <f t="shared" si="23"/>
        <v>0.25170962651236189</v>
      </c>
      <c r="P205" s="10">
        <v>1.04</v>
      </c>
      <c r="Q205" s="10">
        <v>1.83</v>
      </c>
      <c r="R205" s="10">
        <v>1.1599999999999999</v>
      </c>
      <c r="S205" s="10">
        <f t="shared" si="24"/>
        <v>2.87</v>
      </c>
      <c r="T205" s="10">
        <f t="shared" si="25"/>
        <v>4.03</v>
      </c>
      <c r="U205" s="10">
        <f t="shared" si="26"/>
        <v>0.28784119106699746</v>
      </c>
      <c r="V205" s="10">
        <v>3561.7245373710703</v>
      </c>
      <c r="W205" s="10">
        <f t="shared" si="27"/>
        <v>72730.415053117234</v>
      </c>
      <c r="X205" s="12"/>
      <c r="Y205" s="12"/>
      <c r="Z205" s="12"/>
      <c r="AA205" s="9"/>
      <c r="AB205" s="9"/>
    </row>
    <row r="206" spans="1:58" x14ac:dyDescent="0.25">
      <c r="A206" s="3">
        <v>204</v>
      </c>
      <c r="B206" s="3">
        <v>5</v>
      </c>
      <c r="C206" s="3" t="s">
        <v>4</v>
      </c>
      <c r="D206" s="4" t="s">
        <v>11</v>
      </c>
      <c r="E206" s="5" t="s">
        <v>13</v>
      </c>
      <c r="F206" s="3" t="s">
        <v>8</v>
      </c>
      <c r="G206" s="3">
        <v>1.8</v>
      </c>
      <c r="H206" s="3"/>
      <c r="I206" s="3">
        <f t="shared" si="21"/>
        <v>1.8</v>
      </c>
      <c r="J206" s="3" t="s">
        <v>20</v>
      </c>
      <c r="K206" s="2"/>
      <c r="L206" s="2">
        <v>1.748</v>
      </c>
      <c r="M206" s="2">
        <v>0.313</v>
      </c>
      <c r="N206" s="2">
        <f t="shared" si="22"/>
        <v>2.0609999999999999</v>
      </c>
      <c r="O206" s="2">
        <f t="shared" si="23"/>
        <v>0.15186802523047066</v>
      </c>
      <c r="P206" s="10">
        <v>2.37</v>
      </c>
      <c r="Q206" s="10">
        <v>0.91</v>
      </c>
      <c r="R206" s="10">
        <v>0.96</v>
      </c>
      <c r="S206" s="10">
        <f t="shared" si="24"/>
        <v>3.2800000000000002</v>
      </c>
      <c r="T206" s="10">
        <f t="shared" si="25"/>
        <v>4.24</v>
      </c>
      <c r="U206" s="10">
        <f t="shared" si="26"/>
        <v>0.22641509433962262</v>
      </c>
      <c r="V206" s="10">
        <v>1964.9829421096326</v>
      </c>
      <c r="W206" s="10">
        <f t="shared" si="27"/>
        <v>40124.951677878693</v>
      </c>
      <c r="X206" s="12"/>
      <c r="Y206" s="12"/>
      <c r="Z206" s="12"/>
      <c r="AA206" s="9"/>
      <c r="AB206" s="9"/>
    </row>
    <row r="207" spans="1:58" x14ac:dyDescent="0.25">
      <c r="A207" s="3">
        <v>205</v>
      </c>
      <c r="B207" s="3">
        <v>5</v>
      </c>
      <c r="C207" s="5" t="s">
        <v>14</v>
      </c>
      <c r="D207" s="6">
        <v>0</v>
      </c>
      <c r="E207" s="5" t="s">
        <v>15</v>
      </c>
      <c r="F207" s="3" t="s">
        <v>6</v>
      </c>
      <c r="G207" s="3">
        <v>4.4000000000000004</v>
      </c>
      <c r="H207" s="3"/>
      <c r="I207" s="3">
        <f t="shared" si="21"/>
        <v>4.4000000000000004</v>
      </c>
      <c r="J207" s="3" t="s">
        <v>20</v>
      </c>
      <c r="K207" s="2"/>
      <c r="L207" s="2">
        <v>1.119</v>
      </c>
      <c r="M207" s="2">
        <v>0.30399999999999999</v>
      </c>
      <c r="N207" s="2">
        <f t="shared" si="22"/>
        <v>1.423</v>
      </c>
      <c r="O207" s="2">
        <f t="shared" si="23"/>
        <v>0.21363316936050597</v>
      </c>
      <c r="P207" s="10">
        <v>0.25</v>
      </c>
      <c r="Q207" s="10">
        <v>1.67</v>
      </c>
      <c r="R207" s="10">
        <v>0.88</v>
      </c>
      <c r="S207" s="10">
        <f t="shared" si="24"/>
        <v>1.92</v>
      </c>
      <c r="T207" s="10">
        <f t="shared" si="25"/>
        <v>2.8</v>
      </c>
      <c r="U207" s="10">
        <f t="shared" si="26"/>
        <v>0.31428571428571433</v>
      </c>
      <c r="V207" s="10">
        <v>3768.1321535506454</v>
      </c>
      <c r="W207" s="10">
        <f t="shared" si="27"/>
        <v>76945.258575504165</v>
      </c>
      <c r="X207" s="12">
        <v>2.2570000000000001</v>
      </c>
      <c r="Y207" s="12">
        <v>1.5</v>
      </c>
      <c r="Z207" s="12">
        <v>5.7000000000000002E-2</v>
      </c>
      <c r="AA207" s="9">
        <f>SUM(X207:Z207)</f>
        <v>3.8140000000000001</v>
      </c>
      <c r="AB207" s="9">
        <f>Y207/AA207</f>
        <v>0.39328788673308862</v>
      </c>
    </row>
    <row r="208" spans="1:58" x14ac:dyDescent="0.25">
      <c r="A208" s="3">
        <v>206</v>
      </c>
      <c r="B208" s="3">
        <v>5</v>
      </c>
      <c r="C208" s="5" t="s">
        <v>14</v>
      </c>
      <c r="D208" s="6">
        <v>0</v>
      </c>
      <c r="E208" s="5" t="s">
        <v>15</v>
      </c>
      <c r="F208" s="3" t="s">
        <v>7</v>
      </c>
      <c r="G208" s="3">
        <v>2.9</v>
      </c>
      <c r="H208" s="3"/>
      <c r="I208" s="3">
        <f t="shared" si="21"/>
        <v>2.9</v>
      </c>
      <c r="J208" s="3" t="s">
        <v>18</v>
      </c>
      <c r="K208" s="2"/>
      <c r="L208" s="2">
        <v>1.609</v>
      </c>
      <c r="M208" s="2">
        <v>0.63700000000000001</v>
      </c>
      <c r="N208" s="2">
        <f t="shared" si="22"/>
        <v>2.246</v>
      </c>
      <c r="O208" s="2">
        <f t="shared" si="23"/>
        <v>0.28361531611754232</v>
      </c>
      <c r="P208" s="10">
        <v>0.43</v>
      </c>
      <c r="Q208" s="10">
        <v>3.27</v>
      </c>
      <c r="R208" s="10">
        <v>1.48</v>
      </c>
      <c r="S208" s="10">
        <f t="shared" si="24"/>
        <v>3.7</v>
      </c>
      <c r="T208" s="10">
        <f t="shared" si="25"/>
        <v>5.18</v>
      </c>
      <c r="U208" s="10">
        <f t="shared" si="26"/>
        <v>0.28571428571428575</v>
      </c>
      <c r="V208" s="10">
        <v>4434.4165632394233</v>
      </c>
      <c r="W208" s="10">
        <f t="shared" si="27"/>
        <v>90550.786221349015</v>
      </c>
      <c r="X208" s="12"/>
      <c r="Y208" s="12"/>
      <c r="Z208" s="12"/>
      <c r="AA208" s="9"/>
      <c r="AB208" s="9"/>
    </row>
    <row r="209" spans="1:58" x14ac:dyDescent="0.25">
      <c r="A209" s="3">
        <v>207</v>
      </c>
      <c r="B209" s="3">
        <v>5</v>
      </c>
      <c r="C209" s="5" t="s">
        <v>14</v>
      </c>
      <c r="D209" s="6">
        <v>0</v>
      </c>
      <c r="E209" s="5" t="s">
        <v>15</v>
      </c>
      <c r="F209" s="3" t="s">
        <v>8</v>
      </c>
      <c r="G209" s="3">
        <v>5.7</v>
      </c>
      <c r="H209" s="3"/>
      <c r="I209" s="3">
        <f t="shared" si="21"/>
        <v>5.7</v>
      </c>
      <c r="J209" s="3" t="s">
        <v>18</v>
      </c>
      <c r="K209" s="2"/>
      <c r="L209" s="2">
        <v>2.0179999999999998</v>
      </c>
      <c r="M209" s="2">
        <v>0.54500000000000004</v>
      </c>
      <c r="N209" s="2">
        <f t="shared" si="22"/>
        <v>2.5629999999999997</v>
      </c>
      <c r="O209" s="2">
        <f t="shared" si="23"/>
        <v>0.21264143581740153</v>
      </c>
      <c r="P209" s="10">
        <v>1.28</v>
      </c>
      <c r="Q209" s="10">
        <v>1.18</v>
      </c>
      <c r="R209" s="10">
        <v>0.85</v>
      </c>
      <c r="S209" s="10">
        <f t="shared" si="24"/>
        <v>2.46</v>
      </c>
      <c r="T209" s="10">
        <f t="shared" si="25"/>
        <v>3.31</v>
      </c>
      <c r="U209" s="10">
        <f t="shared" si="26"/>
        <v>0.25679758308157097</v>
      </c>
      <c r="V209" s="10">
        <v>17332.389116210416</v>
      </c>
      <c r="W209" s="10">
        <f t="shared" si="27"/>
        <v>353927.38575301663</v>
      </c>
      <c r="X209" s="12"/>
      <c r="Y209" s="12"/>
      <c r="Z209" s="12"/>
      <c r="AA209" s="9"/>
      <c r="AB209" s="9"/>
    </row>
    <row r="210" spans="1:58" x14ac:dyDescent="0.25">
      <c r="A210" s="3">
        <v>208</v>
      </c>
      <c r="B210" s="3">
        <v>5</v>
      </c>
      <c r="C210" s="5" t="s">
        <v>14</v>
      </c>
      <c r="D210" s="6">
        <v>0</v>
      </c>
      <c r="E210" s="5" t="s">
        <v>15</v>
      </c>
      <c r="F210" s="3" t="s">
        <v>6</v>
      </c>
      <c r="G210" s="3">
        <v>1.7</v>
      </c>
      <c r="H210" s="3"/>
      <c r="I210" s="3">
        <f t="shared" si="21"/>
        <v>1.7</v>
      </c>
      <c r="J210" s="3" t="s">
        <v>20</v>
      </c>
      <c r="K210" s="2"/>
      <c r="L210" s="2">
        <v>0.193</v>
      </c>
      <c r="M210" s="2">
        <v>1.7000000000000001E-2</v>
      </c>
      <c r="N210" s="2">
        <f t="shared" si="22"/>
        <v>0.21000000000000002</v>
      </c>
      <c r="O210" s="2">
        <f t="shared" si="23"/>
        <v>8.0952380952380956E-2</v>
      </c>
      <c r="P210" s="10">
        <v>0</v>
      </c>
      <c r="Q210" s="10">
        <v>2.19</v>
      </c>
      <c r="R210" s="10">
        <v>0.94</v>
      </c>
      <c r="S210" s="10">
        <f t="shared" si="24"/>
        <v>2.19</v>
      </c>
      <c r="T210" s="10">
        <f t="shared" si="25"/>
        <v>3.13</v>
      </c>
      <c r="U210" s="10">
        <f t="shared" si="26"/>
        <v>0.30031948881789139</v>
      </c>
      <c r="V210" s="10">
        <v>3206.6203144432457</v>
      </c>
      <c r="W210" s="10">
        <f t="shared" si="27"/>
        <v>65479.186820931071</v>
      </c>
      <c r="X210" s="12">
        <v>2.4849999999999999</v>
      </c>
      <c r="Y210" s="12">
        <v>1.659</v>
      </c>
      <c r="Z210" s="12">
        <v>0.03</v>
      </c>
      <c r="AA210" s="9">
        <f>SUM(X210:Z210)</f>
        <v>4.1740000000000004</v>
      </c>
      <c r="AB210" s="9">
        <f>Y210/AA210</f>
        <v>0.39746046957355052</v>
      </c>
    </row>
    <row r="211" spans="1:58" x14ac:dyDescent="0.25">
      <c r="A211" s="3">
        <v>209</v>
      </c>
      <c r="B211" s="3">
        <v>5</v>
      </c>
      <c r="C211" s="5" t="s">
        <v>14</v>
      </c>
      <c r="D211" s="6">
        <v>0</v>
      </c>
      <c r="E211" s="5" t="s">
        <v>15</v>
      </c>
      <c r="F211" s="3" t="s">
        <v>7</v>
      </c>
      <c r="G211" s="3">
        <v>9.8000000000000007</v>
      </c>
      <c r="H211" s="3"/>
      <c r="I211" s="3">
        <f t="shared" si="21"/>
        <v>9.8000000000000007</v>
      </c>
      <c r="J211" s="3" t="s">
        <v>20</v>
      </c>
      <c r="K211" s="2"/>
      <c r="L211" s="2">
        <v>2.0750000000000002</v>
      </c>
      <c r="M211" s="2">
        <v>0.96499999999999997</v>
      </c>
      <c r="N211" s="2">
        <f t="shared" si="22"/>
        <v>3.04</v>
      </c>
      <c r="O211" s="2">
        <f t="shared" si="23"/>
        <v>0.31743421052631576</v>
      </c>
      <c r="P211" s="10">
        <v>2.15</v>
      </c>
      <c r="Q211" s="10">
        <v>0.79</v>
      </c>
      <c r="R211" s="10">
        <v>1.06</v>
      </c>
      <c r="S211" s="10">
        <f t="shared" si="24"/>
        <v>2.94</v>
      </c>
      <c r="T211" s="10">
        <f t="shared" si="25"/>
        <v>4</v>
      </c>
      <c r="U211" s="10">
        <f t="shared" si="26"/>
        <v>0.26500000000000001</v>
      </c>
      <c r="V211" s="10">
        <v>9059.9015456301386</v>
      </c>
      <c r="W211" s="10">
        <f t="shared" si="27"/>
        <v>185003.18956176742</v>
      </c>
      <c r="X211" s="12"/>
      <c r="Y211" s="12"/>
      <c r="Z211" s="12"/>
      <c r="AA211" s="9"/>
      <c r="AB211" s="9"/>
    </row>
    <row r="212" spans="1:58" x14ac:dyDescent="0.25">
      <c r="A212" s="3">
        <v>210</v>
      </c>
      <c r="B212" s="3">
        <v>5</v>
      </c>
      <c r="C212" s="5" t="s">
        <v>14</v>
      </c>
      <c r="D212" s="6">
        <v>0</v>
      </c>
      <c r="E212" s="5" t="s">
        <v>15</v>
      </c>
      <c r="F212" s="3" t="s">
        <v>8</v>
      </c>
      <c r="G212" s="3">
        <v>2.1</v>
      </c>
      <c r="H212" s="3"/>
      <c r="I212" s="3">
        <f t="shared" ref="I212:I254" si="28">G212+H212</f>
        <v>2.1</v>
      </c>
      <c r="J212" s="3" t="s">
        <v>18</v>
      </c>
      <c r="K212" s="2"/>
      <c r="L212" s="2">
        <v>1.9950000000000001</v>
      </c>
      <c r="M212" s="2">
        <v>0.57799999999999996</v>
      </c>
      <c r="N212" s="2">
        <f t="shared" si="22"/>
        <v>2.573</v>
      </c>
      <c r="O212" s="2">
        <f t="shared" si="23"/>
        <v>0.22464049747376602</v>
      </c>
      <c r="P212" s="10">
        <v>1.19</v>
      </c>
      <c r="Q212" s="10">
        <v>1.35</v>
      </c>
      <c r="R212" s="10">
        <v>0.98</v>
      </c>
      <c r="S212" s="10">
        <f t="shared" si="24"/>
        <v>2.54</v>
      </c>
      <c r="T212" s="10">
        <f t="shared" si="25"/>
        <v>3.52</v>
      </c>
      <c r="U212" s="10">
        <f t="shared" si="26"/>
        <v>0.27840909090909088</v>
      </c>
      <c r="V212" s="10">
        <v>2737.9687160462663</v>
      </c>
      <c r="W212" s="10">
        <f t="shared" si="27"/>
        <v>55909.32118166476</v>
      </c>
      <c r="X212" s="12"/>
      <c r="Y212" s="12"/>
      <c r="Z212" s="12"/>
      <c r="AA212" s="9"/>
      <c r="AB212" s="9"/>
    </row>
    <row r="213" spans="1:58" x14ac:dyDescent="0.25">
      <c r="A213" s="3">
        <v>211</v>
      </c>
      <c r="B213" s="3">
        <v>6</v>
      </c>
      <c r="C213" s="3" t="s">
        <v>5</v>
      </c>
      <c r="D213" s="4" t="s">
        <v>9</v>
      </c>
      <c r="E213" s="5" t="s">
        <v>12</v>
      </c>
      <c r="F213" s="3" t="s">
        <v>6</v>
      </c>
      <c r="G213" s="3">
        <v>14.7</v>
      </c>
      <c r="H213" s="3">
        <v>0.8</v>
      </c>
      <c r="I213" s="3">
        <f t="shared" si="28"/>
        <v>15.5</v>
      </c>
      <c r="J213" s="3" t="s">
        <v>18</v>
      </c>
      <c r="K213" s="2">
        <v>1</v>
      </c>
      <c r="L213" s="2">
        <v>2.5430000000000001</v>
      </c>
      <c r="M213" s="2">
        <v>1.0629999999999999</v>
      </c>
      <c r="N213" s="2">
        <f t="shared" si="22"/>
        <v>3.6059999999999999</v>
      </c>
      <c r="O213" s="2">
        <f t="shared" si="23"/>
        <v>0.29478646699944538</v>
      </c>
      <c r="P213" s="10">
        <v>0.78</v>
      </c>
      <c r="Q213" s="10">
        <v>1.76</v>
      </c>
      <c r="R213" s="10">
        <v>1.37</v>
      </c>
      <c r="S213" s="10">
        <f t="shared" si="24"/>
        <v>2.54</v>
      </c>
      <c r="T213" s="10">
        <f t="shared" si="25"/>
        <v>3.91</v>
      </c>
      <c r="U213" s="10">
        <f t="shared" si="26"/>
        <v>0.35038363171355502</v>
      </c>
      <c r="V213" s="10">
        <v>2516.8621198871956</v>
      </c>
      <c r="W213" s="10">
        <f t="shared" si="27"/>
        <v>51394.324488096529</v>
      </c>
      <c r="X213" s="12">
        <v>2.4860000000000002</v>
      </c>
      <c r="Y213" s="12">
        <v>0.91600000000000004</v>
      </c>
      <c r="Z213" s="12">
        <v>0</v>
      </c>
      <c r="AA213" s="9">
        <f>SUM(X213:Z213)</f>
        <v>3.4020000000000001</v>
      </c>
      <c r="AB213" s="9">
        <f>Y213/AA213</f>
        <v>0.26925338036449148</v>
      </c>
      <c r="AC213">
        <v>166.56410256410257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74.953846153846158</v>
      </c>
      <c r="AJ213">
        <v>0</v>
      </c>
      <c r="AK213">
        <v>0</v>
      </c>
      <c r="AL213">
        <v>557.98974358974363</v>
      </c>
      <c r="AM213">
        <v>541.33333333333337</v>
      </c>
      <c r="AN213">
        <v>0</v>
      </c>
      <c r="AO213">
        <v>0</v>
      </c>
      <c r="AP213">
        <v>0</v>
      </c>
      <c r="AQ213">
        <v>0</v>
      </c>
      <c r="AR213">
        <v>8.3282051282051288</v>
      </c>
      <c r="AS213">
        <v>0</v>
      </c>
      <c r="AT213">
        <v>49.969230769230776</v>
      </c>
      <c r="AU213">
        <v>224.86153846153849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1624</v>
      </c>
      <c r="BB213">
        <v>241.51794871794874</v>
      </c>
      <c r="BC213">
        <v>1107.6512820512821</v>
      </c>
      <c r="BD213">
        <v>274.83076923076925</v>
      </c>
      <c r="BE213">
        <v>0</v>
      </c>
      <c r="BF213">
        <v>7</v>
      </c>
    </row>
    <row r="214" spans="1:58" x14ac:dyDescent="0.25">
      <c r="A214" s="3">
        <v>212</v>
      </c>
      <c r="B214" s="3">
        <v>6</v>
      </c>
      <c r="C214" s="3" t="s">
        <v>5</v>
      </c>
      <c r="D214" s="4" t="s">
        <v>9</v>
      </c>
      <c r="E214" s="5" t="s">
        <v>12</v>
      </c>
      <c r="F214" s="3" t="s">
        <v>7</v>
      </c>
      <c r="G214" s="3">
        <v>9.5</v>
      </c>
      <c r="H214" s="3"/>
      <c r="I214" s="3">
        <f t="shared" si="28"/>
        <v>9.5</v>
      </c>
      <c r="J214" s="3" t="s">
        <v>20</v>
      </c>
      <c r="K214" s="2"/>
      <c r="L214" s="2">
        <v>1.536</v>
      </c>
      <c r="M214" s="2">
        <v>0.39200000000000002</v>
      </c>
      <c r="N214" s="2">
        <f t="shared" si="22"/>
        <v>1.9279999999999999</v>
      </c>
      <c r="O214" s="2">
        <f t="shared" si="23"/>
        <v>0.20331950207468882</v>
      </c>
      <c r="P214" s="10">
        <v>0.78</v>
      </c>
      <c r="Q214" s="10">
        <v>2.09</v>
      </c>
      <c r="R214" s="10">
        <v>1.19</v>
      </c>
      <c r="S214" s="10">
        <f t="shared" si="24"/>
        <v>2.87</v>
      </c>
      <c r="T214" s="10">
        <f t="shared" si="25"/>
        <v>4.0600000000000005</v>
      </c>
      <c r="U214" s="10">
        <f t="shared" si="26"/>
        <v>0.29310344827586204</v>
      </c>
      <c r="V214" s="10">
        <v>2274.6789532086846</v>
      </c>
      <c r="W214" s="10">
        <f t="shared" si="27"/>
        <v>46448.944224521336</v>
      </c>
      <c r="X214" s="12"/>
      <c r="Y214" s="12"/>
      <c r="Z214" s="12"/>
      <c r="AA214" s="9"/>
      <c r="AB214" s="9"/>
      <c r="AC214">
        <v>20.666666666666668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68.888888888888886</v>
      </c>
      <c r="AJ214">
        <v>0</v>
      </c>
      <c r="AK214">
        <v>0</v>
      </c>
      <c r="AL214">
        <v>199.7777777777778</v>
      </c>
      <c r="AM214">
        <v>640.66666666666674</v>
      </c>
      <c r="AN214">
        <v>0</v>
      </c>
      <c r="AO214">
        <v>0</v>
      </c>
      <c r="AP214">
        <v>0</v>
      </c>
      <c r="AQ214">
        <v>6.8888888888888893</v>
      </c>
      <c r="AR214">
        <v>62</v>
      </c>
      <c r="AS214">
        <v>0</v>
      </c>
      <c r="AT214">
        <v>6.8888888888888893</v>
      </c>
      <c r="AU214">
        <v>82.666666666666671</v>
      </c>
      <c r="AV214">
        <v>0</v>
      </c>
      <c r="AW214">
        <v>0</v>
      </c>
      <c r="AX214">
        <v>0</v>
      </c>
      <c r="AY214">
        <v>27.555555555555557</v>
      </c>
      <c r="AZ214">
        <v>0</v>
      </c>
      <c r="BA214">
        <v>1116.0000000000002</v>
      </c>
      <c r="BB214">
        <v>89.555555555555557</v>
      </c>
      <c r="BC214">
        <v>909.33333333333348</v>
      </c>
      <c r="BD214">
        <v>89.555555555555557</v>
      </c>
      <c r="BE214">
        <v>27.555555555555557</v>
      </c>
      <c r="BF214">
        <v>9</v>
      </c>
    </row>
    <row r="215" spans="1:58" x14ac:dyDescent="0.25">
      <c r="A215" s="3">
        <v>213</v>
      </c>
      <c r="B215" s="3">
        <v>6</v>
      </c>
      <c r="C215" s="3" t="s">
        <v>5</v>
      </c>
      <c r="D215" s="4" t="s">
        <v>9</v>
      </c>
      <c r="E215" s="5" t="s">
        <v>12</v>
      </c>
      <c r="F215" s="3" t="s">
        <v>8</v>
      </c>
      <c r="G215" s="3">
        <v>13.2</v>
      </c>
      <c r="H215" s="3"/>
      <c r="I215" s="3">
        <f t="shared" si="28"/>
        <v>13.2</v>
      </c>
      <c r="J215" s="3" t="s">
        <v>20</v>
      </c>
      <c r="K215" s="2"/>
      <c r="L215" s="2">
        <v>2.117</v>
      </c>
      <c r="M215" s="2">
        <v>0.56699999999999995</v>
      </c>
      <c r="N215" s="2">
        <f t="shared" si="22"/>
        <v>2.6840000000000002</v>
      </c>
      <c r="O215" s="2">
        <f t="shared" si="23"/>
        <v>0.21125186289120712</v>
      </c>
      <c r="P215" s="10">
        <v>0.86</v>
      </c>
      <c r="Q215" s="10">
        <v>0.99</v>
      </c>
      <c r="R215" s="10">
        <v>0.88</v>
      </c>
      <c r="S215" s="10">
        <f t="shared" si="24"/>
        <v>1.85</v>
      </c>
      <c r="T215" s="10">
        <f t="shared" si="25"/>
        <v>2.73</v>
      </c>
      <c r="U215" s="10">
        <f t="shared" si="26"/>
        <v>0.32234432234432236</v>
      </c>
      <c r="V215" s="10">
        <v>2184.6651790215965</v>
      </c>
      <c r="W215" s="10">
        <f t="shared" si="27"/>
        <v>44610.862955621</v>
      </c>
      <c r="X215" s="12"/>
      <c r="Y215" s="12"/>
      <c r="Z215" s="12"/>
      <c r="AA215" s="9"/>
      <c r="AB215" s="9"/>
      <c r="AC215">
        <v>150.53521126760563</v>
      </c>
      <c r="AD215">
        <v>9.408450704225352</v>
      </c>
      <c r="AE215">
        <v>0</v>
      </c>
      <c r="AF215">
        <v>0</v>
      </c>
      <c r="AG215">
        <v>0</v>
      </c>
      <c r="AH215">
        <v>0</v>
      </c>
      <c r="AI215">
        <v>291.66197183098592</v>
      </c>
      <c r="AJ215">
        <v>0</v>
      </c>
      <c r="AK215">
        <v>0</v>
      </c>
      <c r="AL215">
        <v>319.88732394366195</v>
      </c>
      <c r="AM215">
        <v>348.11267605633805</v>
      </c>
      <c r="AN215">
        <v>0</v>
      </c>
      <c r="AO215">
        <v>0</v>
      </c>
      <c r="AP215">
        <v>0</v>
      </c>
      <c r="AQ215">
        <v>18.816901408450704</v>
      </c>
      <c r="AR215">
        <v>28.225352112676056</v>
      </c>
      <c r="AS215">
        <v>0</v>
      </c>
      <c r="AT215">
        <v>18.816901408450704</v>
      </c>
      <c r="AU215">
        <v>56.450704225352112</v>
      </c>
      <c r="AV215">
        <v>0</v>
      </c>
      <c r="AW215">
        <v>0</v>
      </c>
      <c r="AX215">
        <v>94.08450704225352</v>
      </c>
      <c r="AY215">
        <v>0</v>
      </c>
      <c r="AZ215">
        <v>0</v>
      </c>
      <c r="BA215">
        <v>1336.0000000000005</v>
      </c>
      <c r="BB215">
        <v>451.6056338028169</v>
      </c>
      <c r="BC215">
        <v>715.04225352112678</v>
      </c>
      <c r="BD215">
        <v>75.267605633802816</v>
      </c>
      <c r="BE215">
        <v>94.08450704225352</v>
      </c>
      <c r="BF215">
        <v>10</v>
      </c>
    </row>
    <row r="216" spans="1:58" x14ac:dyDescent="0.25">
      <c r="A216" s="3">
        <v>214</v>
      </c>
      <c r="B216" s="3">
        <v>6</v>
      </c>
      <c r="C216" s="3" t="s">
        <v>5</v>
      </c>
      <c r="D216" s="6" t="s">
        <v>10</v>
      </c>
      <c r="E216" s="5" t="s">
        <v>12</v>
      </c>
      <c r="F216" s="3" t="s">
        <v>6</v>
      </c>
      <c r="G216" s="3">
        <v>9.4</v>
      </c>
      <c r="H216" s="3"/>
      <c r="I216" s="3">
        <f t="shared" si="28"/>
        <v>9.4</v>
      </c>
      <c r="J216" s="3" t="s">
        <v>20</v>
      </c>
      <c r="K216" s="2"/>
      <c r="L216" s="2">
        <v>1.905</v>
      </c>
      <c r="M216" s="2">
        <v>0.82599999999999996</v>
      </c>
      <c r="N216" s="2">
        <f t="shared" si="22"/>
        <v>2.7309999999999999</v>
      </c>
      <c r="O216" s="2">
        <f t="shared" si="23"/>
        <v>0.30245331380446722</v>
      </c>
      <c r="P216" s="10">
        <v>1.77</v>
      </c>
      <c r="Q216" s="10">
        <v>1.52</v>
      </c>
      <c r="R216" s="10">
        <v>1.54</v>
      </c>
      <c r="S216" s="10">
        <f t="shared" si="24"/>
        <v>3.29</v>
      </c>
      <c r="T216" s="10">
        <f t="shared" si="25"/>
        <v>4.83</v>
      </c>
      <c r="U216" s="10">
        <f t="shared" si="26"/>
        <v>0.31884057971014496</v>
      </c>
      <c r="V216" s="10">
        <v>2954.410648298775</v>
      </c>
      <c r="W216" s="10">
        <f t="shared" si="27"/>
        <v>60329.065438260979</v>
      </c>
      <c r="X216" s="12">
        <v>3.1120000000000001</v>
      </c>
      <c r="Y216" s="12">
        <v>1.6339999999999999</v>
      </c>
      <c r="Z216" s="12">
        <v>0.312</v>
      </c>
      <c r="AA216" s="9">
        <f>SUM(X216:Z216)</f>
        <v>5.0580000000000007</v>
      </c>
      <c r="AB216" s="9">
        <f>Y216/AA216</f>
        <v>0.32305258995650449</v>
      </c>
      <c r="AC216">
        <v>45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105.88235294117646</v>
      </c>
      <c r="AM216">
        <v>29.117647058823529</v>
      </c>
      <c r="AN216">
        <v>0</v>
      </c>
      <c r="AO216">
        <v>0</v>
      </c>
      <c r="AP216">
        <v>2.6470588235294117</v>
      </c>
      <c r="AQ216">
        <v>0</v>
      </c>
      <c r="AR216">
        <v>0</v>
      </c>
      <c r="AS216">
        <v>0</v>
      </c>
      <c r="AT216">
        <v>5.2941176470588234</v>
      </c>
      <c r="AU216">
        <v>217.05882352941177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405</v>
      </c>
      <c r="BB216">
        <v>45</v>
      </c>
      <c r="BC216">
        <v>137.64705882352942</v>
      </c>
      <c r="BD216">
        <v>222.35294117647058</v>
      </c>
      <c r="BE216">
        <v>0</v>
      </c>
      <c r="BF216">
        <v>6</v>
      </c>
    </row>
    <row r="217" spans="1:58" x14ac:dyDescent="0.25">
      <c r="A217" s="3">
        <v>215</v>
      </c>
      <c r="B217" s="3">
        <v>6</v>
      </c>
      <c r="C217" s="3" t="s">
        <v>5</v>
      </c>
      <c r="D217" s="6" t="s">
        <v>10</v>
      </c>
      <c r="E217" s="5" t="s">
        <v>12</v>
      </c>
      <c r="F217" s="3" t="s">
        <v>7</v>
      </c>
      <c r="G217" s="3">
        <v>7.2</v>
      </c>
      <c r="H217" s="3"/>
      <c r="I217" s="3">
        <f t="shared" si="28"/>
        <v>7.2</v>
      </c>
      <c r="J217" s="3" t="s">
        <v>20</v>
      </c>
      <c r="K217" s="2"/>
      <c r="L217" s="2">
        <v>1.9330000000000001</v>
      </c>
      <c r="M217" s="2">
        <v>0.45900000000000002</v>
      </c>
      <c r="N217" s="2">
        <f t="shared" si="22"/>
        <v>2.3919999999999999</v>
      </c>
      <c r="O217" s="2">
        <f t="shared" si="23"/>
        <v>0.19188963210702342</v>
      </c>
      <c r="P217" s="10">
        <v>1.27</v>
      </c>
      <c r="Q217" s="10">
        <v>1.94</v>
      </c>
      <c r="R217" s="10">
        <v>1.1499999999999999</v>
      </c>
      <c r="S217" s="10">
        <f t="shared" si="24"/>
        <v>3.21</v>
      </c>
      <c r="T217" s="10">
        <f t="shared" si="25"/>
        <v>4.3599999999999994</v>
      </c>
      <c r="U217" s="10">
        <f t="shared" si="26"/>
        <v>0.26376146788990829</v>
      </c>
      <c r="V217" s="10">
        <v>1634.1580629343766</v>
      </c>
      <c r="W217" s="10">
        <f t="shared" si="27"/>
        <v>33369.507645119971</v>
      </c>
      <c r="X217" s="12"/>
      <c r="Y217" s="12"/>
      <c r="Z217" s="12"/>
      <c r="AA217" s="9"/>
      <c r="AB217" s="9"/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2</v>
      </c>
      <c r="AJ217">
        <v>0</v>
      </c>
      <c r="AK217">
        <v>2</v>
      </c>
      <c r="AL217">
        <v>32</v>
      </c>
      <c r="AM217">
        <v>14</v>
      </c>
      <c r="AN217">
        <v>0</v>
      </c>
      <c r="AO217">
        <v>0</v>
      </c>
      <c r="AP217">
        <v>2</v>
      </c>
      <c r="AQ217">
        <v>8</v>
      </c>
      <c r="AR217">
        <v>0</v>
      </c>
      <c r="AS217">
        <v>0</v>
      </c>
      <c r="AT217">
        <v>0</v>
      </c>
      <c r="AU217">
        <v>186</v>
      </c>
      <c r="AV217">
        <v>0</v>
      </c>
      <c r="AW217">
        <v>0</v>
      </c>
      <c r="AX217">
        <v>2</v>
      </c>
      <c r="AY217">
        <v>0</v>
      </c>
      <c r="AZ217">
        <v>0</v>
      </c>
      <c r="BA217">
        <v>248</v>
      </c>
      <c r="BB217">
        <v>2</v>
      </c>
      <c r="BC217">
        <v>58</v>
      </c>
      <c r="BD217">
        <v>186</v>
      </c>
      <c r="BE217">
        <v>2</v>
      </c>
      <c r="BF217">
        <v>8</v>
      </c>
    </row>
    <row r="218" spans="1:58" x14ac:dyDescent="0.25">
      <c r="A218" s="3">
        <v>216</v>
      </c>
      <c r="B218" s="3">
        <v>6</v>
      </c>
      <c r="C218" s="3" t="s">
        <v>5</v>
      </c>
      <c r="D218" s="6" t="s">
        <v>10</v>
      </c>
      <c r="E218" s="5" t="s">
        <v>12</v>
      </c>
      <c r="F218" s="3" t="s">
        <v>8</v>
      </c>
      <c r="G218" s="3">
        <v>11</v>
      </c>
      <c r="H218" s="3"/>
      <c r="I218" s="3">
        <f t="shared" si="28"/>
        <v>11</v>
      </c>
      <c r="J218" s="3" t="s">
        <v>20</v>
      </c>
      <c r="K218" s="2"/>
      <c r="L218" s="2">
        <v>0.51</v>
      </c>
      <c r="M218" s="2">
        <v>0.185</v>
      </c>
      <c r="N218" s="2">
        <f t="shared" si="22"/>
        <v>0.69500000000000006</v>
      </c>
      <c r="O218" s="2">
        <f t="shared" si="23"/>
        <v>0.26618705035971219</v>
      </c>
      <c r="P218" s="10">
        <v>0.83</v>
      </c>
      <c r="Q218" s="10">
        <v>2.34</v>
      </c>
      <c r="R218" s="10">
        <v>1.37</v>
      </c>
      <c r="S218" s="10">
        <f t="shared" si="24"/>
        <v>3.17</v>
      </c>
      <c r="T218" s="10">
        <f t="shared" si="25"/>
        <v>4.54</v>
      </c>
      <c r="U218" s="10">
        <f t="shared" si="26"/>
        <v>0.30176211453744495</v>
      </c>
      <c r="V218" s="10">
        <v>2169.4914355974702</v>
      </c>
      <c r="W218" s="10">
        <f t="shared" si="27"/>
        <v>44301.015114900336</v>
      </c>
      <c r="X218" s="12"/>
      <c r="Y218" s="12"/>
      <c r="Z218" s="12"/>
      <c r="AA218" s="9"/>
      <c r="AB218" s="9"/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1088.3048780487804</v>
      </c>
      <c r="AM218">
        <v>0</v>
      </c>
      <c r="AN218">
        <v>0</v>
      </c>
      <c r="AO218">
        <v>0</v>
      </c>
      <c r="AP218">
        <v>0</v>
      </c>
      <c r="AQ218">
        <v>7.2073170731707314</v>
      </c>
      <c r="AR218">
        <v>0</v>
      </c>
      <c r="AS218">
        <v>0</v>
      </c>
      <c r="AT218">
        <v>14.414634146341463</v>
      </c>
      <c r="AU218">
        <v>72.073170731707307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1182</v>
      </c>
      <c r="BB218">
        <v>0</v>
      </c>
      <c r="BC218">
        <v>1095.5121951219512</v>
      </c>
      <c r="BD218">
        <v>86.487804878048763</v>
      </c>
      <c r="BE218">
        <v>0</v>
      </c>
      <c r="BF218">
        <v>4</v>
      </c>
    </row>
    <row r="219" spans="1:58" x14ac:dyDescent="0.25">
      <c r="A219" s="3">
        <v>217</v>
      </c>
      <c r="B219" s="3">
        <v>6</v>
      </c>
      <c r="C219" s="3" t="s">
        <v>5</v>
      </c>
      <c r="D219" s="4" t="s">
        <v>11</v>
      </c>
      <c r="E219" s="5" t="s">
        <v>12</v>
      </c>
      <c r="F219" s="3" t="s">
        <v>6</v>
      </c>
      <c r="G219" s="11">
        <v>3.8</v>
      </c>
      <c r="H219" s="11"/>
      <c r="I219" s="3">
        <f t="shared" si="28"/>
        <v>3.8</v>
      </c>
      <c r="J219" s="3" t="s">
        <v>20</v>
      </c>
      <c r="K219" s="2"/>
      <c r="L219" s="2">
        <v>2.27</v>
      </c>
      <c r="M219" s="2">
        <v>0.58799999999999997</v>
      </c>
      <c r="N219" s="2">
        <f t="shared" si="22"/>
        <v>2.8580000000000001</v>
      </c>
      <c r="O219" s="2">
        <f t="shared" si="23"/>
        <v>0.20573827851644505</v>
      </c>
      <c r="P219" s="10">
        <v>1.36</v>
      </c>
      <c r="Q219" s="10">
        <v>1.65</v>
      </c>
      <c r="R219" s="10">
        <v>1.1399999999999999</v>
      </c>
      <c r="S219" s="10">
        <f t="shared" si="24"/>
        <v>3.01</v>
      </c>
      <c r="T219" s="10">
        <f t="shared" si="25"/>
        <v>4.1499999999999995</v>
      </c>
      <c r="U219" s="10">
        <f t="shared" si="26"/>
        <v>0.27469879518072288</v>
      </c>
      <c r="V219" s="10">
        <v>1831.1322668157811</v>
      </c>
      <c r="W219" s="10">
        <f t="shared" si="27"/>
        <v>37391.720888378251</v>
      </c>
      <c r="X219" s="12">
        <v>2.258</v>
      </c>
      <c r="Y219" s="12">
        <v>1.0820000000000001</v>
      </c>
      <c r="Z219" s="12">
        <v>0.33700000000000002</v>
      </c>
      <c r="AA219" s="9">
        <f>SUM(X219:Z219)</f>
        <v>3.677</v>
      </c>
      <c r="AB219" s="9">
        <f>Y219/AA219</f>
        <v>0.2942616263258091</v>
      </c>
      <c r="AC219">
        <v>1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169</v>
      </c>
      <c r="AM219">
        <v>0</v>
      </c>
      <c r="AN219">
        <v>1</v>
      </c>
      <c r="AO219">
        <v>0</v>
      </c>
      <c r="AP219">
        <v>1</v>
      </c>
      <c r="AQ219">
        <v>0</v>
      </c>
      <c r="AR219">
        <v>0</v>
      </c>
      <c r="AS219">
        <v>0</v>
      </c>
      <c r="AT219">
        <v>0</v>
      </c>
      <c r="AU219">
        <v>70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242</v>
      </c>
      <c r="BB219">
        <v>1</v>
      </c>
      <c r="BC219">
        <v>171</v>
      </c>
      <c r="BD219">
        <v>70</v>
      </c>
      <c r="BE219">
        <v>0</v>
      </c>
      <c r="BF219">
        <v>5</v>
      </c>
    </row>
    <row r="220" spans="1:58" x14ac:dyDescent="0.25">
      <c r="A220" s="3">
        <v>218</v>
      </c>
      <c r="B220" s="3">
        <v>6</v>
      </c>
      <c r="C220" s="3" t="s">
        <v>5</v>
      </c>
      <c r="D220" s="4" t="s">
        <v>11</v>
      </c>
      <c r="E220" s="5" t="s">
        <v>12</v>
      </c>
      <c r="F220" s="3" t="s">
        <v>7</v>
      </c>
      <c r="G220" s="3">
        <v>7.9</v>
      </c>
      <c r="H220" s="3"/>
      <c r="I220" s="3">
        <f t="shared" si="28"/>
        <v>7.9</v>
      </c>
      <c r="J220" s="3" t="s">
        <v>20</v>
      </c>
      <c r="K220" s="2">
        <v>1</v>
      </c>
      <c r="L220" s="2">
        <v>2.5489999999999999</v>
      </c>
      <c r="M220" s="2">
        <v>0.69799999999999995</v>
      </c>
      <c r="N220" s="2">
        <f t="shared" si="22"/>
        <v>3.2469999999999999</v>
      </c>
      <c r="O220" s="2">
        <f t="shared" si="23"/>
        <v>0.21496766245765322</v>
      </c>
      <c r="P220" s="10">
        <v>1.69</v>
      </c>
      <c r="Q220" s="10">
        <v>1.28</v>
      </c>
      <c r="R220" s="10">
        <v>0.93</v>
      </c>
      <c r="S220" s="10">
        <f t="shared" si="24"/>
        <v>2.9699999999999998</v>
      </c>
      <c r="T220" s="10">
        <f t="shared" si="25"/>
        <v>3.9</v>
      </c>
      <c r="U220" s="10">
        <f t="shared" si="26"/>
        <v>0.23846153846153847</v>
      </c>
      <c r="V220" s="10">
        <v>4321.9746478026536</v>
      </c>
      <c r="W220" s="10">
        <f t="shared" si="27"/>
        <v>88254.722308130178</v>
      </c>
      <c r="X220" s="12"/>
      <c r="Y220" s="12"/>
      <c r="Z220" s="12"/>
      <c r="AA220" s="9"/>
      <c r="AB220" s="9"/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2</v>
      </c>
      <c r="AM220">
        <v>0</v>
      </c>
      <c r="AN220">
        <v>0</v>
      </c>
      <c r="AO220">
        <v>1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3</v>
      </c>
      <c r="BB220">
        <v>0</v>
      </c>
      <c r="BC220">
        <v>3</v>
      </c>
      <c r="BD220">
        <v>0</v>
      </c>
      <c r="BE220">
        <v>0</v>
      </c>
      <c r="BF220">
        <v>2</v>
      </c>
    </row>
    <row r="221" spans="1:58" x14ac:dyDescent="0.25">
      <c r="A221" s="3">
        <v>219</v>
      </c>
      <c r="B221" s="3">
        <v>6</v>
      </c>
      <c r="C221" s="3" t="s">
        <v>5</v>
      </c>
      <c r="D221" s="4" t="s">
        <v>11</v>
      </c>
      <c r="E221" s="5" t="s">
        <v>12</v>
      </c>
      <c r="F221" s="3" t="s">
        <v>8</v>
      </c>
      <c r="G221" s="3">
        <v>14.5</v>
      </c>
      <c r="H221" s="3"/>
      <c r="I221" s="3">
        <f t="shared" si="28"/>
        <v>14.5</v>
      </c>
      <c r="J221" s="3" t="s">
        <v>20</v>
      </c>
      <c r="K221" s="2"/>
      <c r="L221" s="2">
        <v>2.226</v>
      </c>
      <c r="M221" s="2">
        <v>0.95799999999999996</v>
      </c>
      <c r="N221" s="2">
        <f t="shared" si="22"/>
        <v>3.1840000000000002</v>
      </c>
      <c r="O221" s="2">
        <f t="shared" si="23"/>
        <v>0.30087939698492461</v>
      </c>
      <c r="P221" s="10">
        <v>1.2</v>
      </c>
      <c r="Q221" s="10">
        <v>2.2599999999999998</v>
      </c>
      <c r="R221" s="10">
        <v>1.01</v>
      </c>
      <c r="S221" s="10">
        <f t="shared" si="24"/>
        <v>3.46</v>
      </c>
      <c r="T221" s="10">
        <f t="shared" si="25"/>
        <v>4.47</v>
      </c>
      <c r="U221" s="10">
        <f t="shared" si="26"/>
        <v>0.22595078299776289</v>
      </c>
      <c r="V221" s="10">
        <v>2274.6788200137789</v>
      </c>
      <c r="W221" s="10">
        <f t="shared" si="27"/>
        <v>46448.941504681359</v>
      </c>
      <c r="X221" s="12"/>
      <c r="Y221" s="12"/>
      <c r="Z221" s="12"/>
      <c r="AA221" s="9"/>
      <c r="AB221" s="9"/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645</v>
      </c>
      <c r="AM221">
        <v>0</v>
      </c>
      <c r="AN221">
        <v>0</v>
      </c>
      <c r="AO221">
        <v>0</v>
      </c>
      <c r="AP221">
        <v>1</v>
      </c>
      <c r="AQ221">
        <v>0</v>
      </c>
      <c r="AR221">
        <v>0</v>
      </c>
      <c r="AS221">
        <v>0</v>
      </c>
      <c r="AT221">
        <v>0</v>
      </c>
      <c r="AU221">
        <v>4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650</v>
      </c>
      <c r="BB221">
        <v>0</v>
      </c>
      <c r="BC221">
        <v>646</v>
      </c>
      <c r="BD221">
        <v>4</v>
      </c>
      <c r="BE221">
        <v>0</v>
      </c>
      <c r="BF221">
        <v>3</v>
      </c>
    </row>
    <row r="222" spans="1:58" x14ac:dyDescent="0.25">
      <c r="A222" s="3">
        <v>220</v>
      </c>
      <c r="B222" s="3">
        <v>6</v>
      </c>
      <c r="C222" s="3" t="s">
        <v>5</v>
      </c>
      <c r="D222" s="4" t="s">
        <v>9</v>
      </c>
      <c r="E222" s="5" t="s">
        <v>13</v>
      </c>
      <c r="F222" s="3" t="s">
        <v>6</v>
      </c>
      <c r="G222" s="3">
        <v>7.6</v>
      </c>
      <c r="H222" s="3"/>
      <c r="I222" s="3">
        <f t="shared" si="28"/>
        <v>7.6</v>
      </c>
      <c r="J222" s="3" t="s">
        <v>20</v>
      </c>
      <c r="K222" s="2"/>
      <c r="L222" s="2">
        <v>2.431</v>
      </c>
      <c r="M222" s="2">
        <v>0.96299999999999997</v>
      </c>
      <c r="N222" s="2">
        <f t="shared" si="22"/>
        <v>3.3940000000000001</v>
      </c>
      <c r="O222" s="2">
        <f t="shared" si="23"/>
        <v>0.28373600471420152</v>
      </c>
      <c r="P222" s="10">
        <v>1.83</v>
      </c>
      <c r="Q222" s="10">
        <v>1.31</v>
      </c>
      <c r="R222" s="10">
        <v>0.9</v>
      </c>
      <c r="S222" s="10">
        <f t="shared" si="24"/>
        <v>3.14</v>
      </c>
      <c r="T222" s="10">
        <f t="shared" si="25"/>
        <v>4.04</v>
      </c>
      <c r="U222" s="10">
        <f t="shared" si="26"/>
        <v>0.22277227722772278</v>
      </c>
      <c r="V222" s="10">
        <v>2395.8929226567207</v>
      </c>
      <c r="W222" s="10">
        <f t="shared" si="27"/>
        <v>48924.133480650227</v>
      </c>
      <c r="X222" s="12">
        <v>2.2200000000000002</v>
      </c>
      <c r="Y222" s="12">
        <v>1.1359999999999999</v>
      </c>
      <c r="Z222" s="12">
        <v>0.66</v>
      </c>
      <c r="AA222" s="9">
        <f>SUM(X222:Z222)</f>
        <v>4.016</v>
      </c>
      <c r="AB222" s="9">
        <f>Y222/AA222</f>
        <v>0.28286852589641431</v>
      </c>
    </row>
    <row r="223" spans="1:58" x14ac:dyDescent="0.25">
      <c r="A223" s="3">
        <v>221</v>
      </c>
      <c r="B223" s="3">
        <v>6</v>
      </c>
      <c r="C223" s="3" t="s">
        <v>5</v>
      </c>
      <c r="D223" s="4" t="s">
        <v>9</v>
      </c>
      <c r="E223" s="5" t="s">
        <v>13</v>
      </c>
      <c r="F223" s="3" t="s">
        <v>7</v>
      </c>
      <c r="G223" s="3">
        <v>21.1</v>
      </c>
      <c r="H223" s="3">
        <v>0.4</v>
      </c>
      <c r="I223" s="3">
        <f t="shared" si="28"/>
        <v>21.5</v>
      </c>
      <c r="J223" s="3" t="s">
        <v>20</v>
      </c>
      <c r="K223" s="2">
        <v>2</v>
      </c>
      <c r="L223" s="2">
        <v>3.33</v>
      </c>
      <c r="M223" s="2">
        <v>0.83799999999999997</v>
      </c>
      <c r="N223" s="2">
        <f t="shared" si="22"/>
        <v>4.1680000000000001</v>
      </c>
      <c r="O223" s="2">
        <f t="shared" si="23"/>
        <v>0.20105566218809978</v>
      </c>
      <c r="P223" s="10">
        <v>2.0499999999999998</v>
      </c>
      <c r="Q223" s="10">
        <v>1.06</v>
      </c>
      <c r="R223" s="10">
        <v>1.05</v>
      </c>
      <c r="S223" s="10">
        <f t="shared" si="24"/>
        <v>3.11</v>
      </c>
      <c r="T223" s="10">
        <f t="shared" si="25"/>
        <v>4.16</v>
      </c>
      <c r="U223" s="10">
        <f t="shared" si="26"/>
        <v>0.25240384615384615</v>
      </c>
      <c r="V223" s="10">
        <v>1352.9398361422514</v>
      </c>
      <c r="W223" s="10">
        <f t="shared" si="27"/>
        <v>27627.031454024771</v>
      </c>
      <c r="X223" s="12"/>
      <c r="Y223" s="12"/>
      <c r="Z223" s="12"/>
      <c r="AA223" s="9"/>
      <c r="AB223" s="9"/>
    </row>
    <row r="224" spans="1:58" x14ac:dyDescent="0.25">
      <c r="A224" s="3">
        <v>222</v>
      </c>
      <c r="B224" s="3">
        <v>6</v>
      </c>
      <c r="C224" s="3" t="s">
        <v>5</v>
      </c>
      <c r="D224" s="4" t="s">
        <v>9</v>
      </c>
      <c r="E224" s="5" t="s">
        <v>13</v>
      </c>
      <c r="F224" s="3" t="s">
        <v>8</v>
      </c>
      <c r="G224" s="3">
        <v>14.6</v>
      </c>
      <c r="H224" s="3"/>
      <c r="I224" s="3">
        <f t="shared" si="28"/>
        <v>14.6</v>
      </c>
      <c r="J224" s="3" t="s">
        <v>18</v>
      </c>
      <c r="K224" s="2"/>
      <c r="L224" s="2">
        <v>2.9129999999999998</v>
      </c>
      <c r="M224" s="2">
        <v>0.96799999999999997</v>
      </c>
      <c r="N224" s="2">
        <f t="shared" si="22"/>
        <v>3.8809999999999998</v>
      </c>
      <c r="O224" s="2">
        <f t="shared" si="23"/>
        <v>0.24942025251223912</v>
      </c>
      <c r="P224" s="10">
        <v>2.04</v>
      </c>
      <c r="Q224" s="10">
        <v>0.9</v>
      </c>
      <c r="R224" s="10">
        <v>1.06</v>
      </c>
      <c r="S224" s="10">
        <f t="shared" si="24"/>
        <v>2.94</v>
      </c>
      <c r="T224" s="10">
        <f t="shared" si="25"/>
        <v>4</v>
      </c>
      <c r="U224" s="10">
        <f t="shared" si="26"/>
        <v>0.26500000000000001</v>
      </c>
      <c r="V224" s="10">
        <v>4860.3783938220804</v>
      </c>
      <c r="W224" s="10">
        <f t="shared" si="27"/>
        <v>99248.926801846872</v>
      </c>
      <c r="X224" s="12"/>
      <c r="Y224" s="12"/>
      <c r="Z224" s="12"/>
      <c r="AA224" s="9"/>
      <c r="AB224" s="9"/>
    </row>
    <row r="225" spans="1:58" x14ac:dyDescent="0.25">
      <c r="A225" s="3">
        <v>223</v>
      </c>
      <c r="B225" s="3">
        <v>6</v>
      </c>
      <c r="C225" s="3" t="s">
        <v>5</v>
      </c>
      <c r="D225" s="6" t="s">
        <v>10</v>
      </c>
      <c r="E225" s="5" t="s">
        <v>13</v>
      </c>
      <c r="F225" s="3" t="s">
        <v>6</v>
      </c>
      <c r="G225" s="3">
        <v>8.6999999999999993</v>
      </c>
      <c r="H225" s="3"/>
      <c r="I225" s="3">
        <f t="shared" si="28"/>
        <v>8.6999999999999993</v>
      </c>
      <c r="J225" s="3" t="s">
        <v>18</v>
      </c>
      <c r="K225" s="2"/>
      <c r="L225" s="2">
        <v>2.2210000000000001</v>
      </c>
      <c r="M225" s="2">
        <v>1.002</v>
      </c>
      <c r="N225" s="2">
        <f t="shared" si="22"/>
        <v>3.2229999999999999</v>
      </c>
      <c r="O225" s="2">
        <f t="shared" si="23"/>
        <v>0.3108904747130003</v>
      </c>
      <c r="P225" s="10">
        <v>1.32</v>
      </c>
      <c r="Q225" s="10">
        <v>1.82</v>
      </c>
      <c r="R225" s="10">
        <v>1.06</v>
      </c>
      <c r="S225" s="10">
        <f t="shared" si="24"/>
        <v>3.14</v>
      </c>
      <c r="T225" s="10">
        <f t="shared" si="25"/>
        <v>4.2</v>
      </c>
      <c r="U225" s="10">
        <f t="shared" si="26"/>
        <v>0.25238095238095237</v>
      </c>
      <c r="V225" s="10">
        <v>3700.3210420752157</v>
      </c>
      <c r="W225" s="10">
        <f t="shared" si="27"/>
        <v>75560.555679175901</v>
      </c>
      <c r="X225" s="12">
        <v>2.214</v>
      </c>
      <c r="Y225" s="12">
        <v>1.147</v>
      </c>
      <c r="Z225" s="12">
        <v>8.4000000000000005E-2</v>
      </c>
      <c r="AA225" s="9">
        <f>SUM(X225:Z225)</f>
        <v>3.4449999999999998</v>
      </c>
      <c r="AB225" s="9">
        <f>Y225/AA225</f>
        <v>0.33294629898403483</v>
      </c>
    </row>
    <row r="226" spans="1:58" x14ac:dyDescent="0.25">
      <c r="A226" s="3">
        <v>224</v>
      </c>
      <c r="B226" s="3">
        <v>6</v>
      </c>
      <c r="C226" s="3" t="s">
        <v>5</v>
      </c>
      <c r="D226" s="6" t="s">
        <v>10</v>
      </c>
      <c r="E226" s="5" t="s">
        <v>13</v>
      </c>
      <c r="F226" s="3" t="s">
        <v>7</v>
      </c>
      <c r="G226" s="3">
        <v>14.6</v>
      </c>
      <c r="H226" s="3">
        <v>1.4</v>
      </c>
      <c r="I226" s="3">
        <f t="shared" si="28"/>
        <v>16</v>
      </c>
      <c r="J226" s="3" t="s">
        <v>18</v>
      </c>
      <c r="K226" s="2"/>
      <c r="L226" s="2">
        <v>2.2360000000000002</v>
      </c>
      <c r="M226" s="2">
        <v>0.98199999999999998</v>
      </c>
      <c r="N226" s="2">
        <f t="shared" si="22"/>
        <v>3.218</v>
      </c>
      <c r="O226" s="2">
        <f t="shared" si="23"/>
        <v>0.30515848353014297</v>
      </c>
      <c r="P226" s="10">
        <v>2.4</v>
      </c>
      <c r="Q226" s="10">
        <v>0.35</v>
      </c>
      <c r="R226" s="10">
        <v>0.85</v>
      </c>
      <c r="S226" s="10">
        <f t="shared" si="24"/>
        <v>2.75</v>
      </c>
      <c r="T226" s="10">
        <f t="shared" si="25"/>
        <v>3.6</v>
      </c>
      <c r="U226" s="10">
        <f t="shared" si="26"/>
        <v>0.2361111111111111</v>
      </c>
      <c r="V226" s="10">
        <v>1277.4701281773002</v>
      </c>
      <c r="W226" s="10">
        <f t="shared" si="27"/>
        <v>26085.940017380468</v>
      </c>
      <c r="X226" s="12"/>
      <c r="Y226" s="12"/>
      <c r="Z226" s="12"/>
      <c r="AA226" s="9"/>
      <c r="AB226" s="9"/>
    </row>
    <row r="227" spans="1:58" x14ac:dyDescent="0.25">
      <c r="A227" s="3">
        <v>225</v>
      </c>
      <c r="B227" s="3">
        <v>6</v>
      </c>
      <c r="C227" s="3" t="s">
        <v>5</v>
      </c>
      <c r="D227" s="6" t="s">
        <v>10</v>
      </c>
      <c r="E227" s="5" t="s">
        <v>13</v>
      </c>
      <c r="F227" s="3" t="s">
        <v>8</v>
      </c>
      <c r="G227" s="3">
        <v>9.9</v>
      </c>
      <c r="H227" s="3"/>
      <c r="I227" s="3">
        <f t="shared" si="28"/>
        <v>9.9</v>
      </c>
      <c r="J227" s="3" t="s">
        <v>20</v>
      </c>
      <c r="K227" s="2">
        <v>1</v>
      </c>
      <c r="L227" s="2">
        <v>2.3279999999999998</v>
      </c>
      <c r="M227" s="2">
        <v>1.1160000000000001</v>
      </c>
      <c r="N227" s="2">
        <f t="shared" si="22"/>
        <v>3.444</v>
      </c>
      <c r="O227" s="2">
        <f t="shared" si="23"/>
        <v>0.32404181184668995</v>
      </c>
      <c r="P227" s="10">
        <v>1.1599999999999999</v>
      </c>
      <c r="Q227" s="10">
        <v>2.14</v>
      </c>
      <c r="R227" s="10">
        <v>1.26</v>
      </c>
      <c r="S227" s="10">
        <f t="shared" si="24"/>
        <v>3.3</v>
      </c>
      <c r="T227" s="10">
        <f t="shared" si="25"/>
        <v>4.5599999999999996</v>
      </c>
      <c r="U227" s="10">
        <f t="shared" si="26"/>
        <v>0.27631578947368424</v>
      </c>
      <c r="V227" s="10">
        <v>2885.9273593365315</v>
      </c>
      <c r="W227" s="10">
        <f t="shared" si="27"/>
        <v>58930.636677651972</v>
      </c>
      <c r="X227" s="12"/>
      <c r="Y227" s="12"/>
      <c r="Z227" s="12"/>
      <c r="AA227" s="9"/>
      <c r="AB227" s="9"/>
    </row>
    <row r="228" spans="1:58" x14ac:dyDescent="0.25">
      <c r="A228" s="3">
        <v>226</v>
      </c>
      <c r="B228" s="3">
        <v>6</v>
      </c>
      <c r="C228" s="3" t="s">
        <v>5</v>
      </c>
      <c r="D228" s="4" t="s">
        <v>11</v>
      </c>
      <c r="E228" s="5" t="s">
        <v>13</v>
      </c>
      <c r="F228" s="3" t="s">
        <v>6</v>
      </c>
      <c r="G228" s="3">
        <v>16.8</v>
      </c>
      <c r="H228" s="3"/>
      <c r="I228" s="3">
        <f t="shared" si="28"/>
        <v>16.8</v>
      </c>
      <c r="J228" s="3" t="s">
        <v>18</v>
      </c>
      <c r="K228" s="2">
        <v>2</v>
      </c>
      <c r="L228" s="2">
        <v>2.8839999999999999</v>
      </c>
      <c r="M228" s="2">
        <v>1.4359999999999999</v>
      </c>
      <c r="N228" s="2">
        <f t="shared" si="22"/>
        <v>4.32</v>
      </c>
      <c r="O228" s="2">
        <f t="shared" si="23"/>
        <v>0.33240740740740737</v>
      </c>
      <c r="P228" s="10">
        <v>1.48</v>
      </c>
      <c r="Q228" s="10">
        <v>1.98</v>
      </c>
      <c r="R228" s="10">
        <v>1.18</v>
      </c>
      <c r="S228" s="10">
        <f t="shared" si="24"/>
        <v>3.46</v>
      </c>
      <c r="T228" s="10">
        <f t="shared" si="25"/>
        <v>4.6399999999999997</v>
      </c>
      <c r="U228" s="10">
        <f t="shared" si="26"/>
        <v>0.25431034482758619</v>
      </c>
      <c r="V228" s="10">
        <v>2256.0777750856332</v>
      </c>
      <c r="W228" s="10">
        <f t="shared" si="27"/>
        <v>46069.108167248625</v>
      </c>
      <c r="X228" s="12">
        <v>2.1739999999999999</v>
      </c>
      <c r="Y228" s="12">
        <v>1.2609999999999999</v>
      </c>
      <c r="Z228" s="12">
        <v>6.0999999999999999E-2</v>
      </c>
      <c r="AA228" s="9">
        <f>SUM(X228:Z228)</f>
        <v>3.4959999999999996</v>
      </c>
      <c r="AB228" s="9">
        <f>Y228/AA228</f>
        <v>0.36069794050343251</v>
      </c>
    </row>
    <row r="229" spans="1:58" x14ac:dyDescent="0.25">
      <c r="A229" s="3">
        <v>227</v>
      </c>
      <c r="B229" s="3">
        <v>6</v>
      </c>
      <c r="C229" s="3" t="s">
        <v>5</v>
      </c>
      <c r="D229" s="4" t="s">
        <v>11</v>
      </c>
      <c r="E229" s="5" t="s">
        <v>13</v>
      </c>
      <c r="F229" s="3" t="s">
        <v>7</v>
      </c>
      <c r="G229" s="3">
        <v>7.9</v>
      </c>
      <c r="H229" s="3"/>
      <c r="I229" s="3">
        <f t="shared" si="28"/>
        <v>7.9</v>
      </c>
      <c r="J229" s="3" t="s">
        <v>20</v>
      </c>
      <c r="K229" s="2">
        <v>2</v>
      </c>
      <c r="L229" s="2">
        <v>2.173</v>
      </c>
      <c r="M229" s="2">
        <v>0.69799999999999995</v>
      </c>
      <c r="N229" s="2">
        <f t="shared" si="22"/>
        <v>2.871</v>
      </c>
      <c r="O229" s="2">
        <f t="shared" si="23"/>
        <v>0.24312086381051898</v>
      </c>
      <c r="P229" s="10">
        <v>1.64</v>
      </c>
      <c r="Q229" s="10">
        <v>2.0499999999999998</v>
      </c>
      <c r="R229" s="10">
        <v>1.37</v>
      </c>
      <c r="S229" s="10">
        <f t="shared" si="24"/>
        <v>3.6899999999999995</v>
      </c>
      <c r="T229" s="10">
        <f t="shared" si="25"/>
        <v>5.0599999999999996</v>
      </c>
      <c r="U229" s="10">
        <f t="shared" si="26"/>
        <v>0.27075098814229254</v>
      </c>
      <c r="V229" s="10">
        <v>2447.1681435581968</v>
      </c>
      <c r="W229" s="10">
        <f t="shared" si="27"/>
        <v>49971.173491458372</v>
      </c>
      <c r="X229" s="12"/>
      <c r="Y229" s="12"/>
      <c r="Z229" s="12"/>
    </row>
    <row r="230" spans="1:58" x14ac:dyDescent="0.25">
      <c r="A230" s="3">
        <v>228</v>
      </c>
      <c r="B230" s="3">
        <v>6</v>
      </c>
      <c r="C230" s="3" t="s">
        <v>5</v>
      </c>
      <c r="D230" s="4" t="s">
        <v>11</v>
      </c>
      <c r="E230" s="5" t="s">
        <v>13</v>
      </c>
      <c r="F230" s="3" t="s">
        <v>8</v>
      </c>
      <c r="G230" s="3">
        <v>10.6</v>
      </c>
      <c r="H230" s="3"/>
      <c r="I230" s="3">
        <f t="shared" si="28"/>
        <v>10.6</v>
      </c>
      <c r="J230" s="3" t="s">
        <v>20</v>
      </c>
      <c r="K230" s="2">
        <v>1</v>
      </c>
      <c r="L230" s="2">
        <v>2.464</v>
      </c>
      <c r="M230" s="2">
        <v>0.79200000000000004</v>
      </c>
      <c r="N230" s="2">
        <f t="shared" si="22"/>
        <v>3.2560000000000002</v>
      </c>
      <c r="O230" s="2">
        <f t="shared" si="23"/>
        <v>0.24324324324324323</v>
      </c>
      <c r="P230" s="10">
        <v>1.66</v>
      </c>
      <c r="Q230" s="10">
        <v>1.46</v>
      </c>
      <c r="R230" s="10">
        <v>0.99</v>
      </c>
      <c r="S230" s="10">
        <f t="shared" si="24"/>
        <v>3.12</v>
      </c>
      <c r="T230" s="10">
        <f t="shared" si="25"/>
        <v>4.1100000000000003</v>
      </c>
      <c r="U230" s="10">
        <f t="shared" si="26"/>
        <v>0.24087591240875911</v>
      </c>
      <c r="V230" s="10">
        <v>2043.894308701191</v>
      </c>
      <c r="W230" s="10">
        <f t="shared" si="27"/>
        <v>41736.321783678315</v>
      </c>
      <c r="X230" s="12"/>
      <c r="Y230" s="12"/>
      <c r="Z230" s="12"/>
    </row>
    <row r="231" spans="1:58" x14ac:dyDescent="0.25">
      <c r="A231" s="3">
        <v>229</v>
      </c>
      <c r="B231" s="3">
        <v>6</v>
      </c>
      <c r="C231" s="3" t="s">
        <v>4</v>
      </c>
      <c r="D231" s="4" t="s">
        <v>9</v>
      </c>
      <c r="E231" s="5" t="s">
        <v>12</v>
      </c>
      <c r="F231" s="3" t="s">
        <v>6</v>
      </c>
      <c r="G231" s="3">
        <v>11.5</v>
      </c>
      <c r="H231" s="3"/>
      <c r="I231" s="3">
        <f t="shared" si="28"/>
        <v>11.5</v>
      </c>
      <c r="J231" s="3" t="s">
        <v>18</v>
      </c>
      <c r="K231" s="2"/>
      <c r="L231" s="2">
        <v>1.917</v>
      </c>
      <c r="M231" s="2">
        <v>1.0389999999999999</v>
      </c>
      <c r="N231" s="2">
        <f t="shared" si="22"/>
        <v>2.956</v>
      </c>
      <c r="O231" s="2">
        <f t="shared" si="23"/>
        <v>0.35148849797023002</v>
      </c>
      <c r="P231" s="10">
        <v>1.76</v>
      </c>
      <c r="Q231" s="10">
        <v>1.21</v>
      </c>
      <c r="R231" s="10">
        <v>0.99</v>
      </c>
      <c r="S231" s="10">
        <f t="shared" si="24"/>
        <v>2.9699999999999998</v>
      </c>
      <c r="T231" s="10">
        <f t="shared" si="25"/>
        <v>3.96</v>
      </c>
      <c r="U231" s="10">
        <f t="shared" si="26"/>
        <v>0.25</v>
      </c>
      <c r="V231" s="10">
        <v>4015.7756984315661</v>
      </c>
      <c r="W231" s="10">
        <f t="shared" si="27"/>
        <v>82002.139761972576</v>
      </c>
      <c r="X231" s="12">
        <v>2.278</v>
      </c>
      <c r="Y231" s="12">
        <v>1.222</v>
      </c>
      <c r="Z231" s="12">
        <v>0</v>
      </c>
      <c r="AA231" s="9">
        <f>SUM(X231:Z231)</f>
        <v>3.5</v>
      </c>
      <c r="AB231" s="9">
        <f>Y231/AA231</f>
        <v>0.34914285714285714</v>
      </c>
      <c r="AC231">
        <v>4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84</v>
      </c>
      <c r="AJ231">
        <v>0</v>
      </c>
      <c r="AK231">
        <v>0</v>
      </c>
      <c r="AL231">
        <v>56</v>
      </c>
      <c r="AM231">
        <v>224</v>
      </c>
      <c r="AN231">
        <v>0</v>
      </c>
      <c r="AO231">
        <v>0</v>
      </c>
      <c r="AP231">
        <v>2</v>
      </c>
      <c r="AQ231">
        <v>2</v>
      </c>
      <c r="AR231">
        <v>2</v>
      </c>
      <c r="AS231">
        <v>0</v>
      </c>
      <c r="AT231">
        <v>2</v>
      </c>
      <c r="AU231">
        <v>4</v>
      </c>
      <c r="AV231">
        <v>0</v>
      </c>
      <c r="AW231">
        <v>0</v>
      </c>
      <c r="AX231">
        <v>0</v>
      </c>
      <c r="AY231">
        <v>4</v>
      </c>
      <c r="AZ231">
        <v>0</v>
      </c>
      <c r="BA231">
        <v>384</v>
      </c>
      <c r="BB231">
        <v>88</v>
      </c>
      <c r="BC231">
        <v>286</v>
      </c>
      <c r="BD231">
        <v>6</v>
      </c>
      <c r="BE231">
        <v>4</v>
      </c>
      <c r="BF231">
        <v>10</v>
      </c>
    </row>
    <row r="232" spans="1:58" x14ac:dyDescent="0.25">
      <c r="A232" s="3">
        <v>230</v>
      </c>
      <c r="B232" s="3">
        <v>6</v>
      </c>
      <c r="C232" s="3" t="s">
        <v>4</v>
      </c>
      <c r="D232" s="4" t="s">
        <v>9</v>
      </c>
      <c r="E232" s="5" t="s">
        <v>12</v>
      </c>
      <c r="F232" s="3" t="s">
        <v>7</v>
      </c>
      <c r="G232" s="3">
        <v>22.7</v>
      </c>
      <c r="H232" s="3">
        <v>1.3</v>
      </c>
      <c r="I232" s="3">
        <f t="shared" si="28"/>
        <v>24</v>
      </c>
      <c r="J232" s="3" t="s">
        <v>20</v>
      </c>
      <c r="K232" s="2"/>
      <c r="L232" s="2">
        <v>2.98</v>
      </c>
      <c r="M232" s="2">
        <v>1.0209999999999999</v>
      </c>
      <c r="N232" s="2">
        <f t="shared" si="22"/>
        <v>4.0009999999999994</v>
      </c>
      <c r="O232" s="2">
        <f t="shared" si="23"/>
        <v>0.25518620344913773</v>
      </c>
      <c r="P232" s="10">
        <v>1.21</v>
      </c>
      <c r="Q232" s="10">
        <v>1.61</v>
      </c>
      <c r="R232" s="10">
        <v>1.1000000000000001</v>
      </c>
      <c r="S232" s="10">
        <f t="shared" si="24"/>
        <v>2.8200000000000003</v>
      </c>
      <c r="T232" s="10">
        <f t="shared" si="25"/>
        <v>3.9200000000000004</v>
      </c>
      <c r="U232" s="10">
        <f t="shared" si="26"/>
        <v>0.28061224489795916</v>
      </c>
      <c r="V232" s="10">
        <v>4809.662429262029</v>
      </c>
      <c r="W232" s="10">
        <f t="shared" si="27"/>
        <v>98213.306805530621</v>
      </c>
      <c r="X232" s="12"/>
      <c r="Y232" s="12"/>
      <c r="Z232" s="12"/>
      <c r="AA232" s="9"/>
      <c r="AB232" s="9"/>
      <c r="AC232">
        <v>3.4935064935064934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6.9870129870129869</v>
      </c>
      <c r="AJ232">
        <v>0</v>
      </c>
      <c r="AK232">
        <v>0</v>
      </c>
      <c r="AL232">
        <v>38.428571428571431</v>
      </c>
      <c r="AM232">
        <v>195.63636363636363</v>
      </c>
      <c r="AN232">
        <v>0</v>
      </c>
      <c r="AO232">
        <v>0</v>
      </c>
      <c r="AP232">
        <v>13.974025974025974</v>
      </c>
      <c r="AQ232">
        <v>6.9870129870129869</v>
      </c>
      <c r="AR232">
        <v>13.974025974025974</v>
      </c>
      <c r="AS232">
        <v>0</v>
      </c>
      <c r="AT232">
        <v>0</v>
      </c>
      <c r="AU232">
        <v>258.51948051948051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538</v>
      </c>
      <c r="BB232">
        <v>10.480519480519479</v>
      </c>
      <c r="BC232">
        <v>269</v>
      </c>
      <c r="BD232">
        <v>258.51948051948051</v>
      </c>
      <c r="BE232">
        <v>0</v>
      </c>
      <c r="BF232">
        <v>8</v>
      </c>
    </row>
    <row r="233" spans="1:58" x14ac:dyDescent="0.25">
      <c r="A233" s="3">
        <v>231</v>
      </c>
      <c r="B233" s="3">
        <v>6</v>
      </c>
      <c r="C233" s="3" t="s">
        <v>4</v>
      </c>
      <c r="D233" s="4" t="s">
        <v>9</v>
      </c>
      <c r="E233" s="5" t="s">
        <v>12</v>
      </c>
      <c r="F233" s="3" t="s">
        <v>8</v>
      </c>
      <c r="G233" s="3">
        <v>14.7</v>
      </c>
      <c r="H233" s="3">
        <v>1.5</v>
      </c>
      <c r="I233" s="3">
        <f t="shared" si="28"/>
        <v>16.2</v>
      </c>
      <c r="J233" s="3" t="s">
        <v>20</v>
      </c>
      <c r="K233" s="2"/>
      <c r="L233" s="2">
        <v>2.81</v>
      </c>
      <c r="M233" s="2">
        <v>1.034</v>
      </c>
      <c r="N233" s="2">
        <f t="shared" si="22"/>
        <v>3.8440000000000003</v>
      </c>
      <c r="O233" s="2">
        <f t="shared" si="23"/>
        <v>0.26899063475546303</v>
      </c>
      <c r="P233" s="10">
        <v>1.31</v>
      </c>
      <c r="Q233" s="10">
        <v>1.58</v>
      </c>
      <c r="R233" s="10">
        <v>1.04</v>
      </c>
      <c r="S233" s="10">
        <f t="shared" si="24"/>
        <v>2.89</v>
      </c>
      <c r="T233" s="10">
        <f t="shared" si="25"/>
        <v>3.93</v>
      </c>
      <c r="U233" s="10">
        <f t="shared" si="26"/>
        <v>0.26463104325699743</v>
      </c>
      <c r="V233" s="10">
        <v>4149.4087610249462</v>
      </c>
      <c r="W233" s="10">
        <f t="shared" si="27"/>
        <v>84730.926900129401</v>
      </c>
      <c r="X233" s="12"/>
      <c r="Y233" s="12"/>
      <c r="Z233" s="12"/>
      <c r="AA233" s="9"/>
      <c r="AB233" s="9"/>
      <c r="AC233">
        <v>14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14</v>
      </c>
      <c r="AJ233">
        <v>0</v>
      </c>
      <c r="AK233">
        <v>0</v>
      </c>
      <c r="AL233">
        <v>32</v>
      </c>
      <c r="AM233">
        <v>162</v>
      </c>
      <c r="AN233">
        <v>0</v>
      </c>
      <c r="AO233">
        <v>0</v>
      </c>
      <c r="AP233">
        <v>0</v>
      </c>
      <c r="AQ233">
        <v>0</v>
      </c>
      <c r="AR233">
        <v>20</v>
      </c>
      <c r="AS233">
        <v>0</v>
      </c>
      <c r="AT233">
        <v>6</v>
      </c>
      <c r="AU233">
        <v>20</v>
      </c>
      <c r="AV233">
        <v>0</v>
      </c>
      <c r="AW233">
        <v>0</v>
      </c>
      <c r="AX233">
        <v>0</v>
      </c>
      <c r="AY233">
        <v>4</v>
      </c>
      <c r="AZ233">
        <v>2</v>
      </c>
      <c r="BA233">
        <v>274</v>
      </c>
      <c r="BB233">
        <v>28</v>
      </c>
      <c r="BC233">
        <v>214</v>
      </c>
      <c r="BD233">
        <v>26</v>
      </c>
      <c r="BE233">
        <v>6</v>
      </c>
      <c r="BF233">
        <v>9</v>
      </c>
    </row>
    <row r="234" spans="1:58" x14ac:dyDescent="0.25">
      <c r="A234" s="3">
        <v>232</v>
      </c>
      <c r="B234" s="3">
        <v>6</v>
      </c>
      <c r="C234" s="3" t="s">
        <v>4</v>
      </c>
      <c r="D234" s="6" t="s">
        <v>10</v>
      </c>
      <c r="E234" s="5" t="s">
        <v>12</v>
      </c>
      <c r="F234" s="3" t="s">
        <v>6</v>
      </c>
      <c r="G234" s="3">
        <v>13.2</v>
      </c>
      <c r="H234" s="3"/>
      <c r="I234" s="3">
        <f t="shared" si="28"/>
        <v>13.2</v>
      </c>
      <c r="J234" s="3" t="s">
        <v>20</v>
      </c>
      <c r="K234" s="2"/>
      <c r="L234" s="2">
        <v>2.15</v>
      </c>
      <c r="M234" s="2">
        <v>1.1399999999999999</v>
      </c>
      <c r="N234" s="2">
        <f t="shared" si="22"/>
        <v>3.29</v>
      </c>
      <c r="O234" s="2">
        <f t="shared" si="23"/>
        <v>0.34650455927051671</v>
      </c>
      <c r="P234" s="10">
        <v>1.65</v>
      </c>
      <c r="Q234" s="10">
        <v>1.62</v>
      </c>
      <c r="R234" s="10">
        <v>1.08</v>
      </c>
      <c r="S234" s="10">
        <f t="shared" si="24"/>
        <v>3.27</v>
      </c>
      <c r="T234" s="10">
        <f t="shared" si="25"/>
        <v>4.3499999999999996</v>
      </c>
      <c r="U234" s="10">
        <f t="shared" si="26"/>
        <v>0.24827586206896554</v>
      </c>
      <c r="V234" s="10">
        <v>2179.7963847178021</v>
      </c>
      <c r="W234" s="10">
        <f t="shared" si="27"/>
        <v>44511.442175937511</v>
      </c>
      <c r="X234" s="12">
        <v>2.2829999999999999</v>
      </c>
      <c r="Y234" s="12">
        <v>1.0129999999999999</v>
      </c>
      <c r="Z234" s="12">
        <v>0.11600000000000001</v>
      </c>
      <c r="AA234" s="9">
        <f>SUM(X234:Z234)</f>
        <v>3.4119999999999999</v>
      </c>
      <c r="AB234" s="9">
        <f>Y234/AA234</f>
        <v>0.29689331770222743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9.5214723926380369</v>
      </c>
      <c r="AJ234">
        <v>0</v>
      </c>
      <c r="AK234">
        <v>0</v>
      </c>
      <c r="AL234">
        <v>328.49079754601229</v>
      </c>
      <c r="AM234">
        <v>414.18404907975463</v>
      </c>
      <c r="AN234">
        <v>0</v>
      </c>
      <c r="AO234">
        <v>0</v>
      </c>
      <c r="AP234">
        <v>0</v>
      </c>
      <c r="AQ234">
        <v>9.5214723926380369</v>
      </c>
      <c r="AR234">
        <v>0</v>
      </c>
      <c r="AS234">
        <v>0</v>
      </c>
      <c r="AT234">
        <v>4.7607361963190185</v>
      </c>
      <c r="AU234">
        <v>9.5214723926380369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776.00000000000011</v>
      </c>
      <c r="BB234">
        <v>9.5214723926380369</v>
      </c>
      <c r="BC234">
        <v>752.19631901840501</v>
      </c>
      <c r="BD234">
        <v>14.282208588957054</v>
      </c>
      <c r="BE234">
        <v>0</v>
      </c>
      <c r="BF234">
        <v>6</v>
      </c>
    </row>
    <row r="235" spans="1:58" x14ac:dyDescent="0.25">
      <c r="A235" s="3">
        <v>233</v>
      </c>
      <c r="B235" s="3">
        <v>6</v>
      </c>
      <c r="C235" s="3" t="s">
        <v>4</v>
      </c>
      <c r="D235" s="6" t="s">
        <v>10</v>
      </c>
      <c r="E235" s="5" t="s">
        <v>12</v>
      </c>
      <c r="F235" s="3" t="s">
        <v>7</v>
      </c>
      <c r="G235" s="3">
        <v>8.6999999999999993</v>
      </c>
      <c r="H235" s="3"/>
      <c r="I235" s="3">
        <f t="shared" si="28"/>
        <v>8.6999999999999993</v>
      </c>
      <c r="J235" s="3" t="s">
        <v>20</v>
      </c>
      <c r="K235" s="2"/>
      <c r="L235" s="2">
        <v>2.339</v>
      </c>
      <c r="M235" s="2">
        <v>1.0109999999999999</v>
      </c>
      <c r="N235" s="2">
        <f t="shared" si="22"/>
        <v>3.3499999999999996</v>
      </c>
      <c r="O235" s="2">
        <f t="shared" si="23"/>
        <v>0.3017910447761194</v>
      </c>
      <c r="P235" s="10">
        <v>1.69</v>
      </c>
      <c r="Q235" s="10">
        <v>1.65</v>
      </c>
      <c r="R235" s="10">
        <v>1.42</v>
      </c>
      <c r="S235" s="10">
        <f t="shared" si="24"/>
        <v>3.34</v>
      </c>
      <c r="T235" s="10">
        <f t="shared" si="25"/>
        <v>4.76</v>
      </c>
      <c r="U235" s="10">
        <f t="shared" si="26"/>
        <v>0.29831932773109243</v>
      </c>
      <c r="V235" s="10">
        <v>2200.5439617692459</v>
      </c>
      <c r="W235" s="10">
        <f t="shared" si="27"/>
        <v>44935.107699328</v>
      </c>
      <c r="X235" s="12"/>
      <c r="Y235" s="12"/>
      <c r="Z235" s="12"/>
      <c r="AA235" s="9"/>
      <c r="AB235" s="9"/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57.122807017543863</v>
      </c>
      <c r="AM235">
        <v>794.52631578947376</v>
      </c>
      <c r="AN235">
        <v>0</v>
      </c>
      <c r="AO235">
        <v>0</v>
      </c>
      <c r="AP235">
        <v>0</v>
      </c>
      <c r="AQ235">
        <v>5.192982456140351</v>
      </c>
      <c r="AR235">
        <v>10.385964912280702</v>
      </c>
      <c r="AS235">
        <v>0</v>
      </c>
      <c r="AT235">
        <v>10.385964912280702</v>
      </c>
      <c r="AU235">
        <v>10.385964912280702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888</v>
      </c>
      <c r="BB235">
        <v>0</v>
      </c>
      <c r="BC235">
        <v>867.22807017543869</v>
      </c>
      <c r="BD235">
        <v>20.771929824561404</v>
      </c>
      <c r="BE235">
        <v>0</v>
      </c>
      <c r="BF235">
        <v>6</v>
      </c>
    </row>
    <row r="236" spans="1:58" x14ac:dyDescent="0.25">
      <c r="A236" s="3">
        <v>234</v>
      </c>
      <c r="B236" s="3">
        <v>6</v>
      </c>
      <c r="C236" s="3" t="s">
        <v>4</v>
      </c>
      <c r="D236" s="6" t="s">
        <v>10</v>
      </c>
      <c r="E236" s="5" t="s">
        <v>12</v>
      </c>
      <c r="F236" s="3" t="s">
        <v>8</v>
      </c>
      <c r="G236" s="3">
        <v>6.3</v>
      </c>
      <c r="H236" s="3"/>
      <c r="I236" s="3">
        <f t="shared" si="28"/>
        <v>6.3</v>
      </c>
      <c r="J236" s="3" t="s">
        <v>20</v>
      </c>
      <c r="K236" s="2"/>
      <c r="L236" s="2">
        <v>1.544</v>
      </c>
      <c r="M236" s="2">
        <v>0.45600000000000002</v>
      </c>
      <c r="N236" s="2">
        <f t="shared" si="22"/>
        <v>2</v>
      </c>
      <c r="O236" s="2">
        <f t="shared" si="23"/>
        <v>0.22800000000000001</v>
      </c>
      <c r="P236" s="10">
        <v>1.39</v>
      </c>
      <c r="Q236" s="10">
        <v>2.3199999999999998</v>
      </c>
      <c r="R236" s="10">
        <v>1.33</v>
      </c>
      <c r="S236" s="10">
        <f t="shared" si="24"/>
        <v>3.71</v>
      </c>
      <c r="T236" s="10">
        <f t="shared" si="25"/>
        <v>5.04</v>
      </c>
      <c r="U236" s="10">
        <f t="shared" si="26"/>
        <v>0.2638888888888889</v>
      </c>
      <c r="V236" s="10">
        <v>4775.7091350029696</v>
      </c>
      <c r="W236" s="10">
        <f t="shared" si="27"/>
        <v>97519.980536760631</v>
      </c>
      <c r="X236" s="12"/>
      <c r="Y236" s="12"/>
      <c r="Z236" s="12"/>
      <c r="AA236" s="9"/>
      <c r="AB236" s="9"/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65.013333333333335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265.70666666666665</v>
      </c>
      <c r="AS236">
        <v>0</v>
      </c>
      <c r="AT236">
        <v>5.6533333333333333</v>
      </c>
      <c r="AU236">
        <v>2.8266666666666667</v>
      </c>
      <c r="AV236">
        <v>0</v>
      </c>
      <c r="AW236">
        <v>0</v>
      </c>
      <c r="AX236">
        <v>0</v>
      </c>
      <c r="AY236">
        <v>84.8</v>
      </c>
      <c r="AZ236">
        <v>0</v>
      </c>
      <c r="BA236">
        <v>423.99999999999994</v>
      </c>
      <c r="BB236">
        <v>0</v>
      </c>
      <c r="BC236">
        <v>330.71999999999997</v>
      </c>
      <c r="BD236">
        <v>8.48</v>
      </c>
      <c r="BE236">
        <v>84.8</v>
      </c>
      <c r="BF236">
        <v>5</v>
      </c>
    </row>
    <row r="237" spans="1:58" x14ac:dyDescent="0.25">
      <c r="A237" s="3">
        <v>235</v>
      </c>
      <c r="B237" s="3">
        <v>6</v>
      </c>
      <c r="C237" s="3" t="s">
        <v>4</v>
      </c>
      <c r="D237" s="4" t="s">
        <v>11</v>
      </c>
      <c r="E237" s="5" t="s">
        <v>12</v>
      </c>
      <c r="F237" s="3" t="s">
        <v>6</v>
      </c>
      <c r="G237" s="3">
        <v>1.7</v>
      </c>
      <c r="H237" s="3"/>
      <c r="I237" s="3">
        <f t="shared" si="28"/>
        <v>1.7</v>
      </c>
      <c r="J237" s="3" t="s">
        <v>18</v>
      </c>
      <c r="K237" s="2"/>
      <c r="L237" s="2">
        <v>0.95299999999999996</v>
      </c>
      <c r="M237" s="2">
        <v>0.11799999999999999</v>
      </c>
      <c r="N237" s="2">
        <f t="shared" si="22"/>
        <v>1.071</v>
      </c>
      <c r="O237" s="2">
        <f t="shared" si="23"/>
        <v>0.11017740429505135</v>
      </c>
      <c r="P237" s="10">
        <v>2.65</v>
      </c>
      <c r="Q237" s="10">
        <v>1.17</v>
      </c>
      <c r="R237" s="10">
        <v>2.11</v>
      </c>
      <c r="S237" s="10">
        <f t="shared" si="24"/>
        <v>3.82</v>
      </c>
      <c r="T237" s="10">
        <f t="shared" si="25"/>
        <v>5.93</v>
      </c>
      <c r="U237" s="10">
        <f t="shared" si="26"/>
        <v>0.35581787521079256</v>
      </c>
      <c r="V237" s="10">
        <v>3199.3422638537804</v>
      </c>
      <c r="W237" s="10">
        <f t="shared" si="27"/>
        <v>65330.569027894191</v>
      </c>
      <c r="X237" s="12">
        <v>2.0830000000000002</v>
      </c>
      <c r="Y237" s="12">
        <v>1.131</v>
      </c>
      <c r="Z237" s="12">
        <v>0.10199999999999999</v>
      </c>
      <c r="AA237" s="9">
        <f>SUM(X237:Z237)</f>
        <v>3.3160000000000003</v>
      </c>
      <c r="AB237" s="9">
        <f>Y237/AA237</f>
        <v>0.3410735826296743</v>
      </c>
      <c r="AC237">
        <v>18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95</v>
      </c>
      <c r="AM237">
        <v>0</v>
      </c>
      <c r="AN237">
        <v>0</v>
      </c>
      <c r="AO237">
        <v>0</v>
      </c>
      <c r="AP237">
        <v>2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115</v>
      </c>
      <c r="BB237">
        <v>18</v>
      </c>
      <c r="BC237">
        <v>97</v>
      </c>
      <c r="BD237">
        <v>0</v>
      </c>
      <c r="BE237">
        <v>0</v>
      </c>
      <c r="BF237">
        <v>3</v>
      </c>
    </row>
    <row r="238" spans="1:58" x14ac:dyDescent="0.25">
      <c r="A238" s="3">
        <v>236</v>
      </c>
      <c r="B238" s="3">
        <v>6</v>
      </c>
      <c r="C238" s="3" t="s">
        <v>4</v>
      </c>
      <c r="D238" s="4" t="s">
        <v>11</v>
      </c>
      <c r="E238" s="5" t="s">
        <v>12</v>
      </c>
      <c r="F238" s="3" t="s">
        <v>7</v>
      </c>
      <c r="G238" s="3">
        <v>6.1</v>
      </c>
      <c r="H238" s="3"/>
      <c r="I238" s="3">
        <f t="shared" si="28"/>
        <v>6.1</v>
      </c>
      <c r="J238" s="3" t="s">
        <v>20</v>
      </c>
      <c r="K238" s="2"/>
      <c r="L238" s="2">
        <v>1.7809999999999999</v>
      </c>
      <c r="M238" s="2">
        <v>0.626</v>
      </c>
      <c r="N238" s="2">
        <f t="shared" si="22"/>
        <v>2.407</v>
      </c>
      <c r="O238" s="2">
        <f t="shared" si="23"/>
        <v>0.26007478188616534</v>
      </c>
      <c r="P238" s="10">
        <v>1.53</v>
      </c>
      <c r="Q238" s="10">
        <v>1.38</v>
      </c>
      <c r="R238" s="10">
        <v>1.41</v>
      </c>
      <c r="S238" s="10">
        <f t="shared" si="24"/>
        <v>2.91</v>
      </c>
      <c r="T238" s="10">
        <f t="shared" si="25"/>
        <v>4.32</v>
      </c>
      <c r="U238" s="10">
        <f t="shared" si="26"/>
        <v>0.32638888888888884</v>
      </c>
      <c r="V238" s="10">
        <v>2184.6658640220739</v>
      </c>
      <c r="W238" s="10">
        <f t="shared" si="27"/>
        <v>44610.876943330746</v>
      </c>
      <c r="X238" s="12"/>
      <c r="Y238" s="12"/>
      <c r="Z238" s="12"/>
      <c r="AA238" s="9"/>
      <c r="AB238" s="9"/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45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1</v>
      </c>
      <c r="AZ238">
        <v>0</v>
      </c>
      <c r="BA238">
        <v>46</v>
      </c>
      <c r="BB238">
        <v>0</v>
      </c>
      <c r="BC238">
        <v>45</v>
      </c>
      <c r="BD238">
        <v>0</v>
      </c>
      <c r="BE238">
        <v>1</v>
      </c>
      <c r="BF238">
        <v>2</v>
      </c>
    </row>
    <row r="239" spans="1:58" x14ac:dyDescent="0.25">
      <c r="A239" s="3">
        <v>237</v>
      </c>
      <c r="B239" s="3">
        <v>6</v>
      </c>
      <c r="C239" s="3" t="s">
        <v>4</v>
      </c>
      <c r="D239" s="4" t="s">
        <v>11</v>
      </c>
      <c r="E239" s="5" t="s">
        <v>12</v>
      </c>
      <c r="F239" s="3" t="s">
        <v>8</v>
      </c>
      <c r="G239" s="11">
        <v>3.6</v>
      </c>
      <c r="H239" s="11"/>
      <c r="I239" s="3">
        <f t="shared" si="28"/>
        <v>3.6</v>
      </c>
      <c r="J239" s="3" t="s">
        <v>20</v>
      </c>
      <c r="K239" s="2"/>
      <c r="L239" s="2">
        <v>1.774</v>
      </c>
      <c r="M239" s="2">
        <v>0.79</v>
      </c>
      <c r="N239" s="2">
        <f t="shared" si="22"/>
        <v>2.5640000000000001</v>
      </c>
      <c r="O239" s="2">
        <f t="shared" si="23"/>
        <v>0.30811232449297971</v>
      </c>
      <c r="P239" s="10">
        <v>1.39</v>
      </c>
      <c r="Q239" s="10">
        <v>1.66</v>
      </c>
      <c r="R239" s="10">
        <v>1.07</v>
      </c>
      <c r="S239" s="10">
        <f t="shared" si="24"/>
        <v>3.05</v>
      </c>
      <c r="T239" s="10">
        <f t="shared" si="25"/>
        <v>4.12</v>
      </c>
      <c r="U239" s="10">
        <f t="shared" si="26"/>
        <v>0.25970873786407767</v>
      </c>
      <c r="V239" s="10">
        <v>6131.6852128940245</v>
      </c>
      <c r="W239" s="10">
        <f t="shared" si="27"/>
        <v>125209.01204729597</v>
      </c>
      <c r="X239" s="12"/>
      <c r="Y239" s="12"/>
      <c r="Z239" s="12"/>
      <c r="AA239" s="9"/>
      <c r="AB239" s="9"/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211</v>
      </c>
      <c r="AM239">
        <v>20</v>
      </c>
      <c r="AN239">
        <v>0</v>
      </c>
      <c r="AO239">
        <v>0</v>
      </c>
      <c r="AP239">
        <v>7</v>
      </c>
      <c r="AQ239">
        <v>1</v>
      </c>
      <c r="AR239">
        <v>0</v>
      </c>
      <c r="AS239">
        <v>0</v>
      </c>
      <c r="AT239">
        <v>1</v>
      </c>
      <c r="AU239">
        <v>4</v>
      </c>
      <c r="AV239">
        <v>0</v>
      </c>
      <c r="AW239">
        <v>0</v>
      </c>
      <c r="AX239">
        <v>0</v>
      </c>
      <c r="AY239">
        <v>1</v>
      </c>
      <c r="AZ239">
        <v>0</v>
      </c>
      <c r="BA239">
        <v>245</v>
      </c>
      <c r="BB239">
        <v>0</v>
      </c>
      <c r="BC239">
        <v>239</v>
      </c>
      <c r="BD239">
        <v>5</v>
      </c>
      <c r="BE239">
        <v>1</v>
      </c>
      <c r="BF239">
        <v>7</v>
      </c>
    </row>
    <row r="240" spans="1:58" x14ac:dyDescent="0.25">
      <c r="A240" s="3">
        <v>238</v>
      </c>
      <c r="B240" s="3">
        <v>6</v>
      </c>
      <c r="C240" s="3" t="s">
        <v>4</v>
      </c>
      <c r="D240" s="4" t="s">
        <v>9</v>
      </c>
      <c r="E240" s="5" t="s">
        <v>13</v>
      </c>
      <c r="F240" s="3" t="s">
        <v>6</v>
      </c>
      <c r="G240" s="3">
        <v>7.8</v>
      </c>
      <c r="H240" s="3"/>
      <c r="I240" s="3">
        <f t="shared" si="28"/>
        <v>7.8</v>
      </c>
      <c r="J240" s="3" t="s">
        <v>20</v>
      </c>
      <c r="K240" s="2"/>
      <c r="L240" s="2">
        <v>2.36</v>
      </c>
      <c r="M240" s="2">
        <v>0.53800000000000003</v>
      </c>
      <c r="N240" s="2">
        <f t="shared" si="22"/>
        <v>2.8979999999999997</v>
      </c>
      <c r="O240" s="2">
        <f t="shared" si="23"/>
        <v>0.18564527260179436</v>
      </c>
      <c r="P240" s="10">
        <v>1.28</v>
      </c>
      <c r="Q240" s="10">
        <v>1.93</v>
      </c>
      <c r="R240" s="10">
        <v>0.87</v>
      </c>
      <c r="S240" s="10">
        <f t="shared" si="24"/>
        <v>3.21</v>
      </c>
      <c r="T240" s="10">
        <f t="shared" si="25"/>
        <v>4.08</v>
      </c>
      <c r="U240" s="10">
        <f t="shared" si="26"/>
        <v>0.21323529411764705</v>
      </c>
      <c r="V240" s="10">
        <v>4930.3815127787748</v>
      </c>
      <c r="W240" s="10">
        <f t="shared" si="27"/>
        <v>100678.39049094258</v>
      </c>
      <c r="X240" s="12">
        <v>2.37</v>
      </c>
      <c r="Y240" s="12">
        <v>1.036</v>
      </c>
      <c r="Z240" s="12">
        <v>2.3E-2</v>
      </c>
      <c r="AA240" s="9">
        <f>SUM(X240:Z240)</f>
        <v>3.4290000000000003</v>
      </c>
      <c r="AB240" s="9">
        <f>Y240/AA240</f>
        <v>0.30212890055409741</v>
      </c>
    </row>
    <row r="241" spans="1:28" x14ac:dyDescent="0.25">
      <c r="A241" s="3">
        <v>239</v>
      </c>
      <c r="B241" s="3">
        <v>6</v>
      </c>
      <c r="C241" s="3" t="s">
        <v>4</v>
      </c>
      <c r="D241" s="4" t="s">
        <v>9</v>
      </c>
      <c r="E241" s="5" t="s">
        <v>13</v>
      </c>
      <c r="F241" s="3" t="s">
        <v>7</v>
      </c>
      <c r="G241" s="3">
        <v>6.7</v>
      </c>
      <c r="H241" s="3"/>
      <c r="I241" s="3">
        <f t="shared" si="28"/>
        <v>6.7</v>
      </c>
      <c r="J241" s="3" t="s">
        <v>18</v>
      </c>
      <c r="K241" s="2"/>
      <c r="L241" s="2">
        <v>1.81</v>
      </c>
      <c r="M241" s="2">
        <v>0.88700000000000001</v>
      </c>
      <c r="N241" s="2">
        <f t="shared" si="22"/>
        <v>2.6970000000000001</v>
      </c>
      <c r="O241" s="2">
        <f t="shared" si="23"/>
        <v>0.3288839451242121</v>
      </c>
      <c r="P241" s="10">
        <v>1.32</v>
      </c>
      <c r="Q241" s="10">
        <v>1.76</v>
      </c>
      <c r="R241" s="10">
        <v>1.04</v>
      </c>
      <c r="S241" s="10">
        <f t="shared" si="24"/>
        <v>3.08</v>
      </c>
      <c r="T241" s="10">
        <f t="shared" si="25"/>
        <v>4.12</v>
      </c>
      <c r="U241" s="10">
        <f t="shared" si="26"/>
        <v>0.25242718446601942</v>
      </c>
      <c r="V241" s="10">
        <v>4282.7688512975856</v>
      </c>
      <c r="W241" s="10">
        <f t="shared" si="27"/>
        <v>87454.139943496702</v>
      </c>
      <c r="X241" s="12"/>
      <c r="Y241" s="12"/>
      <c r="Z241" s="12"/>
      <c r="AA241" s="9"/>
      <c r="AB241" s="9"/>
    </row>
    <row r="242" spans="1:28" x14ac:dyDescent="0.25">
      <c r="A242" s="3">
        <v>240</v>
      </c>
      <c r="B242" s="3">
        <v>6</v>
      </c>
      <c r="C242" s="3" t="s">
        <v>4</v>
      </c>
      <c r="D242" s="4" t="s">
        <v>9</v>
      </c>
      <c r="E242" s="5" t="s">
        <v>13</v>
      </c>
      <c r="F242" s="3" t="s">
        <v>8</v>
      </c>
      <c r="G242" s="3">
        <v>11.5</v>
      </c>
      <c r="H242" s="3"/>
      <c r="I242" s="3">
        <f t="shared" si="28"/>
        <v>11.5</v>
      </c>
      <c r="J242" s="3" t="s">
        <v>20</v>
      </c>
      <c r="K242" s="2"/>
      <c r="L242" s="2">
        <v>1.931</v>
      </c>
      <c r="M242" s="2">
        <v>0.61399999999999999</v>
      </c>
      <c r="N242" s="2">
        <f t="shared" si="22"/>
        <v>2.5449999999999999</v>
      </c>
      <c r="O242" s="2">
        <f t="shared" si="23"/>
        <v>0.24125736738703341</v>
      </c>
      <c r="P242" s="10">
        <v>1.01</v>
      </c>
      <c r="Q242" s="10">
        <v>2.25</v>
      </c>
      <c r="R242" s="10">
        <v>0.95</v>
      </c>
      <c r="S242" s="10">
        <f t="shared" si="24"/>
        <v>3.26</v>
      </c>
      <c r="T242" s="10">
        <f t="shared" si="25"/>
        <v>4.21</v>
      </c>
      <c r="U242" s="10">
        <f t="shared" si="26"/>
        <v>0.22565320665083136</v>
      </c>
      <c r="V242" s="10">
        <v>2356.3788873387871</v>
      </c>
      <c r="W242" s="10">
        <f t="shared" si="27"/>
        <v>48117.256879458029</v>
      </c>
      <c r="X242" s="12"/>
      <c r="Y242" s="12"/>
      <c r="Z242" s="12"/>
      <c r="AA242" s="9"/>
      <c r="AB242" s="9"/>
    </row>
    <row r="243" spans="1:28" x14ac:dyDescent="0.25">
      <c r="A243" s="3">
        <v>241</v>
      </c>
      <c r="B243" s="3">
        <v>6</v>
      </c>
      <c r="C243" s="3" t="s">
        <v>4</v>
      </c>
      <c r="D243" s="6" t="s">
        <v>10</v>
      </c>
      <c r="E243" s="5" t="s">
        <v>13</v>
      </c>
      <c r="F243" s="3" t="s">
        <v>6</v>
      </c>
      <c r="G243" s="3">
        <v>8.6</v>
      </c>
      <c r="H243" s="3"/>
      <c r="I243" s="3">
        <f t="shared" si="28"/>
        <v>8.6</v>
      </c>
      <c r="J243" s="3" t="s">
        <v>18</v>
      </c>
      <c r="K243" s="2"/>
      <c r="L243" s="2">
        <v>2.1120000000000001</v>
      </c>
      <c r="M243" s="2">
        <v>1.448</v>
      </c>
      <c r="N243" s="2">
        <f t="shared" si="22"/>
        <v>3.56</v>
      </c>
      <c r="O243" s="2">
        <f t="shared" si="23"/>
        <v>0.40674157303370784</v>
      </c>
      <c r="P243" s="10">
        <v>2.16</v>
      </c>
      <c r="Q243" s="10">
        <v>0.96</v>
      </c>
      <c r="R243" s="10">
        <v>1.26</v>
      </c>
      <c r="S243" s="10">
        <f t="shared" si="24"/>
        <v>3.12</v>
      </c>
      <c r="T243" s="10">
        <f t="shared" si="25"/>
        <v>4.38</v>
      </c>
      <c r="U243" s="10">
        <f t="shared" si="26"/>
        <v>0.28767123287671231</v>
      </c>
      <c r="V243" s="10">
        <v>3105.1318583682146</v>
      </c>
      <c r="W243" s="10">
        <f t="shared" si="27"/>
        <v>63406.79254787894</v>
      </c>
      <c r="X243" s="12">
        <v>0</v>
      </c>
      <c r="Y243" s="12">
        <v>0</v>
      </c>
      <c r="Z243" s="12">
        <v>0</v>
      </c>
      <c r="AA243" s="9">
        <f>SUM(X243:Z243)</f>
        <v>0</v>
      </c>
      <c r="AB243" s="9"/>
    </row>
    <row r="244" spans="1:28" x14ac:dyDescent="0.25">
      <c r="A244" s="3">
        <v>242</v>
      </c>
      <c r="B244" s="3">
        <v>6</v>
      </c>
      <c r="C244" s="3" t="s">
        <v>4</v>
      </c>
      <c r="D244" s="6" t="s">
        <v>10</v>
      </c>
      <c r="E244" s="5" t="s">
        <v>13</v>
      </c>
      <c r="F244" s="3" t="s">
        <v>7</v>
      </c>
      <c r="G244" s="3">
        <v>2.8</v>
      </c>
      <c r="H244" s="3"/>
      <c r="I244" s="3">
        <f t="shared" si="28"/>
        <v>2.8</v>
      </c>
      <c r="J244" s="3" t="s">
        <v>18</v>
      </c>
      <c r="K244" s="2"/>
      <c r="L244" s="2">
        <v>1.75</v>
      </c>
      <c r="M244" s="2">
        <v>0.60399999999999998</v>
      </c>
      <c r="N244" s="2">
        <f t="shared" si="22"/>
        <v>2.3540000000000001</v>
      </c>
      <c r="O244" s="2">
        <f t="shared" si="23"/>
        <v>0.25658453695836869</v>
      </c>
      <c r="P244" s="10">
        <v>1.48</v>
      </c>
      <c r="Q244" s="10">
        <v>1.94</v>
      </c>
      <c r="R244" s="10">
        <v>1.1299999999999999</v>
      </c>
      <c r="S244" s="10">
        <f t="shared" si="24"/>
        <v>3.42</v>
      </c>
      <c r="T244" s="10">
        <f t="shared" si="25"/>
        <v>4.55</v>
      </c>
      <c r="U244" s="10">
        <f t="shared" si="26"/>
        <v>0.24835164835164833</v>
      </c>
      <c r="V244" s="10">
        <v>4615.3794348741676</v>
      </c>
      <c r="W244" s="10">
        <f t="shared" si="27"/>
        <v>94246.048060130503</v>
      </c>
      <c r="X244" s="12"/>
      <c r="Y244" s="12"/>
      <c r="Z244" s="12"/>
      <c r="AA244" s="9"/>
      <c r="AB244" s="9"/>
    </row>
    <row r="245" spans="1:28" x14ac:dyDescent="0.25">
      <c r="A245" s="3">
        <v>243</v>
      </c>
      <c r="B245" s="3">
        <v>6</v>
      </c>
      <c r="C245" s="3" t="s">
        <v>4</v>
      </c>
      <c r="D245" s="6" t="s">
        <v>10</v>
      </c>
      <c r="E245" s="5" t="s">
        <v>13</v>
      </c>
      <c r="F245" s="3" t="s">
        <v>8</v>
      </c>
      <c r="G245" s="3">
        <v>12.2</v>
      </c>
      <c r="H245" s="3"/>
      <c r="I245" s="3">
        <f t="shared" si="28"/>
        <v>12.2</v>
      </c>
      <c r="J245" s="3" t="s">
        <v>20</v>
      </c>
      <c r="K245" s="2"/>
      <c r="L245" s="2">
        <v>2.206</v>
      </c>
      <c r="M245" s="2">
        <v>1.0880000000000001</v>
      </c>
      <c r="N245" s="2">
        <f t="shared" si="22"/>
        <v>3.294</v>
      </c>
      <c r="O245" s="2">
        <f t="shared" si="23"/>
        <v>0.33029751062537949</v>
      </c>
      <c r="P245" s="10">
        <v>0.91</v>
      </c>
      <c r="Q245" s="10">
        <v>2.39</v>
      </c>
      <c r="R245" s="10">
        <v>1.3</v>
      </c>
      <c r="S245" s="10">
        <f t="shared" si="24"/>
        <v>3.3000000000000003</v>
      </c>
      <c r="T245" s="10">
        <f t="shared" si="25"/>
        <v>4.6000000000000005</v>
      </c>
      <c r="U245" s="10">
        <f t="shared" si="26"/>
        <v>0.28260869565217389</v>
      </c>
      <c r="V245" s="10">
        <v>3413.8963264007657</v>
      </c>
      <c r="W245" s="10">
        <f t="shared" si="27"/>
        <v>69711.762985103633</v>
      </c>
      <c r="X245" s="12"/>
      <c r="Y245" s="12"/>
      <c r="Z245" s="12"/>
      <c r="AA245" s="9"/>
      <c r="AB245" s="9"/>
    </row>
    <row r="246" spans="1:28" x14ac:dyDescent="0.25">
      <c r="A246" s="3">
        <v>244</v>
      </c>
      <c r="B246" s="3">
        <v>6</v>
      </c>
      <c r="C246" s="3" t="s">
        <v>4</v>
      </c>
      <c r="D246" s="4" t="s">
        <v>11</v>
      </c>
      <c r="E246" s="5" t="s">
        <v>13</v>
      </c>
      <c r="F246" s="3" t="s">
        <v>6</v>
      </c>
      <c r="G246" s="3">
        <v>6.7</v>
      </c>
      <c r="H246" s="3"/>
      <c r="I246" s="3">
        <f t="shared" si="28"/>
        <v>6.7</v>
      </c>
      <c r="J246" s="3" t="s">
        <v>20</v>
      </c>
      <c r="K246" s="2"/>
      <c r="L246" s="2">
        <v>2.0990000000000002</v>
      </c>
      <c r="M246" s="2">
        <v>0.73699999999999999</v>
      </c>
      <c r="N246" s="2">
        <f t="shared" si="22"/>
        <v>2.8360000000000003</v>
      </c>
      <c r="O246" s="2">
        <f t="shared" si="23"/>
        <v>0.25987306064880111</v>
      </c>
      <c r="P246" s="10">
        <v>0.78</v>
      </c>
      <c r="Q246" s="10">
        <v>2.08</v>
      </c>
      <c r="R246" s="10">
        <v>1.63</v>
      </c>
      <c r="S246" s="10">
        <f t="shared" si="24"/>
        <v>2.8600000000000003</v>
      </c>
      <c r="T246" s="10">
        <f t="shared" si="25"/>
        <v>4.49</v>
      </c>
      <c r="U246" s="10">
        <f t="shared" si="26"/>
        <v>0.3630289532293986</v>
      </c>
      <c r="V246" s="10">
        <v>7069.1358656944112</v>
      </c>
      <c r="W246" s="10">
        <f t="shared" si="27"/>
        <v>144351.75437747987</v>
      </c>
      <c r="X246" s="12">
        <v>2.024</v>
      </c>
      <c r="Y246" s="12">
        <v>1.615</v>
      </c>
      <c r="Z246" s="12">
        <v>0</v>
      </c>
      <c r="AA246" s="9">
        <f>SUM(X246:Z246)</f>
        <v>3.6390000000000002</v>
      </c>
      <c r="AB246" s="9">
        <f>Y246/AA246</f>
        <v>0.44380324264907939</v>
      </c>
    </row>
    <row r="247" spans="1:28" x14ac:dyDescent="0.25">
      <c r="A247" s="3">
        <v>245</v>
      </c>
      <c r="B247" s="3">
        <v>6</v>
      </c>
      <c r="C247" s="3" t="s">
        <v>4</v>
      </c>
      <c r="D247" s="4" t="s">
        <v>11</v>
      </c>
      <c r="E247" s="5" t="s">
        <v>13</v>
      </c>
      <c r="F247" s="3" t="s">
        <v>7</v>
      </c>
      <c r="G247" s="3">
        <v>4.4000000000000004</v>
      </c>
      <c r="H247" s="3"/>
      <c r="I247" s="3">
        <f t="shared" si="28"/>
        <v>4.4000000000000004</v>
      </c>
      <c r="J247" s="3" t="s">
        <v>18</v>
      </c>
      <c r="K247" s="2"/>
      <c r="L247" s="2">
        <v>1.538</v>
      </c>
      <c r="M247" s="2">
        <v>0.55200000000000005</v>
      </c>
      <c r="N247" s="2">
        <f t="shared" si="22"/>
        <v>2.09</v>
      </c>
      <c r="O247" s="2">
        <f t="shared" si="23"/>
        <v>0.26411483253588519</v>
      </c>
      <c r="P247" s="10">
        <v>1.46</v>
      </c>
      <c r="Q247" s="10">
        <v>2.2599999999999998</v>
      </c>
      <c r="R247" s="10">
        <v>1.17</v>
      </c>
      <c r="S247" s="10">
        <f t="shared" si="24"/>
        <v>3.7199999999999998</v>
      </c>
      <c r="T247" s="10">
        <f t="shared" si="25"/>
        <v>4.8899999999999997</v>
      </c>
      <c r="U247" s="10">
        <f t="shared" si="26"/>
        <v>0.2392638036809816</v>
      </c>
      <c r="V247" s="10">
        <v>2043.8950266158379</v>
      </c>
      <c r="W247" s="10">
        <f t="shared" si="27"/>
        <v>41736.336443495406</v>
      </c>
      <c r="X247" s="12"/>
      <c r="Y247" s="12"/>
      <c r="Z247" s="12"/>
      <c r="AA247" s="9"/>
      <c r="AB247" s="9"/>
    </row>
    <row r="248" spans="1:28" x14ac:dyDescent="0.25">
      <c r="A248" s="3">
        <v>246</v>
      </c>
      <c r="B248" s="3">
        <v>6</v>
      </c>
      <c r="C248" s="3" t="s">
        <v>4</v>
      </c>
      <c r="D248" s="4" t="s">
        <v>11</v>
      </c>
      <c r="E248" s="5" t="s">
        <v>13</v>
      </c>
      <c r="F248" s="3" t="s">
        <v>8</v>
      </c>
      <c r="G248" s="3">
        <v>1.8</v>
      </c>
      <c r="H248" s="3"/>
      <c r="I248" s="3">
        <f t="shared" si="28"/>
        <v>1.8</v>
      </c>
      <c r="J248" s="3" t="s">
        <v>20</v>
      </c>
      <c r="K248" s="2"/>
      <c r="L248" s="2">
        <v>1.389</v>
      </c>
      <c r="M248" s="2">
        <v>0.36299999999999999</v>
      </c>
      <c r="N248" s="2">
        <f t="shared" si="22"/>
        <v>1.752</v>
      </c>
      <c r="O248" s="2">
        <f t="shared" si="23"/>
        <v>0.2071917808219178</v>
      </c>
      <c r="P248" s="10">
        <v>1.61</v>
      </c>
      <c r="Q248" s="10">
        <v>1.46</v>
      </c>
      <c r="R248" s="10">
        <v>0.86</v>
      </c>
      <c r="S248" s="10">
        <f t="shared" si="24"/>
        <v>3.0700000000000003</v>
      </c>
      <c r="T248" s="10">
        <f t="shared" si="25"/>
        <v>3.93</v>
      </c>
      <c r="U248" s="10">
        <f t="shared" si="26"/>
        <v>0.21882951653944019</v>
      </c>
      <c r="V248" s="10">
        <v>8213.907133944922</v>
      </c>
      <c r="W248" s="10">
        <f t="shared" si="27"/>
        <v>167727.98367515529</v>
      </c>
      <c r="X248" s="12"/>
      <c r="Y248" s="12"/>
      <c r="Z248" s="12"/>
      <c r="AA248" s="9"/>
      <c r="AB248" s="9"/>
    </row>
    <row r="249" spans="1:28" x14ac:dyDescent="0.25">
      <c r="A249" s="3">
        <v>247</v>
      </c>
      <c r="B249" s="3">
        <v>6</v>
      </c>
      <c r="C249" s="5" t="s">
        <v>14</v>
      </c>
      <c r="D249" s="6">
        <v>0</v>
      </c>
      <c r="E249" s="5" t="s">
        <v>15</v>
      </c>
      <c r="F249" s="3" t="s">
        <v>6</v>
      </c>
      <c r="G249" s="3">
        <v>1.5</v>
      </c>
      <c r="H249" s="3"/>
      <c r="I249" s="3">
        <f t="shared" si="28"/>
        <v>1.5</v>
      </c>
      <c r="J249" s="3" t="s">
        <v>18</v>
      </c>
      <c r="K249" s="2"/>
      <c r="L249" s="2">
        <v>1.9370000000000001</v>
      </c>
      <c r="M249" s="2">
        <v>0.48099999999999998</v>
      </c>
      <c r="N249" s="2">
        <f t="shared" si="22"/>
        <v>2.4180000000000001</v>
      </c>
      <c r="O249" s="2">
        <f t="shared" si="23"/>
        <v>0.19892473118279569</v>
      </c>
      <c r="P249" s="10">
        <v>1.01</v>
      </c>
      <c r="Q249" s="10">
        <v>1.65</v>
      </c>
      <c r="R249" s="10">
        <v>1.28</v>
      </c>
      <c r="S249" s="10">
        <f t="shared" si="24"/>
        <v>2.66</v>
      </c>
      <c r="T249" s="10">
        <f t="shared" si="25"/>
        <v>3.9400000000000004</v>
      </c>
      <c r="U249" s="10">
        <f t="shared" si="26"/>
        <v>0.32487309644670048</v>
      </c>
      <c r="V249" s="10">
        <v>4282.7686589847708</v>
      </c>
      <c r="W249" s="10">
        <f t="shared" si="27"/>
        <v>87454.136016469012</v>
      </c>
      <c r="X249" s="12">
        <v>2.0489999999999999</v>
      </c>
      <c r="Y249" s="12">
        <v>1.2929999999999999</v>
      </c>
      <c r="Z249" s="12">
        <v>0</v>
      </c>
      <c r="AA249" s="9">
        <f>SUM(X249:Z249)</f>
        <v>3.3419999999999996</v>
      </c>
      <c r="AB249" s="9">
        <f>Y249/AA249</f>
        <v>0.38689407540394977</v>
      </c>
    </row>
    <row r="250" spans="1:28" x14ac:dyDescent="0.25">
      <c r="A250" s="3">
        <v>248</v>
      </c>
      <c r="B250" s="3">
        <v>6</v>
      </c>
      <c r="C250" s="5" t="s">
        <v>14</v>
      </c>
      <c r="D250" s="6">
        <v>0</v>
      </c>
      <c r="E250" s="5" t="s">
        <v>15</v>
      </c>
      <c r="F250" s="3" t="s">
        <v>7</v>
      </c>
      <c r="G250" s="3">
        <v>2.2999999999999998</v>
      </c>
      <c r="H250" s="3"/>
      <c r="I250" s="3">
        <f t="shared" si="28"/>
        <v>2.2999999999999998</v>
      </c>
      <c r="J250" s="3" t="s">
        <v>18</v>
      </c>
      <c r="K250" s="2"/>
      <c r="L250" s="2">
        <v>1.1379999999999999</v>
      </c>
      <c r="M250" s="2">
        <v>0.377</v>
      </c>
      <c r="N250" s="2">
        <f t="shared" si="22"/>
        <v>1.5149999999999999</v>
      </c>
      <c r="O250" s="2">
        <f t="shared" si="23"/>
        <v>0.24884488448844885</v>
      </c>
      <c r="P250" s="10">
        <v>1.87</v>
      </c>
      <c r="Q250" s="10">
        <v>2.0499999999999998</v>
      </c>
      <c r="R250" s="10">
        <v>1.25</v>
      </c>
      <c r="S250" s="10">
        <f t="shared" si="24"/>
        <v>3.92</v>
      </c>
      <c r="T250" s="10">
        <f t="shared" si="25"/>
        <v>5.17</v>
      </c>
      <c r="U250" s="10">
        <f t="shared" si="26"/>
        <v>0.24177949709864605</v>
      </c>
      <c r="V250" s="10">
        <v>4530.8923234129643</v>
      </c>
      <c r="W250" s="10">
        <f t="shared" si="27"/>
        <v>92520.821244092731</v>
      </c>
      <c r="X250" s="12"/>
      <c r="Y250" s="12"/>
      <c r="Z250" s="12"/>
      <c r="AA250" s="9"/>
      <c r="AB250" s="9"/>
    </row>
    <row r="251" spans="1:28" x14ac:dyDescent="0.25">
      <c r="A251" s="3">
        <v>249</v>
      </c>
      <c r="B251" s="3">
        <v>6</v>
      </c>
      <c r="C251" s="5" t="s">
        <v>14</v>
      </c>
      <c r="D251" s="6">
        <v>0</v>
      </c>
      <c r="E251" s="5" t="s">
        <v>15</v>
      </c>
      <c r="F251" s="3" t="s">
        <v>8</v>
      </c>
      <c r="G251" s="3">
        <v>3.8</v>
      </c>
      <c r="H251" s="3"/>
      <c r="I251" s="3">
        <f t="shared" si="28"/>
        <v>3.8</v>
      </c>
      <c r="J251" s="3" t="s">
        <v>20</v>
      </c>
      <c r="K251" s="2"/>
      <c r="L251" s="2">
        <v>1.6559999999999999</v>
      </c>
      <c r="M251" s="2">
        <v>0.66300000000000003</v>
      </c>
      <c r="N251" s="2">
        <f t="shared" si="22"/>
        <v>2.319</v>
      </c>
      <c r="O251" s="2">
        <f t="shared" si="23"/>
        <v>0.28589909443725747</v>
      </c>
      <c r="P251" s="10">
        <v>1.58</v>
      </c>
      <c r="Q251" s="10">
        <v>1.93</v>
      </c>
      <c r="R251" s="10">
        <v>1.31</v>
      </c>
      <c r="S251" s="10">
        <f t="shared" si="24"/>
        <v>3.51</v>
      </c>
      <c r="T251" s="10">
        <f t="shared" si="25"/>
        <v>4.82</v>
      </c>
      <c r="U251" s="10">
        <f t="shared" si="26"/>
        <v>0.27178423236514521</v>
      </c>
      <c r="V251" s="10">
        <v>3459.1809793993466</v>
      </c>
      <c r="W251" s="10">
        <f t="shared" si="27"/>
        <v>70636.475599334648</v>
      </c>
      <c r="X251" s="12"/>
      <c r="Y251" s="12"/>
      <c r="Z251" s="12"/>
      <c r="AA251" s="9"/>
      <c r="AB251" s="9"/>
    </row>
    <row r="252" spans="1:28" x14ac:dyDescent="0.25">
      <c r="A252" s="3">
        <v>250</v>
      </c>
      <c r="B252" s="3">
        <v>6</v>
      </c>
      <c r="C252" s="5" t="s">
        <v>14</v>
      </c>
      <c r="D252" s="6">
        <v>0</v>
      </c>
      <c r="E252" s="5" t="s">
        <v>15</v>
      </c>
      <c r="F252" s="3" t="s">
        <v>6</v>
      </c>
      <c r="G252" s="3">
        <v>2.9</v>
      </c>
      <c r="H252" s="3"/>
      <c r="I252" s="3">
        <f t="shared" si="28"/>
        <v>2.9</v>
      </c>
      <c r="J252" s="3" t="s">
        <v>18</v>
      </c>
      <c r="K252" s="2"/>
      <c r="L252" s="2">
        <v>1.677</v>
      </c>
      <c r="M252" s="2">
        <v>0.45300000000000001</v>
      </c>
      <c r="N252" s="2">
        <f t="shared" si="22"/>
        <v>2.13</v>
      </c>
      <c r="O252" s="2">
        <f t="shared" si="23"/>
        <v>0.21267605633802819</v>
      </c>
      <c r="P252" s="10">
        <v>1.6</v>
      </c>
      <c r="Q252" s="10">
        <v>1.84</v>
      </c>
      <c r="R252" s="10">
        <v>0.85</v>
      </c>
      <c r="S252" s="10">
        <f t="shared" si="24"/>
        <v>3.4400000000000004</v>
      </c>
      <c r="T252" s="10">
        <f t="shared" si="25"/>
        <v>4.29</v>
      </c>
      <c r="U252" s="10">
        <f t="shared" si="26"/>
        <v>0.19813519813519812</v>
      </c>
      <c r="V252" s="10">
        <v>3789.5203196830557</v>
      </c>
      <c r="W252" s="10">
        <f t="shared" si="27"/>
        <v>77382.004927927992</v>
      </c>
      <c r="X252" s="12">
        <v>2.048</v>
      </c>
      <c r="Y252" s="12">
        <v>1.397</v>
      </c>
      <c r="Z252" s="12">
        <v>0.34899999999999998</v>
      </c>
      <c r="AA252" s="9">
        <f>SUM(X252:Z252)</f>
        <v>3.7940000000000005</v>
      </c>
      <c r="AB252" s="9">
        <f>Y252/AA252</f>
        <v>0.36821296784396412</v>
      </c>
    </row>
    <row r="253" spans="1:28" x14ac:dyDescent="0.25">
      <c r="A253" s="3">
        <v>251</v>
      </c>
      <c r="B253" s="3">
        <v>6</v>
      </c>
      <c r="C253" s="5" t="s">
        <v>14</v>
      </c>
      <c r="D253" s="6">
        <v>0</v>
      </c>
      <c r="E253" s="5" t="s">
        <v>15</v>
      </c>
      <c r="F253" s="3" t="s">
        <v>7</v>
      </c>
      <c r="G253" s="3">
        <v>11.8</v>
      </c>
      <c r="H253" s="3"/>
      <c r="I253" s="3">
        <f t="shared" si="28"/>
        <v>11.8</v>
      </c>
      <c r="J253" s="3" t="s">
        <v>20</v>
      </c>
      <c r="K253" s="2">
        <v>3</v>
      </c>
      <c r="L253" s="2">
        <v>2.3450000000000002</v>
      </c>
      <c r="M253" s="2">
        <v>0.58099999999999996</v>
      </c>
      <c r="N253" s="2">
        <f t="shared" si="22"/>
        <v>2.9260000000000002</v>
      </c>
      <c r="O253" s="2">
        <f t="shared" si="23"/>
        <v>0.19856459330143539</v>
      </c>
      <c r="P253" s="10">
        <v>0.92</v>
      </c>
      <c r="Q253" s="10">
        <v>2.71</v>
      </c>
      <c r="R253" s="10">
        <v>1.41</v>
      </c>
      <c r="S253" s="10">
        <f t="shared" si="24"/>
        <v>3.63</v>
      </c>
      <c r="T253" s="10">
        <f t="shared" si="25"/>
        <v>5.04</v>
      </c>
      <c r="U253" s="10">
        <f t="shared" si="26"/>
        <v>0.27976190476190477</v>
      </c>
      <c r="V253" s="10">
        <v>3372.7648607221927</v>
      </c>
      <c r="W253" s="10">
        <f t="shared" si="27"/>
        <v>68871.858455947164</v>
      </c>
    </row>
    <row r="254" spans="1:28" x14ac:dyDescent="0.25">
      <c r="A254" s="3">
        <v>252</v>
      </c>
      <c r="B254" s="3">
        <v>6</v>
      </c>
      <c r="C254" s="5" t="s">
        <v>14</v>
      </c>
      <c r="D254" s="6">
        <v>0</v>
      </c>
      <c r="E254" s="5" t="s">
        <v>15</v>
      </c>
      <c r="F254" s="3" t="s">
        <v>8</v>
      </c>
      <c r="G254" s="3">
        <v>1.9</v>
      </c>
      <c r="H254" s="3"/>
      <c r="I254" s="3">
        <f t="shared" si="28"/>
        <v>1.9</v>
      </c>
      <c r="J254" s="3" t="s">
        <v>20</v>
      </c>
      <c r="K254" s="2"/>
      <c r="L254" s="2">
        <v>1.474</v>
      </c>
      <c r="M254" s="2">
        <v>0.28299999999999997</v>
      </c>
      <c r="N254" s="2">
        <f t="shared" si="22"/>
        <v>1.7569999999999999</v>
      </c>
      <c r="O254" s="2">
        <f t="shared" si="23"/>
        <v>0.16107000569151964</v>
      </c>
      <c r="P254" s="10">
        <v>1.18</v>
      </c>
      <c r="Q254" s="10">
        <v>1.76</v>
      </c>
      <c r="R254" s="10">
        <v>1.04</v>
      </c>
      <c r="S254" s="10">
        <f t="shared" si="24"/>
        <v>2.94</v>
      </c>
      <c r="T254" s="10">
        <f t="shared" si="25"/>
        <v>3.98</v>
      </c>
      <c r="U254" s="10">
        <f t="shared" si="26"/>
        <v>0.2613065326633166</v>
      </c>
      <c r="V254" s="10">
        <v>3706.7693773638007</v>
      </c>
      <c r="W254" s="10">
        <f t="shared" si="27"/>
        <v>75692.230685768795</v>
      </c>
    </row>
  </sheetData>
  <sortState ref="A4:K255">
    <sortCondition ref="A4:A25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G25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Chronology</vt:lpstr>
      <vt:lpstr>soildryweight</vt:lpstr>
      <vt:lpstr>data</vt:lpstr>
      <vt:lpstr>Sheet1</vt:lpstr>
    </vt:vector>
  </TitlesOfParts>
  <Company>NIOO-KNAW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gerah</dc:creator>
  <cp:lastModifiedBy>Hol, Gera</cp:lastModifiedBy>
  <cp:lastPrinted>2012-03-23T13:19:09Z</cp:lastPrinted>
  <dcterms:created xsi:type="dcterms:W3CDTF">2011-08-04T08:00:52Z</dcterms:created>
  <dcterms:modified xsi:type="dcterms:W3CDTF">2017-04-20T13:28:18Z</dcterms:modified>
</cp:coreProperties>
</file>