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645" yWindow="165" windowWidth="15015" windowHeight="8265" tabRatio="907"/>
  </bookViews>
  <sheets>
    <sheet name="Physicochemical" sheetId="13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3" l="1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B23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C24" i="13"/>
  <c r="C25" i="13" s="1"/>
  <c r="D24" i="13"/>
  <c r="E24" i="13"/>
  <c r="E25" i="13" s="1"/>
  <c r="F24" i="13"/>
  <c r="F25" i="13" s="1"/>
  <c r="G24" i="13"/>
  <c r="G25" i="13" s="1"/>
  <c r="H24" i="13"/>
  <c r="I24" i="13"/>
  <c r="I25" i="13" s="1"/>
  <c r="J24" i="13"/>
  <c r="J25" i="13" s="1"/>
  <c r="K24" i="13"/>
  <c r="K25" i="13" s="1"/>
  <c r="L24" i="13"/>
  <c r="M24" i="13"/>
  <c r="M25" i="13" s="1"/>
  <c r="N24" i="13"/>
  <c r="N25" i="13" s="1"/>
  <c r="O24" i="13"/>
  <c r="O25" i="13" s="1"/>
  <c r="P24" i="13"/>
  <c r="Q24" i="13"/>
  <c r="Q25" i="13" s="1"/>
  <c r="R24" i="13"/>
  <c r="R25" i="13" s="1"/>
  <c r="S24" i="13"/>
  <c r="S25" i="13" s="1"/>
  <c r="T24" i="13"/>
  <c r="U24" i="13"/>
  <c r="U25" i="13" s="1"/>
  <c r="V24" i="13"/>
  <c r="V25" i="13" s="1"/>
  <c r="W24" i="13"/>
  <c r="W25" i="13" s="1"/>
  <c r="B24" i="13"/>
  <c r="B22" i="13"/>
  <c r="B25" i="13" l="1"/>
  <c r="T25" i="13"/>
  <c r="P25" i="13"/>
  <c r="L25" i="13"/>
  <c r="H25" i="13"/>
  <c r="D25" i="13"/>
</calcChain>
</file>

<file path=xl/sharedStrings.xml><?xml version="1.0" encoding="utf-8"?>
<sst xmlns="http://schemas.openxmlformats.org/spreadsheetml/2006/main" count="70" uniqueCount="59">
  <si>
    <t>Coarse fraction</t>
  </si>
  <si>
    <t>Clay</t>
  </si>
  <si>
    <t>Silt</t>
  </si>
  <si>
    <t>Sand</t>
  </si>
  <si>
    <t>Loss on ignition</t>
  </si>
  <si>
    <t>Ptot</t>
  </si>
  <si>
    <t>Pbio</t>
  </si>
  <si>
    <t>Corg</t>
  </si>
  <si>
    <t>Ntot</t>
  </si>
  <si>
    <t>C/N</t>
  </si>
  <si>
    <t>Depth</t>
  </si>
  <si>
    <t>Bulk density</t>
  </si>
  <si>
    <t>Water content</t>
  </si>
  <si>
    <t>Soil age</t>
  </si>
  <si>
    <t>pH</t>
  </si>
  <si>
    <t xml:space="preserve">Respiration </t>
  </si>
  <si>
    <t>Ergosterol</t>
  </si>
  <si>
    <t>[%]</t>
  </si>
  <si>
    <t>KCl</t>
  </si>
  <si>
    <t>[cmolc.kg-1]</t>
  </si>
  <si>
    <t>[cm]</t>
  </si>
  <si>
    <t>[µmol/m2/s]</t>
  </si>
  <si>
    <t>nb/g of soil</t>
  </si>
  <si>
    <t>REFUFP</t>
  </si>
  <si>
    <t>&gt; 250</t>
  </si>
  <si>
    <t>18thPD</t>
  </si>
  <si>
    <t>19thGR</t>
  </si>
  <si>
    <t>19thJA</t>
  </si>
  <si>
    <t>19thTU</t>
  </si>
  <si>
    <t>19thTC</t>
  </si>
  <si>
    <t>20thFS</t>
  </si>
  <si>
    <t>20thER</t>
  </si>
  <si>
    <t>1930VL</t>
  </si>
  <si>
    <t>1933PL</t>
  </si>
  <si>
    <t>1963WS</t>
  </si>
  <si>
    <t>1970JR</t>
  </si>
  <si>
    <t>1995RP</t>
  </si>
  <si>
    <t>1995HR</t>
  </si>
  <si>
    <t>2005RU</t>
  </si>
  <si>
    <t>2005PB</t>
  </si>
  <si>
    <t>2010PR</t>
  </si>
  <si>
    <t>2010VM</t>
  </si>
  <si>
    <r>
      <t>CaCO</t>
    </r>
    <r>
      <rPr>
        <vertAlign val="subscript"/>
        <sz val="12"/>
        <color rgb="FF000000"/>
        <rFont val="Calibri"/>
        <family val="2"/>
        <scheme val="minor"/>
      </rPr>
      <t>3</t>
    </r>
  </si>
  <si>
    <r>
      <t>H</t>
    </r>
    <r>
      <rPr>
        <vertAlign val="sub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O</t>
    </r>
  </si>
  <si>
    <r>
      <t>[g.cm</t>
    </r>
    <r>
      <rPr>
        <vertAlign val="superscript"/>
        <sz val="12"/>
        <color rgb="FF000000"/>
        <rFont val="Calibri"/>
        <family val="2"/>
        <scheme val="minor"/>
      </rPr>
      <t>-3</t>
    </r>
    <r>
      <rPr>
        <sz val="12"/>
        <color rgb="FF000000"/>
        <rFont val="Calibri"/>
        <family val="2"/>
        <scheme val="minor"/>
      </rPr>
      <t>]</t>
    </r>
  </si>
  <si>
    <r>
      <t>[ug g</t>
    </r>
    <r>
      <rPr>
        <vertAlign val="superscript"/>
        <sz val="12"/>
        <color rgb="FF000000"/>
        <rFont val="Calibri"/>
        <family val="2"/>
        <scheme val="minor"/>
      </rPr>
      <t>-1</t>
    </r>
    <r>
      <rPr>
        <sz val="12"/>
        <color rgb="FF000000"/>
        <rFont val="Calibri"/>
        <family val="2"/>
        <scheme val="minor"/>
      </rPr>
      <t>h</t>
    </r>
    <r>
      <rPr>
        <vertAlign val="superscript"/>
        <sz val="12"/>
        <color rgb="FF000000"/>
        <rFont val="Calibri"/>
        <family val="2"/>
        <scheme val="minor"/>
      </rPr>
      <t>-1</t>
    </r>
    <r>
      <rPr>
        <sz val="12"/>
        <color rgb="FF000000"/>
        <rFont val="Calibri"/>
        <family val="2"/>
        <scheme val="minor"/>
      </rPr>
      <t>]</t>
    </r>
  </si>
  <si>
    <t>[µg/g of sol]</t>
  </si>
  <si>
    <t>Min</t>
  </si>
  <si>
    <t>Max</t>
  </si>
  <si>
    <t>Bacterial density</t>
  </si>
  <si>
    <t>Average</t>
  </si>
  <si>
    <t>Max/Min</t>
  </si>
  <si>
    <t>[years]</t>
  </si>
  <si>
    <t>Site code</t>
  </si>
  <si>
    <r>
      <t>CEC</t>
    </r>
    <r>
      <rPr>
        <vertAlign val="superscript"/>
        <sz val="12"/>
        <color rgb="FF000000"/>
        <rFont val="Calibri"/>
        <family val="2"/>
        <scheme val="minor"/>
      </rPr>
      <t>a</t>
    </r>
  </si>
  <si>
    <r>
      <t>FDA</t>
    </r>
    <r>
      <rPr>
        <vertAlign val="superscript"/>
        <sz val="12"/>
        <color rgb="FF000000"/>
        <rFont val="Calibri"/>
        <family val="2"/>
        <scheme val="minor"/>
      </rPr>
      <t>b</t>
    </r>
  </si>
  <si>
    <r>
      <rPr>
        <vertAlign val="superscript"/>
        <sz val="12"/>
        <color rgb="FF000000"/>
        <rFont val="Calibri"/>
        <family val="2"/>
        <scheme val="minor"/>
      </rPr>
      <t>a</t>
    </r>
    <r>
      <rPr>
        <sz val="12"/>
        <color rgb="FF000000"/>
        <rFont val="Calibri"/>
        <family val="2"/>
        <scheme val="minor"/>
      </rPr>
      <t xml:space="preserve"> CEC: Cation Exchange Capacity</t>
    </r>
  </si>
  <si>
    <r>
      <rPr>
        <vertAlign val="superscript"/>
        <sz val="12"/>
        <color rgb="FF000000"/>
        <rFont val="Calibri"/>
        <family val="2"/>
        <scheme val="minor"/>
      </rPr>
      <t>b</t>
    </r>
    <r>
      <rPr>
        <sz val="12"/>
        <color rgb="FF000000"/>
        <rFont val="Calibri"/>
        <family val="2"/>
        <scheme val="minor"/>
      </rPr>
      <t xml:space="preserve"> FDA: Fluorecein DiAcetate hydrolysis</t>
    </r>
  </si>
  <si>
    <t>Soil age, physicochemical and functional characteristics of the topsoils of urban soils from Neuch^atel, Switzerland.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</si>
</sst>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</borders>
  <cellStyleXfs count="18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39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1" fontId="0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8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Normal" xfId="0" builtinId="0"/>
    <cellStyle name="Normal 2" xfId="91"/>
    <cellStyle name="Normal 3" xfId="18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27"/>
  <sheetViews>
    <sheetView tabSelected="1" workbookViewId="0">
      <selection sqref="A1:W1"/>
    </sheetView>
  </sheetViews>
  <sheetFormatPr baseColWidth="10" defaultColWidth="10.875" defaultRowHeight="15.75" x14ac:dyDescent="0.25"/>
  <cols>
    <col min="1" max="1" width="11.5" style="2" customWidth="1"/>
    <col min="2" max="2" width="7.125" style="2" customWidth="1"/>
    <col min="3" max="3" width="7.375" style="2" customWidth="1"/>
    <col min="4" max="6" width="5.875" style="2" bestFit="1" customWidth="1"/>
    <col min="7" max="7" width="7.625" style="2" customWidth="1"/>
    <col min="8" max="8" width="4.125" style="2" bestFit="1" customWidth="1"/>
    <col min="9" max="9" width="4.5" style="2" bestFit="1" customWidth="1"/>
    <col min="10" max="10" width="6.375" style="2" bestFit="1" customWidth="1"/>
    <col min="11" max="11" width="11.125" style="2" bestFit="1" customWidth="1"/>
    <col min="12" max="12" width="6.125" style="2" customWidth="1"/>
    <col min="13" max="13" width="6.125" style="2" bestFit="1" customWidth="1"/>
    <col min="14" max="14" width="5" style="2" bestFit="1" customWidth="1"/>
    <col min="15" max="15" width="5.125" style="2" bestFit="1" customWidth="1"/>
    <col min="16" max="16" width="5.875" style="2" bestFit="1" customWidth="1"/>
    <col min="17" max="17" width="6.125" style="2" bestFit="1" customWidth="1"/>
    <col min="18" max="18" width="8.125" style="2" customWidth="1"/>
    <col min="19" max="19" width="8" style="2" customWidth="1"/>
    <col min="20" max="20" width="9.125" style="2" customWidth="1"/>
    <col min="21" max="21" width="11.875" style="2" customWidth="1"/>
    <col min="22" max="22" width="12.125" style="2" customWidth="1"/>
    <col min="23" max="23" width="11.875" style="2" customWidth="1"/>
    <col min="24" max="16384" width="10.875" style="2"/>
  </cols>
  <sheetData>
    <row r="1" spans="1:23" ht="21" customHeight="1" x14ac:dyDescent="0.25">
      <c r="A1" s="33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3" customFormat="1" ht="32.1" customHeight="1" x14ac:dyDescent="0.25">
      <c r="A2" s="35" t="s">
        <v>53</v>
      </c>
      <c r="B2" s="17" t="s">
        <v>13</v>
      </c>
      <c r="C2" s="17" t="s">
        <v>0</v>
      </c>
      <c r="D2" s="17" t="s">
        <v>1</v>
      </c>
      <c r="E2" s="17" t="s">
        <v>2</v>
      </c>
      <c r="F2" s="17" t="s">
        <v>3</v>
      </c>
      <c r="G2" s="32" t="s">
        <v>4</v>
      </c>
      <c r="H2" s="17" t="s">
        <v>14</v>
      </c>
      <c r="I2" s="17" t="s">
        <v>14</v>
      </c>
      <c r="J2" s="17" t="s">
        <v>42</v>
      </c>
      <c r="K2" s="17" t="s">
        <v>54</v>
      </c>
      <c r="L2" s="17" t="s">
        <v>5</v>
      </c>
      <c r="M2" s="17" t="s">
        <v>6</v>
      </c>
      <c r="N2" s="17" t="s">
        <v>7</v>
      </c>
      <c r="O2" s="17" t="s">
        <v>8</v>
      </c>
      <c r="P2" s="37" t="s">
        <v>9</v>
      </c>
      <c r="Q2" s="17" t="s">
        <v>10</v>
      </c>
      <c r="R2" s="17" t="s">
        <v>11</v>
      </c>
      <c r="S2" s="17" t="s">
        <v>12</v>
      </c>
      <c r="T2" s="17" t="s">
        <v>55</v>
      </c>
      <c r="U2" s="7" t="s">
        <v>15</v>
      </c>
      <c r="V2" s="7" t="s">
        <v>49</v>
      </c>
      <c r="W2" s="7" t="s">
        <v>16</v>
      </c>
    </row>
    <row r="3" spans="1:23" s="3" customFormat="1" ht="18.75" x14ac:dyDescent="0.25">
      <c r="A3" s="36"/>
      <c r="B3" s="8" t="s">
        <v>52</v>
      </c>
      <c r="C3" s="8" t="s">
        <v>17</v>
      </c>
      <c r="D3" s="8" t="s">
        <v>17</v>
      </c>
      <c r="E3" s="8" t="s">
        <v>17</v>
      </c>
      <c r="F3" s="8" t="s">
        <v>17</v>
      </c>
      <c r="G3" s="8" t="s">
        <v>17</v>
      </c>
      <c r="H3" s="8" t="s">
        <v>18</v>
      </c>
      <c r="I3" s="8" t="s">
        <v>43</v>
      </c>
      <c r="J3" s="8" t="s">
        <v>17</v>
      </c>
      <c r="K3" s="8" t="s">
        <v>19</v>
      </c>
      <c r="L3" s="8" t="s">
        <v>17</v>
      </c>
      <c r="M3" s="8" t="s">
        <v>17</v>
      </c>
      <c r="N3" s="8" t="s">
        <v>17</v>
      </c>
      <c r="O3" s="8" t="s">
        <v>17</v>
      </c>
      <c r="P3" s="38"/>
      <c r="Q3" s="8" t="s">
        <v>20</v>
      </c>
      <c r="R3" s="8" t="s">
        <v>44</v>
      </c>
      <c r="S3" s="8" t="s">
        <v>17</v>
      </c>
      <c r="T3" s="8" t="s">
        <v>45</v>
      </c>
      <c r="U3" s="9" t="s">
        <v>21</v>
      </c>
      <c r="V3" s="10" t="s">
        <v>22</v>
      </c>
      <c r="W3" s="10" t="s">
        <v>46</v>
      </c>
    </row>
    <row r="4" spans="1:23" x14ac:dyDescent="0.25">
      <c r="A4" s="4" t="s">
        <v>23</v>
      </c>
      <c r="B4" s="1" t="s">
        <v>24</v>
      </c>
      <c r="C4" s="23">
        <v>3.2</v>
      </c>
      <c r="D4" s="23">
        <v>49.5</v>
      </c>
      <c r="E4" s="23">
        <v>31.8</v>
      </c>
      <c r="F4" s="23">
        <v>18.7</v>
      </c>
      <c r="G4" s="4">
        <v>16.5</v>
      </c>
      <c r="H4" s="4">
        <v>6.8</v>
      </c>
      <c r="I4" s="4">
        <v>7.4</v>
      </c>
      <c r="J4" s="4">
        <v>0.3</v>
      </c>
      <c r="K4" s="4">
        <v>38.5</v>
      </c>
      <c r="L4" s="1">
        <v>0.74</v>
      </c>
      <c r="M4" s="4">
        <v>3.1E-2</v>
      </c>
      <c r="N4" s="1">
        <v>7.6</v>
      </c>
      <c r="O4" s="4">
        <v>0.56000000000000005</v>
      </c>
      <c r="P4" s="1">
        <v>13.6</v>
      </c>
      <c r="Q4" s="4">
        <v>40</v>
      </c>
      <c r="R4" s="4">
        <v>0.33</v>
      </c>
      <c r="S4" s="4">
        <v>10.4</v>
      </c>
      <c r="T4" s="24">
        <v>114.4</v>
      </c>
      <c r="U4" s="14">
        <v>2.5</v>
      </c>
      <c r="V4" s="6">
        <v>142032327</v>
      </c>
      <c r="W4" s="5">
        <v>1.57</v>
      </c>
    </row>
    <row r="5" spans="1:23" x14ac:dyDescent="0.25">
      <c r="A5" s="4" t="s">
        <v>25</v>
      </c>
      <c r="B5" s="1">
        <v>250</v>
      </c>
      <c r="C5" s="23">
        <v>10.5</v>
      </c>
      <c r="D5" s="23">
        <v>21.6</v>
      </c>
      <c r="E5" s="23">
        <v>26.6</v>
      </c>
      <c r="F5" s="23">
        <v>51.3</v>
      </c>
      <c r="G5" s="4">
        <v>8.4</v>
      </c>
      <c r="H5" s="4">
        <v>7.2</v>
      </c>
      <c r="I5" s="4">
        <v>7.8</v>
      </c>
      <c r="J5" s="4">
        <v>23.7</v>
      </c>
      <c r="K5" s="4">
        <v>19.399999999999999</v>
      </c>
      <c r="L5" s="1">
        <v>1.65</v>
      </c>
      <c r="M5" s="4">
        <v>5.0999999999999997E-2</v>
      </c>
      <c r="N5" s="1">
        <v>3.6</v>
      </c>
      <c r="O5" s="4">
        <v>0.36</v>
      </c>
      <c r="P5" s="1">
        <v>9.9</v>
      </c>
      <c r="Q5" s="4">
        <v>61</v>
      </c>
      <c r="R5" s="4">
        <v>0.62</v>
      </c>
      <c r="S5" s="4">
        <v>8.4</v>
      </c>
      <c r="T5" s="24">
        <v>106.9</v>
      </c>
      <c r="U5" s="5">
        <v>0.56999999999999995</v>
      </c>
      <c r="V5" s="6">
        <v>102535150</v>
      </c>
      <c r="W5" s="5">
        <v>0.67</v>
      </c>
    </row>
    <row r="6" spans="1:23" x14ac:dyDescent="0.25">
      <c r="A6" s="4" t="s">
        <v>26</v>
      </c>
      <c r="B6" s="1">
        <v>200</v>
      </c>
      <c r="C6" s="23">
        <v>14.4</v>
      </c>
      <c r="D6" s="23">
        <v>5.6</v>
      </c>
      <c r="E6" s="23">
        <v>51</v>
      </c>
      <c r="F6" s="23">
        <v>43.4</v>
      </c>
      <c r="G6" s="4">
        <v>8.8000000000000007</v>
      </c>
      <c r="H6" s="4">
        <v>7.2</v>
      </c>
      <c r="I6" s="23">
        <v>8</v>
      </c>
      <c r="J6" s="4">
        <v>28.8</v>
      </c>
      <c r="K6" s="4">
        <v>27.3</v>
      </c>
      <c r="L6" s="1">
        <v>1.83</v>
      </c>
      <c r="M6" s="4">
        <v>7.2999999999999995E-2</v>
      </c>
      <c r="N6" s="1">
        <v>4.0999999999999996</v>
      </c>
      <c r="O6" s="4">
        <v>0.38</v>
      </c>
      <c r="P6" s="1">
        <v>10.8</v>
      </c>
      <c r="Q6" s="4">
        <v>60</v>
      </c>
      <c r="R6" s="4">
        <v>0.49</v>
      </c>
      <c r="S6" s="4">
        <v>7.2</v>
      </c>
      <c r="T6" s="24">
        <v>118.7</v>
      </c>
      <c r="U6" s="5">
        <v>0.44</v>
      </c>
      <c r="V6" s="6">
        <v>79624090</v>
      </c>
      <c r="W6" s="5">
        <v>0.41</v>
      </c>
    </row>
    <row r="7" spans="1:23" x14ac:dyDescent="0.25">
      <c r="A7" s="4" t="s">
        <v>27</v>
      </c>
      <c r="B7" s="1">
        <v>148</v>
      </c>
      <c r="C7" s="23">
        <v>14.4</v>
      </c>
      <c r="D7" s="23">
        <v>19.399999999999999</v>
      </c>
      <c r="E7" s="23">
        <v>32.4</v>
      </c>
      <c r="F7" s="23">
        <v>48.2</v>
      </c>
      <c r="G7" s="4">
        <v>7.7</v>
      </c>
      <c r="H7" s="4">
        <v>7.3</v>
      </c>
      <c r="I7" s="4">
        <v>7.8</v>
      </c>
      <c r="J7" s="4">
        <v>24.2</v>
      </c>
      <c r="K7" s="4">
        <v>15.2</v>
      </c>
      <c r="L7" s="1">
        <v>1.64</v>
      </c>
      <c r="M7" s="4">
        <v>8.4000000000000005E-2</v>
      </c>
      <c r="N7" s="1">
        <v>3.7</v>
      </c>
      <c r="O7" s="4">
        <v>0.32</v>
      </c>
      <c r="P7" s="1">
        <v>11.6</v>
      </c>
      <c r="Q7" s="4">
        <v>45</v>
      </c>
      <c r="R7" s="4">
        <v>0.59</v>
      </c>
      <c r="S7" s="4">
        <v>6.9</v>
      </c>
      <c r="T7" s="24">
        <v>128.1</v>
      </c>
      <c r="U7" s="5">
        <v>0.51</v>
      </c>
      <c r="V7" s="6">
        <v>123208991</v>
      </c>
      <c r="W7" s="5">
        <v>0.91</v>
      </c>
    </row>
    <row r="8" spans="1:23" x14ac:dyDescent="0.25">
      <c r="A8" s="4" t="s">
        <v>28</v>
      </c>
      <c r="B8" s="1">
        <v>143</v>
      </c>
      <c r="C8" s="23">
        <v>14</v>
      </c>
      <c r="D8" s="23">
        <v>35.200000000000003</v>
      </c>
      <c r="E8" s="23">
        <v>27.4</v>
      </c>
      <c r="F8" s="23">
        <v>37.4</v>
      </c>
      <c r="G8" s="4">
        <v>7.2</v>
      </c>
      <c r="H8" s="4">
        <v>7.2</v>
      </c>
      <c r="I8" s="4">
        <v>7.9</v>
      </c>
      <c r="J8" s="4">
        <v>26.5</v>
      </c>
      <c r="K8" s="4">
        <v>19.5</v>
      </c>
      <c r="L8" s="1">
        <v>0.87</v>
      </c>
      <c r="M8" s="4">
        <v>1.2999999999999999E-2</v>
      </c>
      <c r="N8" s="1">
        <v>3.7</v>
      </c>
      <c r="O8" s="4">
        <v>0.34</v>
      </c>
      <c r="P8" s="1">
        <v>11.1</v>
      </c>
      <c r="Q8" s="4">
        <v>60</v>
      </c>
      <c r="R8" s="4">
        <v>0.81</v>
      </c>
      <c r="S8" s="4">
        <v>5.9</v>
      </c>
      <c r="T8" s="24">
        <v>30.9</v>
      </c>
      <c r="U8" s="5">
        <v>0.46</v>
      </c>
      <c r="V8" s="6">
        <v>155127848</v>
      </c>
      <c r="W8" s="5">
        <v>1.67</v>
      </c>
    </row>
    <row r="9" spans="1:23" x14ac:dyDescent="0.25">
      <c r="A9" s="4" t="s">
        <v>29</v>
      </c>
      <c r="B9" s="1">
        <v>140</v>
      </c>
      <c r="C9" s="23">
        <v>50</v>
      </c>
      <c r="D9" s="23">
        <v>2.2999999999999998</v>
      </c>
      <c r="E9" s="23">
        <v>40.200000000000003</v>
      </c>
      <c r="F9" s="23">
        <v>57.6</v>
      </c>
      <c r="G9" s="4">
        <v>6.9</v>
      </c>
      <c r="H9" s="4">
        <v>7.3</v>
      </c>
      <c r="I9" s="23">
        <v>8</v>
      </c>
      <c r="J9" s="4">
        <v>29.5</v>
      </c>
      <c r="K9" s="4">
        <v>17.100000000000001</v>
      </c>
      <c r="L9" s="1">
        <v>0.88</v>
      </c>
      <c r="M9" s="4">
        <v>4.8000000000000001E-2</v>
      </c>
      <c r="N9" s="1">
        <v>4.0999999999999996</v>
      </c>
      <c r="O9" s="4">
        <v>0.24</v>
      </c>
      <c r="P9" s="1">
        <v>16.8</v>
      </c>
      <c r="Q9" s="4">
        <v>60</v>
      </c>
      <c r="R9" s="25">
        <v>0.9</v>
      </c>
      <c r="S9" s="4">
        <v>3.8</v>
      </c>
      <c r="T9" s="24">
        <v>97.2</v>
      </c>
      <c r="U9" s="5">
        <v>0.24</v>
      </c>
      <c r="V9" s="6">
        <v>130802200</v>
      </c>
      <c r="W9" s="5">
        <v>3.25</v>
      </c>
    </row>
    <row r="10" spans="1:23" x14ac:dyDescent="0.25">
      <c r="A10" s="4" t="s">
        <v>30</v>
      </c>
      <c r="B10" s="1">
        <v>107</v>
      </c>
      <c r="C10" s="23">
        <v>18</v>
      </c>
      <c r="D10" s="23">
        <v>40.299999999999997</v>
      </c>
      <c r="E10" s="23">
        <v>27</v>
      </c>
      <c r="F10" s="23">
        <v>32.6</v>
      </c>
      <c r="G10" s="23">
        <v>15</v>
      </c>
      <c r="H10" s="4">
        <v>7.2</v>
      </c>
      <c r="I10" s="4">
        <v>7.6</v>
      </c>
      <c r="J10" s="4">
        <v>20.100000000000001</v>
      </c>
      <c r="K10" s="4">
        <v>36.799999999999997</v>
      </c>
      <c r="L10" s="1">
        <v>0.55000000000000004</v>
      </c>
      <c r="M10" s="4">
        <v>1.9E-2</v>
      </c>
      <c r="N10" s="1">
        <v>9.6999999999999993</v>
      </c>
      <c r="O10" s="4">
        <v>0.56000000000000005</v>
      </c>
      <c r="P10" s="1">
        <v>17.2</v>
      </c>
      <c r="Q10" s="4">
        <v>57</v>
      </c>
      <c r="R10" s="4">
        <v>0.45</v>
      </c>
      <c r="S10" s="4">
        <v>8.3000000000000007</v>
      </c>
      <c r="T10" s="24">
        <v>136.6</v>
      </c>
      <c r="U10" s="5">
        <v>1.29</v>
      </c>
      <c r="V10" s="6">
        <v>141224170</v>
      </c>
      <c r="W10" s="5">
        <v>3.44</v>
      </c>
    </row>
    <row r="11" spans="1:23" x14ac:dyDescent="0.25">
      <c r="A11" s="4" t="s">
        <v>31</v>
      </c>
      <c r="B11" s="1">
        <v>100</v>
      </c>
      <c r="C11" s="23">
        <v>20.399999999999999</v>
      </c>
      <c r="D11" s="23">
        <v>18.100000000000001</v>
      </c>
      <c r="E11" s="23">
        <v>39.700000000000003</v>
      </c>
      <c r="F11" s="23">
        <v>42.2</v>
      </c>
      <c r="G11" s="23">
        <v>11</v>
      </c>
      <c r="H11" s="4">
        <v>7.2</v>
      </c>
      <c r="I11" s="4">
        <v>7.9</v>
      </c>
      <c r="J11" s="23">
        <v>15</v>
      </c>
      <c r="K11" s="4">
        <v>27.5</v>
      </c>
      <c r="L11" s="1">
        <v>0.87</v>
      </c>
      <c r="M11" s="4">
        <v>1.4E-2</v>
      </c>
      <c r="N11" s="26">
        <v>6</v>
      </c>
      <c r="O11" s="4">
        <v>0.48</v>
      </c>
      <c r="P11" s="1">
        <v>12.6</v>
      </c>
      <c r="Q11" s="4">
        <v>42</v>
      </c>
      <c r="R11" s="4">
        <v>0.77</v>
      </c>
      <c r="S11" s="4">
        <v>7.6</v>
      </c>
      <c r="T11" s="24">
        <v>150.9</v>
      </c>
      <c r="U11" s="5">
        <v>0.49</v>
      </c>
      <c r="V11" s="6">
        <v>109259326</v>
      </c>
      <c r="W11" s="5">
        <v>1.66</v>
      </c>
    </row>
    <row r="12" spans="1:23" x14ac:dyDescent="0.25">
      <c r="A12" s="4" t="s">
        <v>32</v>
      </c>
      <c r="B12" s="1">
        <v>83</v>
      </c>
      <c r="C12" s="23">
        <v>20.8</v>
      </c>
      <c r="D12" s="23">
        <v>38.700000000000003</v>
      </c>
      <c r="E12" s="23">
        <v>26.3</v>
      </c>
      <c r="F12" s="23">
        <v>35</v>
      </c>
      <c r="G12" s="4">
        <v>13.4</v>
      </c>
      <c r="H12" s="4">
        <v>7.6</v>
      </c>
      <c r="I12" s="4">
        <v>7.2</v>
      </c>
      <c r="J12" s="4">
        <v>34.700000000000003</v>
      </c>
      <c r="K12" s="4">
        <v>26.2</v>
      </c>
      <c r="L12" s="1">
        <v>0.84</v>
      </c>
      <c r="M12" s="4">
        <v>0.13800000000000001</v>
      </c>
      <c r="N12" s="1">
        <v>5.8</v>
      </c>
      <c r="O12" s="4">
        <v>0.44</v>
      </c>
      <c r="P12" s="1">
        <v>13.3</v>
      </c>
      <c r="Q12" s="4">
        <v>46</v>
      </c>
      <c r="R12" s="25">
        <v>0.3</v>
      </c>
      <c r="S12" s="4">
        <v>8.3000000000000007</v>
      </c>
      <c r="T12" s="24">
        <v>119.6</v>
      </c>
      <c r="U12" s="5">
        <v>0.86</v>
      </c>
      <c r="V12" s="6">
        <v>165699965</v>
      </c>
      <c r="W12" s="14">
        <v>0.7</v>
      </c>
    </row>
    <row r="13" spans="1:23" x14ac:dyDescent="0.25">
      <c r="A13" s="4" t="s">
        <v>33</v>
      </c>
      <c r="B13" s="1">
        <v>80</v>
      </c>
      <c r="C13" s="23">
        <v>25</v>
      </c>
      <c r="D13" s="23">
        <v>22.6</v>
      </c>
      <c r="E13" s="23">
        <v>39</v>
      </c>
      <c r="F13" s="23">
        <v>38.4</v>
      </c>
      <c r="G13" s="4">
        <v>8.6999999999999993</v>
      </c>
      <c r="H13" s="4">
        <v>7.2</v>
      </c>
      <c r="I13" s="4">
        <v>7.9</v>
      </c>
      <c r="J13" s="4">
        <v>34.5</v>
      </c>
      <c r="K13" s="4">
        <v>19.3</v>
      </c>
      <c r="L13" s="1">
        <v>1.0900000000000001</v>
      </c>
      <c r="M13" s="4">
        <v>3.2000000000000001E-2</v>
      </c>
      <c r="N13" s="1">
        <v>4.0999999999999996</v>
      </c>
      <c r="O13" s="4">
        <v>0.31</v>
      </c>
      <c r="P13" s="1">
        <v>13.4</v>
      </c>
      <c r="Q13" s="4">
        <v>40</v>
      </c>
      <c r="R13" s="4">
        <v>0.68</v>
      </c>
      <c r="S13" s="23">
        <v>4</v>
      </c>
      <c r="T13" s="24">
        <v>116.4</v>
      </c>
      <c r="U13" s="5">
        <v>0.44</v>
      </c>
      <c r="V13" s="6">
        <v>171890953</v>
      </c>
      <c r="W13" s="5">
        <v>1.96</v>
      </c>
    </row>
    <row r="14" spans="1:23" x14ac:dyDescent="0.25">
      <c r="A14" s="4" t="s">
        <v>34</v>
      </c>
      <c r="B14" s="1">
        <v>59</v>
      </c>
      <c r="C14" s="23">
        <v>27</v>
      </c>
      <c r="D14" s="23">
        <v>41.2</v>
      </c>
      <c r="E14" s="23">
        <v>24.8</v>
      </c>
      <c r="F14" s="23">
        <v>34</v>
      </c>
      <c r="G14" s="4">
        <v>9.1</v>
      </c>
      <c r="H14" s="4">
        <v>7.7</v>
      </c>
      <c r="I14" s="4">
        <v>7.1</v>
      </c>
      <c r="J14" s="23">
        <v>22</v>
      </c>
      <c r="K14" s="23">
        <v>21</v>
      </c>
      <c r="L14" s="1">
        <v>0.92</v>
      </c>
      <c r="M14" s="4">
        <v>3.2000000000000001E-2</v>
      </c>
      <c r="N14" s="1">
        <v>4.7</v>
      </c>
      <c r="O14" s="4">
        <v>0.42</v>
      </c>
      <c r="P14" s="1">
        <v>11.3</v>
      </c>
      <c r="Q14" s="4">
        <v>48</v>
      </c>
      <c r="R14" s="4">
        <v>0.55000000000000004</v>
      </c>
      <c r="S14" s="4">
        <v>5.7</v>
      </c>
      <c r="T14" s="24">
        <v>117.4</v>
      </c>
      <c r="U14" s="5">
        <v>0.57999999999999996</v>
      </c>
      <c r="V14" s="6">
        <v>259286375</v>
      </c>
      <c r="W14" s="5">
        <v>7.0000000000000007E-2</v>
      </c>
    </row>
    <row r="15" spans="1:23" x14ac:dyDescent="0.25">
      <c r="A15" s="4" t="s">
        <v>35</v>
      </c>
      <c r="B15" s="1">
        <v>43</v>
      </c>
      <c r="C15" s="23">
        <v>12.5</v>
      </c>
      <c r="D15" s="23">
        <v>7.2</v>
      </c>
      <c r="E15" s="23">
        <v>50.6</v>
      </c>
      <c r="F15" s="23">
        <v>42.2</v>
      </c>
      <c r="G15" s="4">
        <v>17.399999999999999</v>
      </c>
      <c r="H15" s="4">
        <v>6.8</v>
      </c>
      <c r="I15" s="4">
        <v>7.6</v>
      </c>
      <c r="J15" s="4">
        <v>15.2</v>
      </c>
      <c r="K15" s="4">
        <v>34.4</v>
      </c>
      <c r="L15" s="1">
        <v>17.3</v>
      </c>
      <c r="M15" s="4">
        <v>0.49299999999999999</v>
      </c>
      <c r="N15" s="1">
        <v>9.1999999999999993</v>
      </c>
      <c r="O15" s="4">
        <v>0.88</v>
      </c>
      <c r="P15" s="1">
        <v>10.6</v>
      </c>
      <c r="Q15" s="4">
        <v>45</v>
      </c>
      <c r="R15" s="4">
        <v>0.75</v>
      </c>
      <c r="S15" s="4">
        <v>8.1</v>
      </c>
      <c r="T15" s="24">
        <v>180.7</v>
      </c>
      <c r="U15" s="5">
        <v>0.53</v>
      </c>
      <c r="V15" s="6">
        <v>99833699</v>
      </c>
      <c r="W15" s="5">
        <v>2.16</v>
      </c>
    </row>
    <row r="16" spans="1:23" x14ac:dyDescent="0.25">
      <c r="A16" s="4" t="s">
        <v>36</v>
      </c>
      <c r="B16" s="1">
        <v>18</v>
      </c>
      <c r="C16" s="23">
        <v>28.7</v>
      </c>
      <c r="D16" s="23">
        <v>20.7</v>
      </c>
      <c r="E16" s="23">
        <v>34.6</v>
      </c>
      <c r="F16" s="23">
        <v>44.6</v>
      </c>
      <c r="G16" s="4">
        <v>25.4</v>
      </c>
      <c r="H16" s="4">
        <v>5.9</v>
      </c>
      <c r="I16" s="4">
        <v>6.1</v>
      </c>
      <c r="J16" s="4">
        <v>14.1</v>
      </c>
      <c r="K16" s="4">
        <v>13.3</v>
      </c>
      <c r="L16" s="1">
        <v>0.87</v>
      </c>
      <c r="M16" s="22">
        <v>0.13</v>
      </c>
      <c r="N16" s="1">
        <v>2.2000000000000002</v>
      </c>
      <c r="O16" s="4">
        <v>0.44</v>
      </c>
      <c r="P16" s="1">
        <v>13.2</v>
      </c>
      <c r="Q16" s="4">
        <v>47</v>
      </c>
      <c r="R16" s="4">
        <v>0.73</v>
      </c>
      <c r="S16" s="4">
        <v>11.7</v>
      </c>
      <c r="T16" s="24">
        <v>81</v>
      </c>
      <c r="U16" s="5">
        <v>1.22</v>
      </c>
      <c r="V16" s="6">
        <v>155134656</v>
      </c>
      <c r="W16" s="5">
        <v>0.84</v>
      </c>
    </row>
    <row r="17" spans="1:23" x14ac:dyDescent="0.25">
      <c r="A17" s="4" t="s">
        <v>37</v>
      </c>
      <c r="B17" s="1">
        <v>18</v>
      </c>
      <c r="C17" s="23">
        <v>21.1</v>
      </c>
      <c r="D17" s="23">
        <v>16.2</v>
      </c>
      <c r="E17" s="23">
        <v>32.1</v>
      </c>
      <c r="F17" s="23">
        <v>51.7</v>
      </c>
      <c r="G17" s="4">
        <v>13.9</v>
      </c>
      <c r="H17" s="4">
        <v>7.1</v>
      </c>
      <c r="I17" s="4">
        <v>7.7</v>
      </c>
      <c r="J17" s="4">
        <v>34.6</v>
      </c>
      <c r="K17" s="4">
        <v>24.4</v>
      </c>
      <c r="L17" s="1">
        <v>1.54</v>
      </c>
      <c r="M17" s="4">
        <v>0.17299999999999999</v>
      </c>
      <c r="N17" s="26">
        <v>8</v>
      </c>
      <c r="O17" s="4">
        <v>0.74</v>
      </c>
      <c r="P17" s="1">
        <v>10.7</v>
      </c>
      <c r="Q17" s="4">
        <v>40</v>
      </c>
      <c r="R17" s="4">
        <v>0.43</v>
      </c>
      <c r="S17" s="4">
        <v>7.4</v>
      </c>
      <c r="T17" s="24">
        <v>171.8</v>
      </c>
      <c r="U17" s="5">
        <v>0.59</v>
      </c>
      <c r="V17" s="6">
        <v>86310128</v>
      </c>
      <c r="W17" s="5">
        <v>1.06</v>
      </c>
    </row>
    <row r="18" spans="1:23" x14ac:dyDescent="0.25">
      <c r="A18" s="4" t="s">
        <v>38</v>
      </c>
      <c r="B18" s="1">
        <v>8</v>
      </c>
      <c r="C18" s="23">
        <v>25.2</v>
      </c>
      <c r="D18" s="23">
        <v>26.3</v>
      </c>
      <c r="E18" s="23">
        <v>17</v>
      </c>
      <c r="F18" s="23">
        <v>56.7</v>
      </c>
      <c r="G18" s="4">
        <v>6.1</v>
      </c>
      <c r="H18" s="4">
        <v>7.7</v>
      </c>
      <c r="I18" s="4">
        <v>7.3</v>
      </c>
      <c r="J18" s="23">
        <v>34</v>
      </c>
      <c r="K18" s="4">
        <v>14.8</v>
      </c>
      <c r="L18" s="1">
        <v>1.06</v>
      </c>
      <c r="M18" s="4">
        <v>9.4E-2</v>
      </c>
      <c r="N18" s="1">
        <v>4.5999999999999996</v>
      </c>
      <c r="O18" s="4">
        <v>0.28999999999999998</v>
      </c>
      <c r="P18" s="1">
        <v>16.2</v>
      </c>
      <c r="Q18" s="4">
        <v>60</v>
      </c>
      <c r="R18" s="25">
        <v>0.8</v>
      </c>
      <c r="S18" s="4">
        <v>7.1</v>
      </c>
      <c r="T18" s="24">
        <v>87.5</v>
      </c>
      <c r="U18" s="5">
        <v>0.35</v>
      </c>
      <c r="V18" s="6">
        <v>115677824</v>
      </c>
      <c r="W18" s="5">
        <v>0.13</v>
      </c>
    </row>
    <row r="19" spans="1:23" x14ac:dyDescent="0.25">
      <c r="A19" s="4" t="s">
        <v>39</v>
      </c>
      <c r="B19" s="1">
        <v>8</v>
      </c>
      <c r="C19" s="23">
        <v>20.5</v>
      </c>
      <c r="D19" s="23">
        <v>17</v>
      </c>
      <c r="E19" s="23">
        <v>28</v>
      </c>
      <c r="F19" s="23">
        <v>55.1</v>
      </c>
      <c r="G19" s="4">
        <v>4.5</v>
      </c>
      <c r="H19" s="4">
        <v>7.6</v>
      </c>
      <c r="I19" s="4">
        <v>7.3</v>
      </c>
      <c r="J19" s="4">
        <v>16.5</v>
      </c>
      <c r="K19" s="4">
        <v>11.1</v>
      </c>
      <c r="L19" s="1">
        <v>0.61</v>
      </c>
      <c r="M19" s="4">
        <v>3.1E-2</v>
      </c>
      <c r="N19" s="1">
        <v>1.7</v>
      </c>
      <c r="O19" s="4">
        <v>0.22</v>
      </c>
      <c r="P19" s="1">
        <v>7.7</v>
      </c>
      <c r="Q19" s="4">
        <v>40</v>
      </c>
      <c r="R19" s="4">
        <v>0.81</v>
      </c>
      <c r="S19" s="4">
        <v>7.7</v>
      </c>
      <c r="T19" s="24">
        <v>69.3</v>
      </c>
      <c r="U19" s="5">
        <v>0.47</v>
      </c>
      <c r="V19" s="6">
        <v>105652944</v>
      </c>
      <c r="W19" s="5">
        <v>0.69</v>
      </c>
    </row>
    <row r="20" spans="1:23" x14ac:dyDescent="0.25">
      <c r="A20" s="4" t="s">
        <v>40</v>
      </c>
      <c r="B20" s="1">
        <v>3</v>
      </c>
      <c r="C20" s="23">
        <v>45.4</v>
      </c>
      <c r="D20" s="23">
        <v>12</v>
      </c>
      <c r="E20" s="23">
        <v>28</v>
      </c>
      <c r="F20" s="23">
        <v>59.9</v>
      </c>
      <c r="G20" s="4">
        <v>14.7</v>
      </c>
      <c r="H20" s="4">
        <v>7.4</v>
      </c>
      <c r="I20" s="23">
        <v>8</v>
      </c>
      <c r="J20" s="4">
        <v>31.2</v>
      </c>
      <c r="K20" s="4">
        <v>25.3</v>
      </c>
      <c r="L20" s="1">
        <v>1.17</v>
      </c>
      <c r="M20" s="22">
        <v>0.12</v>
      </c>
      <c r="N20" s="1">
        <v>8.1999999999999993</v>
      </c>
      <c r="O20" s="25">
        <v>0.4</v>
      </c>
      <c r="P20" s="1">
        <v>20.6</v>
      </c>
      <c r="Q20" s="4">
        <v>35</v>
      </c>
      <c r="R20" s="25">
        <v>0.3</v>
      </c>
      <c r="S20" s="4">
        <v>9.8000000000000007</v>
      </c>
      <c r="T20" s="24">
        <v>179.6</v>
      </c>
      <c r="U20" s="5">
        <v>0.77</v>
      </c>
      <c r="V20" s="6">
        <v>91376844</v>
      </c>
      <c r="W20" s="5">
        <v>0.14000000000000001</v>
      </c>
    </row>
    <row r="21" spans="1:23" x14ac:dyDescent="0.25">
      <c r="A21" s="11" t="s">
        <v>41</v>
      </c>
      <c r="B21" s="8">
        <v>3</v>
      </c>
      <c r="C21" s="27">
        <v>22.7</v>
      </c>
      <c r="D21" s="27">
        <v>19.600000000000001</v>
      </c>
      <c r="E21" s="27">
        <v>31.7</v>
      </c>
      <c r="F21" s="27">
        <v>48.7</v>
      </c>
      <c r="G21" s="11">
        <v>5.4</v>
      </c>
      <c r="H21" s="11">
        <v>7.9</v>
      </c>
      <c r="I21" s="11">
        <v>7.3</v>
      </c>
      <c r="J21" s="11">
        <v>4.2</v>
      </c>
      <c r="K21" s="11">
        <v>13.4</v>
      </c>
      <c r="L21" s="18">
        <v>0.47</v>
      </c>
      <c r="M21" s="11">
        <v>1.4999999999999999E-2</v>
      </c>
      <c r="N21" s="18">
        <v>2.6</v>
      </c>
      <c r="O21" s="11">
        <v>0.21</v>
      </c>
      <c r="P21" s="28">
        <v>12</v>
      </c>
      <c r="Q21" s="11">
        <v>45</v>
      </c>
      <c r="R21" s="29">
        <v>0.9</v>
      </c>
      <c r="S21" s="11">
        <v>5.6</v>
      </c>
      <c r="T21" s="30">
        <v>102.1</v>
      </c>
      <c r="U21" s="12">
        <v>0.24</v>
      </c>
      <c r="V21" s="13">
        <v>177391583</v>
      </c>
      <c r="W21" s="12">
        <v>0.56999999999999995</v>
      </c>
    </row>
    <row r="22" spans="1:23" x14ac:dyDescent="0.25">
      <c r="A22" s="19" t="s">
        <v>47</v>
      </c>
      <c r="B22" s="5">
        <f>MIN(B4:B21)</f>
        <v>3</v>
      </c>
      <c r="C22" s="5">
        <f t="shared" ref="C22:W22" si="0">MIN(C4:C21)</f>
        <v>3.2</v>
      </c>
      <c r="D22" s="5">
        <f t="shared" si="0"/>
        <v>2.2999999999999998</v>
      </c>
      <c r="E22" s="5">
        <f t="shared" si="0"/>
        <v>17</v>
      </c>
      <c r="F22" s="5">
        <f t="shared" si="0"/>
        <v>18.7</v>
      </c>
      <c r="G22" s="5">
        <f t="shared" si="0"/>
        <v>4.5</v>
      </c>
      <c r="H22" s="5">
        <f t="shared" si="0"/>
        <v>5.9</v>
      </c>
      <c r="I22" s="5">
        <f t="shared" si="0"/>
        <v>6.1</v>
      </c>
      <c r="J22" s="5">
        <f t="shared" si="0"/>
        <v>0.3</v>
      </c>
      <c r="K22" s="5">
        <f t="shared" si="0"/>
        <v>11.1</v>
      </c>
      <c r="L22" s="5">
        <f t="shared" si="0"/>
        <v>0.47</v>
      </c>
      <c r="M22" s="5">
        <f t="shared" si="0"/>
        <v>1.2999999999999999E-2</v>
      </c>
      <c r="N22" s="5">
        <f t="shared" si="0"/>
        <v>1.7</v>
      </c>
      <c r="O22" s="5">
        <f t="shared" si="0"/>
        <v>0.21</v>
      </c>
      <c r="P22" s="5">
        <f t="shared" si="0"/>
        <v>7.7</v>
      </c>
      <c r="Q22" s="5">
        <f t="shared" si="0"/>
        <v>35</v>
      </c>
      <c r="R22" s="5">
        <f t="shared" si="0"/>
        <v>0.3</v>
      </c>
      <c r="S22" s="5">
        <f t="shared" si="0"/>
        <v>3.8</v>
      </c>
      <c r="T22" s="5">
        <f t="shared" si="0"/>
        <v>30.9</v>
      </c>
      <c r="U22" s="5">
        <f t="shared" si="0"/>
        <v>0.24</v>
      </c>
      <c r="V22" s="6">
        <f t="shared" si="0"/>
        <v>79624090</v>
      </c>
      <c r="W22" s="5">
        <f t="shared" si="0"/>
        <v>7.0000000000000007E-2</v>
      </c>
    </row>
    <row r="23" spans="1:23" x14ac:dyDescent="0.25">
      <c r="A23" s="19" t="s">
        <v>50</v>
      </c>
      <c r="B23" s="5">
        <f>AVERAGE(B4:B21)</f>
        <v>83</v>
      </c>
      <c r="C23" s="15">
        <f t="shared" ref="C23:W23" si="1">AVERAGE(C4:C21)</f>
        <v>21.87777777777778</v>
      </c>
      <c r="D23" s="15">
        <f t="shared" si="1"/>
        <v>22.972222222222225</v>
      </c>
      <c r="E23" s="15">
        <f t="shared" si="1"/>
        <v>32.677777777777784</v>
      </c>
      <c r="F23" s="15">
        <f t="shared" si="1"/>
        <v>44.316666666666677</v>
      </c>
      <c r="G23" s="15">
        <f t="shared" si="1"/>
        <v>11.116666666666667</v>
      </c>
      <c r="H23" s="15">
        <f t="shared" si="1"/>
        <v>7.2388888888888898</v>
      </c>
      <c r="I23" s="15">
        <f t="shared" si="1"/>
        <v>7.5499999999999989</v>
      </c>
      <c r="J23" s="15">
        <f t="shared" si="1"/>
        <v>22.727777777777778</v>
      </c>
      <c r="K23" s="15">
        <f t="shared" si="1"/>
        <v>22.472222222222221</v>
      </c>
      <c r="L23" s="14">
        <f t="shared" si="1"/>
        <v>1.9388888888888889</v>
      </c>
      <c r="M23" s="21">
        <f t="shared" si="1"/>
        <v>8.8388888888888892E-2</v>
      </c>
      <c r="N23" s="15">
        <f t="shared" si="1"/>
        <v>5.1999999999999993</v>
      </c>
      <c r="O23" s="14">
        <f t="shared" si="1"/>
        <v>0.42166666666666669</v>
      </c>
      <c r="P23" s="15">
        <f t="shared" si="1"/>
        <v>12.922222222222219</v>
      </c>
      <c r="Q23" s="15">
        <f t="shared" si="1"/>
        <v>48.388888888888886</v>
      </c>
      <c r="R23" s="15">
        <f t="shared" si="1"/>
        <v>0.62277777777777787</v>
      </c>
      <c r="S23" s="15">
        <f t="shared" si="1"/>
        <v>7.4388888888888891</v>
      </c>
      <c r="T23" s="15">
        <f t="shared" si="1"/>
        <v>117.17222222222222</v>
      </c>
      <c r="U23" s="14">
        <f t="shared" si="1"/>
        <v>0.6972222222222223</v>
      </c>
      <c r="V23" s="6">
        <f t="shared" si="1"/>
        <v>134003837.3888889</v>
      </c>
      <c r="W23" s="14">
        <f t="shared" si="1"/>
        <v>1.2166666666666666</v>
      </c>
    </row>
    <row r="24" spans="1:23" x14ac:dyDescent="0.25">
      <c r="A24" s="19" t="s">
        <v>48</v>
      </c>
      <c r="B24" s="5">
        <f>MAX(B4:B21)</f>
        <v>250</v>
      </c>
      <c r="C24" s="5">
        <f t="shared" ref="C24:W24" si="2">MAX(C4:C21)</f>
        <v>50</v>
      </c>
      <c r="D24" s="5">
        <f t="shared" si="2"/>
        <v>49.5</v>
      </c>
      <c r="E24" s="5">
        <f t="shared" si="2"/>
        <v>51</v>
      </c>
      <c r="F24" s="5">
        <f t="shared" si="2"/>
        <v>59.9</v>
      </c>
      <c r="G24" s="5">
        <f t="shared" si="2"/>
        <v>25.4</v>
      </c>
      <c r="H24" s="5">
        <f t="shared" si="2"/>
        <v>7.9</v>
      </c>
      <c r="I24" s="5">
        <f t="shared" si="2"/>
        <v>8</v>
      </c>
      <c r="J24" s="5">
        <f t="shared" si="2"/>
        <v>34.700000000000003</v>
      </c>
      <c r="K24" s="5">
        <f t="shared" si="2"/>
        <v>38.5</v>
      </c>
      <c r="L24" s="5">
        <f t="shared" si="2"/>
        <v>17.3</v>
      </c>
      <c r="M24" s="5">
        <f t="shared" si="2"/>
        <v>0.49299999999999999</v>
      </c>
      <c r="N24" s="5">
        <f t="shared" si="2"/>
        <v>9.6999999999999993</v>
      </c>
      <c r="O24" s="5">
        <f t="shared" si="2"/>
        <v>0.88</v>
      </c>
      <c r="P24" s="5">
        <f t="shared" si="2"/>
        <v>20.6</v>
      </c>
      <c r="Q24" s="5">
        <f t="shared" si="2"/>
        <v>61</v>
      </c>
      <c r="R24" s="5">
        <f t="shared" si="2"/>
        <v>0.9</v>
      </c>
      <c r="S24" s="5">
        <f t="shared" si="2"/>
        <v>11.7</v>
      </c>
      <c r="T24" s="5">
        <f t="shared" si="2"/>
        <v>180.7</v>
      </c>
      <c r="U24" s="14">
        <f t="shared" si="2"/>
        <v>2.5</v>
      </c>
      <c r="V24" s="6">
        <f t="shared" si="2"/>
        <v>259286375</v>
      </c>
      <c r="W24" s="5">
        <f t="shared" si="2"/>
        <v>3.44</v>
      </c>
    </row>
    <row r="25" spans="1:23" x14ac:dyDescent="0.25">
      <c r="A25" s="20" t="s">
        <v>51</v>
      </c>
      <c r="B25" s="16">
        <f>B24/B22</f>
        <v>83.333333333333329</v>
      </c>
      <c r="C25" s="16">
        <f t="shared" ref="C25:W25" si="3">C24/C22</f>
        <v>15.625</v>
      </c>
      <c r="D25" s="16">
        <f t="shared" si="3"/>
        <v>21.521739130434785</v>
      </c>
      <c r="E25" s="16">
        <f t="shared" si="3"/>
        <v>3</v>
      </c>
      <c r="F25" s="16">
        <f t="shared" si="3"/>
        <v>3.2032085561497325</v>
      </c>
      <c r="G25" s="16">
        <f t="shared" si="3"/>
        <v>5.6444444444444439</v>
      </c>
      <c r="H25" s="16">
        <f t="shared" si="3"/>
        <v>1.3389830508474576</v>
      </c>
      <c r="I25" s="16">
        <f t="shared" si="3"/>
        <v>1.3114754098360657</v>
      </c>
      <c r="J25" s="16">
        <f t="shared" si="3"/>
        <v>115.66666666666669</v>
      </c>
      <c r="K25" s="16">
        <f t="shared" si="3"/>
        <v>3.4684684684684686</v>
      </c>
      <c r="L25" s="16">
        <f t="shared" si="3"/>
        <v>36.808510638297875</v>
      </c>
      <c r="M25" s="16">
        <f t="shared" si="3"/>
        <v>37.923076923076927</v>
      </c>
      <c r="N25" s="16">
        <f t="shared" si="3"/>
        <v>5.7058823529411766</v>
      </c>
      <c r="O25" s="16">
        <f t="shared" si="3"/>
        <v>4.1904761904761907</v>
      </c>
      <c r="P25" s="16">
        <f t="shared" si="3"/>
        <v>2.6753246753246755</v>
      </c>
      <c r="Q25" s="16">
        <f t="shared" si="3"/>
        <v>1.7428571428571429</v>
      </c>
      <c r="R25" s="16">
        <f t="shared" si="3"/>
        <v>3</v>
      </c>
      <c r="S25" s="16">
        <f t="shared" si="3"/>
        <v>3.0789473684210527</v>
      </c>
      <c r="T25" s="16">
        <f t="shared" si="3"/>
        <v>5.8478964401294498</v>
      </c>
      <c r="U25" s="16">
        <f t="shared" si="3"/>
        <v>10.416666666666668</v>
      </c>
      <c r="V25" s="16">
        <f t="shared" si="3"/>
        <v>3.2563810148411116</v>
      </c>
      <c r="W25" s="16">
        <f t="shared" si="3"/>
        <v>49.142857142857139</v>
      </c>
    </row>
    <row r="26" spans="1:23" ht="18" x14ac:dyDescent="0.25">
      <c r="A26" s="31" t="s">
        <v>56</v>
      </c>
    </row>
    <row r="27" spans="1:23" ht="18" x14ac:dyDescent="0.25">
      <c r="A27" s="31" t="s">
        <v>57</v>
      </c>
    </row>
  </sheetData>
  <mergeCells count="3">
    <mergeCell ref="A1:W1"/>
    <mergeCell ref="A2:A3"/>
    <mergeCell ref="P2:P3"/>
  </mergeCells>
  <phoneticPr fontId="9" type="noConversion"/>
  <pageMargins left="0.70000000000000007" right="0.70000000000000007" top="0.75000000000000011" bottom="0.75000000000000011" header="0.30000000000000004" footer="0.30000000000000004"/>
  <pageSetup paperSize="9" scale="61" orientation="landscape" verticalDpi="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Physicochemical</vt:lpstr>
    </vt:vector>
  </TitlesOfParts>
  <Company>UniNE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Mitchell</dc:creator>
  <cp:lastModifiedBy>jamosse</cp:lastModifiedBy>
  <cp:lastPrinted>2013-11-21T16:54:04Z</cp:lastPrinted>
  <dcterms:created xsi:type="dcterms:W3CDTF">2013-09-29T08:36:31Z</dcterms:created>
  <dcterms:modified xsi:type="dcterms:W3CDTF">2017-06-12T08:42:08Z</dcterms:modified>
</cp:coreProperties>
</file>