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USCOMPUTER\Users\Owner\OneDrive\Research.2016\Cochrane.March.2016\DRYAD.3916\dryad.active\final.active\"/>
    </mc:Choice>
  </mc:AlternateContent>
  <bookViews>
    <workbookView xWindow="0" yWindow="0" windowWidth="18960" windowHeight="10065" activeTab="3"/>
  </bookViews>
  <sheets>
    <sheet name="grade 0" sheetId="1" r:id="rId1"/>
    <sheet name="N.160.Grades" sheetId="2" r:id="rId2"/>
    <sheet name="grade 5" sheetId="3" r:id="rId3"/>
    <sheet name="comparison grades.N.18" sheetId="7" r:id="rId4"/>
    <sheet name="Wang classification" sheetId="4"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7" l="1"/>
  <c r="D10" i="7"/>
  <c r="Q166" i="3" l="1"/>
  <c r="P166" i="3"/>
  <c r="O166" i="3"/>
  <c r="N166" i="3"/>
  <c r="M166" i="3"/>
  <c r="L166" i="3"/>
  <c r="R164" i="3"/>
  <c r="J164" i="3"/>
  <c r="J163" i="3"/>
  <c r="Q162" i="3"/>
  <c r="B38" i="3"/>
  <c r="C119" i="3"/>
  <c r="C30" i="3"/>
  <c r="B158" i="3"/>
  <c r="P157" i="3"/>
  <c r="B73" i="3"/>
  <c r="M47" i="3"/>
  <c r="Y57" i="3"/>
  <c r="X57" i="3"/>
  <c r="W57" i="3"/>
  <c r="V57" i="3"/>
  <c r="U57" i="3"/>
  <c r="T57" i="3"/>
  <c r="O57" i="3"/>
  <c r="Q166" i="2"/>
  <c r="P166" i="2"/>
  <c r="O166" i="2"/>
  <c r="N166" i="2"/>
  <c r="M166" i="2"/>
  <c r="L166" i="2"/>
  <c r="R164" i="2"/>
  <c r="J164" i="2"/>
  <c r="J163" i="2"/>
  <c r="Q162" i="2"/>
  <c r="B111" i="2"/>
  <c r="C109" i="2"/>
  <c r="C80" i="2"/>
  <c r="B79" i="2"/>
  <c r="P74" i="2"/>
  <c r="B36" i="2"/>
  <c r="M6" i="2"/>
  <c r="Y3" i="2"/>
  <c r="X3" i="2"/>
  <c r="W3" i="2"/>
  <c r="V3" i="2"/>
  <c r="U3" i="2"/>
  <c r="T3" i="2"/>
  <c r="O3" i="2"/>
  <c r="Q166" i="1"/>
  <c r="P166" i="1"/>
  <c r="O166" i="1"/>
  <c r="N166" i="1"/>
  <c r="M166" i="1"/>
  <c r="L166" i="1"/>
  <c r="R164" i="1"/>
  <c r="J164" i="1"/>
  <c r="J163" i="1"/>
  <c r="Q162" i="1"/>
  <c r="B135" i="1"/>
  <c r="C51" i="1"/>
  <c r="C129" i="1"/>
  <c r="B3" i="1"/>
  <c r="P2" i="1"/>
  <c r="B21" i="1"/>
  <c r="M109" i="1"/>
  <c r="Y82" i="1"/>
  <c r="X82" i="1"/>
  <c r="W82" i="1"/>
  <c r="V82" i="1"/>
  <c r="U82" i="1"/>
  <c r="T82" i="1"/>
  <c r="O82" i="1"/>
</calcChain>
</file>

<file path=xl/sharedStrings.xml><?xml version="1.0" encoding="utf-8"?>
<sst xmlns="http://schemas.openxmlformats.org/spreadsheetml/2006/main" count="1119" uniqueCount="350">
  <si>
    <t>charact include table</t>
  </si>
  <si>
    <t>screened</t>
  </si>
  <si>
    <t>screened-ineligible-appched for recruitment-declined recruit-accepted recruit-excluded after recruit due xyz--randomized to 2(+) grps(started study)</t>
  </si>
  <si>
    <t>??not sure what this represenrts----study size (enrolled-exclusions) from charact table</t>
  </si>
  <si>
    <t>aware events</t>
  </si>
  <si>
    <t>implicit assessed...implicit memory test: used: 0=no test, 1 yes im.mem.words</t>
  </si>
  <si>
    <t>if aware 0 events=0;if&gt;=1"comp#/not merged</t>
  </si>
  <si>
    <t>vital signs=ADMs or SCPs= 1=inc.or sif.change between study groups;  0=normal 2=no data or unclear;vital signs=hemodynamic, somatic, evans criteria etc aby combo SCPs</t>
  </si>
  <si>
    <t xml:space="preserve">Response to complex command (RTCC) with IFT if MRs used/without IFT no Mrs: 1= yes RTCC (wakefulness), 0=if used &amp; no RTCC, 2=RTCC not used; 3 used but only somatic responses recorded no response to command; </t>
  </si>
  <si>
    <t>postop ptsd nightmares 1=yes 0=none 2=not specified, if 2 assume none; appdx 10 Dryad Website Tables Classification System Results* should change to assume if not noted no postop dreams/nightmares</t>
  </si>
  <si>
    <t>class; appdx 10 Dryad Website Tables Classification System Results *if no data for hemodynamics, we assume increase for class 1</t>
  </si>
  <si>
    <t>class 5 '=2/160</t>
  </si>
  <si>
    <t>class 4 '=43/160</t>
  </si>
  <si>
    <t>class 3 '=0/160</t>
  </si>
  <si>
    <t>class 2 '=10/160</t>
  </si>
  <si>
    <t>class 1 '=100/160</t>
  </si>
  <si>
    <t>class 0 '=5/160</t>
  </si>
  <si>
    <t>awareness associated with pain/distress</t>
  </si>
  <si>
    <t>notes class; appdx 10 Dryad Website Tables Classification System Results</t>
  </si>
  <si>
    <t>Abboud 1985  </t>
  </si>
  <si>
    <t>author reports no difference vs no ift used: "There was no clinically significant alteration in maternal
blood pressure or heart rate. " AM unclear if VS abnornormal</t>
  </si>
  <si>
    <t>Abboud 1989  </t>
  </si>
  <si>
    <t>Abboud 1995a  </t>
  </si>
  <si>
    <t>Abboud 1995b  </t>
  </si>
  <si>
    <t>Aceto 2002  </t>
  </si>
  <si>
    <t>implicit mem to audiotape</t>
  </si>
  <si>
    <t>Aceto 2003  </t>
  </si>
  <si>
    <t xml:space="preserve">Adams 1994 </t>
  </si>
  <si>
    <t>40/37</t>
  </si>
  <si>
    <t>german vs from table high bp</t>
  </si>
  <si>
    <t>Agarwal 1977  </t>
  </si>
  <si>
    <t>140/137</t>
  </si>
  <si>
    <t>The mean increase in pressUJr?
became statistically significant in group
(P" 0.04). An increase in the mean heart rate was
observed also in all three groups (table IV). This was
statistically significant in group I (atropine premedication)
and group III (atropine-pethidine).
Again, the greatest increase was seen in grOU!} III
(18.0%, P &lt; 0.001).
Immediately following........table III indicates normal hemodynamics but this is not consistent with the routine c -section especially with this light anwesth; "
(Hutchinson, 1961; Sia, 1969……."nitrous oxide-oxygen-relaxant anaesthesia"…..classic light IV anesth. See pdf…waters 1968 indicates Hutchinson, 1961; Sia, 1969 reports of awareness cases were do to errors in technique...see the list...indequate dose thiop to maintain uncionciousness during laryngosciopy and prior to starting inhalational...., not waiting long enough before intubation, after thiop given and same for starting inhal to skin incision...indequate ventilation results inadequate gradient fior inhaled agent..accidental alteration gas mixture...based on wilson turner 1969 this rct design assess ability premedication to lessen frequency unpleasanrt recall when patients premediucated with narcotics before nitrous oxide-oxygen-relaxant anaesthesia...this study test that hypothesis</t>
  </si>
  <si>
    <t>Aime 2006  </t>
  </si>
  <si>
    <t>table 4</t>
  </si>
  <si>
    <t>Akcali 2008  </t>
  </si>
  <si>
    <t>figure 1 tachycardia</t>
  </si>
  <si>
    <t>Anez 2001  </t>
  </si>
  <si>
    <t>figure 1 &amp; 2</t>
  </si>
  <si>
    <t>Arellano 2000  </t>
  </si>
  <si>
    <t xml:space="preserve">Ashworth 1998 </t>
  </si>
  <si>
    <t>Figure 1. Respiratory rate (RR) (A) and end-tidal C02 values (B) at; Table 3. Episodes of Purposeful Movement in the Three
Anesthetic Group</t>
  </si>
  <si>
    <t>Avidan 2008  </t>
  </si>
  <si>
    <t>The primary outcome of the study was a decrease
in definite anesthesia awareness in the BIS group
as compared with the ETAG group. The anticipated
incidence of anesthesia awareness was 1% for the
ETAG group, on the basis of the incidence rates
reported for patients at high risk for anesthesia
awareness,3-5 and 0.1% for the BIS group, on the
basis of previous studies.3,</t>
  </si>
  <si>
    <t>Avidan 2011  </t>
  </si>
  <si>
    <t>no hemodynamic data but assume there was an increase increase in clinical signs</t>
  </si>
  <si>
    <t>Baraka 1989  </t>
  </si>
  <si>
    <t>TABLE II. Cardiovascular variables in the five groups of patients; note: "Awareness following induction of anaesthesia was detected using isolated forearm technique."
Comment: In this review this is referred to as "wakefulness" "recall" is used by the authors as patient memory of postop events (awareness).
Table 1 p 646: "awareness" (wakefulness) 18 [14 in thiopentone &amp; 4 in ketamine groups] patients, "recall" (awareness) 2 patients, intraoperative dreams 1, intraoperative hallucination 1 (classified as dream; both dreams in ketamine group).
"Two of the 20 thiopentone patients had recall, confined to the time of delivery"</t>
  </si>
  <si>
    <t>Baraka 1998  </t>
  </si>
  <si>
    <t>no scps to assess; No patient in the fentanyl group had any intraoperative
recall, while two patients in the tramadol group
recalled crying of their newborns at the delivery time;
no pain was experienced at that time.</t>
  </si>
  <si>
    <t>Barr 1977  </t>
  </si>
  <si>
    <t>no scp data</t>
  </si>
  <si>
    <t>Bauer 2004</t>
  </si>
  <si>
    <t>comment assume abnormal scp at some point in case-table 3 normal hemo-Table 3. Macrohemodynamic Variables and Body Temperature in Patients Undergoing CABG during Propofol–Remifentanil TIVA</t>
  </si>
  <si>
    <t>Bergmann 2013  </t>
  </si>
  <si>
    <t>hemo &lt;p0.05 p625 Table 2</t>
  </si>
  <si>
    <t>Bestas 2004  </t>
  </si>
  <si>
    <t>no scp data but bis after induction&gt;60 fig 1</t>
  </si>
  <si>
    <t>Bethune 1992  </t>
  </si>
  <si>
    <t>Bhawna 2012  </t>
  </si>
  <si>
    <t>Mean arterial blood pressure was also monitored
continuously and recorded at 5‑min intervals. For
comparison of the blood pressures, the average of
the readings was taken at 0, 10, 20, 30, 40, 50, 60,
75, 90, 105, 120 and 140 min [Figure 3]. There were
statistically significant changes (P&lt;0.05) between the
two groups at 60, 75 and 90‑min intervals, rest of the
time the changes in the two groups were proportional
(P&gt;0.05).</t>
  </si>
  <si>
    <t>Blendinger 1976  </t>
  </si>
  <si>
    <t>Block 1991  </t>
  </si>
  <si>
    <t>no scp data but implied by light anesthesia defined as sys BP&gt;15% baseline</t>
  </si>
  <si>
    <t>Bonato 2001</t>
  </si>
  <si>
    <t>Browne 1973  </t>
  </si>
  <si>
    <t>see movement data</t>
  </si>
  <si>
    <t>Bruhn 2005  </t>
  </si>
  <si>
    <t>Casati 1999</t>
  </si>
  <si>
    <t>Table 1. 21/30 midaz/remi had intraop recall and ?4/21 found anesth unacceptable comment unclear but seems aware=21 not 4</t>
  </si>
  <si>
    <t>Celebioglu 2002  </t>
  </si>
  <si>
    <t>During the postoperative interviews, five patients
gave histories of explicit awareness, although no
clinical signs such as sweating, tears, etc. were
observed during their operation...All patients stated
that they heard folk music performed by a male
singer. Patients 3 and 4 correctly named the singer,
and Patient 5 gave the name of another folk singer
with a similar tone of voice, and Patient 4 also mentioned
hearing some buzzing sounds and a telephone
ringing (Table 2)...There were no significant differences between
groups with respect to episodes of bradycardia,
hypotension or hypertension before, during or after
the bypass period (P . 0.05).</t>
  </si>
  <si>
    <t>Celleno 1993  </t>
  </si>
  <si>
    <t>Table S. Systolic Blood Pressure (SBP), Diastolic</t>
  </si>
  <si>
    <t>Chen 2009  </t>
  </si>
  <si>
    <t>Cheun 1987  </t>
  </si>
  <si>
    <t>Table 2. Changes in blood pressure and heart rate during skin incision
MAP (mmHg): Xi-Xsp
Heart rate (bpm): Yi-Ysp
Group 1
(n=95)
+25
+11
Group</t>
  </si>
  <si>
    <t>Chin 2004  </t>
  </si>
  <si>
    <t>bis, Figure 2 Intra-operative heart rate (HR).</t>
  </si>
  <si>
    <t>Choi 2012  </t>
  </si>
  <si>
    <t>Fig 5 Haemodynamic parameters</t>
  </si>
  <si>
    <t>Clyburn 1986  </t>
  </si>
  <si>
    <t xml:space="preserve">Coates 1987 </t>
  </si>
  <si>
    <t>Collins 1996  </t>
  </si>
  <si>
    <t>Crawford J.S. 1985 </t>
  </si>
  <si>
    <t>On the day following operation, the mother was
asked if she had had any dreams during the operation.
If the answer was affirmative, the possibility of
"awareness" was pursued</t>
  </si>
  <si>
    <t>Crawford ME 1984</t>
  </si>
  <si>
    <t>assume periods light anaesthesia</t>
  </si>
  <si>
    <t>Czarko 2013  </t>
  </si>
  <si>
    <t>no hemodynamic data but pain distress--anaesthesia was shorter than in groups A and B.
All anaesthetic procedures were uneventful. Various
sensations during anaesthesia were reported by 46 women.
In most cases, the sensations were connected with dreams.
However, in 3 cases, the descriptions of intraoperative
events suggested intraoperative awareness; no significant
inter-group differences in their incidence were observed
(Table 2).
The feeling of “the presence of a tube in the throat” and
“sore throat” at the onset of anaesthesia was reported by
one patient in group B, who also experienced unpleasant
unidentified dreams. The same patient admitted having
similar sensations during an anaesthetic procedure several
years earlier.
One patient from group D described pain and pressure
experienced during surgery and the feeling of the presence
of an endotracheal tube in the throat; moreover, she could
not move. She recalled the moment of incision of the abdominal
integuments accompanied by pain sensations,
and the time when the baby was extracted was associated
with pain and severe pressure. She heard the voices of the
operating room personnel during the extraction of her baby,
yet she could not remember the exact words or define what
they were discussing. The memories covered the period of surgery shortly after the induction of anaesthesia until the
baby was extracted; later, there was no recall.
Another patient reported intraoperative sensations of
touch and pressure, which she did not interpret as pain,
and the feeling of the presence of an endotracheal tube.
She was able to recall conversations in the operating room,
e.g., she remembered the words “the professor entered the
Caesarean section room”. However, she did not remember
the moment of extracting the baby; her memories pertained
to the post-delivery period and were associated with
an episode of intraoperative haemorrhage.
In all three patients, awareness during general anaesthesia
was already confirmed during the first examination
2 hours after surgery. Phone conversations carried out on
post-anaesthesia days 7 and 30 did not demonstrate that
the events evolved towards post-traumatic stress syndrome.
Two patients described awareness during their previous
anaesthetic procedures, which did not reoccur.</t>
  </si>
  <si>
    <t>De Kock 1995</t>
  </si>
  <si>
    <t>Two instances of awareness in Group 1 (clonidine)
quote: "Two patients in Group 1 specifically remembered the kind of music emitted intraoperatively by the portable cassette player, but this perception was not accompanied by any unpleasant memories. Particularly, they were unable to remember any pain, manipulation, or paralysis sensation...Episodes of awareness were detected by using a portable cassette player with headphones playing either classical, jazz, or rock music. Music was introduced at the end of the induction and discontinued at the end of surgery just beforethe discontinuation of the propofol infusion.""</t>
  </si>
  <si>
    <t>Deeprose 2005  </t>
  </si>
  <si>
    <t xml:space="preserve">Deshpande 2009 </t>
  </si>
  <si>
    <t>4table 2 intropes….</t>
  </si>
  <si>
    <t>Dhadphale 1979  </t>
  </si>
  <si>
    <t>FIG. I. Changes in heart rate, mean arterial</t>
  </si>
  <si>
    <t>Drover 2002  </t>
  </si>
  <si>
    <t>Table 6. Incidence of Unwanted Somatic and Hemodynamic
Responses* quote: "As can be seen in table 6, there were no significant differences found between the three patient groups in the number of unwanted somatic or hemodynamic events that occurred during the course of anesthesia. There was no incidence of reported awareness or memories in any patient in any group."...Premedicaiton: Midazolam 1-2 mg
Induction: propofol 1-3 mg/kg + alfentanil &lt;/- 30 mcg/kg
Maintenance: Propofol 140 mcg/kg/min + alfentanil 0.5 mcg/kg/min + Nitrous 50%
quote:"After loss of consciousness, patients breathed via a laryngeal maskairway or a muscle relaxant was administered and an endotracheal tube placed."
quote: "During the maintenance and emergence phases of anesthesia for both the SPC and PSI groups, unwanted somatic and autonomic responses were recorded as definedin table 4. After noting each occurrence, unwanted responses were treated with changes in the alfentanil or propofol infusion rates as described in the protocol above. The use of nonanesthetic agents was permitted only after changes in the anesthetic agents failed to return the unwanted autonomic responses to the accepted range while maintaining the PSI within the prescribed limits."
comment: The isolated-arm technique was used to evaluate patient movement after administration of the neuromuscular blocking agent. The authors used a historic control group in the comparison with the experimental group.
Intervention 1: In the PSI group, signs of inadequate analgesia were to be treated with increased doses of alfentanil. Hypotension was treated by decreasing the dose of alfentanil.
Intervention 2: In the SPC group, hypertension, tachycardia, or somatic signs of inadequate anaesthesia during the maintenance phase were managed with increased dosages of alfentanil, propofol, or an antihypertensive at the discretion of the anaesthesiologist. Hypotension and bradycardia were managed by appropriate dose reductions, adjustments of fluid status, or other needed pharmacologic agents.
Propofol and alfentanil were administered using a Harvard Medical dual infusion pump.</t>
  </si>
  <si>
    <t>Dunnett 1977  </t>
  </si>
  <si>
    <t>One patient in the thiopentone group remembered an unpleasant sensation of a tube being put into his throat and associated this with gagging. From review of observations recorded at the time, it could not have been suspected that this patient was likely to be aware of intubation.
comment: the inability to predict which patients will experience awareness either during the case or form the anaesthesia records goes back in time in anaesthetic history...
quote: "The possibility of retrograde amnesia is unlikely and it has been shown that it does not occur with clinical or even large doses of IV barbiturates (Dundee and Pandit, 1972)."
Comment: Crawford 1984 disagrees and states that retrograde amnesia was found in patients that received both midazolam and thiopental.Although that might not have occurred in the latter study (see Crawford).
Comment: author AGM has observed that in some patients that had memory from MAC cases titration of midazolam at the end of a case until the patients progesses from remembering distress and or pain to amnesia of this experience. This seems to be suppressing the experience that has already happened. And, in that sense, is a form of retrograde amnesia.
Many anaesthesiologist believe that retrograde amnesia can not be induced with anaesthetic drugs.
quote: "It has been suggested that some patients may have an unconscious "memory" of discomfort or may suppress from consciousness unpleasant memories (Cobb, 1961)
Thus a negative answer to questions regarding awareness may not reveal the full extent of any trauma to the psyche. Such possibilities are beyond the Scope of this communication.
It would seem that awareness during endotracheal intubation is more likely to occur when there is delay between injection of the induction agent and injection of the muscle relaxant, or in the event of a difficult or prolonged intubation. On the basis of this study it does not seem necessary to wait until the patient appears to be asleep before giving suxamethonium when using a dose of thiopentone 3 mg/kg or ketamine 2 mg/kg."
No titration anaesthetic strategy for light anaesthesia given in paper....Patients were asked a series of seven questions
relating to their experiences before and after operation.
The significant question "Do you remember a tube or
instrument being put into your throat ?" was placed
in the middle of the series</t>
  </si>
  <si>
    <t>Echevarria 1998  </t>
  </si>
  <si>
    <t>Primary outcomes: evidence of implicit memory (taped music followed by an order requiring a non verbal response);
Secondary outcome: Awareness/wakefulness as defined using an awareness classification system (see Table 1). Class 4
Comment: no explicit memories of intraoperative events; evidence for implicit memory in isoflurane group;</t>
  </si>
  <si>
    <t>Elhakim 2010  </t>
  </si>
  <si>
    <t>both patients had distress: Thought the operation did not go well; Tried to warn but found this impossible;  The values for mean arterial blood pressure,
pulse rate, central venous pressure, pulmonary
artery pressure, pulmonary capillary wedge pressure
and cardiac output did not differ significantly
between groups. On changing from TLV to OLV,
PaO2 decreased in both groups. There was a limited
decrease in PaO2 in group D compared with
group B during OLV (Po0.05). However, no case of
hypoxaemia (PaO2 o10 kPa) was observed in both
groups. No significant changes in pH or PaCO2 in
both groups were recorded (Table 4). Qs/Qt%
increased significantly after OLV in both groups,
but less in group D compared with group B (Fig. 1).</t>
  </si>
  <si>
    <t>Ellingson 1977  </t>
  </si>
  <si>
    <t>4/13 ketamine GA aware &amp; 7 bad dreams; 3 pleasant dreams; comment: patients have reported memory of rotating room in past reports as well as feeling like animals in this case rabitt; out of body experience and other non operative content not questioned in 1977 vs current papers; "In the ketamine group, nine patients found I
the anaesthesia effective, while four reported ~
awareness. Six found it pleasant and seven f
unpleasant. Ten patients had peculiar dreams!
and visual disturbances. They experienced '
the sensation of a rotating room and the :
presence of many people. One patient had the:
feeling that her child was a rabbit. Three
mothers reported pleasant dreams, seven un- :
pleasant ones, and three had no dreams"</t>
  </si>
  <si>
    <t>Fehr 2001  </t>
  </si>
  <si>
    <t>Forestier 2003  </t>
  </si>
  <si>
    <t>scoring system not dicotomous for awareness events;     intraop dreams=awareness;    Explicit Awareness. A questionnaire of explicit awareness (Appendix 2) was performed immediately after tracheal extubation and 3 days later. It was adapted from Sebel et al.23 and modified to easily detect awareness during surgery (see Appendix 2 for explanations)...Only one patient randomized to group 5 reported dreaming on the two questionnaires. Three patients randomized to group 2, group 4, and group 5 reported dreams only on the questionnaire performed immediately after tracheal extubation. None of the four patients could attribute the dreams specifically as being during surgery. There were no statistically significant differences among the five groups for the percentage of patients who reported recall/dreams at any moment. Despite the dreams, three patients declared they were very satisfied with the anesthetic technique, and one patient stated that he was moderately satisfied.</t>
  </si>
  <si>
    <t>Fragen 1981  </t>
  </si>
  <si>
    <t>Gaitini 1995  </t>
  </si>
  <si>
    <t>Gale 2001  </t>
  </si>
  <si>
    <t>TABLE 2
Induction, recovery and haemodynamic characteristics</t>
  </si>
  <si>
    <t>Ghaly 1988  </t>
  </si>
  <si>
    <t>Cardiovascular changes during the induction-delivery interval are affected markedly by tracheal intubation in a
lightly anaesthetised patient. 3 Hcre 19 and 15 patients, respectively,
in the isoflurane and halothane groups had increases
in both systolic and diastolic arterial blood pressure
greater than 5 mmHg. Hypotension during this time,
defined as a systolic reading below 100 mmHg, occurred
in three and two patients given isoflurane and halothane,
respecti vely.</t>
  </si>
  <si>
    <t>Ghoneim 2000  </t>
  </si>
  <si>
    <t>p 134 Fentanyl in supplemental doses
of 2.5 mg Á kg»1 was administered when the systolic
arterial pressure or the heart rate increased
more than 15% above the preanesthetic values.</t>
  </si>
  <si>
    <t>Ghosh 2008  </t>
  </si>
  <si>
    <t>HR and MBP values in
group II differed signifi cantly from those in the other
two groups. Groups I and III had comparable HR and
MBP values at baseline as well as</t>
  </si>
  <si>
    <t xml:space="preserve">Girardi 1994 </t>
  </si>
  <si>
    <t>Gokce 2009  </t>
  </si>
  <si>
    <t>controlled hypotension</t>
  </si>
  <si>
    <t>Goto 2000  </t>
  </si>
  <si>
    <t>Bis &lt;50 had wakefulness postop</t>
  </si>
  <si>
    <t>Gruenewald 2007  </t>
  </si>
  <si>
    <t>Patients in the standard practice group had significantly
more hyper- ⁄ hypotension, tachycardia, bradycardia and
somatic responses compared to those in the entropy group
(47 vs 27 total events, respectively; p &lt; 0.01). Comparing
only the incidence of purposeful movement, however, no
significant difference between the groups (15 vs 18 total
events, respectively) could be detected.</t>
  </si>
  <si>
    <t>Grundmann 2001  </t>
  </si>
  <si>
    <t>MAP decreased in both groups
after induction of anaesthesia and remained decreased
until induction of pneumoperitoneum
(P,0.05). During pneumoperitoneum there was an increase
in MAP in both groups, which was less marked
in patients receiving desflurane. However, the incidence
of intraoperative interventions to maintain
MAP and HR within º25% of the baseline values did
not differ between the two groups. There were no significant
differences in MAP between the groups in the
PACU.</t>
  </si>
  <si>
    <t>Gupta 1992  </t>
  </si>
  <si>
    <t xml:space="preserve">Gurman 1994 </t>
  </si>
  <si>
    <t>Table 4. The frequency of 'BP events' in propofol (PROP) and isoflurane (ISO) groups; To help detect awareness the isolated forearm technique was used. The patient's isolated arm movements were watched for any response to each command.Awareness (Wang 0)48 patients minus 3 due to incomplete data and 2 due to naloxone use</t>
  </si>
  <si>
    <t>Hachero 2001  </t>
  </si>
  <si>
    <t>Fig. 1. Valores de Ia presion arterialbsistolica (PAS) en los grupos BIS y</t>
  </si>
  <si>
    <t>Hackner 2003  </t>
  </si>
  <si>
    <t>Values of MAP, HR, SpO2, and BIS were recorded</t>
  </si>
  <si>
    <t>Haimeur 1997  </t>
  </si>
  <si>
    <t>nightmare: "said she woke up with a start ln next night because she reve that someone was trying to strangle."Table 1 Patient and surgical characteristics, duration of infusion of propofol</t>
  </si>
  <si>
    <t>Haram 1981  </t>
  </si>
  <si>
    <t>comment: unpleasant recover-unclear if nightmares;  Table 3 summarises the maternal impressions of the two
types of anaesthesia. A tOlal of five mothers in Group I
(12.5%) experienced some kind of unpleasant recall
during anaesthesia. One mother believed that she had
been awake and had felt pain during surgery. None of
the patients in Group II had awareness.
Twenty-one of the 40 patients interviewed in Group I
and all 39 patients in GrollP II found the recovery
satisfactory. Thirteen of the patients in Group I reported
unpleasant recovery...The rise of the systolic, diastolic and mean arterial
pressure between resting and onset of surgery probably
indicates that the anaesthesia was light.</t>
  </si>
  <si>
    <t xml:space="preserve">Hug 1988 </t>
  </si>
  <si>
    <t>p437 table III; Among the other three patients, somatic responses were observed 17 times (24.6 %) out of 69 determinations of responsiveness...two patients required supplementary alfentanilto suppress somatic motor responses; onepatient required nitroglycerin to control anincrease in arterial pressure</t>
  </si>
  <si>
    <t>Hung 1992  </t>
  </si>
  <si>
    <t>posotive response to command and purposeful movement</t>
  </si>
  <si>
    <t>Ibraheim 2008  </t>
  </si>
  <si>
    <t>Inoue 2005  </t>
  </si>
  <si>
    <t>Comment-part of the sample was paralyzed during induction and maintence and part apprently not during maintenance; hence we classify as 1 because movement abalted in the paralysed portion of sample; no hemo data reported and as our policy we assume there were signs of light anesthesia; In all groups, vecuronium was administered to facilitate tracheal intubation, and incremental doses were subsequently added according to the surgical requirement.There were no light anesthesia responses such as hazardous involuntary movements, bucking, or awareness during surgery...quote: "severity of bucking, extent of awareness during neurological examination,and perception of pain during the emergence phase were assessed using predetermined scoring scales by a nurse blinded to the method of anesthesia....The bucking score and pain score were significantly better in group FP and group Fs than in the group S,"
comment: As has been shown in other studies and as is well known to anaesthesiologists, inhalational technique without narcotic supplementation (group "S") often results in less predictable intraoperative clinical course as shown in this RCTs results.</t>
  </si>
  <si>
    <t>Jensen 1995  </t>
  </si>
  <si>
    <t>One patient in Group 2, however,recorded awareness at skin incision when questioned 4 hours after the operation, but could not recall this 20 hours later.Comment: The dynamic nature of post operative memory was demonstrated by a patient who had immediate post operative recall of skin incision as a "burning sensation", but the next day the patient "failed to recall the event."...Figure 1. Heart rate, systolic, and diastolic blood pressure</t>
  </si>
  <si>
    <t>Jiahai 2012  </t>
  </si>
  <si>
    <t xml:space="preserve">Hemodynamic data with regard to HR and blood pressures
were similar between the 2 groups. Patients in the control group
needed more phenylephrine (6.2   3.7  g/kg in the control
group and 3.8   2.4  g/kg in the entropy group, p   0.05) to
maintain an MAP within 25% of the baseline values, whereas
the need for nitroglycerin, esmolol, and anisodamine did not
differ between the 2 groups (p   0.05). </t>
  </si>
  <si>
    <t>Kamal 1990  </t>
  </si>
  <si>
    <t>Kasmacher 1996  </t>
  </si>
  <si>
    <t>comment: enflurane MAC 1.68 is much lower with fentanyl and nitrous oxide; so the results in this study could be due to propofol being a lighter anaesthetic than etomidate/enflurane/n2o/fentanyl. Because there was so many more dreams in the propofol group during minor surgery compared to the other studies, this suggests that the propofol technique may have been lighter than the etomidate technique and that at least a portion of the dreams were related to inadequate anaesthesia.</t>
  </si>
  <si>
    <t xml:space="preserve">Kerssens 2005b </t>
  </si>
  <si>
    <t>no hemodynamic data</t>
  </si>
  <si>
    <t>Kerssens 2009  </t>
  </si>
  <si>
    <t>=76+59+53=188--wrong single cases recall with age;  '=62+47=109 bis v scp</t>
  </si>
  <si>
    <t>BIS values</t>
  </si>
  <si>
    <t>Kim 2007  </t>
  </si>
  <si>
    <t>FIGURE 1: Changes in the BIS (A), SBP (B), HR (C) and RPP (D) before and after inductio; HRs at pre-intubation and 1, 3
and 5 min after intubation in the nicardipine
group were significantly greater than in the
control group (P &lt; 0.05). HR was significantly
greater at pre-intubation and 1, 2, 3, 4 and
5 min after intubation than the baseline value
in the nicardipine group, and significantly
greater 1, 2, 3 and 4 min after intubation
than the baseline value in the control group
(P &lt; 0.05). No patient required supplementary
therapy for acute hypertension, tachycardia
or bradycardia during the study period</t>
  </si>
  <si>
    <t>Kiyama 1997</t>
  </si>
  <si>
    <t>table 2</t>
  </si>
  <si>
    <t>Kreuer 2003  </t>
  </si>
  <si>
    <t>Hemodynamics
Mean arterial blood pressure values at various time
points during anesthesia were comparable for all treatment
groups (table 4). However, intervention with a
vasopressor was necessary in significantly more patients
(n   27) with standard practice than in the Narcotrend
(n   14) or in the BIS® group (n   17; P   0.05).</t>
  </si>
  <si>
    <t>Kreuer 2005  </t>
  </si>
  <si>
    <t>Table 4. Hemodynamics: Mean Arterial Blood Pressure Values at Various Time Points During Anesthesia---table 4 does not shpow increase</t>
  </si>
  <si>
    <t>Krissel 1994  </t>
  </si>
  <si>
    <t>"unpleasant dreams intra not postop"...Fig.1. Maternal mean arter'lal pressures in % change from
baseline values .• P&lt; 0 05 vs. ketamine.</t>
  </si>
  <si>
    <t>Kudoh 1999  </t>
  </si>
  <si>
    <t>Table 1 no difference hemo between groups; dreams interpted as sign light anesth</t>
  </si>
  <si>
    <t>Kwon 2013  </t>
  </si>
  <si>
    <t>Table 3. Intubation Conditions hemo &gt;20%....Rocuronium…...0-1 make class for no hemo data *if no data for hemodynamics, we assume increase for class 1</t>
  </si>
  <si>
    <t>Lallemand 2003  </t>
  </si>
  <si>
    <t>Both MAP and HR changed signi®cantly with time
(P&lt;0.0001 for both variables) but were not signi®cantly
affected by the etomidate dose (P=0.1 and P=0.2 for MAP
and HR, respectively). No signi®cant time differences were
discovered in the post hoc analysis of MAP and HR changes
with time, although a trend towards an increase in MAP and
HR occurred following tracheal intubation (T'3). Myoclonia
frequency did not differ signi®cantly between groups
(Table 1). No recall or awareness was recorded.</t>
  </si>
  <si>
    <t>Lam 2013  </t>
  </si>
  <si>
    <t>Postintubation systolic and diastolic blood pressure</t>
  </si>
  <si>
    <t>Lehmann 1985  </t>
  </si>
  <si>
    <t>?</t>
  </si>
  <si>
    <t>mean percentage rises of blood pressure or pulse rate, related to preoperative values, were found to be slightly higher in the tramadol group. Postoperative analgesic requirement was reduced significantly aftertramadol...Anaesthesia proved to be quite comparable in both groups; patients felt satisfied without ex~
ccption.... tape recorder music offered via earphones....comment: intraoperative awareness: 65% of tramadol patients (N=13) were aware of intraoperative music;
quote: "spontaneous reports were reported, then followed by a formal interview;few patients reported having heard intraoperative music, more remembered the correct music style after being informed that a tape recorder had been used to play...our different music styles. The majority (tramadol group) could identify the correct music only after the 4 different styles were played to them on the ward"</t>
  </si>
  <si>
    <t>Lehmann 1992</t>
  </si>
  <si>
    <t>unclear if implicit music test &amp; awareness=class 4---from character table: Comment: 5 (16%) patients had "recall" of intraoperative events without pain; in current literature, this would be called "awareness", i.e., postoperative memory of intraoperative events;
Quote: "The incidence of "awareness" and intraoperative dreams, which are likely to preceded recall, fits well with other literature."
Comment: "awareness" [recall of music with (fehlende amnesie (lack of amnesia), N=0,2,1) and (partielle amnesie (partial amnesia), N=2,1,0) if they remembered the music during surgery or were unable to define the time when they had heard it. N=2,1,0; this could be described as explicit memory in current nomenclature;Comment: 2 patients in P and K groups were dissatisfied due to unpleasant dreams and/or awareness...........................................tap-recorded music was played to all patients via earphones...frequency motoric reactions slight under balanced anesth are from 22-66% ref 1,23,80 which coincides this study 43-65%...2 POSTOP INTEREVIEWS revealed- 4 DIFFERENT AWARENESS STATES....awakenss states and dreams shown for 3 groups (except awkness dream agfter ketamine not further considered here) WERE PUT DEFEINITELY INTO ANESTH TIME PERIOD BY PATIENTS; of course some ncertainty with this in reard to precision of their ability to recall; no sig difference between grpsw fpor dreamong awakeness states, overall max incidence pentaxon grp explained by sigma receptor effect;
1-full amnesia-no recall
2-dream with recalled or not recalalled content
3-partial recall,  ie registered stimuli with weak consciousness content;
4-missing amnesia-full recall-registered stimuli with defeinite consciouness content;....3 pentzocin patienmst with neg dreams anxiety hosp stay or surgery before-----notable that some patients talked anbout their dreasm in immedaite after extuabtion but could not recall a dream nor its content in pod 1;
Comment: This Author, Aboulish, Taylor, Crawford, Davis consider negative dreams as a kind of "awakeness" which he defines similar to Tunstall's concept of wakefulness, i.e. ., patient recall not necessary. Author classifies auditory &amp; sensory perceptions as awareness or in German "wakefulness".
Author cites Jones and others that define partial amnesia as intraoperative recall without precise details. The transition between intraoperative dreams and factual conscious perceptions are fluid.Since the common use of MRS wakefulness states can not be known and many lawsuits have been won by patients based on recall of intraoperative events. So, studies focused solely on recall and not wakefulness. Intraoperative awakeness (wakefulness) is deduced by patients recall of music or words played in studies during surgery (auditory sense).</t>
  </si>
  <si>
    <t>Lehmann 2007  </t>
  </si>
  <si>
    <t>inotropes neededl norepinephrine are presented in Table 4. Epinephrine
and norepinephrine were only analysed before CPB
(T0 and T2), as several patients received catecholamines
after CPB. Cortisol and norepinephrine
increased significantly during anaesthesia in Group
BIS 50 while epinephrine did not. In Group BIS 40,
no differences from baseline value were found.</t>
  </si>
  <si>
    <t>Lim 1992  </t>
  </si>
  <si>
    <t>although five patients from the TIVA group
required additional bolus dose of propofoi 0.5
mg/kg and higher infusion rate of 8 mg/kglhr to
keep the pulse rate and systolic blood pressure
within 130% of baseline measurements. None of
the patients in the thio/iso/N20 group required
higher concentration of isofluranc.</t>
  </si>
  <si>
    <t>Lin 2011  </t>
  </si>
  <si>
    <t>Fig. 2 Mean blood pressure
(MBP) before and after thiamylal
induction with and
without sevoflurane inhalation</t>
  </si>
  <si>
    <t>Lindholm 2008  </t>
  </si>
  <si>
    <t>bis levels</t>
  </si>
  <si>
    <t>Liu 2013  </t>
  </si>
  <si>
    <t>no hemo data</t>
  </si>
  <si>
    <t>Lu 2005  </t>
  </si>
  <si>
    <t>Maattanen 2002  </t>
  </si>
  <si>
    <t>Patients’ characteristics are presented in Table 1. All
patients had an uncomplicated peroperative course,
normocapnea was maintained, and no hemodynamic
events occurred in either group</t>
  </si>
  <si>
    <t>Mashour 2012  </t>
  </si>
  <si>
    <t>=(((46361-23518)-658)-584)-(9376+9460)</t>
  </si>
  <si>
    <t>Masuda 2002  </t>
  </si>
  <si>
    <t>McNulty 1995  </t>
  </si>
  <si>
    <t>After structured questioning, there were three patients
in the placebo group who had sensory experiences
consistent with intraoperative awareness. Two
of these patients described sensations that were consistent
with awareness during CPB (rewarming and
cardioversion). The third patient reported awareness
during laryngoscopy only.</t>
  </si>
  <si>
    <t>Menigaux 2002  </t>
  </si>
  <si>
    <t>IFT see referenced study-not response to command but movement only.....Table 2 Bispectral index (BIS), heart rate and mean arterial pressure (MAP) for the control (n=25) and esmolol (n=25) groups...Laryngoscopy and orotracheal intubation were associated
with a signi®cant increase in BIS (compared with the prelaryngoscopy
values) in the control group only (Table 2 and
Fig. 2), with a maximal increase of 40 (SD 18)% (range
6±90%), compared with 8 (11)% (range 0±48%) in the
esmolol group (P&lt;0.01; Fig. 3).
Maximum DHR and DMAP after orotracheal intubation
from pre-stimulus values were signi®cant (P&lt;0.05) for both
groups; however, these changes were signi®cantly greater in
the control group (MAP: 62 (SD 24)% vs 45 (23)%, P&lt;0.01;
heart rate: 45 (19)% vs 23 (14)%, P&lt;0.05; Fig. 3). More
patients moved in response to laryngoscopy and orotracheal
intubation in the control group (23 of 25) than in the esmolol
group (12 of 25) (P&lt;0.01). DBIS, DHR and DMAP did not
correlate with the presence or absence of movement in the
esmolol group (Fig. 3). Neither hypotension nor bradycardia
was noted in either group. None of the patients reported
recall of intraoperative events when questioned on the ®rst
postoperative day</t>
  </si>
  <si>
    <t>Mertens 2003  </t>
  </si>
  <si>
    <t>The aims of this study were to determine the influence
of propofol on remifentanil requirements for suppression
of responses to perioperative stimuli and return of
consciousness in female patients and to determine the
nature of these interactions. The study demonstrated
that propofol reduces remifentanil requirements for suppression
of responses to laryngoscopy, intubation, and
intraabdominal surgical stimulation in a synergistic manner
in female patients. In addition, the study demonstrated
that remifentanil decreases propofol concentrations
associated with the return of consciousness in a
synergistic manner.....Computer
simulations revealed that the optimal blood propofol and
blood remifentanil concentrations with respect to satisfactory
intraoperative anesthetic conditions and speed of recovery
are 2.0  g/ml and 6.3 ng/ml, respectively.</t>
  </si>
  <si>
    <t>Miller 1996  </t>
  </si>
  <si>
    <t>FIGURE 1 Systolic blood pressure (SBP) and heart rate (HR)...Despite these findings,
during the postoperative interview, each patient
described her overall anaesthetic experience as having
been either pleasant or tolerable. Furthermore, half the
patients stated that they would request the same anaesthetic
again for future surgery. Thus, the experiences of
intraoperative awareness in this study did not appear to
result in any signs or symptoms of a post-traumatic
stress disorder, or other negative sequelae</t>
  </si>
  <si>
    <t>Miranda 1992  </t>
  </si>
  <si>
    <t>The ri'ie in :-.ystolic and diastolic blood pre:-.sure at I minute after intubation in the propofol group wal;;
minimal compared to the pre-induction blood pre:-.:-.ure. The "iy~lolic will diastolic pressure" at I minute
pO .... I-intuhmion in the methohexitollc group were :-.igniticantly elevated when compared \\ ilh the preinduction
blood pre . .,sure. The "ystolic and dia&lt;,tolic pre,,:-.ure at 5 minute .... and 10 lllinlHe, pm.t-intubation
\\ere Imver in both groups (Table III).</t>
  </si>
  <si>
    <t>Monedero 1994</t>
  </si>
  <si>
    <t>table III Number of episodes of inadequate anesthesia during Ia intervention</t>
  </si>
  <si>
    <t>Morimoto 2002</t>
  </si>
  <si>
    <t>bis values, Table 2</t>
  </si>
  <si>
    <t>Mozafari 2014  </t>
  </si>
  <si>
    <t>am comment--high awareness rate yet no signs increased hemo;the tracking of hemo/bis/movement range instead of average could indicate signs light anesthesia---.....table 2 There were no significant differences in hemodynamic indices
including SBP, DBP, HR, and SPO2 before induction of
anesthesia between the two groups (Table 2). These betweengroup
differences in the studied indices were remained insignificant
at different time points after anesthesia induction
as well as within post ICU hospitalization. Furthermore,
the trend of changes in hemodynamic parameters was comparable
in the two groups (Figures 1 and 2).....Malek B, Seghlis R, Dabbagh A. Awareness during anesthesia in
elective abdominal surgery in opium abusers. Tehran Univ Med J.
2010;67(10):231–5.</t>
  </si>
  <si>
    <t>Muralidhar 2008  </t>
  </si>
  <si>
    <t>cardia csureg---seniop auth rendered all patietn aware reports as npt valid</t>
  </si>
  <si>
    <t xml:space="preserve">Myles 1997 </t>
  </si>
  <si>
    <t>inotropes needed</t>
  </si>
  <si>
    <t>Myles 2004  </t>
  </si>
  <si>
    <t>Myles 2007  </t>
  </si>
  <si>
    <t>na</t>
  </si>
  <si>
    <t>Navarro 2000</t>
  </si>
  <si>
    <t>table 1 increase BP p234</t>
  </si>
  <si>
    <t>Nayar 2009  </t>
  </si>
  <si>
    <t xml:space="preserve">Ngan 1997 </t>
  </si>
  <si>
    <t>Ngan Kee 2002  </t>
  </si>
  <si>
    <t>1 d</t>
  </si>
  <si>
    <t>Oddby-Muhrbeck 1993  </t>
  </si>
  <si>
    <t>Quote: "...two patients picked the correct piece of music. It is impossible to say if they were guessing, dreaming or if they really did recall the music that was played."</t>
  </si>
  <si>
    <t>Panousis 2009  </t>
  </si>
  <si>
    <t>Comment: No patient in any of the groups had memories of operation or moved the isolated arm in response to command or surgery.
Comment: None of the 60 patients moved the isolated arm in response to commands or lo surgery.
Quote: "...two patients picked the correct piece of music. It is impossible to say if they were guessing, dreaming or if they really did recall the music that was played."</t>
  </si>
  <si>
    <t>Pauls 2009  </t>
  </si>
  <si>
    <t>biss eeg</t>
  </si>
  <si>
    <t>Paventi 2001  </t>
  </si>
  <si>
    <t>bis</t>
  </si>
  <si>
    <t xml:space="preserve">Pedersen 1992 </t>
  </si>
  <si>
    <t>Persec 2012  </t>
  </si>
  <si>
    <t>table 1 hemodynamics increased..</t>
  </si>
  <si>
    <t>Piggott 1990  </t>
  </si>
  <si>
    <t>Plourde 1996  </t>
  </si>
  <si>
    <t>eeg</t>
  </si>
  <si>
    <t>Puri 2003  </t>
  </si>
  <si>
    <t>Puri 2007  </t>
  </si>
  <si>
    <t>bis propofol doses</t>
  </si>
  <si>
    <t>Rehberg 2007</t>
  </si>
  <si>
    <t>Renna 2000  </t>
  </si>
  <si>
    <t>Rinaldi 2005  </t>
  </si>
  <si>
    <t>Russell 1986  </t>
  </si>
  <si>
    <t>TABLE II. Number of patients in each group. Significant differences in the behaviour or requirements of the
groups assessed by the Chi squared test or Mam-Whitney U test..There were no differences
in the incidence of dreaming, nightmares or
factual recall (table III) in the whole perioperative
period. However, if the incidence of dreams in the
intraoperative period only is compared, then the
difference was significant (x1; P &lt; 0.05)...The technique was abandoned in two patients
in the nitrous oxide group and in one patient in the
etomidate group. This was because of systolic
arterial pressure exceeding the cuff pressure
(200 mm Hg) on the isolated arm early- in the
operation, although this resulted in paralysis of
the isolated arm in only one patient. However, as
there was no decrease in systolic arterial pressure
following a bolus dose of fentanyl 250 ug in any of
these patients, 1—2.5% halothane with nitrous
oxide in oxygen (2:1) was used throughout the
remainder of their operative procedure</t>
  </si>
  <si>
    <t>Samarkandi 2004  </t>
  </si>
  <si>
    <t>BIS</t>
  </si>
  <si>
    <t>Sareen 1997  </t>
  </si>
  <si>
    <t>Schultetus 1986  </t>
  </si>
  <si>
    <t>movement</t>
  </si>
  <si>
    <t>Schwender 1994  </t>
  </si>
  <si>
    <t>Schwender 1996  </t>
  </si>
  <si>
    <t>Shin 2012</t>
  </si>
  <si>
    <t>hemo bis</t>
  </si>
  <si>
    <t>Sidi 1990</t>
  </si>
  <si>
    <t>Figure 2. Percentage change in blood pressure (BP) andheart rate (HR) during anesthetic induction f</t>
  </si>
  <si>
    <t>Smith 1999  </t>
  </si>
  <si>
    <t>Song 1997  </t>
  </si>
  <si>
    <t>figure 1 MAP &gt;100</t>
  </si>
  <si>
    <t>Sorbara 1995  </t>
  </si>
  <si>
    <t>During weaning
from CPB, 10 patients of the IF group and 11 of the PF
group required inotropic support with dopamillc at a dose
range between 3 and 7 flog / kg/min; nitroglyccrin was
needcd in 3 palients of the IF group and in 2 of the PF
group at a rate belWeen 0.5 and 1.0 flog / kg/min. Wake-up
and extubation times were not different; 2.3 :!:: 1.2 hours
and 9.1 ± 2.2 hours with P versus 2.7 :!:: 1.4 hours and 8.9 :!::
1.8 hours with I, respectively (Tablc 3).</t>
  </si>
  <si>
    <t>Soyannwo 1988  </t>
  </si>
  <si>
    <t>Quote: "six felt pain at the beginning of surgery while three felt painthroughout the procedure."</t>
  </si>
  <si>
    <t>Staikou 2013  </t>
  </si>
  <si>
    <t>Also no difference was detected in HR, SBP and DBP at any time point of measurement between the control and the treatment group (F = 0.063, p = 0.80, F = 0.007, p = 0.93, F = 0.435, p = 0.51 respectively), as presented in Table II....Also no difference was detected in heart rate, systolic and diastolic blood pressure at any time point of the
study period between the two groups (F = 0.063, p = 0.80, F = 0.007, p = 0.93,
F = 0.435, p = 0.51 respectively)...Table II. Systolic (SAP), diastolic blood pressure (DAP) and heart rate (HR) during the time points of measurement
in the lidocaine (L) and control (C) group respectively</t>
  </si>
  <si>
    <t>Stoppe 2012</t>
  </si>
  <si>
    <t>Stuttmann 2010  </t>
  </si>
  <si>
    <t>The circulatory
parameters and the BIS value are only evaluated
during operation and reflect the time of Xenon insufflations.
The circulatory data showed the advantages of the
Xenon anaesthesia with a lower heart rate and a higher
mean arterial pressure (MAP). The systolic and diastolic
pressures were also higher in the Xenon group. The BIS
value was always within the desired level and</t>
  </si>
  <si>
    <t>Toft 1987  </t>
  </si>
  <si>
    <t>TABLE IV Mean systolic and diastolic blood pressmes and me~m heart rates • SEM</t>
  </si>
  <si>
    <t>Toscano 2007  </t>
  </si>
  <si>
    <t>“Dreamers” and “nondreamers” were equally distributed
in the two groups (59% and 64% vs. 40% and 35% in
the atropine and scopolamine groups, respectively). No
differences were found between patients who required
additional propofol or ephedrine between the two
groups (16% vs. 10% required propofol; 8% vs. 12%
required ephedrine in the atropine and scopolamine
groups, respectively).</t>
  </si>
  <si>
    <t>Tsai 2001</t>
  </si>
  <si>
    <t>Fla. ], tvlll~•n 131S</t>
  </si>
  <si>
    <t>Tunstall 1989  </t>
  </si>
  <si>
    <t>response  to command</t>
  </si>
  <si>
    <t>Vakkuri 2005  </t>
  </si>
  <si>
    <t>van der Maaten 1996  </t>
  </si>
  <si>
    <t>Breakthrough hypertension before CPB occurred m 30%
of the patients in group 1 and m 20% in group 2. In most
patients, this was qmckly controlled with sufentaml</t>
  </si>
  <si>
    <t>van Leeuwen 1990  </t>
  </si>
  <si>
    <t>TABLE II1 Number of patients requiring supplementary bolus doses...No unacceptable hypotension or
hypertension occurred in any patient and no treatment was
necessary…</t>
  </si>
  <si>
    <t>Wang 2013  </t>
  </si>
  <si>
    <t>Table 2 Descriptions of awareness.Table 1 Patients’ characteristics and clinical data</t>
  </si>
  <si>
    <t>White 2003  </t>
  </si>
  <si>
    <t>Bis&gt;60 Figure 2. Changes in the electroencephalographic (EEG) bispectral
index (BIS) values in the three treatment.....comment see for 20% dislay-Figure 1. Changes in mean arterial blood pressure (MAP) and heart
rate (HR) from baseline (mean   sem):     control group, OE  
esmolol group,     esmolol   nicardipine group. *P   0.05 compared</t>
  </si>
  <si>
    <t>White 2004  </t>
  </si>
  <si>
    <t>no info</t>
  </si>
  <si>
    <t>Wong 2002  </t>
  </si>
  <si>
    <t>methods state: "hypertension or tachycardia if the patient showed signs of inadequate analgesia (i.e., lacrimation, grimacing,movement, etc.) or labetolol 5–10 mg iv was administered if the patient did not show signs of inadequate analgesia." But, no hemodynamic data nor signs light anaesthesia published in paper. Hence, class 0 due to insufficient data;</t>
  </si>
  <si>
    <t>Wu 2001  </t>
  </si>
  <si>
    <t>Yildiz 2002  </t>
  </si>
  <si>
    <t>implicit memory</t>
  </si>
  <si>
    <t>Yoshitani 2003  </t>
  </si>
  <si>
    <t>We found that CPB reduced plasma propofol concentration.
In patients receiving propofol infusion at 4 mg kg±1 h±1,
propofol concentration and BSR remained unchanged at
less than or close to the pre-bypass level, respectively,
during normothermic CPB. In contrast, in patients receiving
propofol of 5 or 6 mg kg±1 h±1, propofol concentration and
BSR values gradually increased to greater than above the
pre-bypass value during normothermic CPB</t>
  </si>
  <si>
    <t>Zhang 2011  </t>
  </si>
  <si>
    <t>bis…pain: Table 2. Summary of confirmed awareness cases</t>
  </si>
  <si>
    <t>Zhou 2008  </t>
  </si>
  <si>
    <t>Zohar 2006  </t>
  </si>
  <si>
    <t>However, the number of patients receiving
intraoperative “rescue” fentanyl was significantly higher
in the control (vs BIS-directed) group (12 vs 4, P
&lt; 0.05). The mean intraoperative dose of fentanyl was
also significantly higher in the control group....lma no paralysis no signs light anesthesia...During the induction and maintenance periods,
the hemodynamic variables were comparable in the
two groups (data not reported).</t>
  </si>
  <si>
    <t>=2/160</t>
  </si>
  <si>
    <t xml:space="preserve"> '=43/160</t>
  </si>
  <si>
    <t>=0/160</t>
  </si>
  <si>
    <t>=10/160</t>
  </si>
  <si>
    <t>=100/160</t>
  </si>
  <si>
    <t>=5/160</t>
  </si>
  <si>
    <t>1% (2/160)</t>
  </si>
  <si>
    <t>27% (43/160)</t>
  </si>
  <si>
    <t>0% (0/160)</t>
  </si>
  <si>
    <t>6% (10/160)</t>
  </si>
  <si>
    <t>63% (100/160)</t>
  </si>
  <si>
    <t>3% (5/160)</t>
  </si>
  <si>
    <t>Grade</t>
  </si>
  <si>
    <t>Intra-operative state</t>
  </si>
  <si>
    <t>Immediate post-op state</t>
  </si>
  <si>
    <t>Late post-operative state (&gt; month )</t>
  </si>
  <si>
    <t>Descriptor</t>
  </si>
  <si>
    <t>Exemplar study or review</t>
  </si>
  <si>
    <t>Unconscious</t>
  </si>
  <si>
    <t>No signs light anaesthesia, No response to command  </t>
  </si>
  <si>
    <t>No recall</t>
  </si>
  <si>
    <t>Adequate anaesthesia</t>
  </si>
  <si>
    <t>Russell 1997</t>
  </si>
  <si>
    <t>Conscious</t>
  </si>
  <si>
    <t>Signs light anaesthesia/ response to command</t>
  </si>
  <si>
    <t>No recall or emotional sequelae</t>
  </si>
  <si>
    <r>
      <t xml:space="preserve">Intra-operative </t>
    </r>
    <r>
      <rPr>
        <i/>
        <sz val="11"/>
        <color theme="1"/>
        <rFont val="Calibri"/>
        <family val="2"/>
        <scheme val="minor"/>
      </rPr>
      <t>wakefulness</t>
    </r>
    <r>
      <rPr>
        <sz val="11"/>
        <color theme="1"/>
        <rFont val="Calibri"/>
        <family val="2"/>
        <scheme val="minor"/>
      </rPr>
      <t xml:space="preserve"> with obliterated explicit and implicit memory</t>
    </r>
  </si>
  <si>
    <t>Andrade 2008</t>
  </si>
  <si>
    <r>
      <t>Conscious;</t>
    </r>
    <r>
      <rPr>
        <sz val="11"/>
        <color rgb="FFFF0000"/>
        <rFont val="Calibri"/>
        <family val="2"/>
        <scheme val="minor"/>
      </rPr>
      <t>word stimuli presented</t>
    </r>
  </si>
  <si>
    <t>Signs/ response to command</t>
  </si>
  <si>
    <t>No explicit recall, implicit memory for word stimuli</t>
  </si>
  <si>
    <t>No explicit recall,implicit memory for word stimuli but no emotional sequelae</t>
  </si>
  <si>
    <r>
      <t xml:space="preserve">Intra-operative  </t>
    </r>
    <r>
      <rPr>
        <i/>
        <sz val="11"/>
        <color theme="1"/>
        <rFont val="Calibri"/>
        <family val="2"/>
        <scheme val="minor"/>
      </rPr>
      <t>wakefulness</t>
    </r>
    <r>
      <rPr>
        <sz val="11"/>
        <color theme="1"/>
        <rFont val="Calibri"/>
        <family val="2"/>
        <scheme val="minor"/>
      </rPr>
      <t xml:space="preserve"> with subsequent </t>
    </r>
    <r>
      <rPr>
        <i/>
        <sz val="11"/>
        <color theme="1"/>
        <rFont val="Calibri"/>
        <family val="2"/>
        <scheme val="minor"/>
      </rPr>
      <t>implicit memory</t>
    </r>
  </si>
  <si>
    <t>Merikle 1996</t>
  </si>
  <si>
    <t>PTSD/nightmares but no explicit recall</t>
  </si>
  <si>
    <r>
      <t xml:space="preserve">Intra-operative </t>
    </r>
    <r>
      <rPr>
        <i/>
        <sz val="11"/>
        <color theme="1"/>
        <rFont val="Calibri"/>
        <family val="2"/>
        <scheme val="minor"/>
      </rPr>
      <t>wakefulness</t>
    </r>
    <r>
      <rPr>
        <sz val="11"/>
        <color theme="1"/>
        <rFont val="Calibri"/>
        <family val="2"/>
        <scheme val="minor"/>
      </rPr>
      <t xml:space="preserve"> with </t>
    </r>
    <r>
      <rPr>
        <i/>
        <sz val="11"/>
        <color theme="1"/>
        <rFont val="Calibri"/>
        <family val="2"/>
        <scheme val="minor"/>
      </rPr>
      <t>implicit emotional memory</t>
    </r>
  </si>
  <si>
    <t>Wang 2000</t>
  </si>
  <si>
    <t>Explicit recall with or without pain</t>
  </si>
  <si>
    <t>Explicit recall but no emotional sequelae</t>
  </si>
  <si>
    <r>
      <t>Awareness</t>
    </r>
    <r>
      <rPr>
        <sz val="11"/>
        <color theme="1"/>
        <rFont val="Calibri"/>
        <family val="2"/>
        <scheme val="minor"/>
      </rPr>
      <t xml:space="preserve"> but resilient  patient</t>
    </r>
  </si>
  <si>
    <t>Sandin 2000</t>
  </si>
  <si>
    <t>Explicit recall with distress and/or pain</t>
  </si>
  <si>
    <t>PTSD/nightmares with explicit recall</t>
  </si>
  <si>
    <r>
      <t xml:space="preserve">Awareness </t>
    </r>
    <r>
      <rPr>
        <sz val="11"/>
        <color theme="1"/>
        <rFont val="Calibri"/>
        <family val="2"/>
        <scheme val="minor"/>
      </rPr>
      <t xml:space="preserve">with </t>
    </r>
    <r>
      <rPr>
        <i/>
        <sz val="11"/>
        <color theme="1"/>
        <rFont val="Calibri"/>
        <family val="2"/>
        <scheme val="minor"/>
      </rPr>
      <t>emotional sequelae</t>
    </r>
  </si>
  <si>
    <t>Osterman 2001</t>
  </si>
  <si>
    <t>class; appdx 10 Dryad Website Tables Classification System Results *if no data for hemodynamics, we assume increase for class 1*</t>
  </si>
  <si>
    <t>* restrospective assessment of grade uses data from RCT publications that usually describe hemodynamic data as mean with standard deviation, less often the number of patient that displayed "non-purposeful" or "purposeful" movement and other signs of light anesthesia. We assume there is a range of patient grades within any study population from 0 to 5. But, we choose the highest numerical grade to represent an overall grade for a sample of patients in each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</si>
</sst>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sz val="11"/>
      <name val="Calibri"/>
      <family val="2"/>
      <scheme val="minor"/>
    </font>
    <font>
      <sz val="11"/>
      <name val="Calibri"/>
      <family val="2"/>
    </font>
    <font>
      <sz val="11"/>
      <color rgb="FFFF0000"/>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1"/>
      <color rgb="FFFF0000"/>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21">
    <xf numFmtId="0" fontId="0" fillId="0" borderId="0" xfId="0"/>
    <xf numFmtId="0" fontId="2" fillId="2" borderId="0" xfId="0" applyFont="1" applyFill="1" applyAlignment="1">
      <alignment horizontal="left" wrapText="1"/>
    </xf>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left" wrapText="1"/>
    </xf>
    <xf numFmtId="9" fontId="2" fillId="2" borderId="0" xfId="1" applyNumberFormat="1" applyFont="1" applyFill="1" applyAlignment="1">
      <alignment horizontal="left" wrapText="1"/>
    </xf>
    <xf numFmtId="0" fontId="3" fillId="2" borderId="0" xfId="0" applyFont="1" applyFill="1" applyBorder="1" applyAlignment="1">
      <alignment horizontal="left" wrapText="1"/>
    </xf>
    <xf numFmtId="0" fontId="2" fillId="2" borderId="0" xfId="0" applyFont="1" applyFill="1" applyBorder="1" applyAlignment="1">
      <alignment horizontal="left" wrapText="1"/>
    </xf>
    <xf numFmtId="0" fontId="2" fillId="2" borderId="0" xfId="0" quotePrefix="1" applyFont="1" applyFill="1" applyAlignment="1">
      <alignment horizontal="left" wrapText="1"/>
    </xf>
    <xf numFmtId="3" fontId="2" fillId="2" borderId="0" xfId="0" applyNumberFormat="1" applyFont="1" applyFill="1" applyAlignment="1">
      <alignment horizontal="left" wrapText="1"/>
    </xf>
    <xf numFmtId="3" fontId="2" fillId="2" borderId="0" xfId="0" quotePrefix="1" applyNumberFormat="1" applyFont="1" applyFill="1" applyAlignment="1">
      <alignment horizontal="left" wrapText="1"/>
    </xf>
    <xf numFmtId="9" fontId="2" fillId="2" borderId="0" xfId="1" quotePrefix="1" applyFont="1" applyFill="1" applyAlignment="1">
      <alignment horizontal="left" wrapText="1"/>
    </xf>
    <xf numFmtId="9" fontId="2" fillId="2" borderId="0" xfId="1" applyFont="1" applyFill="1" applyAlignment="1">
      <alignment horizontal="left" wrapText="1"/>
    </xf>
    <xf numFmtId="0" fontId="5" fillId="0" borderId="0" xfId="0" applyFont="1" applyAlignment="1">
      <alignment vertical="center" wrapText="1"/>
    </xf>
    <xf numFmtId="0" fontId="0" fillId="0" borderId="0" xfId="0" applyAlignment="1">
      <alignment vertical="center" wrapText="1"/>
    </xf>
    <xf numFmtId="0" fontId="6" fillId="0" borderId="0" xfId="2" applyAlignment="1">
      <alignment vertical="center" wrapText="1"/>
    </xf>
    <xf numFmtId="0" fontId="7" fillId="0" borderId="0" xfId="0" applyFont="1" applyAlignment="1">
      <alignment vertical="center" wrapText="1"/>
    </xf>
    <xf numFmtId="0" fontId="8" fillId="3" borderId="0" xfId="0" applyFont="1" applyFill="1" applyAlignment="1">
      <alignment horizontal="left" wrapText="1"/>
    </xf>
    <xf numFmtId="0" fontId="4" fillId="3" borderId="0" xfId="0" applyFont="1" applyFill="1" applyAlignment="1">
      <alignment horizontal="left" wrapText="1"/>
    </xf>
    <xf numFmtId="0" fontId="4" fillId="3" borderId="0" xfId="0" applyFont="1" applyFill="1"/>
    <xf numFmtId="0" fontId="4" fillId="3" borderId="0" xfId="0" applyFont="1" applyFill="1" applyAlignment="1">
      <alignment horizontal="left"/>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3" Type="http://schemas.openxmlformats.org/officeDocument/2006/relationships/hyperlink" Target="Merikle%201996" TargetMode="External"/><Relationship Id="rId2" Type="http://schemas.openxmlformats.org/officeDocument/2006/relationships/hyperlink" Target="Andrade%202008" TargetMode="External"/><Relationship Id="rId1" Type="http://schemas.openxmlformats.org/officeDocument/2006/relationships/hyperlink" Target="Russell%201997" TargetMode="External"/><Relationship Id="rId6" Type="http://schemas.openxmlformats.org/officeDocument/2006/relationships/hyperlink" Target="Osterman%202001" TargetMode="External"/><Relationship Id="rId5" Type="http://schemas.openxmlformats.org/officeDocument/2006/relationships/hyperlink" Target="Sandin%202000" TargetMode="External"/><Relationship Id="rId4" Type="http://schemas.openxmlformats.org/officeDocument/2006/relationships/hyperlink" Target="Wang%202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241"/>
  <sheetViews>
    <sheetView workbookViewId="0">
      <selection activeCell="K1" sqref="K1"/>
    </sheetView>
  </sheetViews>
  <sheetFormatPr defaultColWidth="8.85546875" defaultRowHeight="15" x14ac:dyDescent="0.25"/>
  <cols>
    <col min="1" max="1" width="18.28515625" style="1" customWidth="1"/>
    <col min="2" max="3" width="28.28515625" style="1" hidden="1" customWidth="1"/>
    <col min="4" max="4" width="16.7109375" style="1" hidden="1" customWidth="1"/>
    <col min="5" max="5" width="8" style="1" customWidth="1"/>
    <col min="6" max="6" width="30.85546875" style="1" customWidth="1"/>
    <col min="7" max="7" width="15.7109375" style="1" customWidth="1"/>
    <col min="8" max="8" width="25.140625" style="1" customWidth="1"/>
    <col min="9" max="9" width="38.85546875" style="1" customWidth="1"/>
    <col min="10" max="10" width="28.140625" style="1" customWidth="1"/>
    <col min="11" max="18" width="21.140625" style="1" customWidth="1"/>
    <col min="19" max="19" width="41.7109375" style="1" customWidth="1"/>
    <col min="20" max="21" width="21.140625" style="2" customWidth="1"/>
    <col min="22" max="22" width="26.5703125" style="2" customWidth="1"/>
    <col min="23" max="23" width="50.42578125" style="2" customWidth="1"/>
    <col min="24" max="24" width="13.42578125" style="2" customWidth="1"/>
    <col min="25" max="25" width="39.28515625" style="2" customWidth="1"/>
    <col min="26" max="26" width="8.85546875" style="2"/>
    <col min="27" max="27" width="10.7109375" style="2" customWidth="1"/>
    <col min="28" max="29" width="8.85546875" style="2"/>
    <col min="30" max="30" width="20.42578125" style="2" customWidth="1"/>
    <col min="31" max="31" width="26" style="2" customWidth="1"/>
    <col min="32" max="32" width="13.85546875" style="2" customWidth="1"/>
    <col min="33" max="33" width="26.85546875" style="2" customWidth="1"/>
    <col min="34" max="34" width="18.28515625" style="2" bestFit="1" customWidth="1"/>
    <col min="35" max="35" width="59.5703125" style="2" customWidth="1"/>
    <col min="36" max="36" width="21.28515625" style="2" customWidth="1"/>
    <col min="37" max="37" width="76.85546875" style="2" customWidth="1"/>
    <col min="38" max="38" width="20.42578125" style="2" customWidth="1"/>
    <col min="39" max="39" width="24" style="2" customWidth="1"/>
    <col min="40" max="40" width="24.42578125" style="2" customWidth="1"/>
    <col min="41" max="41" width="9.28515625" style="2" customWidth="1"/>
    <col min="42" max="42" width="34.140625" style="2" customWidth="1"/>
    <col min="43" max="44" width="23" style="2" customWidth="1"/>
    <col min="45" max="45" width="52.85546875" style="2" customWidth="1"/>
    <col min="46" max="46" width="12.85546875" style="2" customWidth="1"/>
    <col min="47" max="47" width="21.42578125" style="2" customWidth="1"/>
    <col min="48" max="48" width="16.140625" style="2" bestFit="1" customWidth="1"/>
    <col min="49" max="50" width="17.85546875" style="2" customWidth="1"/>
    <col min="51" max="51" width="17.5703125" style="2" customWidth="1"/>
    <col min="52" max="52" width="16.5703125" style="2" customWidth="1"/>
    <col min="53" max="53" width="25.28515625" style="2" customWidth="1"/>
    <col min="54" max="54" width="16.5703125" style="2" customWidth="1"/>
    <col min="55" max="55" width="12.140625" style="2" customWidth="1"/>
    <col min="56" max="56" width="13.85546875" style="2" customWidth="1"/>
    <col min="57" max="57" width="10.42578125" style="2" customWidth="1"/>
    <col min="58" max="58" width="13.140625" style="2" customWidth="1"/>
    <col min="59" max="59" width="21.5703125" style="2" customWidth="1"/>
    <col min="60" max="60" width="13.140625" style="2" customWidth="1"/>
    <col min="61" max="61" width="13.42578125" style="2" customWidth="1"/>
    <col min="62" max="62" width="14.7109375" style="2" customWidth="1"/>
    <col min="63" max="63" width="14.140625" style="2" customWidth="1"/>
    <col min="64" max="65" width="13.85546875" style="2" customWidth="1"/>
    <col min="66" max="66" width="17.140625" style="2" customWidth="1"/>
    <col min="67" max="67" width="19.28515625" style="2" customWidth="1"/>
    <col min="68" max="68" width="18.28515625" style="2" customWidth="1"/>
    <col min="69" max="69" width="31.85546875" style="2" customWidth="1"/>
    <col min="70" max="70" width="22" style="2" customWidth="1"/>
    <col min="71" max="71" width="17.140625" style="2" customWidth="1"/>
    <col min="72" max="72" width="20.42578125" style="2" customWidth="1"/>
    <col min="73" max="73" width="17.5703125" style="2" customWidth="1"/>
    <col min="74" max="75" width="12.7109375" style="2" customWidth="1"/>
    <col min="76" max="77" width="16.5703125" style="2" customWidth="1"/>
    <col min="78" max="79" width="18.28515625" style="2" customWidth="1"/>
    <col min="80" max="82" width="15.7109375" style="2" customWidth="1"/>
    <col min="83" max="84" width="20.85546875" style="2" customWidth="1"/>
    <col min="85" max="86" width="13.7109375" style="2" customWidth="1"/>
    <col min="87" max="87" width="11.28515625" style="2" customWidth="1"/>
    <col min="88" max="88" width="17.140625" style="2" customWidth="1"/>
    <col min="89" max="89" width="18.28515625" style="2" customWidth="1"/>
    <col min="90" max="90" width="14.140625" style="2" customWidth="1"/>
    <col min="91" max="91" width="14.7109375" style="2" customWidth="1"/>
    <col min="92" max="92" width="22.7109375" style="2" customWidth="1"/>
    <col min="93" max="93" width="20.140625" style="2" customWidth="1"/>
    <col min="94" max="94" width="13.7109375" style="2" customWidth="1"/>
    <col min="95" max="97" width="13.28515625" style="2" customWidth="1"/>
    <col min="98" max="98" width="18.85546875" style="2" customWidth="1"/>
    <col min="99" max="99" width="6.85546875" style="2" customWidth="1"/>
    <col min="100" max="100" width="8.28515625" style="2" customWidth="1"/>
    <col min="101" max="102" width="14.140625" style="2" customWidth="1"/>
    <col min="103" max="103" width="14.42578125" style="2" customWidth="1"/>
    <col min="104" max="104" width="14.140625" style="2" customWidth="1"/>
    <col min="105" max="105" width="26.5703125" style="2" customWidth="1"/>
    <col min="106" max="106" width="12.85546875" style="2" customWidth="1"/>
    <col min="107" max="107" width="10.5703125" style="2" customWidth="1"/>
    <col min="108" max="108" width="8.140625" style="2" customWidth="1"/>
    <col min="109" max="109" width="12.5703125" style="2" customWidth="1"/>
    <col min="110" max="110" width="11.7109375" style="2" customWidth="1"/>
    <col min="111" max="111" width="11.85546875" style="2" customWidth="1"/>
    <col min="112" max="112" width="11.5703125" style="2" customWidth="1"/>
    <col min="113" max="113" width="11.5703125" style="2" bestFit="1" customWidth="1"/>
    <col min="114" max="114" width="24.140625" style="2" customWidth="1"/>
    <col min="115" max="115" width="16.140625" style="2" customWidth="1"/>
    <col min="116" max="116" width="28" style="2" customWidth="1"/>
    <col min="117" max="117" width="12.42578125" style="2" customWidth="1"/>
    <col min="118" max="118" width="18.85546875" style="2" customWidth="1"/>
    <col min="119" max="119" width="15.85546875" style="2" customWidth="1"/>
    <col min="120" max="120" width="10.5703125" style="2" customWidth="1"/>
    <col min="121" max="121" width="13.7109375" style="2" customWidth="1"/>
    <col min="122" max="122" width="19" style="2" customWidth="1"/>
    <col min="123" max="125" width="15.7109375" style="2" customWidth="1"/>
    <col min="126" max="126" width="20" style="2" customWidth="1"/>
    <col min="127" max="127" width="14.28515625" style="2" customWidth="1"/>
    <col min="128" max="128" width="16.5703125" style="2" customWidth="1"/>
    <col min="129" max="129" width="12.5703125" style="2" customWidth="1"/>
    <col min="130" max="130" width="28" style="2" customWidth="1"/>
    <col min="131" max="131" width="18.85546875" style="2" customWidth="1"/>
    <col min="132" max="132" width="16.140625" style="2" customWidth="1"/>
    <col min="133" max="134" width="15.7109375" style="2" customWidth="1"/>
    <col min="135" max="135" width="14.140625" style="2" customWidth="1"/>
    <col min="136" max="136" width="18.28515625" style="2" customWidth="1"/>
    <col min="137" max="137" width="13.85546875" style="2" customWidth="1"/>
    <col min="138" max="138" width="16.140625" style="2" customWidth="1"/>
    <col min="139" max="139" width="10.28515625" style="2" customWidth="1"/>
    <col min="140" max="140" width="14.140625" style="2" customWidth="1"/>
    <col min="141" max="141" width="13" style="2" customWidth="1"/>
    <col min="142" max="142" width="18.140625" style="2" customWidth="1"/>
    <col min="143" max="143" width="14.85546875" style="2" customWidth="1"/>
    <col min="144" max="144" width="11.28515625" style="2" customWidth="1"/>
    <col min="145" max="145" width="30.7109375" style="2" customWidth="1"/>
    <col min="146" max="146" width="10.28515625" style="2" customWidth="1"/>
    <col min="147" max="147" width="30.7109375" style="2" customWidth="1"/>
    <col min="148" max="148" width="18.140625" style="2" customWidth="1"/>
    <col min="149" max="149" width="30.7109375" style="2" customWidth="1"/>
    <col min="150" max="150" width="11" style="2" customWidth="1"/>
    <col min="151" max="152" width="30.7109375" style="2" customWidth="1"/>
    <col min="153" max="153" width="8.5703125" style="2" customWidth="1"/>
    <col min="154" max="154" width="8.7109375" style="2" customWidth="1"/>
    <col min="155" max="155" width="9" style="2" customWidth="1"/>
    <col min="156" max="156" width="16.140625" style="2" customWidth="1"/>
    <col min="157" max="157" width="16.7109375" style="2" customWidth="1"/>
    <col min="158" max="160" width="30.7109375" style="2" customWidth="1"/>
    <col min="161" max="161" width="11.85546875" style="2" customWidth="1"/>
    <col min="162" max="162" width="13" style="2" customWidth="1"/>
    <col min="163" max="164" width="9.28515625" style="2" customWidth="1"/>
    <col min="165" max="165" width="14.28515625" style="2" customWidth="1"/>
    <col min="166" max="166" width="15.5703125" style="2" customWidth="1"/>
    <col min="167" max="167" width="21" style="2" customWidth="1"/>
    <col min="168" max="168" width="22.42578125" style="2" customWidth="1"/>
    <col min="169" max="169" width="14.140625" style="2" bestFit="1" customWidth="1"/>
    <col min="170" max="171" width="14.140625" style="2" customWidth="1"/>
    <col min="172" max="172" width="14.28515625" style="2" customWidth="1"/>
    <col min="173" max="173" width="14.140625" style="2" bestFit="1" customWidth="1"/>
    <col min="174" max="176" width="14.140625" style="2" customWidth="1"/>
    <col min="177" max="177" width="23.42578125" style="2" bestFit="1" customWidth="1"/>
    <col min="178" max="181" width="17.85546875" style="2" customWidth="1"/>
    <col min="182" max="184" width="19" style="2" customWidth="1"/>
    <col min="185" max="185" width="16" style="2" customWidth="1"/>
    <col min="186" max="186" width="18.7109375" style="2" bestFit="1" customWidth="1"/>
    <col min="187" max="187" width="15.7109375" style="2" customWidth="1"/>
    <col min="188" max="188" width="19.140625" style="2" customWidth="1"/>
    <col min="189" max="209" width="15.7109375" style="2" customWidth="1"/>
    <col min="210" max="211" width="12.7109375" style="2" customWidth="1"/>
    <col min="212" max="16384" width="8.85546875" style="3"/>
  </cols>
  <sheetData>
    <row r="1" spans="1:211" ht="122.25"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row>
    <row r="2" spans="1:211" s="20" customFormat="1" ht="129" customHeight="1" x14ac:dyDescent="0.25">
      <c r="A2" s="18" t="s">
        <v>145</v>
      </c>
      <c r="B2" s="18"/>
      <c r="C2" s="18"/>
      <c r="D2" s="18">
        <v>75</v>
      </c>
      <c r="E2" s="17">
        <v>0</v>
      </c>
      <c r="F2" s="18">
        <v>0</v>
      </c>
      <c r="G2" s="18">
        <v>0</v>
      </c>
      <c r="H2" s="18">
        <v>2</v>
      </c>
      <c r="I2" s="18">
        <v>2</v>
      </c>
      <c r="J2" s="18">
        <v>2</v>
      </c>
      <c r="K2" s="18">
        <v>0</v>
      </c>
      <c r="L2" s="18"/>
      <c r="M2" s="18"/>
      <c r="N2" s="18"/>
      <c r="O2" s="18"/>
      <c r="P2" s="18">
        <f>SUM(P1:P1)</f>
        <v>0</v>
      </c>
      <c r="Q2" s="18">
        <v>1</v>
      </c>
      <c r="R2" s="18">
        <v>0</v>
      </c>
      <c r="S2" s="18" t="s">
        <v>146</v>
      </c>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row>
    <row r="3" spans="1:211" s="20" customFormat="1" ht="50.1" customHeight="1" x14ac:dyDescent="0.25">
      <c r="A3" s="18" t="s">
        <v>154</v>
      </c>
      <c r="B3" s="18">
        <f>106-90</f>
        <v>16</v>
      </c>
      <c r="C3" s="18"/>
      <c r="D3" s="18">
        <v>106</v>
      </c>
      <c r="E3" s="17">
        <v>0</v>
      </c>
      <c r="F3" s="18">
        <v>1</v>
      </c>
      <c r="G3" s="18">
        <v>0</v>
      </c>
      <c r="H3" s="18">
        <v>2</v>
      </c>
      <c r="I3" s="18">
        <v>2</v>
      </c>
      <c r="J3" s="18">
        <v>0</v>
      </c>
      <c r="K3" s="18">
        <v>0</v>
      </c>
      <c r="L3" s="18"/>
      <c r="M3" s="18"/>
      <c r="N3" s="18"/>
      <c r="O3" s="18"/>
      <c r="P3" s="18"/>
      <c r="Q3" s="18">
        <v>1</v>
      </c>
      <c r="R3" s="18">
        <v>0</v>
      </c>
      <c r="S3" s="18" t="s">
        <v>155</v>
      </c>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row>
    <row r="4" spans="1:211" s="20" customFormat="1" ht="50.1" customHeight="1" x14ac:dyDescent="0.25">
      <c r="A4" s="18" t="s">
        <v>270</v>
      </c>
      <c r="B4" s="18"/>
      <c r="C4" s="18"/>
      <c r="D4" s="18">
        <v>61</v>
      </c>
      <c r="E4" s="18">
        <v>0</v>
      </c>
      <c r="F4" s="18">
        <v>0</v>
      </c>
      <c r="G4" s="18">
        <v>0</v>
      </c>
      <c r="H4" s="18">
        <v>2</v>
      </c>
      <c r="I4" s="18">
        <v>2</v>
      </c>
      <c r="J4" s="18">
        <v>2</v>
      </c>
      <c r="K4" s="18">
        <v>0</v>
      </c>
      <c r="L4" s="18"/>
      <c r="M4" s="18"/>
      <c r="N4" s="18"/>
      <c r="O4" s="18"/>
      <c r="P4" s="18"/>
      <c r="Q4" s="18">
        <v>1</v>
      </c>
      <c r="R4" s="18">
        <v>0</v>
      </c>
      <c r="S4" s="18" t="s">
        <v>271</v>
      </c>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row>
    <row r="5" spans="1:211" s="20" customFormat="1" ht="50.1" customHeight="1" x14ac:dyDescent="0.25">
      <c r="A5" s="18" t="s">
        <v>291</v>
      </c>
      <c r="B5" s="18"/>
      <c r="C5" s="18"/>
      <c r="D5" s="18">
        <v>68</v>
      </c>
      <c r="E5" s="18">
        <v>0</v>
      </c>
      <c r="F5" s="18">
        <v>0</v>
      </c>
      <c r="G5" s="18">
        <v>0</v>
      </c>
      <c r="H5" s="18">
        <v>2</v>
      </c>
      <c r="I5" s="18">
        <v>2</v>
      </c>
      <c r="J5" s="18">
        <v>2</v>
      </c>
      <c r="K5" s="18">
        <v>0</v>
      </c>
      <c r="L5" s="18"/>
      <c r="M5" s="18"/>
      <c r="N5" s="18"/>
      <c r="O5" s="18"/>
      <c r="P5" s="18"/>
      <c r="Q5" s="18">
        <v>1</v>
      </c>
      <c r="R5" s="18">
        <v>0</v>
      </c>
      <c r="S5" s="18" t="s">
        <v>292</v>
      </c>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row>
    <row r="6" spans="1:211" s="20" customFormat="1" ht="50.1" customHeight="1" x14ac:dyDescent="0.25">
      <c r="A6" s="18" t="s">
        <v>280</v>
      </c>
      <c r="B6" s="18"/>
      <c r="C6" s="18"/>
      <c r="D6" s="18">
        <v>335</v>
      </c>
      <c r="E6" s="18">
        <v>0</v>
      </c>
      <c r="F6" s="18">
        <v>0</v>
      </c>
      <c r="G6" s="18">
        <v>0</v>
      </c>
      <c r="H6" s="18"/>
      <c r="I6" s="18">
        <v>2</v>
      </c>
      <c r="J6" s="18">
        <v>2</v>
      </c>
      <c r="K6" s="18">
        <v>0</v>
      </c>
      <c r="L6" s="18"/>
      <c r="M6" s="18"/>
      <c r="N6" s="18"/>
      <c r="O6" s="18"/>
      <c r="P6" s="18"/>
      <c r="Q6" s="18">
        <v>1</v>
      </c>
      <c r="R6" s="18">
        <v>0</v>
      </c>
      <c r="S6" s="18"/>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row>
    <row r="7" spans="1:211" ht="50.1" customHeight="1" x14ac:dyDescent="0.25">
      <c r="A7" s="1" t="s">
        <v>52</v>
      </c>
      <c r="D7" s="1">
        <v>40</v>
      </c>
      <c r="E7" s="4">
        <v>0</v>
      </c>
      <c r="F7" s="1">
        <v>0</v>
      </c>
      <c r="G7" s="1">
        <v>0</v>
      </c>
      <c r="H7" s="1">
        <v>0</v>
      </c>
      <c r="I7" s="1">
        <v>2</v>
      </c>
      <c r="J7" s="1">
        <v>2</v>
      </c>
      <c r="K7" s="1">
        <v>1</v>
      </c>
      <c r="P7" s="1">
        <v>1</v>
      </c>
      <c r="R7" s="1">
        <v>0</v>
      </c>
      <c r="S7" s="1" t="s">
        <v>53</v>
      </c>
    </row>
    <row r="8" spans="1:211" ht="50.1" customHeight="1" x14ac:dyDescent="0.25">
      <c r="A8" s="1" t="s">
        <v>267</v>
      </c>
      <c r="D8" s="1">
        <v>1</v>
      </c>
      <c r="E8" s="1">
        <v>0</v>
      </c>
      <c r="F8" s="1">
        <v>0</v>
      </c>
      <c r="G8" s="1">
        <v>0</v>
      </c>
      <c r="H8" s="1">
        <v>0</v>
      </c>
      <c r="I8" s="1">
        <v>2</v>
      </c>
      <c r="J8" s="1">
        <v>0</v>
      </c>
      <c r="K8" s="1">
        <v>1</v>
      </c>
      <c r="P8" s="1">
        <v>1</v>
      </c>
      <c r="R8" s="1">
        <v>0</v>
      </c>
      <c r="S8" s="1" t="s">
        <v>268</v>
      </c>
    </row>
    <row r="9" spans="1:211" ht="50.1" customHeight="1" x14ac:dyDescent="0.25">
      <c r="A9" s="1" t="s">
        <v>22</v>
      </c>
      <c r="D9" s="1">
        <v>75</v>
      </c>
      <c r="E9" s="4">
        <v>0</v>
      </c>
      <c r="F9" s="1">
        <v>0</v>
      </c>
      <c r="G9" s="1">
        <v>0</v>
      </c>
      <c r="H9" s="1">
        <v>1</v>
      </c>
      <c r="I9" s="1">
        <v>2</v>
      </c>
      <c r="J9" s="1">
        <v>2</v>
      </c>
      <c r="K9" s="1">
        <v>1</v>
      </c>
      <c r="P9" s="1">
        <v>1</v>
      </c>
    </row>
    <row r="10" spans="1:211" ht="50.1" customHeight="1" x14ac:dyDescent="0.25">
      <c r="A10" s="4" t="s">
        <v>27</v>
      </c>
      <c r="B10" s="4"/>
      <c r="D10" s="4" t="s">
        <v>28</v>
      </c>
      <c r="E10" s="4">
        <v>0</v>
      </c>
      <c r="F10" s="4">
        <v>0</v>
      </c>
      <c r="G10" s="4">
        <v>0</v>
      </c>
      <c r="H10" s="1">
        <v>1</v>
      </c>
      <c r="I10" s="4">
        <v>2</v>
      </c>
      <c r="J10" s="4">
        <v>2</v>
      </c>
      <c r="K10" s="4">
        <v>1</v>
      </c>
      <c r="L10" s="4"/>
      <c r="M10" s="4"/>
      <c r="N10" s="4"/>
      <c r="O10" s="4"/>
      <c r="P10" s="1">
        <v>1</v>
      </c>
      <c r="R10" s="4"/>
      <c r="S10" s="4" t="s">
        <v>29</v>
      </c>
    </row>
    <row r="11" spans="1:211" ht="50.1" customHeight="1" x14ac:dyDescent="0.25">
      <c r="A11" s="1" t="s">
        <v>30</v>
      </c>
      <c r="D11" s="1" t="s">
        <v>31</v>
      </c>
      <c r="E11" s="4">
        <v>0</v>
      </c>
      <c r="F11" s="1">
        <v>0</v>
      </c>
      <c r="G11" s="1">
        <v>0</v>
      </c>
      <c r="H11" s="1">
        <v>1</v>
      </c>
      <c r="I11" s="1">
        <v>2</v>
      </c>
      <c r="J11" s="1">
        <v>2</v>
      </c>
      <c r="K11" s="1">
        <v>1</v>
      </c>
      <c r="P11" s="1">
        <v>1</v>
      </c>
      <c r="R11" s="1">
        <v>0</v>
      </c>
      <c r="S11" s="4" t="s">
        <v>32</v>
      </c>
    </row>
    <row r="12" spans="1:211" ht="50.1" customHeight="1" x14ac:dyDescent="0.25">
      <c r="A12" s="4" t="s">
        <v>33</v>
      </c>
      <c r="B12" s="4"/>
      <c r="C12" s="4"/>
      <c r="D12" s="4">
        <v>140</v>
      </c>
      <c r="E12" s="4">
        <v>0</v>
      </c>
      <c r="F12" s="4">
        <v>0</v>
      </c>
      <c r="G12" s="4">
        <v>0</v>
      </c>
      <c r="H12" s="1">
        <v>1</v>
      </c>
      <c r="I12" s="4">
        <v>2</v>
      </c>
      <c r="J12" s="4">
        <v>2</v>
      </c>
      <c r="K12" s="4">
        <v>1</v>
      </c>
      <c r="L12" s="4"/>
      <c r="M12" s="4"/>
      <c r="N12" s="4"/>
      <c r="O12" s="4"/>
      <c r="P12" s="1">
        <v>1</v>
      </c>
      <c r="R12" s="4"/>
      <c r="S12" s="4" t="s">
        <v>34</v>
      </c>
    </row>
    <row r="13" spans="1:211" ht="50.1" customHeight="1" x14ac:dyDescent="0.25">
      <c r="A13" s="4" t="s">
        <v>35</v>
      </c>
      <c r="B13" s="4"/>
      <c r="C13" s="4"/>
      <c r="D13" s="4">
        <v>56</v>
      </c>
      <c r="E13" s="4">
        <v>0</v>
      </c>
      <c r="F13" s="4">
        <v>0</v>
      </c>
      <c r="G13" s="4">
        <v>0</v>
      </c>
      <c r="H13" s="1">
        <v>1</v>
      </c>
      <c r="I13" s="4">
        <v>2</v>
      </c>
      <c r="J13" s="4">
        <v>0</v>
      </c>
      <c r="K13" s="4">
        <v>1</v>
      </c>
      <c r="L13" s="4"/>
      <c r="M13" s="4"/>
      <c r="N13" s="4"/>
      <c r="O13" s="4"/>
      <c r="P13" s="1">
        <v>1</v>
      </c>
      <c r="R13" s="4"/>
      <c r="S13" s="4" t="s">
        <v>36</v>
      </c>
    </row>
    <row r="14" spans="1:211" ht="50.1" customHeight="1" x14ac:dyDescent="0.25">
      <c r="A14" s="1" t="s">
        <v>37</v>
      </c>
      <c r="D14" s="1">
        <v>40</v>
      </c>
      <c r="E14" s="4">
        <v>0</v>
      </c>
      <c r="F14" s="1">
        <v>0</v>
      </c>
      <c r="G14" s="1">
        <v>0</v>
      </c>
      <c r="H14" s="1">
        <v>1</v>
      </c>
      <c r="I14" s="1">
        <v>2</v>
      </c>
      <c r="J14" s="1">
        <v>2</v>
      </c>
      <c r="K14" s="1">
        <v>1</v>
      </c>
      <c r="P14" s="1">
        <v>1</v>
      </c>
      <c r="S14" s="1" t="s">
        <v>38</v>
      </c>
    </row>
    <row r="15" spans="1:211" ht="50.1" customHeight="1" x14ac:dyDescent="0.25">
      <c r="A15" s="1" t="s">
        <v>54</v>
      </c>
      <c r="D15" s="1">
        <v>1</v>
      </c>
      <c r="E15" s="1">
        <v>0</v>
      </c>
      <c r="F15" s="1">
        <v>0</v>
      </c>
      <c r="G15" s="1">
        <v>0</v>
      </c>
      <c r="H15" s="1">
        <v>1</v>
      </c>
      <c r="I15" s="1">
        <v>2</v>
      </c>
      <c r="J15" s="1">
        <v>0</v>
      </c>
      <c r="K15" s="1">
        <v>1</v>
      </c>
      <c r="P15" s="1">
        <v>1</v>
      </c>
      <c r="R15" s="1">
        <v>0</v>
      </c>
      <c r="S15" s="1" t="s">
        <v>55</v>
      </c>
    </row>
    <row r="16" spans="1:211" ht="50.1" customHeight="1" x14ac:dyDescent="0.25">
      <c r="A16" s="1" t="s">
        <v>56</v>
      </c>
      <c r="D16" s="1">
        <v>50</v>
      </c>
      <c r="E16" s="4">
        <v>0</v>
      </c>
      <c r="F16" s="1">
        <v>1</v>
      </c>
      <c r="G16" s="1">
        <v>0</v>
      </c>
      <c r="H16" s="1">
        <v>1</v>
      </c>
      <c r="I16" s="1">
        <v>2</v>
      </c>
      <c r="J16" s="1">
        <v>2</v>
      </c>
      <c r="K16" s="1">
        <v>1</v>
      </c>
      <c r="P16" s="1">
        <v>1</v>
      </c>
      <c r="R16" s="1">
        <v>0</v>
      </c>
      <c r="S16" s="1" t="s">
        <v>57</v>
      </c>
    </row>
    <row r="17" spans="1:19" ht="50.1" customHeight="1" x14ac:dyDescent="0.25">
      <c r="A17" s="1" t="s">
        <v>59</v>
      </c>
      <c r="D17" s="1">
        <v>1</v>
      </c>
      <c r="E17" s="1">
        <v>0</v>
      </c>
      <c r="F17" s="1">
        <v>0</v>
      </c>
      <c r="G17" s="1">
        <v>0</v>
      </c>
      <c r="H17" s="1">
        <v>1</v>
      </c>
      <c r="I17" s="1">
        <v>2</v>
      </c>
      <c r="J17" s="1">
        <v>0</v>
      </c>
      <c r="K17" s="1">
        <v>1</v>
      </c>
      <c r="P17" s="1">
        <v>1</v>
      </c>
      <c r="R17" s="1">
        <v>0</v>
      </c>
      <c r="S17" s="1" t="s">
        <v>60</v>
      </c>
    </row>
    <row r="18" spans="1:19" ht="50.1" customHeight="1" x14ac:dyDescent="0.25">
      <c r="A18" s="1" t="s">
        <v>72</v>
      </c>
      <c r="D18" s="1">
        <v>90</v>
      </c>
      <c r="E18" s="4">
        <v>0</v>
      </c>
      <c r="F18" s="1">
        <v>0</v>
      </c>
      <c r="G18" s="1">
        <v>0</v>
      </c>
      <c r="H18" s="1">
        <v>1</v>
      </c>
      <c r="I18" s="1">
        <v>2</v>
      </c>
      <c r="J18" s="1">
        <v>2</v>
      </c>
      <c r="K18" s="1">
        <v>1</v>
      </c>
      <c r="P18" s="1">
        <v>1</v>
      </c>
      <c r="R18" s="1">
        <v>0</v>
      </c>
      <c r="S18" s="1" t="s">
        <v>73</v>
      </c>
    </row>
    <row r="19" spans="1:19" ht="50.1" customHeight="1" x14ac:dyDescent="0.25">
      <c r="A19" s="1" t="s">
        <v>75</v>
      </c>
      <c r="D19" s="1">
        <v>180</v>
      </c>
      <c r="E19" s="4">
        <v>8</v>
      </c>
      <c r="F19" s="1">
        <v>0</v>
      </c>
      <c r="G19" s="1">
        <v>1</v>
      </c>
      <c r="H19" s="1">
        <v>1</v>
      </c>
      <c r="I19" s="1">
        <v>2</v>
      </c>
      <c r="J19" s="1">
        <v>2</v>
      </c>
      <c r="K19" s="1">
        <v>1</v>
      </c>
      <c r="P19" s="1">
        <v>1</v>
      </c>
      <c r="R19" s="1">
        <v>0</v>
      </c>
      <c r="S19" s="1" t="s">
        <v>76</v>
      </c>
    </row>
    <row r="20" spans="1:19" ht="50.1" customHeight="1" x14ac:dyDescent="0.25">
      <c r="A20" s="4" t="s">
        <v>77</v>
      </c>
      <c r="B20" s="4"/>
      <c r="C20" s="4"/>
      <c r="D20" s="4">
        <v>23</v>
      </c>
      <c r="E20" s="4">
        <v>0</v>
      </c>
      <c r="F20" s="4">
        <v>0</v>
      </c>
      <c r="G20" s="4">
        <v>0</v>
      </c>
      <c r="H20" s="1">
        <v>1</v>
      </c>
      <c r="I20" s="4">
        <v>2</v>
      </c>
      <c r="J20" s="4">
        <v>2</v>
      </c>
      <c r="K20" s="4">
        <v>1</v>
      </c>
      <c r="L20" s="4"/>
      <c r="M20" s="4"/>
      <c r="N20" s="4"/>
      <c r="O20" s="4"/>
      <c r="P20" s="1">
        <v>1</v>
      </c>
      <c r="R20" s="4">
        <v>0</v>
      </c>
      <c r="S20" s="4" t="s">
        <v>78</v>
      </c>
    </row>
    <row r="21" spans="1:19" ht="50.1" customHeight="1" x14ac:dyDescent="0.25">
      <c r="A21" s="1" t="s">
        <v>79</v>
      </c>
      <c r="B21" s="1">
        <f>16*4</f>
        <v>64</v>
      </c>
      <c r="D21" s="1">
        <v>1</v>
      </c>
      <c r="E21" s="1">
        <v>0</v>
      </c>
      <c r="F21" s="1">
        <v>0</v>
      </c>
      <c r="G21" s="1">
        <v>0</v>
      </c>
      <c r="H21" s="1">
        <v>1</v>
      </c>
      <c r="I21" s="1">
        <v>2</v>
      </c>
      <c r="J21" s="1">
        <v>0</v>
      </c>
      <c r="K21" s="1">
        <v>1</v>
      </c>
      <c r="P21" s="1">
        <v>1</v>
      </c>
      <c r="R21" s="1">
        <v>0</v>
      </c>
      <c r="S21" s="1" t="s">
        <v>80</v>
      </c>
    </row>
    <row r="22" spans="1:19" ht="50.1" customHeight="1" x14ac:dyDescent="0.25">
      <c r="A22" s="4" t="s">
        <v>82</v>
      </c>
      <c r="B22" s="4"/>
      <c r="C22" s="4"/>
      <c r="D22" s="4">
        <v>17</v>
      </c>
      <c r="E22" s="4">
        <v>0</v>
      </c>
      <c r="F22" s="4">
        <v>0</v>
      </c>
      <c r="G22" s="4">
        <v>0</v>
      </c>
      <c r="H22" s="1">
        <v>1</v>
      </c>
      <c r="I22" s="4">
        <v>2</v>
      </c>
      <c r="J22" s="4">
        <v>2</v>
      </c>
      <c r="K22" s="4">
        <v>1</v>
      </c>
      <c r="L22" s="4"/>
      <c r="M22" s="4"/>
      <c r="N22" s="4"/>
      <c r="O22" s="4"/>
      <c r="P22" s="1">
        <v>1</v>
      </c>
      <c r="R22" s="4">
        <v>0</v>
      </c>
      <c r="S22" s="4"/>
    </row>
    <row r="23" spans="1:19" ht="50.1" customHeight="1" x14ac:dyDescent="0.25">
      <c r="A23" s="1" t="s">
        <v>95</v>
      </c>
      <c r="D23" s="1">
        <v>32</v>
      </c>
      <c r="E23" s="4">
        <v>0</v>
      </c>
      <c r="F23" s="1">
        <v>0</v>
      </c>
      <c r="G23" s="1">
        <v>1</v>
      </c>
      <c r="H23" s="1">
        <v>1</v>
      </c>
      <c r="I23" s="1">
        <v>2</v>
      </c>
      <c r="J23" s="1">
        <v>2</v>
      </c>
      <c r="K23" s="1">
        <v>1</v>
      </c>
      <c r="P23" s="1">
        <v>1</v>
      </c>
      <c r="R23" s="1">
        <v>0</v>
      </c>
      <c r="S23" s="1" t="s">
        <v>96</v>
      </c>
    </row>
    <row r="24" spans="1:19" ht="50.1" customHeight="1" x14ac:dyDescent="0.25">
      <c r="A24" s="1" t="s">
        <v>97</v>
      </c>
      <c r="D24" s="1">
        <v>347</v>
      </c>
      <c r="E24" s="4">
        <v>0</v>
      </c>
      <c r="F24" s="1">
        <v>0</v>
      </c>
      <c r="G24" s="1">
        <v>0</v>
      </c>
      <c r="H24" s="1">
        <v>1</v>
      </c>
      <c r="I24" s="1">
        <v>3</v>
      </c>
      <c r="J24" s="1">
        <v>2</v>
      </c>
      <c r="K24" s="1">
        <v>1</v>
      </c>
      <c r="P24" s="1">
        <v>1</v>
      </c>
      <c r="R24" s="1">
        <v>0</v>
      </c>
      <c r="S24" s="1" t="s">
        <v>98</v>
      </c>
    </row>
    <row r="25" spans="1:19" ht="50.1" customHeight="1" x14ac:dyDescent="0.25">
      <c r="A25" s="1" t="s">
        <v>107</v>
      </c>
      <c r="D25" s="1">
        <v>50</v>
      </c>
      <c r="E25" s="4">
        <v>0</v>
      </c>
      <c r="F25" s="1">
        <v>1</v>
      </c>
      <c r="G25" s="1">
        <v>0</v>
      </c>
      <c r="H25" s="1">
        <v>1</v>
      </c>
      <c r="I25" s="1">
        <v>2</v>
      </c>
      <c r="J25" s="1">
        <v>2</v>
      </c>
      <c r="K25" s="1">
        <v>1</v>
      </c>
      <c r="P25" s="1">
        <v>1</v>
      </c>
      <c r="R25" s="1">
        <v>0</v>
      </c>
      <c r="S25" s="1">
        <v>1</v>
      </c>
    </row>
    <row r="26" spans="1:19" ht="50.1" customHeight="1" x14ac:dyDescent="0.25">
      <c r="A26" s="1" t="s">
        <v>112</v>
      </c>
      <c r="D26" s="1">
        <v>40</v>
      </c>
      <c r="E26" s="4">
        <v>0</v>
      </c>
      <c r="F26" s="1">
        <v>0</v>
      </c>
      <c r="G26" s="1">
        <v>0</v>
      </c>
      <c r="H26" s="1">
        <v>1</v>
      </c>
      <c r="I26" s="1">
        <v>2</v>
      </c>
      <c r="J26" s="1">
        <v>2</v>
      </c>
      <c r="K26" s="1">
        <v>1</v>
      </c>
      <c r="P26" s="1">
        <v>1</v>
      </c>
      <c r="R26" s="1">
        <v>0</v>
      </c>
      <c r="S26" s="1" t="s">
        <v>113</v>
      </c>
    </row>
    <row r="27" spans="1:19" ht="50.1" customHeight="1" x14ac:dyDescent="0.25">
      <c r="A27" s="1" t="s">
        <v>114</v>
      </c>
      <c r="D27" s="1">
        <v>50</v>
      </c>
      <c r="E27" s="4">
        <v>0</v>
      </c>
      <c r="F27" s="1">
        <v>0</v>
      </c>
      <c r="G27" s="1">
        <v>0</v>
      </c>
      <c r="H27" s="1">
        <v>1</v>
      </c>
      <c r="I27" s="1">
        <v>2</v>
      </c>
      <c r="J27" s="1">
        <v>2</v>
      </c>
      <c r="K27" s="1">
        <v>1</v>
      </c>
      <c r="P27" s="1">
        <v>1</v>
      </c>
      <c r="R27" s="1">
        <v>0</v>
      </c>
      <c r="S27" s="1" t="s">
        <v>115</v>
      </c>
    </row>
    <row r="28" spans="1:19" ht="50.1" customHeight="1" x14ac:dyDescent="0.25">
      <c r="A28" s="1" t="s">
        <v>118</v>
      </c>
      <c r="D28" s="1">
        <v>90</v>
      </c>
      <c r="E28" s="4">
        <v>0</v>
      </c>
      <c r="F28" s="1">
        <v>0</v>
      </c>
      <c r="G28" s="1">
        <v>0</v>
      </c>
      <c r="H28" s="1">
        <v>1</v>
      </c>
      <c r="I28" s="1">
        <v>2</v>
      </c>
      <c r="J28" s="1">
        <v>2</v>
      </c>
      <c r="K28" s="1">
        <v>1</v>
      </c>
      <c r="P28" s="1">
        <v>1</v>
      </c>
      <c r="R28" s="1">
        <v>0</v>
      </c>
      <c r="S28" s="1" t="s">
        <v>119</v>
      </c>
    </row>
    <row r="29" spans="1:19" ht="50.1" customHeight="1" x14ac:dyDescent="0.25">
      <c r="A29" s="1" t="s">
        <v>127</v>
      </c>
      <c r="D29" s="1">
        <v>50</v>
      </c>
      <c r="E29" s="4">
        <v>0</v>
      </c>
      <c r="F29" s="1">
        <v>0</v>
      </c>
      <c r="G29" s="1">
        <v>0</v>
      </c>
      <c r="H29" s="1">
        <v>1</v>
      </c>
      <c r="I29" s="1">
        <v>2</v>
      </c>
      <c r="J29" s="1">
        <v>2</v>
      </c>
      <c r="K29" s="1">
        <v>1</v>
      </c>
      <c r="P29" s="1">
        <v>1</v>
      </c>
      <c r="R29" s="1">
        <v>0</v>
      </c>
      <c r="S29" s="1" t="s">
        <v>128</v>
      </c>
    </row>
    <row r="30" spans="1:19" ht="50.1" customHeight="1" x14ac:dyDescent="0.25">
      <c r="A30" s="1" t="s">
        <v>130</v>
      </c>
      <c r="D30" s="1">
        <v>48</v>
      </c>
      <c r="E30" s="4">
        <v>0</v>
      </c>
      <c r="F30" s="1">
        <v>1</v>
      </c>
      <c r="G30" s="1">
        <v>0</v>
      </c>
      <c r="H30" s="1">
        <v>1</v>
      </c>
      <c r="I30" s="1">
        <v>0</v>
      </c>
      <c r="J30" s="1">
        <v>2</v>
      </c>
      <c r="K30" s="1">
        <v>1</v>
      </c>
      <c r="P30" s="1">
        <v>1</v>
      </c>
      <c r="R30" s="1">
        <v>0</v>
      </c>
      <c r="S30" s="1" t="s">
        <v>131</v>
      </c>
    </row>
    <row r="31" spans="1:19" ht="50.1" customHeight="1" x14ac:dyDescent="0.25">
      <c r="A31" s="1" t="s">
        <v>132</v>
      </c>
      <c r="D31" s="1">
        <v>40</v>
      </c>
      <c r="E31" s="4">
        <v>0</v>
      </c>
      <c r="F31" s="1">
        <v>0</v>
      </c>
      <c r="G31" s="1">
        <v>0</v>
      </c>
      <c r="H31" s="1">
        <v>1</v>
      </c>
      <c r="I31" s="1">
        <v>2</v>
      </c>
      <c r="J31" s="1">
        <v>2</v>
      </c>
      <c r="K31" s="1">
        <v>1</v>
      </c>
      <c r="P31" s="1">
        <v>1</v>
      </c>
      <c r="R31" s="1">
        <v>0</v>
      </c>
      <c r="S31" s="1" t="s">
        <v>133</v>
      </c>
    </row>
    <row r="32" spans="1:19" ht="50.1" customHeight="1" x14ac:dyDescent="0.25">
      <c r="A32" s="1" t="s">
        <v>140</v>
      </c>
      <c r="D32" s="1">
        <v>19</v>
      </c>
      <c r="E32" s="4">
        <v>0</v>
      </c>
      <c r="F32" s="1">
        <v>0</v>
      </c>
      <c r="G32" s="1">
        <v>0</v>
      </c>
      <c r="H32" s="1">
        <v>1</v>
      </c>
      <c r="I32" s="1">
        <v>2</v>
      </c>
      <c r="J32" s="1">
        <v>0</v>
      </c>
      <c r="K32" s="1">
        <v>1</v>
      </c>
      <c r="P32" s="1">
        <v>1</v>
      </c>
      <c r="R32" s="1">
        <v>0</v>
      </c>
      <c r="S32" s="1" t="s">
        <v>141</v>
      </c>
    </row>
    <row r="33" spans="1:19" ht="50.1" customHeight="1" x14ac:dyDescent="0.25">
      <c r="A33" s="1" t="s">
        <v>142</v>
      </c>
      <c r="D33" s="1">
        <v>26</v>
      </c>
      <c r="E33" s="4">
        <v>0</v>
      </c>
      <c r="F33" s="1">
        <v>0</v>
      </c>
      <c r="G33" s="1">
        <v>0</v>
      </c>
      <c r="H33" s="1">
        <v>1</v>
      </c>
      <c r="I33" s="1">
        <v>1</v>
      </c>
      <c r="J33" s="1">
        <v>2</v>
      </c>
      <c r="K33" s="1">
        <v>1</v>
      </c>
      <c r="P33" s="1">
        <v>1</v>
      </c>
      <c r="R33" s="1">
        <v>0</v>
      </c>
      <c r="S33" s="1" t="s">
        <v>143</v>
      </c>
    </row>
    <row r="34" spans="1:19" ht="49.5" customHeight="1" x14ac:dyDescent="0.25">
      <c r="A34" s="1" t="s">
        <v>149</v>
      </c>
      <c r="D34" s="1">
        <v>70</v>
      </c>
      <c r="E34" s="1">
        <v>0</v>
      </c>
      <c r="F34" s="1">
        <v>0</v>
      </c>
      <c r="G34" s="1">
        <v>0</v>
      </c>
      <c r="H34" s="1">
        <v>1</v>
      </c>
      <c r="I34" s="1">
        <v>2</v>
      </c>
      <c r="J34" s="1">
        <v>2</v>
      </c>
      <c r="K34" s="1">
        <v>1</v>
      </c>
      <c r="P34" s="1">
        <v>1</v>
      </c>
      <c r="R34" s="1">
        <v>0</v>
      </c>
      <c r="S34" s="1" t="s">
        <v>150</v>
      </c>
    </row>
    <row r="35" spans="1:19" ht="50.1" customHeight="1" x14ac:dyDescent="0.25">
      <c r="A35" s="1" t="s">
        <v>151</v>
      </c>
      <c r="D35" s="1">
        <v>36</v>
      </c>
      <c r="E35" s="4">
        <v>0</v>
      </c>
      <c r="F35" s="1">
        <v>0</v>
      </c>
      <c r="G35" s="1">
        <v>0</v>
      </c>
      <c r="H35" s="1">
        <v>1</v>
      </c>
      <c r="I35" s="1">
        <v>2</v>
      </c>
      <c r="J35" s="1">
        <v>2</v>
      </c>
      <c r="K35" s="1">
        <v>1</v>
      </c>
      <c r="P35" s="1">
        <v>1</v>
      </c>
      <c r="R35" s="1">
        <v>0</v>
      </c>
    </row>
    <row r="36" spans="1:19" ht="50.1" customHeight="1" x14ac:dyDescent="0.25">
      <c r="A36" s="1" t="s">
        <v>152</v>
      </c>
      <c r="D36" s="1">
        <v>230</v>
      </c>
      <c r="E36" s="4">
        <v>0</v>
      </c>
      <c r="F36" s="1">
        <v>0</v>
      </c>
      <c r="G36" s="1">
        <v>0</v>
      </c>
      <c r="H36" s="1">
        <v>1</v>
      </c>
      <c r="I36" s="1">
        <v>2</v>
      </c>
      <c r="J36" s="1">
        <v>2</v>
      </c>
      <c r="K36" s="1">
        <v>1</v>
      </c>
      <c r="P36" s="1">
        <v>1</v>
      </c>
      <c r="R36" s="1">
        <v>0</v>
      </c>
      <c r="S36" s="1" t="s">
        <v>153</v>
      </c>
    </row>
    <row r="37" spans="1:19" ht="50.1" customHeight="1" x14ac:dyDescent="0.25">
      <c r="A37" s="1" t="s">
        <v>159</v>
      </c>
      <c r="D37" s="1">
        <v>40</v>
      </c>
      <c r="E37" s="4">
        <v>0</v>
      </c>
      <c r="F37" s="1">
        <v>0</v>
      </c>
      <c r="G37" s="1">
        <v>0</v>
      </c>
      <c r="H37" s="1">
        <v>1</v>
      </c>
      <c r="I37" s="1">
        <v>2</v>
      </c>
      <c r="J37" s="1">
        <v>2</v>
      </c>
      <c r="K37" s="1">
        <v>1</v>
      </c>
      <c r="P37" s="1">
        <v>1</v>
      </c>
      <c r="R37" s="1">
        <v>0</v>
      </c>
      <c r="S37" s="1" t="s">
        <v>160</v>
      </c>
    </row>
    <row r="38" spans="1:19" ht="50.1" customHeight="1" x14ac:dyDescent="0.25">
      <c r="A38" s="3" t="s">
        <v>161</v>
      </c>
      <c r="B38" s="3"/>
      <c r="C38" s="3"/>
      <c r="D38" s="3">
        <v>20</v>
      </c>
      <c r="E38" s="3">
        <v>0</v>
      </c>
      <c r="F38" s="3">
        <v>0</v>
      </c>
      <c r="G38" s="3">
        <v>0</v>
      </c>
      <c r="H38" s="1">
        <v>1</v>
      </c>
      <c r="I38" s="3">
        <v>2</v>
      </c>
      <c r="J38" s="3">
        <v>0</v>
      </c>
      <c r="K38" s="3">
        <v>1</v>
      </c>
      <c r="L38" s="3"/>
      <c r="M38" s="3"/>
      <c r="N38" s="3"/>
      <c r="O38" s="3"/>
      <c r="P38" s="1">
        <v>1</v>
      </c>
      <c r="R38" s="3">
        <v>0</v>
      </c>
      <c r="S38" s="3" t="s">
        <v>162</v>
      </c>
    </row>
    <row r="39" spans="1:19" ht="50.1" customHeight="1" x14ac:dyDescent="0.25">
      <c r="A39" s="1" t="s">
        <v>163</v>
      </c>
      <c r="D39" s="1">
        <v>120</v>
      </c>
      <c r="E39" s="1">
        <v>0</v>
      </c>
      <c r="F39" s="1">
        <v>0</v>
      </c>
      <c r="G39" s="1">
        <v>0</v>
      </c>
      <c r="H39" s="1">
        <v>1</v>
      </c>
      <c r="I39" s="1">
        <v>2</v>
      </c>
      <c r="J39" s="1">
        <v>2</v>
      </c>
      <c r="K39" s="1">
        <v>1</v>
      </c>
      <c r="P39" s="1">
        <v>1</v>
      </c>
      <c r="R39" s="1">
        <v>0</v>
      </c>
      <c r="S39" s="1" t="s">
        <v>164</v>
      </c>
    </row>
    <row r="40" spans="1:19" ht="50.1" customHeight="1" x14ac:dyDescent="0.25">
      <c r="A40" s="1" t="s">
        <v>171</v>
      </c>
      <c r="D40" s="3">
        <v>40</v>
      </c>
      <c r="E40" s="1">
        <v>0</v>
      </c>
      <c r="F40" s="1">
        <v>0</v>
      </c>
      <c r="G40" s="1">
        <v>0</v>
      </c>
      <c r="H40" s="1">
        <v>1</v>
      </c>
      <c r="I40" s="1">
        <v>2</v>
      </c>
      <c r="J40" s="1">
        <v>0</v>
      </c>
      <c r="K40" s="1">
        <v>1</v>
      </c>
      <c r="P40" s="1">
        <v>1</v>
      </c>
      <c r="R40" s="1">
        <v>0</v>
      </c>
      <c r="S40" s="1" t="s">
        <v>172</v>
      </c>
    </row>
    <row r="41" spans="1:19" ht="50.1" customHeight="1" x14ac:dyDescent="0.25">
      <c r="A41" s="1" t="s">
        <v>173</v>
      </c>
      <c r="D41" s="1">
        <v>30</v>
      </c>
      <c r="E41" s="1">
        <v>0</v>
      </c>
      <c r="F41" s="1">
        <v>0</v>
      </c>
      <c r="G41" s="1">
        <v>0</v>
      </c>
      <c r="H41" s="1">
        <v>1</v>
      </c>
      <c r="I41" s="1">
        <v>1</v>
      </c>
      <c r="J41" s="1">
        <v>2</v>
      </c>
      <c r="K41" s="1">
        <v>1</v>
      </c>
      <c r="P41" s="1">
        <v>1</v>
      </c>
      <c r="R41" s="1">
        <v>0</v>
      </c>
      <c r="S41" s="1" t="s">
        <v>174</v>
      </c>
    </row>
    <row r="42" spans="1:19" ht="50.1" customHeight="1" x14ac:dyDescent="0.25">
      <c r="A42" s="1" t="s">
        <v>175</v>
      </c>
      <c r="D42" s="1">
        <v>1</v>
      </c>
      <c r="E42" s="1">
        <v>0</v>
      </c>
      <c r="F42" s="1">
        <v>0</v>
      </c>
      <c r="G42" s="1">
        <v>0</v>
      </c>
      <c r="H42" s="1">
        <v>1</v>
      </c>
      <c r="I42" s="1">
        <v>2</v>
      </c>
      <c r="J42" s="1">
        <v>0</v>
      </c>
      <c r="K42" s="1">
        <v>1</v>
      </c>
      <c r="P42" s="1">
        <v>1</v>
      </c>
      <c r="R42" s="1">
        <v>0</v>
      </c>
      <c r="S42" s="1" t="s">
        <v>176</v>
      </c>
    </row>
    <row r="43" spans="1:19" ht="50.1" customHeight="1" x14ac:dyDescent="0.25">
      <c r="A43" s="1" t="s">
        <v>182</v>
      </c>
      <c r="D43" s="1">
        <v>66</v>
      </c>
      <c r="E43" s="1">
        <v>0</v>
      </c>
      <c r="F43" s="1">
        <v>0</v>
      </c>
      <c r="G43" s="1">
        <v>0</v>
      </c>
      <c r="H43" s="1">
        <v>1</v>
      </c>
      <c r="I43" s="1">
        <v>2</v>
      </c>
      <c r="J43" s="1">
        <v>2</v>
      </c>
      <c r="K43" s="1">
        <v>1</v>
      </c>
      <c r="P43" s="1">
        <v>1</v>
      </c>
      <c r="R43" s="1">
        <v>0</v>
      </c>
      <c r="S43" s="1" t="s">
        <v>183</v>
      </c>
    </row>
    <row r="44" spans="1:19" ht="50.1" customHeight="1" x14ac:dyDescent="0.25">
      <c r="A44" s="1" t="s">
        <v>184</v>
      </c>
      <c r="D44" s="1">
        <v>50</v>
      </c>
      <c r="E44" s="1">
        <v>0</v>
      </c>
      <c r="F44" s="1">
        <v>0</v>
      </c>
      <c r="G44" s="1">
        <v>0</v>
      </c>
      <c r="H44" s="1">
        <v>1</v>
      </c>
      <c r="I44" s="1">
        <v>2</v>
      </c>
      <c r="J44" s="1">
        <v>2</v>
      </c>
      <c r="K44" s="1">
        <v>1</v>
      </c>
      <c r="P44" s="1">
        <v>1</v>
      </c>
      <c r="R44" s="1">
        <v>0</v>
      </c>
      <c r="S44" s="1" t="s">
        <v>185</v>
      </c>
    </row>
    <row r="45" spans="1:19" ht="50.1" customHeight="1" x14ac:dyDescent="0.25">
      <c r="A45" s="1" t="s">
        <v>186</v>
      </c>
      <c r="D45" s="1">
        <v>30</v>
      </c>
      <c r="E45" s="1">
        <v>0</v>
      </c>
      <c r="F45" s="1">
        <v>0</v>
      </c>
      <c r="G45" s="1">
        <v>0</v>
      </c>
      <c r="H45" s="1">
        <v>1</v>
      </c>
      <c r="I45" s="1">
        <v>2</v>
      </c>
      <c r="J45" s="1">
        <v>2</v>
      </c>
      <c r="K45" s="1">
        <v>1</v>
      </c>
      <c r="P45" s="1">
        <v>1</v>
      </c>
      <c r="R45" s="1">
        <v>0</v>
      </c>
      <c r="S45" s="1" t="s">
        <v>187</v>
      </c>
    </row>
    <row r="46" spans="1:19" ht="50.1" customHeight="1" x14ac:dyDescent="0.25">
      <c r="A46" s="1" t="s">
        <v>200</v>
      </c>
      <c r="D46" s="1">
        <v>50</v>
      </c>
      <c r="E46" s="1">
        <v>0</v>
      </c>
      <c r="F46" s="1">
        <v>0</v>
      </c>
      <c r="G46" s="1">
        <v>0</v>
      </c>
      <c r="H46" s="1">
        <v>1</v>
      </c>
      <c r="I46" s="1">
        <v>1</v>
      </c>
      <c r="J46" s="1">
        <v>2</v>
      </c>
      <c r="K46" s="1">
        <v>1</v>
      </c>
      <c r="P46" s="1">
        <v>1</v>
      </c>
      <c r="R46" s="1">
        <v>0</v>
      </c>
      <c r="S46" s="1" t="s">
        <v>201</v>
      </c>
    </row>
    <row r="47" spans="1:19" ht="50.1" customHeight="1" x14ac:dyDescent="0.25">
      <c r="A47" s="1" t="s">
        <v>202</v>
      </c>
      <c r="D47" s="1">
        <v>30</v>
      </c>
      <c r="E47" s="1">
        <v>0</v>
      </c>
      <c r="F47" s="1">
        <v>0</v>
      </c>
      <c r="G47" s="1">
        <v>0</v>
      </c>
      <c r="H47" s="1">
        <v>1</v>
      </c>
      <c r="I47" s="1">
        <v>2</v>
      </c>
      <c r="J47" s="1">
        <v>2</v>
      </c>
      <c r="K47" s="1">
        <v>1</v>
      </c>
      <c r="P47" s="1">
        <v>1</v>
      </c>
      <c r="R47" s="1">
        <v>0</v>
      </c>
      <c r="S47" s="1" t="s">
        <v>203</v>
      </c>
    </row>
    <row r="48" spans="1:19" ht="50.1" customHeight="1" x14ac:dyDescent="0.25">
      <c r="A48" s="1" t="s">
        <v>206</v>
      </c>
      <c r="D48" s="1">
        <v>30</v>
      </c>
      <c r="E48" s="1">
        <v>0</v>
      </c>
      <c r="F48" s="1">
        <v>0</v>
      </c>
      <c r="G48" s="1">
        <v>0</v>
      </c>
      <c r="H48" s="1">
        <v>1</v>
      </c>
      <c r="I48" s="1">
        <v>2</v>
      </c>
      <c r="J48" s="1">
        <v>2</v>
      </c>
      <c r="K48" s="1">
        <v>1</v>
      </c>
      <c r="P48" s="1">
        <v>1</v>
      </c>
      <c r="R48" s="1">
        <v>0</v>
      </c>
      <c r="S48" s="1" t="s">
        <v>207</v>
      </c>
    </row>
    <row r="49" spans="1:212" ht="50.1" customHeight="1" x14ac:dyDescent="0.25">
      <c r="A49" s="1" t="s">
        <v>208</v>
      </c>
      <c r="D49" s="1">
        <v>63</v>
      </c>
      <c r="E49" s="1">
        <v>0</v>
      </c>
      <c r="F49" s="1">
        <v>0</v>
      </c>
      <c r="G49" s="1">
        <v>0</v>
      </c>
      <c r="H49" s="1">
        <v>1</v>
      </c>
      <c r="I49" s="1">
        <v>2</v>
      </c>
      <c r="J49" s="1">
        <v>2</v>
      </c>
      <c r="K49" s="1">
        <v>1</v>
      </c>
      <c r="P49" s="1">
        <v>1</v>
      </c>
      <c r="R49" s="1">
        <v>0</v>
      </c>
      <c r="S49" s="1" t="s">
        <v>209</v>
      </c>
    </row>
    <row r="50" spans="1:212" ht="50.1" customHeight="1" x14ac:dyDescent="0.25">
      <c r="A50" s="1" t="s">
        <v>210</v>
      </c>
      <c r="D50" s="1">
        <v>60</v>
      </c>
      <c r="E50" s="1">
        <v>0</v>
      </c>
      <c r="F50" s="1">
        <v>0</v>
      </c>
      <c r="G50" s="1">
        <v>0</v>
      </c>
      <c r="H50" s="1">
        <v>1</v>
      </c>
      <c r="I50" s="1">
        <v>2</v>
      </c>
      <c r="J50" s="1">
        <v>2</v>
      </c>
      <c r="K50" s="1">
        <v>1</v>
      </c>
      <c r="P50" s="1">
        <v>1</v>
      </c>
      <c r="R50" s="1">
        <v>0</v>
      </c>
      <c r="S50" s="1" t="s">
        <v>211</v>
      </c>
    </row>
    <row r="51" spans="1:212" ht="50.1" customHeight="1" x14ac:dyDescent="0.25">
      <c r="A51" s="1" t="s">
        <v>214</v>
      </c>
      <c r="C51" s="1">
        <f>14/60</f>
        <v>0.23333333333333334</v>
      </c>
      <c r="D51" s="1">
        <v>40</v>
      </c>
      <c r="E51" s="1">
        <v>0</v>
      </c>
      <c r="F51" s="1">
        <v>0</v>
      </c>
      <c r="G51" s="1">
        <v>0</v>
      </c>
      <c r="H51" s="1">
        <v>1</v>
      </c>
      <c r="I51" s="1">
        <v>2</v>
      </c>
      <c r="J51" s="1">
        <v>2</v>
      </c>
      <c r="K51" s="1">
        <v>1</v>
      </c>
      <c r="P51" s="1">
        <v>1</v>
      </c>
      <c r="R51" s="1">
        <v>0</v>
      </c>
      <c r="S51" s="1" t="s">
        <v>215</v>
      </c>
    </row>
    <row r="52" spans="1:212" ht="50.1" customHeight="1" x14ac:dyDescent="0.25">
      <c r="A52" s="3" t="s">
        <v>216</v>
      </c>
      <c r="B52" s="3"/>
      <c r="C52" s="3"/>
      <c r="D52" s="3">
        <v>124</v>
      </c>
      <c r="E52" s="3">
        <v>0</v>
      </c>
      <c r="F52" s="3">
        <v>0</v>
      </c>
      <c r="G52" s="3">
        <v>0</v>
      </c>
      <c r="H52" s="1">
        <v>1</v>
      </c>
      <c r="I52" s="3">
        <v>2</v>
      </c>
      <c r="J52" s="3">
        <v>2</v>
      </c>
      <c r="K52" s="3">
        <v>1</v>
      </c>
      <c r="L52" s="3"/>
      <c r="M52" s="3"/>
      <c r="N52" s="3"/>
      <c r="O52" s="3"/>
      <c r="P52" s="1">
        <v>1</v>
      </c>
      <c r="R52" s="3">
        <v>0</v>
      </c>
      <c r="S52" s="1" t="s">
        <v>217</v>
      </c>
    </row>
    <row r="53" spans="1:212" ht="50.1" customHeight="1" x14ac:dyDescent="0.25">
      <c r="A53" s="1" t="s">
        <v>221</v>
      </c>
      <c r="C53" s="1">
        <v>75</v>
      </c>
      <c r="D53" s="9">
        <v>75</v>
      </c>
      <c r="E53" s="1">
        <v>0</v>
      </c>
      <c r="F53" s="1">
        <v>0</v>
      </c>
      <c r="G53" s="1">
        <v>0</v>
      </c>
      <c r="H53" s="1">
        <v>1</v>
      </c>
      <c r="I53" s="1">
        <v>2</v>
      </c>
      <c r="K53" s="1">
        <v>1</v>
      </c>
      <c r="P53" s="1">
        <v>1</v>
      </c>
      <c r="S53" s="1" t="s">
        <v>222</v>
      </c>
    </row>
    <row r="54" spans="1:212" ht="50.1" customHeight="1" x14ac:dyDescent="0.25">
      <c r="A54" s="1" t="s">
        <v>223</v>
      </c>
      <c r="D54" s="1">
        <v>60</v>
      </c>
      <c r="E54" s="1">
        <v>0</v>
      </c>
      <c r="F54" s="1">
        <v>0</v>
      </c>
      <c r="G54" s="1">
        <v>0</v>
      </c>
      <c r="H54" s="1">
        <v>1</v>
      </c>
      <c r="I54" s="1">
        <v>2</v>
      </c>
      <c r="J54" s="1">
        <v>2</v>
      </c>
      <c r="K54" s="1">
        <v>1</v>
      </c>
      <c r="P54" s="1">
        <v>1</v>
      </c>
      <c r="R54" s="1">
        <v>0</v>
      </c>
    </row>
    <row r="55" spans="1:212" ht="50.1" customHeight="1" x14ac:dyDescent="0.25">
      <c r="A55" s="3" t="s">
        <v>224</v>
      </c>
      <c r="B55" s="3"/>
      <c r="C55" s="3"/>
      <c r="D55" s="3">
        <v>40</v>
      </c>
      <c r="E55" s="3">
        <v>0</v>
      </c>
      <c r="F55" s="3">
        <v>0</v>
      </c>
      <c r="G55" s="3">
        <v>0</v>
      </c>
      <c r="H55" s="1">
        <v>1</v>
      </c>
      <c r="I55" s="3">
        <v>2</v>
      </c>
      <c r="J55" s="3">
        <v>2</v>
      </c>
      <c r="K55" s="3">
        <v>1</v>
      </c>
      <c r="L55" s="3"/>
      <c r="M55" s="3"/>
      <c r="N55" s="3"/>
      <c r="O55" s="3"/>
      <c r="P55" s="1">
        <v>1</v>
      </c>
      <c r="R55" s="3">
        <v>0</v>
      </c>
      <c r="S55" s="3"/>
    </row>
    <row r="56" spans="1:212" ht="50.1" customHeight="1" x14ac:dyDescent="0.25">
      <c r="A56" s="1" t="s">
        <v>225</v>
      </c>
      <c r="D56" s="1">
        <v>60</v>
      </c>
      <c r="E56" s="1">
        <v>0</v>
      </c>
      <c r="F56" s="1">
        <v>0</v>
      </c>
      <c r="G56" s="1">
        <v>0</v>
      </c>
      <c r="H56" s="1">
        <v>1</v>
      </c>
      <c r="I56" s="1">
        <v>2</v>
      </c>
      <c r="J56" s="1">
        <v>2</v>
      </c>
      <c r="K56" s="1">
        <v>1</v>
      </c>
      <c r="P56" s="1">
        <v>1</v>
      </c>
      <c r="R56" s="1">
        <v>0</v>
      </c>
      <c r="S56" s="1" t="s">
        <v>226</v>
      </c>
    </row>
    <row r="57" spans="1:212" ht="50.1" customHeight="1" x14ac:dyDescent="0.25">
      <c r="A57" s="1" t="s">
        <v>227</v>
      </c>
      <c r="D57" s="1">
        <v>60</v>
      </c>
      <c r="E57" s="1">
        <v>0</v>
      </c>
      <c r="F57" s="1">
        <v>1</v>
      </c>
      <c r="G57" s="1">
        <v>0</v>
      </c>
      <c r="H57" s="1">
        <v>1</v>
      </c>
      <c r="I57" s="1">
        <v>0</v>
      </c>
      <c r="J57" s="1">
        <v>2</v>
      </c>
      <c r="K57" s="1">
        <v>1</v>
      </c>
      <c r="P57" s="1">
        <v>1</v>
      </c>
      <c r="R57" s="1">
        <v>0</v>
      </c>
      <c r="S57" s="1" t="s">
        <v>228</v>
      </c>
    </row>
    <row r="58" spans="1:212" ht="50.1" customHeight="1" x14ac:dyDescent="0.25">
      <c r="A58" s="1" t="s">
        <v>229</v>
      </c>
      <c r="D58" s="1">
        <v>45</v>
      </c>
      <c r="E58" s="1">
        <v>0</v>
      </c>
      <c r="F58" s="1">
        <v>0</v>
      </c>
      <c r="G58" s="1">
        <v>0</v>
      </c>
      <c r="H58" s="1">
        <v>1</v>
      </c>
      <c r="I58" s="1">
        <v>2</v>
      </c>
      <c r="J58" s="1">
        <v>2</v>
      </c>
      <c r="K58" s="1">
        <v>1</v>
      </c>
      <c r="P58" s="1">
        <v>1</v>
      </c>
      <c r="R58" s="1">
        <v>0</v>
      </c>
      <c r="S58" s="1" t="s">
        <v>230</v>
      </c>
    </row>
    <row r="59" spans="1:212" ht="50.1" customHeight="1" x14ac:dyDescent="0.25">
      <c r="A59" s="1" t="s">
        <v>231</v>
      </c>
      <c r="D59" s="1">
        <v>21</v>
      </c>
      <c r="E59" s="1">
        <v>0</v>
      </c>
      <c r="F59" s="1">
        <v>0</v>
      </c>
      <c r="G59" s="1">
        <v>0</v>
      </c>
      <c r="H59" s="1">
        <v>1</v>
      </c>
      <c r="I59" s="1">
        <v>2</v>
      </c>
      <c r="J59" s="1">
        <v>2</v>
      </c>
      <c r="K59" s="1">
        <v>1</v>
      </c>
      <c r="P59" s="1">
        <v>1</v>
      </c>
      <c r="R59" s="1">
        <v>0</v>
      </c>
      <c r="S59" s="1" t="s">
        <v>232</v>
      </c>
    </row>
    <row r="60" spans="1:212" ht="50.1" customHeight="1" x14ac:dyDescent="0.25">
      <c r="A60" s="1" t="s">
        <v>233</v>
      </c>
      <c r="D60" s="1">
        <v>90</v>
      </c>
      <c r="E60" s="1">
        <v>0</v>
      </c>
      <c r="F60" s="1">
        <v>0</v>
      </c>
      <c r="G60" s="1">
        <v>0</v>
      </c>
      <c r="H60" s="1">
        <v>1</v>
      </c>
      <c r="I60" s="1">
        <v>2</v>
      </c>
      <c r="J60" s="1">
        <v>2</v>
      </c>
      <c r="K60" s="1">
        <v>1</v>
      </c>
      <c r="P60" s="1">
        <v>1</v>
      </c>
      <c r="R60" s="1">
        <v>0</v>
      </c>
      <c r="S60" s="1" t="s">
        <v>234</v>
      </c>
    </row>
    <row r="61" spans="1:212" ht="50.1" customHeight="1" x14ac:dyDescent="0.25">
      <c r="A61" s="1" t="s">
        <v>236</v>
      </c>
      <c r="D61" s="1">
        <v>1</v>
      </c>
      <c r="E61" s="1">
        <v>0</v>
      </c>
      <c r="F61" s="1">
        <v>0</v>
      </c>
      <c r="G61" s="1">
        <v>0</v>
      </c>
      <c r="H61" s="1">
        <v>1</v>
      </c>
      <c r="I61" s="1">
        <v>2</v>
      </c>
      <c r="J61" s="1">
        <v>0</v>
      </c>
      <c r="K61" s="1">
        <v>1</v>
      </c>
      <c r="P61" s="1">
        <v>1</v>
      </c>
      <c r="R61" s="1">
        <v>0</v>
      </c>
      <c r="S61" s="1" t="s">
        <v>237</v>
      </c>
    </row>
    <row r="62" spans="1:212" ht="50.1" customHeight="1" x14ac:dyDescent="0.25">
      <c r="A62" s="1" t="s">
        <v>238</v>
      </c>
      <c r="D62" s="1">
        <v>200</v>
      </c>
      <c r="E62" s="1">
        <v>0</v>
      </c>
      <c r="F62" s="1">
        <v>1</v>
      </c>
      <c r="G62" s="1">
        <v>0</v>
      </c>
      <c r="H62" s="1">
        <v>1</v>
      </c>
      <c r="I62" s="1">
        <v>1</v>
      </c>
      <c r="J62" s="1">
        <v>2</v>
      </c>
      <c r="K62" s="1">
        <v>1</v>
      </c>
      <c r="P62" s="1">
        <v>1</v>
      </c>
      <c r="R62" s="1">
        <v>1</v>
      </c>
      <c r="HD62" s="3">
        <v>0</v>
      </c>
    </row>
    <row r="63" spans="1:212" ht="50.1" customHeight="1" x14ac:dyDescent="0.25">
      <c r="A63" s="1" t="s">
        <v>239</v>
      </c>
      <c r="D63" s="1">
        <v>12</v>
      </c>
      <c r="E63" s="1">
        <v>0</v>
      </c>
      <c r="F63" s="1">
        <v>0</v>
      </c>
      <c r="G63" s="1">
        <v>0</v>
      </c>
      <c r="H63" s="1">
        <v>1</v>
      </c>
      <c r="I63" s="1">
        <v>2</v>
      </c>
      <c r="J63" s="1">
        <v>2</v>
      </c>
      <c r="K63" s="1">
        <v>1</v>
      </c>
      <c r="P63" s="1">
        <v>1</v>
      </c>
      <c r="R63" s="1">
        <v>0</v>
      </c>
      <c r="S63" s="1" t="s">
        <v>240</v>
      </c>
    </row>
    <row r="64" spans="1:212" ht="50.1" customHeight="1" x14ac:dyDescent="0.25">
      <c r="A64" s="1" t="s">
        <v>242</v>
      </c>
      <c r="D64" s="1">
        <v>40</v>
      </c>
      <c r="E64" s="1">
        <v>0</v>
      </c>
      <c r="F64" s="1">
        <v>0</v>
      </c>
      <c r="G64" s="1">
        <v>0</v>
      </c>
      <c r="H64" s="1">
        <v>1</v>
      </c>
      <c r="I64" s="1">
        <v>2</v>
      </c>
      <c r="J64" s="1">
        <v>2</v>
      </c>
      <c r="K64" s="1">
        <v>1</v>
      </c>
      <c r="P64" s="1">
        <v>1</v>
      </c>
      <c r="R64" s="1">
        <v>0</v>
      </c>
      <c r="S64" s="1" t="s">
        <v>243</v>
      </c>
    </row>
    <row r="65" spans="1:19" ht="50.1" customHeight="1" x14ac:dyDescent="0.25">
      <c r="A65" s="1" t="s">
        <v>245</v>
      </c>
      <c r="D65" s="1">
        <v>48</v>
      </c>
      <c r="E65" s="1">
        <v>0</v>
      </c>
      <c r="F65" s="1">
        <v>1</v>
      </c>
      <c r="G65" s="1">
        <v>0</v>
      </c>
      <c r="H65" s="1">
        <v>1</v>
      </c>
      <c r="I65" s="1">
        <v>2</v>
      </c>
      <c r="J65" s="1">
        <v>2</v>
      </c>
      <c r="K65" s="1">
        <v>1</v>
      </c>
      <c r="P65" s="1">
        <v>1</v>
      </c>
      <c r="R65" s="1">
        <v>0</v>
      </c>
      <c r="S65" s="1" t="s">
        <v>234</v>
      </c>
    </row>
    <row r="66" spans="1:19" ht="50.1" customHeight="1" x14ac:dyDescent="0.25">
      <c r="A66" s="1" t="s">
        <v>246</v>
      </c>
      <c r="D66" s="1">
        <v>100</v>
      </c>
      <c r="E66" s="1">
        <v>0</v>
      </c>
      <c r="F66" s="1">
        <v>1</v>
      </c>
      <c r="G66" s="1">
        <v>0</v>
      </c>
      <c r="H66" s="1">
        <v>1</v>
      </c>
      <c r="I66" s="1">
        <v>2</v>
      </c>
      <c r="J66" s="1">
        <v>2</v>
      </c>
      <c r="K66" s="1">
        <v>1</v>
      </c>
      <c r="P66" s="1">
        <v>1</v>
      </c>
      <c r="R66" s="1">
        <v>0</v>
      </c>
      <c r="S66" s="1" t="s">
        <v>234</v>
      </c>
    </row>
    <row r="67" spans="1:19" ht="50.1" customHeight="1" x14ac:dyDescent="0.25">
      <c r="A67" s="1" t="s">
        <v>249</v>
      </c>
      <c r="D67" s="1">
        <v>40</v>
      </c>
      <c r="E67" s="1">
        <v>0</v>
      </c>
      <c r="F67" s="1">
        <v>0</v>
      </c>
      <c r="G67" s="1">
        <v>0</v>
      </c>
      <c r="H67" s="1">
        <v>1</v>
      </c>
      <c r="I67" s="1">
        <v>2</v>
      </c>
      <c r="J67" s="1">
        <v>2</v>
      </c>
      <c r="K67" s="1">
        <v>1</v>
      </c>
      <c r="P67" s="1">
        <v>1</v>
      </c>
      <c r="R67" s="1">
        <v>0</v>
      </c>
      <c r="S67" s="1" t="s">
        <v>250</v>
      </c>
    </row>
    <row r="68" spans="1:19" ht="50.1" customHeight="1" x14ac:dyDescent="0.25">
      <c r="A68" s="1" t="s">
        <v>251</v>
      </c>
      <c r="D68" s="1">
        <v>34</v>
      </c>
      <c r="E68" s="1">
        <v>0</v>
      </c>
      <c r="F68" s="1">
        <v>0</v>
      </c>
      <c r="G68" s="1">
        <v>0</v>
      </c>
      <c r="H68" s="1">
        <v>1</v>
      </c>
      <c r="I68" s="1">
        <v>2</v>
      </c>
      <c r="J68" s="1">
        <v>2</v>
      </c>
      <c r="K68" s="1">
        <v>1</v>
      </c>
      <c r="P68" s="1">
        <v>1</v>
      </c>
      <c r="R68" s="1">
        <v>0</v>
      </c>
      <c r="S68" s="1" t="s">
        <v>240</v>
      </c>
    </row>
    <row r="69" spans="1:19" ht="50.1" customHeight="1" x14ac:dyDescent="0.25">
      <c r="A69" s="1" t="s">
        <v>255</v>
      </c>
      <c r="D69" s="1">
        <v>47</v>
      </c>
      <c r="E69" s="1">
        <v>0</v>
      </c>
      <c r="F69" s="1">
        <v>0</v>
      </c>
      <c r="G69" s="1">
        <v>0</v>
      </c>
      <c r="H69" s="1">
        <v>1</v>
      </c>
      <c r="I69" s="1">
        <v>2</v>
      </c>
      <c r="J69" s="1">
        <v>2</v>
      </c>
      <c r="K69" s="1">
        <v>1</v>
      </c>
      <c r="P69" s="1">
        <v>1</v>
      </c>
      <c r="R69" s="1">
        <v>0</v>
      </c>
      <c r="S69" s="1" t="s">
        <v>162</v>
      </c>
    </row>
    <row r="70" spans="1:19" ht="50.1" customHeight="1" x14ac:dyDescent="0.25">
      <c r="A70" s="3" t="s">
        <v>256</v>
      </c>
      <c r="B70" s="3"/>
      <c r="C70" s="3"/>
      <c r="D70" s="3">
        <v>90</v>
      </c>
      <c r="E70" s="3">
        <v>0</v>
      </c>
      <c r="F70" s="3">
        <v>0</v>
      </c>
      <c r="G70" s="3">
        <v>0</v>
      </c>
      <c r="H70" s="1">
        <v>1</v>
      </c>
      <c r="I70" s="3">
        <v>2</v>
      </c>
      <c r="J70" s="3">
        <v>2</v>
      </c>
      <c r="K70" s="3">
        <v>1</v>
      </c>
      <c r="L70" s="3"/>
      <c r="M70" s="3"/>
      <c r="N70" s="3"/>
      <c r="O70" s="3"/>
      <c r="P70" s="1">
        <v>1</v>
      </c>
      <c r="R70" s="3">
        <v>0</v>
      </c>
      <c r="S70" s="3" t="s">
        <v>257</v>
      </c>
    </row>
    <row r="71" spans="1:19" ht="50.1" customHeight="1" x14ac:dyDescent="0.25">
      <c r="A71" s="3" t="s">
        <v>258</v>
      </c>
      <c r="B71" s="3"/>
      <c r="C71" s="3"/>
      <c r="D71" s="3">
        <v>32</v>
      </c>
      <c r="E71" s="3">
        <v>0</v>
      </c>
      <c r="F71" s="3">
        <v>0</v>
      </c>
      <c r="G71" s="3">
        <v>0</v>
      </c>
      <c r="H71" s="1">
        <v>1</v>
      </c>
      <c r="I71" s="3">
        <v>2</v>
      </c>
      <c r="J71" s="3">
        <v>2</v>
      </c>
      <c r="K71" s="3">
        <v>1</v>
      </c>
      <c r="L71" s="3"/>
      <c r="M71" s="3"/>
      <c r="N71" s="3"/>
      <c r="O71" s="3"/>
      <c r="P71" s="1">
        <v>1</v>
      </c>
      <c r="R71" s="3">
        <v>0</v>
      </c>
      <c r="S71" s="3" t="s">
        <v>259</v>
      </c>
    </row>
    <row r="72" spans="1:19" ht="50.1" customHeight="1" x14ac:dyDescent="0.25">
      <c r="A72" s="1" t="s">
        <v>261</v>
      </c>
      <c r="D72" s="1">
        <v>60</v>
      </c>
      <c r="E72" s="1">
        <v>0</v>
      </c>
      <c r="F72" s="1">
        <v>0</v>
      </c>
      <c r="G72" s="1">
        <v>0</v>
      </c>
      <c r="H72" s="1">
        <v>1</v>
      </c>
      <c r="I72" s="1">
        <v>2</v>
      </c>
      <c r="J72" s="1">
        <v>2</v>
      </c>
      <c r="K72" s="1">
        <v>1</v>
      </c>
      <c r="P72" s="1">
        <v>1</v>
      </c>
      <c r="R72" s="1">
        <v>0</v>
      </c>
      <c r="S72" s="1" t="s">
        <v>262</v>
      </c>
    </row>
    <row r="73" spans="1:19" ht="50.1" customHeight="1" x14ac:dyDescent="0.25">
      <c r="A73" s="1" t="s">
        <v>263</v>
      </c>
      <c r="D73" s="1">
        <v>30</v>
      </c>
      <c r="E73" s="1">
        <v>0</v>
      </c>
      <c r="F73" s="1">
        <v>0</v>
      </c>
      <c r="G73" s="1">
        <v>0</v>
      </c>
      <c r="H73" s="1">
        <v>1</v>
      </c>
      <c r="I73" s="1">
        <v>2</v>
      </c>
      <c r="J73" s="1">
        <v>2</v>
      </c>
      <c r="K73" s="1">
        <v>1</v>
      </c>
      <c r="P73" s="1">
        <v>1</v>
      </c>
      <c r="R73" s="1">
        <v>0</v>
      </c>
      <c r="S73" s="1" t="s">
        <v>264</v>
      </c>
    </row>
    <row r="74" spans="1:19" ht="50.1" customHeight="1" x14ac:dyDescent="0.25">
      <c r="A74" s="3" t="s">
        <v>269</v>
      </c>
      <c r="B74" s="3"/>
      <c r="C74" s="3"/>
      <c r="D74" s="3">
        <v>42</v>
      </c>
      <c r="E74" s="3">
        <v>0</v>
      </c>
      <c r="F74" s="3">
        <v>0</v>
      </c>
      <c r="G74" s="3">
        <v>0</v>
      </c>
      <c r="H74" s="1">
        <v>1</v>
      </c>
      <c r="I74" s="3">
        <v>2</v>
      </c>
      <c r="J74" s="3">
        <v>2</v>
      </c>
      <c r="K74" s="3">
        <v>1</v>
      </c>
      <c r="L74" s="3"/>
      <c r="M74" s="3"/>
      <c r="N74" s="3"/>
      <c r="O74" s="3"/>
      <c r="P74" s="1">
        <v>1</v>
      </c>
      <c r="R74" s="3">
        <v>0</v>
      </c>
      <c r="S74" s="3"/>
    </row>
    <row r="75" spans="1:19" ht="50.1" customHeight="1" x14ac:dyDescent="0.25">
      <c r="A75" s="1" t="s">
        <v>272</v>
      </c>
      <c r="D75" s="1">
        <v>50</v>
      </c>
      <c r="E75" s="1">
        <v>0</v>
      </c>
      <c r="F75" s="1">
        <v>0</v>
      </c>
      <c r="G75" s="1">
        <v>0</v>
      </c>
      <c r="H75" s="1">
        <v>1</v>
      </c>
      <c r="I75" s="1">
        <v>2</v>
      </c>
      <c r="J75" s="1">
        <v>2</v>
      </c>
      <c r="K75" s="1">
        <v>1</v>
      </c>
      <c r="P75" s="1">
        <v>1</v>
      </c>
      <c r="R75" s="1">
        <v>0</v>
      </c>
      <c r="S75" s="1" t="s">
        <v>273</v>
      </c>
    </row>
    <row r="76" spans="1:19" ht="50.1" customHeight="1" x14ac:dyDescent="0.25">
      <c r="A76" s="1" t="s">
        <v>274</v>
      </c>
      <c r="D76" s="1">
        <v>100</v>
      </c>
      <c r="E76" s="1">
        <v>0</v>
      </c>
      <c r="F76" s="1">
        <v>0</v>
      </c>
      <c r="G76" s="1">
        <v>0</v>
      </c>
      <c r="H76" s="1">
        <v>1</v>
      </c>
      <c r="I76" s="1">
        <v>2</v>
      </c>
      <c r="J76" s="1">
        <v>2</v>
      </c>
      <c r="K76" s="1">
        <v>1</v>
      </c>
      <c r="P76" s="1">
        <v>1</v>
      </c>
      <c r="R76" s="1">
        <v>0</v>
      </c>
      <c r="S76" s="1" t="s">
        <v>275</v>
      </c>
    </row>
    <row r="77" spans="1:19" ht="50.1" customHeight="1" x14ac:dyDescent="0.25">
      <c r="A77" s="1" t="s">
        <v>276</v>
      </c>
      <c r="D77" s="1">
        <v>24</v>
      </c>
      <c r="E77" s="1">
        <v>0</v>
      </c>
      <c r="F77" s="1">
        <v>0</v>
      </c>
      <c r="G77" s="1">
        <v>0</v>
      </c>
      <c r="H77" s="1">
        <v>1</v>
      </c>
      <c r="I77" s="1">
        <v>2</v>
      </c>
      <c r="J77" s="1">
        <v>2</v>
      </c>
      <c r="K77" s="1">
        <v>1</v>
      </c>
      <c r="P77" s="1">
        <v>1</v>
      </c>
      <c r="R77" s="1">
        <v>0</v>
      </c>
      <c r="S77" s="1" t="s">
        <v>277</v>
      </c>
    </row>
    <row r="78" spans="1:19" ht="50.1" customHeight="1" x14ac:dyDescent="0.25">
      <c r="A78" s="1" t="s">
        <v>278</v>
      </c>
      <c r="D78" s="1">
        <v>113</v>
      </c>
      <c r="E78" s="1">
        <v>0</v>
      </c>
      <c r="F78" s="1">
        <v>0</v>
      </c>
      <c r="G78" s="1">
        <v>0</v>
      </c>
      <c r="H78" s="1">
        <v>1</v>
      </c>
      <c r="I78" s="1">
        <v>1</v>
      </c>
      <c r="J78" s="1">
        <v>2</v>
      </c>
      <c r="K78" s="1">
        <v>1</v>
      </c>
      <c r="P78" s="1">
        <v>1</v>
      </c>
      <c r="R78" s="1" t="s">
        <v>220</v>
      </c>
      <c r="S78" s="1" t="s">
        <v>279</v>
      </c>
    </row>
    <row r="79" spans="1:19" ht="50.1" customHeight="1" x14ac:dyDescent="0.25">
      <c r="A79" s="1" t="s">
        <v>281</v>
      </c>
      <c r="D79" s="1">
        <v>20</v>
      </c>
      <c r="E79" s="1">
        <v>0</v>
      </c>
      <c r="F79" s="1">
        <v>0</v>
      </c>
      <c r="G79" s="1">
        <v>0</v>
      </c>
      <c r="H79" s="1">
        <v>1</v>
      </c>
      <c r="I79" s="1">
        <v>2</v>
      </c>
      <c r="J79" s="1">
        <v>2</v>
      </c>
      <c r="K79" s="1">
        <v>1</v>
      </c>
      <c r="P79" s="1">
        <v>1</v>
      </c>
      <c r="R79" s="1">
        <v>0</v>
      </c>
      <c r="S79" s="1" t="s">
        <v>282</v>
      </c>
    </row>
    <row r="80" spans="1:19" ht="50.1" customHeight="1" x14ac:dyDescent="0.25">
      <c r="A80" s="1" t="s">
        <v>283</v>
      </c>
      <c r="D80" s="1">
        <v>30</v>
      </c>
      <c r="E80" s="1">
        <v>0</v>
      </c>
      <c r="F80" s="1">
        <v>0</v>
      </c>
      <c r="G80" s="1">
        <v>0</v>
      </c>
      <c r="H80" s="1">
        <v>1</v>
      </c>
      <c r="I80" s="1">
        <v>2</v>
      </c>
      <c r="J80" s="1">
        <v>2</v>
      </c>
      <c r="K80" s="1">
        <v>1</v>
      </c>
      <c r="P80" s="1">
        <v>1</v>
      </c>
      <c r="R80" s="1">
        <v>0</v>
      </c>
      <c r="S80" s="1" t="s">
        <v>284</v>
      </c>
    </row>
    <row r="81" spans="1:25" ht="50.1" customHeight="1" x14ac:dyDescent="0.25">
      <c r="A81" s="1" t="s">
        <v>296</v>
      </c>
      <c r="D81" s="1">
        <v>45</v>
      </c>
      <c r="E81" s="1">
        <v>0</v>
      </c>
      <c r="F81" s="1">
        <v>0</v>
      </c>
      <c r="G81" s="1">
        <v>0</v>
      </c>
      <c r="H81" s="1">
        <v>1</v>
      </c>
      <c r="I81" s="1">
        <v>2</v>
      </c>
      <c r="J81" s="1">
        <v>2</v>
      </c>
      <c r="K81" s="1">
        <v>1</v>
      </c>
      <c r="P81" s="1">
        <v>1</v>
      </c>
      <c r="R81" s="1">
        <v>0</v>
      </c>
      <c r="S81" s="1" t="s">
        <v>297</v>
      </c>
    </row>
    <row r="82" spans="1:25" ht="50.1" customHeight="1" x14ac:dyDescent="0.25">
      <c r="A82" s="1" t="s">
        <v>21</v>
      </c>
      <c r="D82" s="1">
        <v>60</v>
      </c>
      <c r="E82" s="4">
        <v>0</v>
      </c>
      <c r="F82" s="1">
        <v>0</v>
      </c>
      <c r="G82" s="1">
        <v>0</v>
      </c>
      <c r="H82" s="1">
        <v>2</v>
      </c>
      <c r="I82" s="1">
        <v>2</v>
      </c>
      <c r="J82" s="1">
        <v>2</v>
      </c>
      <c r="K82" s="1">
        <v>1</v>
      </c>
      <c r="O82" s="1">
        <f>SUM(O80:O81)</f>
        <v>0</v>
      </c>
      <c r="P82" s="1">
        <v>1</v>
      </c>
      <c r="T82" s="5">
        <f>2/160</f>
        <v>1.2500000000000001E-2</v>
      </c>
      <c r="U82" s="5">
        <f>43/160</f>
        <v>0.26874999999999999</v>
      </c>
      <c r="V82" s="5">
        <f>0/160</f>
        <v>0</v>
      </c>
      <c r="W82" s="5">
        <f>10/160</f>
        <v>6.25E-2</v>
      </c>
      <c r="X82" s="5">
        <f>100/160</f>
        <v>0.625</v>
      </c>
      <c r="Y82" s="5">
        <f>5/160</f>
        <v>3.125E-2</v>
      </c>
    </row>
    <row r="83" spans="1:25" ht="50.1" customHeight="1" x14ac:dyDescent="0.25">
      <c r="A83" s="1" t="s">
        <v>74</v>
      </c>
      <c r="D83" s="1">
        <v>50</v>
      </c>
      <c r="E83" s="4">
        <v>0</v>
      </c>
      <c r="F83" s="1">
        <v>0</v>
      </c>
      <c r="G83" s="1">
        <v>0</v>
      </c>
      <c r="H83" s="1">
        <v>2</v>
      </c>
      <c r="I83" s="1">
        <v>2</v>
      </c>
      <c r="J83" s="1">
        <v>2</v>
      </c>
      <c r="K83" s="1">
        <v>1</v>
      </c>
      <c r="P83" s="1">
        <v>1</v>
      </c>
      <c r="R83" s="1">
        <v>0</v>
      </c>
    </row>
    <row r="84" spans="1:25" ht="50.1" customHeight="1" x14ac:dyDescent="0.25">
      <c r="A84" s="1" t="s">
        <v>81</v>
      </c>
      <c r="D84" s="1">
        <v>60</v>
      </c>
      <c r="E84" s="4">
        <v>0</v>
      </c>
      <c r="F84" s="1">
        <v>0</v>
      </c>
      <c r="G84" s="1">
        <v>0</v>
      </c>
      <c r="H84" s="1">
        <v>2</v>
      </c>
      <c r="I84" s="1">
        <v>2</v>
      </c>
      <c r="J84" s="1">
        <v>2</v>
      </c>
      <c r="K84" s="1">
        <v>1</v>
      </c>
      <c r="P84" s="1">
        <v>1</v>
      </c>
      <c r="R84" s="1">
        <v>0</v>
      </c>
    </row>
    <row r="85" spans="1:25" ht="50.1" customHeight="1" x14ac:dyDescent="0.25">
      <c r="A85" s="1" t="s">
        <v>83</v>
      </c>
      <c r="D85" s="1">
        <v>30</v>
      </c>
      <c r="E85" s="4">
        <v>0</v>
      </c>
      <c r="F85" s="1">
        <v>0</v>
      </c>
      <c r="G85" s="1">
        <v>0</v>
      </c>
      <c r="H85" s="1">
        <v>2</v>
      </c>
      <c r="I85" s="1">
        <v>2</v>
      </c>
      <c r="J85" s="1">
        <v>2</v>
      </c>
      <c r="K85" s="1">
        <v>1</v>
      </c>
      <c r="P85" s="1">
        <v>1</v>
      </c>
      <c r="R85" s="1">
        <v>0</v>
      </c>
    </row>
    <row r="86" spans="1:25" ht="50.1" customHeight="1" x14ac:dyDescent="0.25">
      <c r="A86" s="1" t="s">
        <v>86</v>
      </c>
      <c r="D86" s="1">
        <v>100</v>
      </c>
      <c r="E86" s="4">
        <v>0</v>
      </c>
      <c r="F86" s="1">
        <v>0</v>
      </c>
      <c r="G86" s="1">
        <v>0</v>
      </c>
      <c r="H86" s="1">
        <v>2</v>
      </c>
      <c r="I86" s="1">
        <v>2</v>
      </c>
      <c r="J86" s="1">
        <v>2</v>
      </c>
      <c r="K86" s="1">
        <v>1</v>
      </c>
      <c r="P86" s="1">
        <v>1</v>
      </c>
      <c r="R86" s="1">
        <v>0</v>
      </c>
      <c r="S86" s="1" t="s">
        <v>87</v>
      </c>
    </row>
    <row r="87" spans="1:25" ht="50.1" customHeight="1" x14ac:dyDescent="0.25">
      <c r="A87" s="1" t="s">
        <v>110</v>
      </c>
      <c r="D87" s="1">
        <v>99</v>
      </c>
      <c r="E87" s="4">
        <v>0</v>
      </c>
      <c r="F87" s="1">
        <v>0</v>
      </c>
      <c r="G87" s="1">
        <v>0</v>
      </c>
      <c r="H87" s="1">
        <v>2</v>
      </c>
      <c r="I87" s="1">
        <v>2</v>
      </c>
      <c r="J87" s="1">
        <v>2</v>
      </c>
      <c r="K87" s="1">
        <v>1</v>
      </c>
      <c r="P87" s="1">
        <v>1</v>
      </c>
      <c r="R87" s="1">
        <v>0</v>
      </c>
      <c r="S87" s="1">
        <v>1</v>
      </c>
    </row>
    <row r="88" spans="1:25" ht="50.1" customHeight="1" x14ac:dyDescent="0.25">
      <c r="A88" s="4" t="s">
        <v>120</v>
      </c>
      <c r="B88" s="4"/>
      <c r="C88" s="4"/>
      <c r="D88" s="4">
        <v>51</v>
      </c>
      <c r="E88" s="4">
        <v>0</v>
      </c>
      <c r="F88" s="4">
        <v>0</v>
      </c>
      <c r="G88" s="4">
        <v>0</v>
      </c>
      <c r="H88" s="1">
        <v>2</v>
      </c>
      <c r="I88" s="4">
        <v>2</v>
      </c>
      <c r="J88" s="4">
        <v>2</v>
      </c>
      <c r="K88" s="4">
        <v>1</v>
      </c>
      <c r="L88" s="4"/>
      <c r="M88" s="4"/>
      <c r="N88" s="4"/>
      <c r="O88" s="4"/>
      <c r="P88" s="1">
        <v>1</v>
      </c>
      <c r="R88" s="4">
        <v>0</v>
      </c>
      <c r="S88" s="4"/>
    </row>
    <row r="89" spans="1:25" ht="50.1" customHeight="1" x14ac:dyDescent="0.25">
      <c r="A89" s="1" t="s">
        <v>123</v>
      </c>
      <c r="D89" s="1">
        <v>20</v>
      </c>
      <c r="E89" s="4">
        <v>0</v>
      </c>
      <c r="F89" s="1">
        <v>0</v>
      </c>
      <c r="G89" s="1">
        <v>0</v>
      </c>
      <c r="H89" s="1">
        <v>2</v>
      </c>
      <c r="I89" s="1">
        <v>1</v>
      </c>
      <c r="J89" s="1">
        <v>2</v>
      </c>
      <c r="K89" s="1">
        <v>1</v>
      </c>
      <c r="P89" s="1">
        <v>1</v>
      </c>
      <c r="R89" s="1">
        <v>0</v>
      </c>
      <c r="S89" s="1" t="s">
        <v>124</v>
      </c>
    </row>
    <row r="90" spans="1:25" ht="50.1" customHeight="1" x14ac:dyDescent="0.25">
      <c r="A90" s="1" t="s">
        <v>129</v>
      </c>
      <c r="D90" s="1">
        <v>30</v>
      </c>
      <c r="E90" s="4">
        <v>0</v>
      </c>
      <c r="F90" s="1">
        <v>0</v>
      </c>
      <c r="G90" s="1">
        <v>0</v>
      </c>
      <c r="H90" s="1">
        <v>2</v>
      </c>
      <c r="I90" s="1">
        <v>2</v>
      </c>
      <c r="J90" s="1">
        <v>2</v>
      </c>
      <c r="K90" s="1">
        <v>1</v>
      </c>
      <c r="P90" s="1">
        <v>1</v>
      </c>
      <c r="R90" s="1">
        <v>0</v>
      </c>
    </row>
    <row r="91" spans="1:25" ht="50.1" customHeight="1" x14ac:dyDescent="0.25">
      <c r="A91" s="1" t="s">
        <v>134</v>
      </c>
      <c r="D91" s="1">
        <v>44</v>
      </c>
      <c r="E91" s="4">
        <v>0</v>
      </c>
      <c r="F91" s="1">
        <v>0</v>
      </c>
      <c r="G91" s="1">
        <v>0</v>
      </c>
      <c r="H91" s="1">
        <v>2</v>
      </c>
      <c r="I91" s="1">
        <v>2</v>
      </c>
      <c r="J91" s="1">
        <v>2</v>
      </c>
      <c r="K91" s="1">
        <v>1</v>
      </c>
      <c r="P91" s="1">
        <v>1</v>
      </c>
      <c r="R91" s="1">
        <v>0</v>
      </c>
      <c r="S91" s="1" t="s">
        <v>135</v>
      </c>
    </row>
    <row r="92" spans="1:25" ht="50.1" customHeight="1" x14ac:dyDescent="0.25">
      <c r="A92" s="1" t="s">
        <v>144</v>
      </c>
      <c r="D92" s="1">
        <v>30</v>
      </c>
      <c r="E92" s="4">
        <v>0</v>
      </c>
      <c r="F92" s="1">
        <v>0</v>
      </c>
      <c r="G92" s="1">
        <v>0</v>
      </c>
      <c r="H92" s="1">
        <v>2</v>
      </c>
      <c r="I92" s="1">
        <v>2</v>
      </c>
      <c r="J92" s="1">
        <v>2</v>
      </c>
      <c r="K92" s="1">
        <v>1</v>
      </c>
      <c r="P92" s="1">
        <v>1</v>
      </c>
      <c r="R92" s="1">
        <v>0</v>
      </c>
    </row>
    <row r="93" spans="1:25" ht="50.1" customHeight="1" x14ac:dyDescent="0.25">
      <c r="A93" s="1" t="s">
        <v>165</v>
      </c>
      <c r="D93" s="1">
        <v>120</v>
      </c>
      <c r="E93" s="1">
        <v>0</v>
      </c>
      <c r="F93" s="1">
        <v>0</v>
      </c>
      <c r="G93" s="1">
        <v>0</v>
      </c>
      <c r="H93" s="1">
        <v>2</v>
      </c>
      <c r="I93" s="1">
        <v>2</v>
      </c>
      <c r="J93" s="1">
        <v>2</v>
      </c>
      <c r="K93" s="1">
        <v>1</v>
      </c>
      <c r="P93" s="1">
        <v>1</v>
      </c>
      <c r="R93" s="1">
        <v>0</v>
      </c>
      <c r="S93" s="1" t="s">
        <v>166</v>
      </c>
    </row>
    <row r="94" spans="1:25" ht="50.1" customHeight="1" x14ac:dyDescent="0.25">
      <c r="A94" s="1" t="s">
        <v>169</v>
      </c>
      <c r="D94" s="1">
        <v>40</v>
      </c>
      <c r="E94" s="1">
        <v>0</v>
      </c>
      <c r="F94" s="1">
        <v>0</v>
      </c>
      <c r="G94" s="1">
        <v>0</v>
      </c>
      <c r="H94" s="1">
        <v>2</v>
      </c>
      <c r="I94" s="1">
        <v>2</v>
      </c>
      <c r="J94" s="1">
        <v>2</v>
      </c>
      <c r="K94" s="1">
        <v>1</v>
      </c>
      <c r="P94" s="1">
        <v>1</v>
      </c>
      <c r="R94" s="1">
        <v>0</v>
      </c>
      <c r="S94" s="1" t="s">
        <v>170</v>
      </c>
    </row>
    <row r="95" spans="1:25" ht="50.1" customHeight="1" x14ac:dyDescent="0.25">
      <c r="A95" s="1" t="s">
        <v>188</v>
      </c>
      <c r="D95" s="1">
        <v>320</v>
      </c>
      <c r="E95" s="1">
        <v>0</v>
      </c>
      <c r="F95" s="1">
        <v>0</v>
      </c>
      <c r="G95" s="1">
        <v>0</v>
      </c>
      <c r="H95" s="1">
        <v>2</v>
      </c>
      <c r="I95" s="1">
        <v>2</v>
      </c>
      <c r="J95" s="1">
        <v>2</v>
      </c>
      <c r="K95" s="1">
        <v>1</v>
      </c>
      <c r="P95" s="1">
        <v>1</v>
      </c>
      <c r="R95" s="1">
        <v>0</v>
      </c>
      <c r="S95" s="1" t="s">
        <v>189</v>
      </c>
    </row>
    <row r="96" spans="1:25" ht="50.1" customHeight="1" x14ac:dyDescent="0.25">
      <c r="A96" s="1" t="s">
        <v>190</v>
      </c>
      <c r="D96" s="1">
        <v>1</v>
      </c>
      <c r="E96" s="1">
        <v>0</v>
      </c>
      <c r="F96" s="1">
        <v>0</v>
      </c>
      <c r="G96" s="1">
        <v>0</v>
      </c>
      <c r="H96" s="1">
        <v>2</v>
      </c>
      <c r="I96" s="1">
        <v>2</v>
      </c>
      <c r="J96" s="1">
        <v>0</v>
      </c>
      <c r="K96" s="1">
        <v>1</v>
      </c>
      <c r="P96" s="1">
        <v>1</v>
      </c>
      <c r="R96" s="1">
        <v>0</v>
      </c>
      <c r="S96" s="1" t="s">
        <v>191</v>
      </c>
    </row>
    <row r="97" spans="1:19" ht="50.1" customHeight="1" x14ac:dyDescent="0.25">
      <c r="A97" s="1" t="s">
        <v>192</v>
      </c>
      <c r="D97" s="1">
        <v>164</v>
      </c>
      <c r="E97" s="1">
        <v>0</v>
      </c>
      <c r="F97" s="1">
        <v>0</v>
      </c>
      <c r="G97" s="1">
        <v>0</v>
      </c>
      <c r="H97" s="1">
        <v>2</v>
      </c>
      <c r="I97" s="1">
        <v>2</v>
      </c>
      <c r="J97" s="1">
        <v>2</v>
      </c>
      <c r="K97" s="1">
        <v>1</v>
      </c>
      <c r="P97" s="1">
        <v>1</v>
      </c>
      <c r="R97" s="1">
        <v>0</v>
      </c>
    </row>
    <row r="98" spans="1:19" ht="50.1" customHeight="1" x14ac:dyDescent="0.25">
      <c r="A98" s="3" t="s">
        <v>193</v>
      </c>
      <c r="B98" s="3"/>
      <c r="C98" s="3"/>
      <c r="D98" s="3">
        <v>30</v>
      </c>
      <c r="E98" s="3">
        <v>0</v>
      </c>
      <c r="F98" s="3">
        <v>0</v>
      </c>
      <c r="G98" s="3">
        <v>0</v>
      </c>
      <c r="H98" s="1">
        <v>2</v>
      </c>
      <c r="I98" s="3">
        <v>2</v>
      </c>
      <c r="J98" s="3">
        <v>2</v>
      </c>
      <c r="K98" s="3">
        <v>1</v>
      </c>
      <c r="L98" s="3"/>
      <c r="M98" s="3"/>
      <c r="N98" s="3"/>
      <c r="O98" s="3"/>
      <c r="P98" s="1">
        <v>1</v>
      </c>
      <c r="R98" s="3">
        <v>0</v>
      </c>
      <c r="S98" s="1" t="s">
        <v>194</v>
      </c>
    </row>
    <row r="99" spans="1:19" ht="50.1" customHeight="1" x14ac:dyDescent="0.25">
      <c r="A99" s="1" t="s">
        <v>197</v>
      </c>
      <c r="C99" s="10"/>
      <c r="D99" s="1">
        <v>46</v>
      </c>
      <c r="E99" s="1">
        <v>0</v>
      </c>
      <c r="F99" s="1">
        <v>0</v>
      </c>
      <c r="G99" s="1">
        <v>0</v>
      </c>
      <c r="H99" s="1">
        <v>2</v>
      </c>
      <c r="I99" s="1">
        <v>2</v>
      </c>
      <c r="J99" s="1">
        <v>2</v>
      </c>
      <c r="K99" s="1">
        <v>1</v>
      </c>
      <c r="P99" s="1">
        <v>1</v>
      </c>
      <c r="R99" s="1">
        <v>0</v>
      </c>
    </row>
    <row r="100" spans="1:19" ht="50.1" customHeight="1" x14ac:dyDescent="0.25">
      <c r="A100" s="1" t="s">
        <v>287</v>
      </c>
      <c r="D100" s="1">
        <v>45</v>
      </c>
      <c r="E100" s="1">
        <v>0</v>
      </c>
      <c r="F100" s="1">
        <v>0</v>
      </c>
      <c r="G100" s="1">
        <v>0</v>
      </c>
      <c r="H100" s="1">
        <v>2</v>
      </c>
      <c r="I100" s="1">
        <v>2</v>
      </c>
      <c r="J100" s="1">
        <v>2</v>
      </c>
      <c r="K100" s="1">
        <v>1</v>
      </c>
      <c r="P100" s="1">
        <v>1</v>
      </c>
      <c r="R100" s="1">
        <v>0</v>
      </c>
      <c r="S100" s="1" t="s">
        <v>288</v>
      </c>
    </row>
    <row r="101" spans="1:19" ht="50.1" customHeight="1" x14ac:dyDescent="0.25">
      <c r="A101" s="1" t="s">
        <v>289</v>
      </c>
      <c r="D101" s="1">
        <v>60</v>
      </c>
      <c r="E101" s="1">
        <v>0</v>
      </c>
      <c r="F101" s="1">
        <v>0</v>
      </c>
      <c r="G101" s="1">
        <v>0</v>
      </c>
      <c r="H101" s="1">
        <v>2</v>
      </c>
      <c r="I101" s="1">
        <v>2</v>
      </c>
      <c r="J101" s="1">
        <v>2</v>
      </c>
      <c r="K101" s="1">
        <v>1</v>
      </c>
      <c r="P101" s="1">
        <v>1</v>
      </c>
      <c r="R101" s="1">
        <v>0</v>
      </c>
      <c r="S101" s="1" t="s">
        <v>290</v>
      </c>
    </row>
    <row r="102" spans="1:19" ht="50.1" customHeight="1" x14ac:dyDescent="0.25">
      <c r="A102" s="1" t="s">
        <v>293</v>
      </c>
      <c r="D102" s="1">
        <v>40</v>
      </c>
      <c r="E102" s="1">
        <v>0</v>
      </c>
      <c r="F102" s="1">
        <v>0</v>
      </c>
      <c r="G102" s="1">
        <v>0</v>
      </c>
      <c r="H102" s="1">
        <v>2</v>
      </c>
      <c r="I102" s="1">
        <v>2</v>
      </c>
      <c r="J102" s="1">
        <v>2</v>
      </c>
      <c r="K102" s="1">
        <v>1</v>
      </c>
      <c r="P102" s="1">
        <v>1</v>
      </c>
      <c r="R102" s="1">
        <v>0</v>
      </c>
      <c r="S102" s="1" t="s">
        <v>220</v>
      </c>
    </row>
    <row r="103" spans="1:19" ht="50.1" customHeight="1" x14ac:dyDescent="0.25">
      <c r="A103" s="1" t="s">
        <v>300</v>
      </c>
      <c r="D103" s="1">
        <v>45</v>
      </c>
      <c r="E103" s="1">
        <v>0</v>
      </c>
      <c r="F103" s="1">
        <v>0</v>
      </c>
      <c r="G103" s="1">
        <v>0</v>
      </c>
      <c r="H103" s="1">
        <v>2</v>
      </c>
      <c r="I103" s="1">
        <v>2</v>
      </c>
      <c r="J103" s="1">
        <v>2</v>
      </c>
      <c r="K103" s="1">
        <v>1</v>
      </c>
      <c r="P103" s="1">
        <v>1</v>
      </c>
      <c r="R103" s="1">
        <v>0</v>
      </c>
    </row>
    <row r="104" spans="1:19" ht="50.1" customHeight="1" x14ac:dyDescent="0.25">
      <c r="A104" s="1" t="s">
        <v>301</v>
      </c>
      <c r="D104" s="1">
        <v>50</v>
      </c>
      <c r="E104" s="1">
        <v>0</v>
      </c>
      <c r="F104" s="1">
        <v>0</v>
      </c>
      <c r="G104" s="1">
        <v>0</v>
      </c>
      <c r="H104" s="1">
        <v>2</v>
      </c>
      <c r="I104" s="1">
        <v>2</v>
      </c>
      <c r="J104" s="1">
        <v>2</v>
      </c>
      <c r="K104" s="1">
        <v>1</v>
      </c>
      <c r="P104" s="1">
        <v>1</v>
      </c>
      <c r="R104" s="1">
        <v>0</v>
      </c>
      <c r="S104" s="1" t="s">
        <v>302</v>
      </c>
    </row>
    <row r="105" spans="1:19" ht="50.1" customHeight="1" x14ac:dyDescent="0.25">
      <c r="A105" s="1" t="s">
        <v>61</v>
      </c>
      <c r="D105" s="1">
        <v>30</v>
      </c>
      <c r="E105" s="4">
        <v>0</v>
      </c>
      <c r="F105" s="1">
        <v>0</v>
      </c>
      <c r="G105" s="1">
        <v>0</v>
      </c>
      <c r="I105" s="1">
        <v>2</v>
      </c>
      <c r="J105" s="1">
        <v>2</v>
      </c>
      <c r="K105" s="1">
        <v>1</v>
      </c>
      <c r="P105" s="1">
        <v>1</v>
      </c>
      <c r="R105" s="1">
        <v>0</v>
      </c>
    </row>
    <row r="106" spans="1:19" ht="50.1" customHeight="1" x14ac:dyDescent="0.25">
      <c r="A106" s="1" t="s">
        <v>244</v>
      </c>
      <c r="D106" s="1">
        <v>92</v>
      </c>
      <c r="E106" s="1">
        <v>0</v>
      </c>
      <c r="F106" s="1">
        <v>1</v>
      </c>
      <c r="G106" s="1">
        <v>0</v>
      </c>
      <c r="I106" s="1">
        <v>2</v>
      </c>
      <c r="J106" s="1">
        <v>2</v>
      </c>
      <c r="K106" s="1">
        <v>1</v>
      </c>
      <c r="P106" s="1">
        <v>1</v>
      </c>
      <c r="R106" s="1">
        <v>0</v>
      </c>
      <c r="S106" s="1" t="s">
        <v>234</v>
      </c>
    </row>
    <row r="107" spans="1:19" ht="44.25" customHeight="1" x14ac:dyDescent="0.25">
      <c r="A107" s="1" t="s">
        <v>254</v>
      </c>
      <c r="D107" s="1">
        <v>45</v>
      </c>
      <c r="E107" s="1">
        <v>0</v>
      </c>
      <c r="F107" s="1">
        <v>1</v>
      </c>
      <c r="G107" s="1">
        <v>0</v>
      </c>
      <c r="H107" s="1">
        <v>1</v>
      </c>
      <c r="I107" s="1">
        <v>2</v>
      </c>
      <c r="J107" s="1">
        <v>2</v>
      </c>
      <c r="K107" s="1">
        <v>2</v>
      </c>
      <c r="O107" s="1">
        <v>1</v>
      </c>
      <c r="R107" s="1">
        <v>0</v>
      </c>
    </row>
    <row r="108" spans="1:19" ht="50.1" customHeight="1" x14ac:dyDescent="0.25">
      <c r="A108" s="1" t="s">
        <v>294</v>
      </c>
      <c r="D108" s="1">
        <v>50</v>
      </c>
      <c r="E108" s="1">
        <v>0</v>
      </c>
      <c r="F108" s="1">
        <v>0</v>
      </c>
      <c r="G108" s="1">
        <v>0</v>
      </c>
      <c r="H108" s="1">
        <v>1</v>
      </c>
      <c r="I108" s="1">
        <v>2</v>
      </c>
      <c r="J108" s="1">
        <v>2</v>
      </c>
      <c r="K108" s="1">
        <v>2</v>
      </c>
      <c r="O108" s="1">
        <v>1</v>
      </c>
      <c r="R108" s="1">
        <v>0</v>
      </c>
      <c r="S108" s="1" t="s">
        <v>295</v>
      </c>
    </row>
    <row r="109" spans="1:19" ht="50.1" customHeight="1" x14ac:dyDescent="0.25">
      <c r="A109" s="1" t="s">
        <v>24</v>
      </c>
      <c r="D109" s="1">
        <v>32</v>
      </c>
      <c r="E109" s="4">
        <v>0</v>
      </c>
      <c r="F109" s="1">
        <v>1</v>
      </c>
      <c r="G109" s="1">
        <v>0</v>
      </c>
      <c r="H109" s="1">
        <v>2</v>
      </c>
      <c r="I109" s="1">
        <v>2</v>
      </c>
      <c r="J109" s="1">
        <v>2</v>
      </c>
      <c r="K109" s="1">
        <v>2</v>
      </c>
      <c r="M109" s="1">
        <f>SUM(M104:M108)</f>
        <v>0</v>
      </c>
      <c r="O109" s="1">
        <v>1</v>
      </c>
      <c r="S109" s="1" t="s">
        <v>25</v>
      </c>
    </row>
    <row r="110" spans="1:19" ht="50.1" customHeight="1" x14ac:dyDescent="0.25">
      <c r="A110" s="1" t="s">
        <v>26</v>
      </c>
      <c r="D110" s="1">
        <v>40</v>
      </c>
      <c r="E110" s="4">
        <v>0</v>
      </c>
      <c r="F110" s="1">
        <v>1</v>
      </c>
      <c r="G110" s="1">
        <v>0</v>
      </c>
      <c r="H110" s="1">
        <v>2</v>
      </c>
      <c r="I110" s="1">
        <v>2</v>
      </c>
      <c r="J110" s="1">
        <v>2</v>
      </c>
      <c r="K110" s="1">
        <v>2</v>
      </c>
      <c r="O110" s="1">
        <v>1</v>
      </c>
      <c r="S110" s="1" t="s">
        <v>25</v>
      </c>
    </row>
    <row r="111" spans="1:19" ht="50.1" customHeight="1" x14ac:dyDescent="0.25">
      <c r="A111" s="1" t="s">
        <v>58</v>
      </c>
      <c r="D111" s="1">
        <v>44</v>
      </c>
      <c r="E111" s="4">
        <v>0</v>
      </c>
      <c r="F111" s="1">
        <v>1</v>
      </c>
      <c r="G111" s="1">
        <v>0</v>
      </c>
      <c r="H111" s="1">
        <v>2</v>
      </c>
      <c r="I111" s="1">
        <v>2</v>
      </c>
      <c r="J111" s="1">
        <v>2</v>
      </c>
      <c r="K111" s="1">
        <v>2</v>
      </c>
      <c r="O111" s="1">
        <v>1</v>
      </c>
      <c r="R111" s="1">
        <v>0</v>
      </c>
    </row>
    <row r="112" spans="1:19" ht="50.1" customHeight="1" x14ac:dyDescent="0.25">
      <c r="A112" s="1" t="s">
        <v>62</v>
      </c>
      <c r="D112" s="1">
        <v>72</v>
      </c>
      <c r="E112" s="4">
        <v>0</v>
      </c>
      <c r="F112" s="1">
        <v>1</v>
      </c>
      <c r="G112" s="1">
        <v>0</v>
      </c>
      <c r="H112" s="1">
        <v>2</v>
      </c>
      <c r="I112" s="1">
        <v>2</v>
      </c>
      <c r="J112" s="1">
        <v>2</v>
      </c>
      <c r="K112" s="1">
        <v>2</v>
      </c>
      <c r="O112" s="1">
        <v>1</v>
      </c>
      <c r="R112" s="1">
        <v>0</v>
      </c>
      <c r="S112" s="1" t="s">
        <v>63</v>
      </c>
    </row>
    <row r="113" spans="1:19" ht="50.1" customHeight="1" x14ac:dyDescent="0.25">
      <c r="A113" s="4" t="s">
        <v>64</v>
      </c>
      <c r="B113" s="4"/>
      <c r="C113" s="4"/>
      <c r="D113" s="4">
        <v>93</v>
      </c>
      <c r="E113" s="4">
        <v>0</v>
      </c>
      <c r="F113" s="4">
        <v>1</v>
      </c>
      <c r="G113" s="4">
        <v>0</v>
      </c>
      <c r="H113" s="1">
        <v>2</v>
      </c>
      <c r="I113" s="4">
        <v>2</v>
      </c>
      <c r="J113" s="4">
        <v>0</v>
      </c>
      <c r="K113" s="4">
        <v>2</v>
      </c>
      <c r="L113" s="4"/>
      <c r="M113" s="4"/>
      <c r="N113" s="4"/>
      <c r="O113" s="1">
        <v>1</v>
      </c>
      <c r="P113" s="4"/>
      <c r="Q113" s="4"/>
      <c r="R113" s="4">
        <v>0</v>
      </c>
      <c r="S113" s="4"/>
    </row>
    <row r="114" spans="1:19" ht="50.1" customHeight="1" x14ac:dyDescent="0.25">
      <c r="A114" s="1" t="s">
        <v>92</v>
      </c>
      <c r="D114" s="1">
        <v>64</v>
      </c>
      <c r="E114" s="4">
        <v>0</v>
      </c>
      <c r="F114" s="1">
        <v>1</v>
      </c>
      <c r="G114" s="1">
        <v>0</v>
      </c>
      <c r="H114" s="1">
        <v>2</v>
      </c>
      <c r="I114" s="1">
        <v>2</v>
      </c>
      <c r="J114" s="1">
        <v>2</v>
      </c>
      <c r="K114" s="1">
        <v>2</v>
      </c>
      <c r="O114" s="1">
        <v>1</v>
      </c>
      <c r="R114" s="1">
        <v>0</v>
      </c>
    </row>
    <row r="115" spans="1:19" ht="50.1" customHeight="1" x14ac:dyDescent="0.25">
      <c r="A115" s="1" t="s">
        <v>101</v>
      </c>
      <c r="D115" s="1">
        <v>100</v>
      </c>
      <c r="E115" s="4">
        <v>0</v>
      </c>
      <c r="F115" s="1">
        <v>0</v>
      </c>
      <c r="G115" s="1">
        <v>0</v>
      </c>
      <c r="H115" s="1">
        <v>2</v>
      </c>
      <c r="I115" s="1">
        <v>2</v>
      </c>
      <c r="J115" s="1">
        <v>2</v>
      </c>
      <c r="K115" s="1">
        <v>2</v>
      </c>
      <c r="O115" s="1">
        <v>1</v>
      </c>
      <c r="R115" s="1">
        <v>0</v>
      </c>
      <c r="S115" s="1" t="s">
        <v>102</v>
      </c>
    </row>
    <row r="116" spans="1:19" ht="50.1" customHeight="1" x14ac:dyDescent="0.25">
      <c r="A116" s="1" t="s">
        <v>111</v>
      </c>
      <c r="D116" s="1">
        <v>50</v>
      </c>
      <c r="E116" s="4">
        <v>0</v>
      </c>
      <c r="F116" s="1">
        <v>1</v>
      </c>
      <c r="G116" s="1">
        <v>0</v>
      </c>
      <c r="H116" s="1">
        <v>2</v>
      </c>
      <c r="I116" s="1">
        <v>1</v>
      </c>
      <c r="J116" s="1">
        <v>2</v>
      </c>
      <c r="K116" s="1">
        <v>2</v>
      </c>
      <c r="O116" s="1">
        <v>1</v>
      </c>
      <c r="R116" s="1">
        <v>0</v>
      </c>
    </row>
    <row r="117" spans="1:19" ht="50.1" customHeight="1" x14ac:dyDescent="0.25">
      <c r="A117" s="1" t="s">
        <v>285</v>
      </c>
      <c r="D117" s="1">
        <v>1</v>
      </c>
      <c r="E117" s="1">
        <v>5</v>
      </c>
      <c r="F117" s="1">
        <v>0</v>
      </c>
      <c r="G117" s="1" t="s">
        <v>178</v>
      </c>
      <c r="H117" s="1">
        <v>0</v>
      </c>
      <c r="I117" s="1">
        <v>2</v>
      </c>
      <c r="J117" s="1">
        <v>0</v>
      </c>
      <c r="K117" s="1">
        <v>4</v>
      </c>
      <c r="M117" s="1">
        <v>1</v>
      </c>
      <c r="R117" s="1">
        <v>1</v>
      </c>
      <c r="S117" s="1" t="s">
        <v>286</v>
      </c>
    </row>
    <row r="118" spans="1:19" ht="50.1" customHeight="1" x14ac:dyDescent="0.25">
      <c r="A118" s="1" t="s">
        <v>23</v>
      </c>
      <c r="D118" s="1">
        <v>74</v>
      </c>
      <c r="E118" s="4">
        <v>1</v>
      </c>
      <c r="F118" s="1">
        <v>0</v>
      </c>
      <c r="G118" s="1">
        <v>1</v>
      </c>
      <c r="H118" s="1">
        <v>1</v>
      </c>
      <c r="I118" s="1">
        <v>2</v>
      </c>
      <c r="J118" s="1">
        <v>2</v>
      </c>
      <c r="K118" s="1">
        <v>4</v>
      </c>
      <c r="M118" s="1">
        <v>1</v>
      </c>
    </row>
    <row r="119" spans="1:19" ht="50.1" customHeight="1" x14ac:dyDescent="0.25">
      <c r="A119" s="4" t="s">
        <v>40</v>
      </c>
      <c r="B119" s="4"/>
      <c r="C119" s="4"/>
      <c r="D119" s="4">
        <v>90</v>
      </c>
      <c r="E119" s="4">
        <v>0</v>
      </c>
      <c r="F119" s="4">
        <v>0</v>
      </c>
      <c r="G119" s="4">
        <v>0</v>
      </c>
      <c r="H119" s="1">
        <v>1</v>
      </c>
      <c r="I119" s="4">
        <v>2</v>
      </c>
      <c r="J119" s="4">
        <v>2</v>
      </c>
      <c r="K119" s="4">
        <v>4</v>
      </c>
      <c r="L119" s="4"/>
      <c r="M119" s="1">
        <v>1</v>
      </c>
      <c r="N119" s="4"/>
      <c r="O119" s="4"/>
      <c r="P119" s="4"/>
      <c r="Q119" s="4"/>
      <c r="R119" s="4">
        <v>0</v>
      </c>
      <c r="S119" s="4" t="s">
        <v>41</v>
      </c>
    </row>
    <row r="120" spans="1:19" ht="50.1" customHeight="1" x14ac:dyDescent="0.25">
      <c r="A120" s="4" t="s">
        <v>42</v>
      </c>
      <c r="B120" s="4"/>
      <c r="C120" s="4"/>
      <c r="D120" s="4">
        <v>2000</v>
      </c>
      <c r="E120" s="4">
        <v>9</v>
      </c>
      <c r="F120" s="4">
        <v>0</v>
      </c>
      <c r="G120" s="4">
        <v>1</v>
      </c>
      <c r="H120" s="1">
        <v>1</v>
      </c>
      <c r="I120" s="4">
        <v>2</v>
      </c>
      <c r="J120" s="4">
        <v>2</v>
      </c>
      <c r="K120" s="4">
        <v>4</v>
      </c>
      <c r="L120" s="4"/>
      <c r="M120" s="1">
        <v>1</v>
      </c>
      <c r="N120" s="4"/>
      <c r="O120" s="4"/>
      <c r="P120" s="4"/>
      <c r="Q120" s="4"/>
      <c r="R120" s="4">
        <v>1</v>
      </c>
      <c r="S120" s="4" t="s">
        <v>43</v>
      </c>
    </row>
    <row r="121" spans="1:19" ht="50.1" customHeight="1" x14ac:dyDescent="0.25">
      <c r="A121" s="1" t="s">
        <v>46</v>
      </c>
      <c r="D121" s="1">
        <v>50</v>
      </c>
      <c r="E121" s="4">
        <v>2</v>
      </c>
      <c r="F121" s="4">
        <v>0</v>
      </c>
      <c r="G121" s="1">
        <v>1</v>
      </c>
      <c r="H121" s="1">
        <v>1</v>
      </c>
      <c r="I121" s="1">
        <v>1</v>
      </c>
      <c r="J121" s="1">
        <v>2</v>
      </c>
      <c r="K121" s="1">
        <v>4</v>
      </c>
      <c r="M121" s="1">
        <v>1</v>
      </c>
      <c r="R121" s="1">
        <v>0</v>
      </c>
      <c r="S121" s="1" t="s">
        <v>47</v>
      </c>
    </row>
    <row r="122" spans="1:19" ht="50.1" customHeight="1" x14ac:dyDescent="0.25">
      <c r="A122" s="1" t="s">
        <v>65</v>
      </c>
      <c r="D122" s="1">
        <v>112</v>
      </c>
      <c r="E122" s="4">
        <v>2</v>
      </c>
      <c r="F122" s="1">
        <v>0</v>
      </c>
      <c r="G122" s="1">
        <v>1</v>
      </c>
      <c r="H122" s="1">
        <v>1</v>
      </c>
      <c r="I122" s="1">
        <v>2</v>
      </c>
      <c r="J122" s="1">
        <v>2</v>
      </c>
      <c r="K122" s="1">
        <v>4</v>
      </c>
      <c r="M122" s="1">
        <v>1</v>
      </c>
      <c r="R122" s="1">
        <v>0</v>
      </c>
      <c r="S122" s="1" t="s">
        <v>66</v>
      </c>
    </row>
    <row r="123" spans="1:19" ht="50.1" customHeight="1" x14ac:dyDescent="0.25">
      <c r="A123" s="1" t="s">
        <v>70</v>
      </c>
      <c r="D123" s="1">
        <v>59</v>
      </c>
      <c r="E123" s="4">
        <v>5</v>
      </c>
      <c r="F123" s="1">
        <v>1</v>
      </c>
      <c r="G123" s="1">
        <v>1</v>
      </c>
      <c r="H123" s="1">
        <v>1</v>
      </c>
      <c r="I123" s="1">
        <v>2</v>
      </c>
      <c r="J123" s="1">
        <v>2</v>
      </c>
      <c r="K123" s="1">
        <v>4</v>
      </c>
      <c r="M123" s="1">
        <v>1</v>
      </c>
      <c r="R123" s="1">
        <v>0</v>
      </c>
      <c r="S123" s="1" t="s">
        <v>71</v>
      </c>
    </row>
    <row r="124" spans="1:19" ht="50.1" customHeight="1" x14ac:dyDescent="0.25">
      <c r="A124" s="4" t="s">
        <v>93</v>
      </c>
      <c r="B124" s="4"/>
      <c r="C124" s="4"/>
      <c r="D124" s="4">
        <v>100</v>
      </c>
      <c r="E124" s="4">
        <v>1</v>
      </c>
      <c r="F124" s="4">
        <v>0</v>
      </c>
      <c r="G124" s="4">
        <v>1</v>
      </c>
      <c r="H124" s="1">
        <v>1</v>
      </c>
      <c r="I124" s="4">
        <v>2</v>
      </c>
      <c r="J124" s="4">
        <v>2</v>
      </c>
      <c r="K124" s="4">
        <v>4</v>
      </c>
      <c r="L124" s="4"/>
      <c r="M124" s="1">
        <v>1</v>
      </c>
      <c r="N124" s="4"/>
      <c r="O124" s="4"/>
      <c r="P124" s="4"/>
      <c r="Q124" s="4"/>
      <c r="R124" s="4">
        <v>0</v>
      </c>
      <c r="S124" s="4" t="s">
        <v>94</v>
      </c>
    </row>
    <row r="125" spans="1:19" ht="50.1" customHeight="1" x14ac:dyDescent="0.25">
      <c r="A125" s="4" t="s">
        <v>108</v>
      </c>
      <c r="B125" s="4"/>
      <c r="C125" s="4"/>
      <c r="D125" s="4">
        <v>111</v>
      </c>
      <c r="E125" s="4">
        <v>4</v>
      </c>
      <c r="F125" s="4">
        <v>0</v>
      </c>
      <c r="G125" s="4">
        <v>0</v>
      </c>
      <c r="H125" s="1">
        <v>1</v>
      </c>
      <c r="I125" s="4">
        <v>2</v>
      </c>
      <c r="J125" s="4">
        <v>2</v>
      </c>
      <c r="K125" s="4">
        <v>4</v>
      </c>
      <c r="L125" s="4"/>
      <c r="M125" s="1">
        <v>1</v>
      </c>
      <c r="N125" s="4"/>
      <c r="O125" s="4"/>
      <c r="P125" s="4"/>
      <c r="Q125" s="4"/>
      <c r="R125" s="4">
        <v>0</v>
      </c>
      <c r="S125" s="4" t="s">
        <v>109</v>
      </c>
    </row>
    <row r="126" spans="1:19" ht="50.1" customHeight="1" x14ac:dyDescent="0.25">
      <c r="A126" s="1" t="s">
        <v>125</v>
      </c>
      <c r="D126" s="1">
        <v>72</v>
      </c>
      <c r="E126" s="4">
        <v>1</v>
      </c>
      <c r="F126" s="1">
        <v>0</v>
      </c>
      <c r="G126" s="1">
        <v>1</v>
      </c>
      <c r="H126" s="1">
        <v>1</v>
      </c>
      <c r="I126" s="1">
        <v>2</v>
      </c>
      <c r="J126" s="1">
        <v>2</v>
      </c>
      <c r="K126" s="1">
        <v>4</v>
      </c>
      <c r="M126" s="1">
        <v>1</v>
      </c>
      <c r="R126" s="1">
        <v>0</v>
      </c>
      <c r="S126" s="1" t="s">
        <v>126</v>
      </c>
    </row>
    <row r="127" spans="1:19" ht="50.1" customHeight="1" x14ac:dyDescent="0.25">
      <c r="A127" s="1" t="s">
        <v>138</v>
      </c>
      <c r="D127" s="1">
        <v>97</v>
      </c>
      <c r="E127" s="4">
        <v>5</v>
      </c>
      <c r="F127" s="1">
        <v>0</v>
      </c>
      <c r="G127" s="1">
        <v>1</v>
      </c>
      <c r="H127" s="1">
        <v>1</v>
      </c>
      <c r="I127" s="1">
        <v>2</v>
      </c>
      <c r="J127" s="1">
        <v>2</v>
      </c>
      <c r="K127" s="1">
        <v>4</v>
      </c>
      <c r="M127" s="1">
        <v>1</v>
      </c>
      <c r="R127" s="1">
        <v>1</v>
      </c>
      <c r="S127" s="1" t="s">
        <v>139</v>
      </c>
    </row>
    <row r="128" spans="1:19" ht="50.1" customHeight="1" x14ac:dyDescent="0.25">
      <c r="A128" s="1" t="s">
        <v>147</v>
      </c>
      <c r="D128" s="1">
        <v>80</v>
      </c>
      <c r="E128" s="4">
        <v>1</v>
      </c>
      <c r="F128" s="1">
        <v>0</v>
      </c>
      <c r="G128" s="1">
        <v>1</v>
      </c>
      <c r="H128" s="1">
        <v>1</v>
      </c>
      <c r="I128" s="1">
        <v>2</v>
      </c>
      <c r="J128" s="1">
        <v>2</v>
      </c>
      <c r="K128" s="1">
        <v>4</v>
      </c>
      <c r="M128" s="1">
        <v>1</v>
      </c>
      <c r="R128" s="1">
        <v>1</v>
      </c>
      <c r="S128" s="1" t="s">
        <v>148</v>
      </c>
    </row>
    <row r="129" spans="1:25" ht="50.1" customHeight="1" x14ac:dyDescent="0.25">
      <c r="A129" s="1" t="s">
        <v>156</v>
      </c>
      <c r="B129" s="8" t="s">
        <v>157</v>
      </c>
      <c r="C129" s="1">
        <f>76+59+53</f>
        <v>188</v>
      </c>
      <c r="D129" s="1">
        <v>128</v>
      </c>
      <c r="E129" s="4">
        <v>3</v>
      </c>
      <c r="F129" s="1">
        <v>1</v>
      </c>
      <c r="G129" s="1">
        <v>1</v>
      </c>
      <c r="H129" s="1">
        <v>1</v>
      </c>
      <c r="I129" s="1">
        <v>2</v>
      </c>
      <c r="J129" s="1">
        <v>2</v>
      </c>
      <c r="K129" s="1">
        <v>4</v>
      </c>
      <c r="M129" s="1">
        <v>1</v>
      </c>
      <c r="R129" s="1">
        <v>0</v>
      </c>
      <c r="S129" s="1" t="s">
        <v>158</v>
      </c>
    </row>
    <row r="130" spans="1:25" ht="50.1" customHeight="1" x14ac:dyDescent="0.25">
      <c r="A130" s="1" t="s">
        <v>167</v>
      </c>
      <c r="D130" s="1">
        <v>75</v>
      </c>
      <c r="E130" s="1">
        <v>1</v>
      </c>
      <c r="F130" s="1">
        <v>0</v>
      </c>
      <c r="G130" s="1">
        <v>1</v>
      </c>
      <c r="H130" s="1">
        <v>1</v>
      </c>
      <c r="I130" s="1">
        <v>2</v>
      </c>
      <c r="J130" s="1">
        <v>2</v>
      </c>
      <c r="K130" s="1">
        <v>4</v>
      </c>
      <c r="M130" s="1">
        <v>1</v>
      </c>
      <c r="R130" s="1">
        <v>1</v>
      </c>
      <c r="S130" s="1" t="s">
        <v>168</v>
      </c>
    </row>
    <row r="131" spans="1:25" ht="50.1" customHeight="1" x14ac:dyDescent="0.25">
      <c r="A131" s="1" t="s">
        <v>177</v>
      </c>
      <c r="D131" s="1">
        <v>40</v>
      </c>
      <c r="E131" s="1">
        <v>3</v>
      </c>
      <c r="F131" s="1">
        <v>1</v>
      </c>
      <c r="G131" s="1">
        <v>1</v>
      </c>
      <c r="H131" s="1">
        <v>1</v>
      </c>
      <c r="I131" s="1">
        <v>2</v>
      </c>
      <c r="J131" s="1">
        <v>2</v>
      </c>
      <c r="K131" s="1">
        <v>4</v>
      </c>
      <c r="M131" s="1">
        <v>1</v>
      </c>
      <c r="R131" s="1" t="s">
        <v>178</v>
      </c>
      <c r="S131" s="4" t="s">
        <v>179</v>
      </c>
    </row>
    <row r="132" spans="1:25" ht="50.1" customHeight="1" x14ac:dyDescent="0.25">
      <c r="A132" s="1" t="s">
        <v>198</v>
      </c>
      <c r="D132" s="1">
        <v>96</v>
      </c>
      <c r="E132" s="1">
        <v>3</v>
      </c>
      <c r="F132" s="1">
        <v>0</v>
      </c>
      <c r="G132" s="1">
        <v>1</v>
      </c>
      <c r="H132" s="1">
        <v>1</v>
      </c>
      <c r="I132" s="1">
        <v>2</v>
      </c>
      <c r="J132" s="1">
        <v>2</v>
      </c>
      <c r="K132" s="1">
        <v>4</v>
      </c>
      <c r="M132" s="1">
        <v>1</v>
      </c>
      <c r="R132" s="1">
        <v>1</v>
      </c>
      <c r="S132" s="1" t="s">
        <v>199</v>
      </c>
    </row>
    <row r="133" spans="1:25" ht="50.1" customHeight="1" x14ac:dyDescent="0.25">
      <c r="A133" s="1" t="s">
        <v>204</v>
      </c>
      <c r="D133" s="1">
        <v>90</v>
      </c>
      <c r="E133" s="1">
        <v>6</v>
      </c>
      <c r="F133" s="1">
        <v>0</v>
      </c>
      <c r="G133" s="1">
        <v>1</v>
      </c>
      <c r="H133" s="1">
        <v>1</v>
      </c>
      <c r="I133" s="1">
        <v>2</v>
      </c>
      <c r="J133" s="1">
        <v>2</v>
      </c>
      <c r="K133" s="1">
        <v>4</v>
      </c>
      <c r="M133" s="1">
        <v>1</v>
      </c>
      <c r="R133" s="1">
        <v>1</v>
      </c>
      <c r="S133" s="1" t="s">
        <v>205</v>
      </c>
    </row>
    <row r="134" spans="1:25" ht="50.1" customHeight="1" x14ac:dyDescent="0.25">
      <c r="A134" s="1" t="s">
        <v>212</v>
      </c>
      <c r="D134" s="1">
        <v>1</v>
      </c>
      <c r="E134" s="1">
        <v>16</v>
      </c>
      <c r="F134" s="1">
        <v>0</v>
      </c>
      <c r="G134" s="1">
        <v>1</v>
      </c>
      <c r="H134" s="1">
        <v>1</v>
      </c>
      <c r="I134" s="1">
        <v>2</v>
      </c>
      <c r="J134" s="1">
        <v>0</v>
      </c>
      <c r="K134" s="1">
        <v>4</v>
      </c>
      <c r="M134" s="1">
        <v>1</v>
      </c>
      <c r="R134" s="1">
        <v>0</v>
      </c>
      <c r="S134" s="1" t="s">
        <v>213</v>
      </c>
    </row>
    <row r="135" spans="1:25" ht="50.1" customHeight="1" x14ac:dyDescent="0.25">
      <c r="A135" s="1" t="s">
        <v>218</v>
      </c>
      <c r="B135" s="1">
        <f>163+170</f>
        <v>333</v>
      </c>
      <c r="D135" s="9">
        <v>2463</v>
      </c>
      <c r="E135" s="1">
        <v>13</v>
      </c>
      <c r="F135" s="1">
        <v>0</v>
      </c>
      <c r="G135" s="1">
        <v>1</v>
      </c>
      <c r="H135" s="1">
        <v>1</v>
      </c>
      <c r="I135" s="1">
        <v>2</v>
      </c>
      <c r="J135" s="1">
        <v>2</v>
      </c>
      <c r="K135" s="1">
        <v>4</v>
      </c>
      <c r="M135" s="1">
        <v>1</v>
      </c>
      <c r="R135" s="1">
        <v>1</v>
      </c>
      <c r="S135" s="1" t="s">
        <v>158</v>
      </c>
    </row>
    <row r="136" spans="1:25" ht="50.1" customHeight="1" x14ac:dyDescent="0.25">
      <c r="A136" s="1" t="s">
        <v>219</v>
      </c>
      <c r="D136" s="9">
        <v>2050</v>
      </c>
      <c r="E136" s="1">
        <v>2</v>
      </c>
      <c r="F136" s="1">
        <v>0</v>
      </c>
      <c r="G136" s="1">
        <v>1</v>
      </c>
      <c r="H136" s="1">
        <v>1</v>
      </c>
      <c r="I136" s="1">
        <v>2</v>
      </c>
      <c r="J136" s="1">
        <v>2</v>
      </c>
      <c r="K136" s="1">
        <v>4</v>
      </c>
      <c r="M136" s="1">
        <v>1</v>
      </c>
      <c r="R136" s="1" t="s">
        <v>220</v>
      </c>
      <c r="S136" s="1" t="s">
        <v>178</v>
      </c>
    </row>
    <row r="137" spans="1:25" ht="50.1" customHeight="1" x14ac:dyDescent="0.25">
      <c r="A137" s="1" t="s">
        <v>241</v>
      </c>
      <c r="D137" s="1">
        <v>30</v>
      </c>
      <c r="E137" s="1">
        <v>1</v>
      </c>
      <c r="F137" s="1">
        <v>0</v>
      </c>
      <c r="G137" s="1">
        <v>1</v>
      </c>
      <c r="H137" s="1">
        <v>1</v>
      </c>
      <c r="I137" s="1">
        <v>2</v>
      </c>
      <c r="J137" s="1">
        <v>2</v>
      </c>
      <c r="K137" s="1">
        <v>4</v>
      </c>
      <c r="M137" s="1">
        <v>1</v>
      </c>
      <c r="R137" s="1">
        <v>0</v>
      </c>
    </row>
    <row r="138" spans="1:25" ht="50.1" customHeight="1" x14ac:dyDescent="0.25">
      <c r="A138" s="1" t="s">
        <v>252</v>
      </c>
      <c r="D138" s="1">
        <v>36</v>
      </c>
      <c r="E138" s="1">
        <v>3</v>
      </c>
      <c r="F138" s="1">
        <v>1</v>
      </c>
      <c r="G138" s="1">
        <v>1</v>
      </c>
      <c r="H138" s="1">
        <v>1</v>
      </c>
      <c r="I138" s="1">
        <v>1</v>
      </c>
      <c r="J138" s="1">
        <v>2</v>
      </c>
      <c r="K138" s="1">
        <v>4</v>
      </c>
      <c r="M138" s="1">
        <v>1</v>
      </c>
      <c r="R138" s="1">
        <v>0</v>
      </c>
      <c r="S138" s="1" t="s">
        <v>253</v>
      </c>
    </row>
    <row r="139" spans="1:25" ht="50.1" customHeight="1" x14ac:dyDescent="0.25">
      <c r="A139" s="1" t="s">
        <v>260</v>
      </c>
      <c r="D139" s="1">
        <v>101</v>
      </c>
      <c r="E139" s="1">
        <v>2</v>
      </c>
      <c r="F139" s="1">
        <v>1</v>
      </c>
      <c r="G139" s="1">
        <v>1</v>
      </c>
      <c r="H139" s="1">
        <v>1</v>
      </c>
      <c r="I139" s="1">
        <v>2</v>
      </c>
      <c r="J139" s="1">
        <v>2</v>
      </c>
      <c r="K139" s="1">
        <v>4</v>
      </c>
      <c r="M139" s="1">
        <v>1</v>
      </c>
      <c r="R139" s="1">
        <v>0</v>
      </c>
    </row>
    <row r="140" spans="1:25" ht="50.1" customHeight="1" x14ac:dyDescent="0.25">
      <c r="A140" s="1" t="s">
        <v>265</v>
      </c>
      <c r="D140" s="1">
        <v>150</v>
      </c>
      <c r="E140" s="1">
        <v>26</v>
      </c>
      <c r="F140" s="1">
        <v>0</v>
      </c>
      <c r="G140" s="1">
        <v>1</v>
      </c>
      <c r="H140" s="1">
        <v>1</v>
      </c>
      <c r="I140" s="1">
        <v>2</v>
      </c>
      <c r="J140" s="1">
        <v>2</v>
      </c>
      <c r="K140" s="1">
        <v>4</v>
      </c>
      <c r="M140" s="1">
        <v>1</v>
      </c>
      <c r="R140" s="1">
        <v>1</v>
      </c>
      <c r="S140" s="1" t="s">
        <v>266</v>
      </c>
    </row>
    <row r="141" spans="1:25" ht="50.1" customHeight="1" x14ac:dyDescent="0.25">
      <c r="A141" s="1" t="s">
        <v>298</v>
      </c>
      <c r="D141" s="1">
        <v>5228</v>
      </c>
      <c r="E141" s="1">
        <v>78</v>
      </c>
      <c r="F141" s="1">
        <v>0</v>
      </c>
      <c r="G141" s="1">
        <v>1</v>
      </c>
      <c r="H141" s="1">
        <v>1</v>
      </c>
      <c r="I141" s="1">
        <v>2</v>
      </c>
      <c r="J141" s="1">
        <v>2</v>
      </c>
      <c r="K141" s="1">
        <v>4</v>
      </c>
      <c r="M141" s="1">
        <v>1</v>
      </c>
      <c r="R141" s="1">
        <v>1</v>
      </c>
      <c r="S141" s="1" t="s">
        <v>299</v>
      </c>
    </row>
    <row r="142" spans="1:25" ht="50.1" customHeight="1" x14ac:dyDescent="0.25">
      <c r="A142" s="1" t="s">
        <v>19</v>
      </c>
      <c r="D142" s="1">
        <v>81</v>
      </c>
      <c r="E142" s="4">
        <v>2</v>
      </c>
      <c r="F142" s="1">
        <v>0</v>
      </c>
      <c r="G142" s="1">
        <v>1</v>
      </c>
      <c r="H142" s="1">
        <v>2</v>
      </c>
      <c r="I142" s="1">
        <v>2</v>
      </c>
      <c r="J142" s="1">
        <v>2</v>
      </c>
      <c r="K142" s="1">
        <v>4</v>
      </c>
      <c r="M142" s="1">
        <v>1</v>
      </c>
      <c r="S142" s="1" t="s">
        <v>20</v>
      </c>
      <c r="T142" s="1" t="s">
        <v>11</v>
      </c>
      <c r="U142" s="1" t="s">
        <v>12</v>
      </c>
      <c r="V142" s="1" t="s">
        <v>13</v>
      </c>
      <c r="W142" s="1" t="s">
        <v>14</v>
      </c>
      <c r="X142" s="1" t="s">
        <v>15</v>
      </c>
      <c r="Y142" s="1" t="s">
        <v>16</v>
      </c>
    </row>
    <row r="143" spans="1:25" ht="50.1" customHeight="1" x14ac:dyDescent="0.25">
      <c r="A143" s="1" t="s">
        <v>39</v>
      </c>
      <c r="D143" s="1">
        <v>1490</v>
      </c>
      <c r="E143" s="4">
        <v>1</v>
      </c>
      <c r="F143" s="1">
        <v>0</v>
      </c>
      <c r="G143" s="1">
        <v>1</v>
      </c>
      <c r="H143" s="1">
        <v>2</v>
      </c>
      <c r="I143" s="1">
        <v>2</v>
      </c>
      <c r="J143" s="1">
        <v>2</v>
      </c>
      <c r="K143" s="1">
        <v>4</v>
      </c>
      <c r="M143" s="1">
        <v>1</v>
      </c>
    </row>
    <row r="144" spans="1:25" ht="50.1" customHeight="1" x14ac:dyDescent="0.25">
      <c r="A144" s="1" t="s">
        <v>44</v>
      </c>
      <c r="D144" s="1">
        <v>6041</v>
      </c>
      <c r="E144" s="4">
        <v>27</v>
      </c>
      <c r="F144" s="1">
        <v>0</v>
      </c>
      <c r="G144" s="1">
        <v>1</v>
      </c>
      <c r="H144" s="1">
        <v>2</v>
      </c>
      <c r="I144" s="1">
        <v>2</v>
      </c>
      <c r="J144" s="1">
        <v>2</v>
      </c>
      <c r="K144" s="1">
        <v>4</v>
      </c>
      <c r="M144" s="1">
        <v>1</v>
      </c>
      <c r="R144" s="1">
        <v>1</v>
      </c>
      <c r="S144" s="1" t="s">
        <v>45</v>
      </c>
    </row>
    <row r="145" spans="1:19" ht="50.1" customHeight="1" x14ac:dyDescent="0.25">
      <c r="A145" s="1" t="s">
        <v>48</v>
      </c>
      <c r="D145" s="1">
        <v>40</v>
      </c>
      <c r="E145" s="4">
        <v>2</v>
      </c>
      <c r="F145" s="1">
        <v>0</v>
      </c>
      <c r="G145" s="1">
        <v>1</v>
      </c>
      <c r="H145" s="1">
        <v>2</v>
      </c>
      <c r="I145" s="1">
        <v>2</v>
      </c>
      <c r="J145" s="1">
        <v>2</v>
      </c>
      <c r="K145" s="1">
        <v>4</v>
      </c>
      <c r="M145" s="1">
        <v>1</v>
      </c>
      <c r="R145" s="1">
        <v>0</v>
      </c>
      <c r="S145" s="1" t="s">
        <v>49</v>
      </c>
    </row>
    <row r="146" spans="1:19" ht="50.1" customHeight="1" x14ac:dyDescent="0.25">
      <c r="A146" s="1" t="s">
        <v>50</v>
      </c>
      <c r="D146" s="1">
        <v>220</v>
      </c>
      <c r="E146" s="4">
        <v>3</v>
      </c>
      <c r="F146" s="1">
        <v>0</v>
      </c>
      <c r="G146" s="1">
        <v>1</v>
      </c>
      <c r="H146" s="1">
        <v>2</v>
      </c>
      <c r="I146" s="1">
        <v>2</v>
      </c>
      <c r="J146" s="1">
        <v>2</v>
      </c>
      <c r="K146" s="1">
        <v>4</v>
      </c>
      <c r="M146" s="1">
        <v>1</v>
      </c>
      <c r="R146" s="1">
        <v>1</v>
      </c>
      <c r="S146" s="1" t="s">
        <v>51</v>
      </c>
    </row>
    <row r="147" spans="1:19" ht="50.1" customHeight="1" x14ac:dyDescent="0.25">
      <c r="A147" s="1" t="s">
        <v>67</v>
      </c>
      <c r="D147" s="1">
        <v>200</v>
      </c>
      <c r="E147" s="4">
        <v>0</v>
      </c>
      <c r="F147" s="1">
        <v>0</v>
      </c>
      <c r="G147" s="1">
        <v>0</v>
      </c>
      <c r="H147" s="1">
        <v>2</v>
      </c>
      <c r="I147" s="1">
        <v>2</v>
      </c>
      <c r="J147" s="1">
        <v>2</v>
      </c>
      <c r="K147" s="1">
        <v>4</v>
      </c>
      <c r="M147" s="1">
        <v>1</v>
      </c>
      <c r="R147" s="1">
        <v>0</v>
      </c>
    </row>
    <row r="148" spans="1:19" ht="50.1" customHeight="1" x14ac:dyDescent="0.25">
      <c r="A148" s="6" t="s">
        <v>68</v>
      </c>
      <c r="B148" s="6"/>
      <c r="C148" s="6"/>
      <c r="D148" s="6">
        <v>60</v>
      </c>
      <c r="E148" s="6">
        <v>21</v>
      </c>
      <c r="F148" s="6">
        <v>0</v>
      </c>
      <c r="G148" s="6">
        <v>1</v>
      </c>
      <c r="H148" s="7">
        <v>2</v>
      </c>
      <c r="I148" s="6">
        <v>2</v>
      </c>
      <c r="J148" s="6">
        <v>2</v>
      </c>
      <c r="K148" s="6">
        <v>4</v>
      </c>
      <c r="L148" s="6"/>
      <c r="M148" s="1">
        <v>1</v>
      </c>
      <c r="N148" s="6"/>
      <c r="O148" s="6"/>
      <c r="P148" s="6"/>
      <c r="Q148" s="6"/>
      <c r="R148" s="6">
        <v>0</v>
      </c>
      <c r="S148" s="6" t="s">
        <v>69</v>
      </c>
    </row>
    <row r="149" spans="1:19" ht="50.1" customHeight="1" x14ac:dyDescent="0.25">
      <c r="A149" s="1" t="s">
        <v>84</v>
      </c>
      <c r="D149" s="1">
        <v>777</v>
      </c>
      <c r="E149" s="4">
        <v>22</v>
      </c>
      <c r="F149" s="1">
        <v>0</v>
      </c>
      <c r="G149" s="1">
        <v>1</v>
      </c>
      <c r="H149" s="1">
        <v>2</v>
      </c>
      <c r="I149" s="1">
        <v>2</v>
      </c>
      <c r="J149" s="1">
        <v>2</v>
      </c>
      <c r="K149" s="1">
        <v>4</v>
      </c>
      <c r="M149" s="1">
        <v>1</v>
      </c>
      <c r="S149" s="1" t="s">
        <v>85</v>
      </c>
    </row>
    <row r="150" spans="1:19" ht="50.1" customHeight="1" x14ac:dyDescent="0.25">
      <c r="A150" s="1" t="s">
        <v>88</v>
      </c>
      <c r="D150" s="1">
        <v>1</v>
      </c>
      <c r="E150" s="1">
        <v>3</v>
      </c>
      <c r="F150" s="1">
        <v>0</v>
      </c>
      <c r="G150" s="1">
        <v>1</v>
      </c>
      <c r="H150" s="1">
        <v>2</v>
      </c>
      <c r="I150" s="1">
        <v>2</v>
      </c>
      <c r="J150" s="1">
        <v>2</v>
      </c>
      <c r="K150" s="1">
        <v>4</v>
      </c>
      <c r="M150" s="1">
        <v>1</v>
      </c>
      <c r="R150" s="1">
        <v>1</v>
      </c>
      <c r="S150" s="1" t="s">
        <v>89</v>
      </c>
    </row>
    <row r="151" spans="1:19" ht="49.5" customHeight="1" x14ac:dyDescent="0.25">
      <c r="A151" s="4" t="s">
        <v>90</v>
      </c>
      <c r="B151" s="4"/>
      <c r="C151" s="4"/>
      <c r="D151" s="4">
        <v>40</v>
      </c>
      <c r="E151" s="4">
        <v>2</v>
      </c>
      <c r="F151" s="4">
        <v>0</v>
      </c>
      <c r="G151" s="4">
        <v>1</v>
      </c>
      <c r="H151" s="1">
        <v>2</v>
      </c>
      <c r="I151" s="4">
        <v>2</v>
      </c>
      <c r="J151" s="4">
        <v>2</v>
      </c>
      <c r="K151" s="4">
        <v>4</v>
      </c>
      <c r="L151" s="4"/>
      <c r="M151" s="1">
        <v>1</v>
      </c>
      <c r="N151" s="4"/>
      <c r="O151" s="4"/>
      <c r="P151" s="4"/>
      <c r="Q151" s="4"/>
      <c r="R151" s="4">
        <v>0</v>
      </c>
      <c r="S151" s="4" t="s">
        <v>91</v>
      </c>
    </row>
    <row r="152" spans="1:19" ht="50.1" customHeight="1" x14ac:dyDescent="0.25">
      <c r="A152" s="1" t="s">
        <v>99</v>
      </c>
      <c r="D152" s="1">
        <v>77</v>
      </c>
      <c r="E152" s="4">
        <v>1</v>
      </c>
      <c r="F152" s="1">
        <v>0</v>
      </c>
      <c r="G152" s="1">
        <v>1</v>
      </c>
      <c r="H152" s="1">
        <v>2</v>
      </c>
      <c r="I152" s="1">
        <v>2</v>
      </c>
      <c r="J152" s="1">
        <v>2</v>
      </c>
      <c r="K152" s="1">
        <v>4</v>
      </c>
      <c r="M152" s="1">
        <v>1</v>
      </c>
      <c r="R152" s="1">
        <v>1</v>
      </c>
      <c r="S152" s="1" t="s">
        <v>100</v>
      </c>
    </row>
    <row r="153" spans="1:19" ht="50.1" customHeight="1" x14ac:dyDescent="0.25">
      <c r="A153" s="1" t="s">
        <v>103</v>
      </c>
      <c r="D153" s="1">
        <v>50</v>
      </c>
      <c r="E153" s="4">
        <v>2</v>
      </c>
      <c r="F153" s="1">
        <v>0</v>
      </c>
      <c r="G153" s="1">
        <v>1</v>
      </c>
      <c r="H153" s="1">
        <v>2</v>
      </c>
      <c r="I153" s="1">
        <v>2</v>
      </c>
      <c r="J153" s="1">
        <v>2</v>
      </c>
      <c r="K153" s="1">
        <v>4</v>
      </c>
      <c r="M153" s="1">
        <v>1</v>
      </c>
      <c r="R153" s="1">
        <v>1</v>
      </c>
      <c r="S153" s="1" t="s">
        <v>104</v>
      </c>
    </row>
    <row r="154" spans="1:19" ht="50.1" customHeight="1" x14ac:dyDescent="0.25">
      <c r="A154" s="1" t="s">
        <v>105</v>
      </c>
      <c r="D154" s="1">
        <v>26</v>
      </c>
      <c r="E154" s="4">
        <v>4</v>
      </c>
      <c r="F154" s="1">
        <v>0</v>
      </c>
      <c r="G154" s="1">
        <v>1</v>
      </c>
      <c r="H154" s="1">
        <v>2</v>
      </c>
      <c r="I154" s="1">
        <v>2</v>
      </c>
      <c r="J154" s="1">
        <v>2</v>
      </c>
      <c r="K154" s="1">
        <v>4</v>
      </c>
      <c r="M154" s="1">
        <v>1</v>
      </c>
      <c r="R154" s="1">
        <v>1</v>
      </c>
      <c r="S154" s="1" t="s">
        <v>106</v>
      </c>
    </row>
    <row r="155" spans="1:19" ht="50.1" customHeight="1" x14ac:dyDescent="0.25">
      <c r="A155" s="1" t="s">
        <v>116</v>
      </c>
      <c r="D155" s="1">
        <v>180</v>
      </c>
      <c r="E155" s="4">
        <v>6</v>
      </c>
      <c r="F155" s="1">
        <v>1</v>
      </c>
      <c r="G155" s="1">
        <v>1</v>
      </c>
      <c r="H155" s="1">
        <v>2</v>
      </c>
      <c r="I155" s="1">
        <v>2</v>
      </c>
      <c r="J155" s="1">
        <v>2</v>
      </c>
      <c r="K155" s="1">
        <v>4</v>
      </c>
      <c r="M155" s="1">
        <v>1</v>
      </c>
      <c r="R155" s="1">
        <v>0</v>
      </c>
      <c r="S155" s="1" t="s">
        <v>117</v>
      </c>
    </row>
    <row r="156" spans="1:19" ht="50.1" customHeight="1" x14ac:dyDescent="0.25">
      <c r="A156" s="1" t="s">
        <v>121</v>
      </c>
      <c r="D156" s="1">
        <v>40</v>
      </c>
      <c r="E156" s="4">
        <v>1</v>
      </c>
      <c r="F156" s="1">
        <v>0</v>
      </c>
      <c r="G156" s="1">
        <v>1</v>
      </c>
      <c r="H156" s="1">
        <v>2</v>
      </c>
      <c r="I156" s="1">
        <v>2</v>
      </c>
      <c r="J156" s="1">
        <v>2</v>
      </c>
      <c r="K156" s="1">
        <v>4</v>
      </c>
      <c r="M156" s="1">
        <v>1</v>
      </c>
      <c r="R156" s="1">
        <v>0</v>
      </c>
      <c r="S156" s="1" t="s">
        <v>122</v>
      </c>
    </row>
    <row r="157" spans="1:19" ht="50.1" customHeight="1" x14ac:dyDescent="0.25">
      <c r="A157" s="1" t="s">
        <v>180</v>
      </c>
      <c r="D157" s="1">
        <v>60</v>
      </c>
      <c r="E157" s="1">
        <v>5</v>
      </c>
      <c r="F157" s="1">
        <v>1</v>
      </c>
      <c r="G157" s="1">
        <v>1</v>
      </c>
      <c r="H157" s="1">
        <v>2</v>
      </c>
      <c r="I157" s="1">
        <v>2</v>
      </c>
      <c r="J157" s="1">
        <v>2</v>
      </c>
      <c r="K157" s="1">
        <v>4</v>
      </c>
      <c r="M157" s="1">
        <v>1</v>
      </c>
      <c r="R157" s="1">
        <v>1</v>
      </c>
      <c r="S157" s="4" t="s">
        <v>181</v>
      </c>
    </row>
    <row r="158" spans="1:19" ht="50.1" customHeight="1" x14ac:dyDescent="0.25">
      <c r="A158" s="1" t="s">
        <v>195</v>
      </c>
      <c r="B158" s="9">
        <v>46361</v>
      </c>
      <c r="C158" s="10" t="s">
        <v>196</v>
      </c>
      <c r="D158" s="9">
        <v>18836</v>
      </c>
      <c r="E158" s="1">
        <v>19</v>
      </c>
      <c r="F158" s="1">
        <v>0</v>
      </c>
      <c r="G158" s="1">
        <v>1</v>
      </c>
      <c r="H158" s="1">
        <v>2</v>
      </c>
      <c r="I158" s="1">
        <v>2</v>
      </c>
      <c r="J158" s="1">
        <v>2</v>
      </c>
      <c r="K158" s="1">
        <v>4</v>
      </c>
      <c r="M158" s="1">
        <v>1</v>
      </c>
      <c r="R158" s="1">
        <v>0</v>
      </c>
    </row>
    <row r="159" spans="1:19" ht="50.1" customHeight="1" x14ac:dyDescent="0.25">
      <c r="A159" s="1" t="s">
        <v>235</v>
      </c>
      <c r="D159" s="1">
        <v>51</v>
      </c>
      <c r="E159" s="1">
        <v>4</v>
      </c>
      <c r="F159" s="1">
        <v>0</v>
      </c>
      <c r="G159" s="1">
        <v>1</v>
      </c>
      <c r="H159" s="1">
        <v>2</v>
      </c>
      <c r="I159" s="1">
        <v>2</v>
      </c>
      <c r="J159" s="1">
        <v>2</v>
      </c>
      <c r="K159" s="1">
        <v>4</v>
      </c>
      <c r="M159" s="1">
        <v>1</v>
      </c>
      <c r="R159" s="1">
        <v>0</v>
      </c>
    </row>
    <row r="160" spans="1:19" ht="50.1" customHeight="1" x14ac:dyDescent="0.25">
      <c r="A160" s="4" t="s">
        <v>136</v>
      </c>
      <c r="B160" s="4"/>
      <c r="C160" s="4"/>
      <c r="D160" s="4">
        <v>30</v>
      </c>
      <c r="E160" s="4">
        <v>2</v>
      </c>
      <c r="F160" s="4">
        <v>1</v>
      </c>
      <c r="G160" s="4">
        <v>1</v>
      </c>
      <c r="H160" s="1">
        <v>1</v>
      </c>
      <c r="I160" s="4">
        <v>1</v>
      </c>
      <c r="J160" s="4">
        <v>1</v>
      </c>
      <c r="K160" s="4">
        <v>5</v>
      </c>
      <c r="L160" s="4">
        <v>1</v>
      </c>
      <c r="M160" s="4"/>
      <c r="N160" s="4"/>
      <c r="O160" s="4"/>
      <c r="P160" s="4"/>
      <c r="Q160" s="4"/>
      <c r="R160" s="4">
        <v>1</v>
      </c>
      <c r="S160" s="4" t="s">
        <v>137</v>
      </c>
    </row>
    <row r="161" spans="1:19" ht="50.1" customHeight="1" x14ac:dyDescent="0.25">
      <c r="A161" s="1" t="s">
        <v>247</v>
      </c>
      <c r="D161" s="1">
        <v>55</v>
      </c>
      <c r="E161" s="1">
        <v>1</v>
      </c>
      <c r="F161" s="1">
        <v>1</v>
      </c>
      <c r="G161" s="1">
        <v>1</v>
      </c>
      <c r="H161" s="1">
        <v>1</v>
      </c>
      <c r="I161" s="1">
        <v>1</v>
      </c>
      <c r="J161" s="1">
        <v>1</v>
      </c>
      <c r="K161" s="1">
        <v>5</v>
      </c>
      <c r="L161" s="1">
        <v>1</v>
      </c>
      <c r="R161" s="1">
        <v>0</v>
      </c>
      <c r="S161" s="1" t="s">
        <v>248</v>
      </c>
    </row>
    <row r="162" spans="1:19" ht="50.1" customHeight="1" x14ac:dyDescent="0.25">
      <c r="B162" s="3"/>
      <c r="E162" s="3"/>
      <c r="F162" s="3"/>
      <c r="G162" s="3"/>
      <c r="H162" s="3"/>
      <c r="I162" s="3"/>
      <c r="J162" s="3"/>
      <c r="K162" s="3"/>
      <c r="L162" s="3"/>
      <c r="M162" s="3"/>
      <c r="N162" s="3"/>
      <c r="O162" s="3"/>
      <c r="P162" s="3"/>
      <c r="Q162" s="3">
        <f>SUM(Q157:Q161)</f>
        <v>0</v>
      </c>
      <c r="R162" s="3"/>
      <c r="S162" s="3"/>
    </row>
    <row r="163" spans="1:19" ht="50.1" customHeight="1" x14ac:dyDescent="0.25">
      <c r="B163" s="3"/>
      <c r="C163" s="3"/>
      <c r="D163" s="3"/>
      <c r="E163" s="3"/>
      <c r="F163" s="3"/>
      <c r="G163" s="3"/>
      <c r="H163" s="3"/>
      <c r="I163" s="3"/>
      <c r="J163" s="3" t="e">
        <f>SUM(#REF!)</f>
        <v>#REF!</v>
      </c>
      <c r="K163" s="3"/>
      <c r="L163" s="1" t="s">
        <v>11</v>
      </c>
      <c r="M163" s="1" t="s">
        <v>12</v>
      </c>
      <c r="N163" s="1" t="s">
        <v>13</v>
      </c>
      <c r="O163" s="1" t="s">
        <v>14</v>
      </c>
      <c r="P163" s="1" t="s">
        <v>15</v>
      </c>
      <c r="Q163" s="1" t="s">
        <v>16</v>
      </c>
      <c r="R163" s="3"/>
      <c r="S163" s="3"/>
    </row>
    <row r="164" spans="1:19" ht="50.1" customHeight="1" x14ac:dyDescent="0.25">
      <c r="A164" s="3"/>
      <c r="B164" s="3"/>
      <c r="C164" s="3"/>
      <c r="D164" s="3"/>
      <c r="E164" s="3"/>
      <c r="F164" s="3"/>
      <c r="G164" s="3"/>
      <c r="H164" s="3"/>
      <c r="I164" s="3"/>
      <c r="J164" s="3" t="e">
        <f>SUM(#REF!)</f>
        <v>#REF!</v>
      </c>
      <c r="K164" s="3"/>
      <c r="L164" s="3">
        <v>2</v>
      </c>
      <c r="M164" s="3">
        <v>43</v>
      </c>
      <c r="N164" s="3">
        <v>0</v>
      </c>
      <c r="O164" s="3">
        <v>10</v>
      </c>
      <c r="P164" s="3">
        <v>100</v>
      </c>
      <c r="Q164" s="3">
        <v>5</v>
      </c>
      <c r="R164" s="3">
        <f>SUM(L164:Q164)</f>
        <v>160</v>
      </c>
      <c r="S164" s="3"/>
    </row>
    <row r="165" spans="1:19" x14ac:dyDescent="0.25">
      <c r="B165" s="3"/>
      <c r="C165" s="3"/>
      <c r="D165" s="3"/>
      <c r="L165" s="8" t="s">
        <v>303</v>
      </c>
      <c r="M165" s="1" t="s">
        <v>304</v>
      </c>
      <c r="N165" s="8" t="s">
        <v>305</v>
      </c>
      <c r="O165" s="8" t="s">
        <v>306</v>
      </c>
      <c r="P165" s="8" t="s">
        <v>307</v>
      </c>
      <c r="Q165" s="8" t="s">
        <v>308</v>
      </c>
    </row>
    <row r="166" spans="1:19" x14ac:dyDescent="0.25">
      <c r="B166" s="3"/>
      <c r="C166" s="3"/>
      <c r="D166" s="3"/>
      <c r="L166" s="11">
        <f>2/160</f>
        <v>1.2500000000000001E-2</v>
      </c>
      <c r="M166" s="12">
        <f>43/160</f>
        <v>0.26874999999999999</v>
      </c>
      <c r="N166" s="11">
        <f>0/160</f>
        <v>0</v>
      </c>
      <c r="O166" s="11">
        <f>10/160</f>
        <v>6.25E-2</v>
      </c>
      <c r="P166" s="11">
        <f>100/160</f>
        <v>0.625</v>
      </c>
      <c r="Q166" s="11">
        <f>5/160</f>
        <v>3.125E-2</v>
      </c>
    </row>
    <row r="167" spans="1:19" x14ac:dyDescent="0.25">
      <c r="B167" s="3"/>
      <c r="C167" s="3"/>
      <c r="D167" s="3"/>
      <c r="L167" s="8" t="s">
        <v>309</v>
      </c>
      <c r="M167" s="1" t="s">
        <v>310</v>
      </c>
      <c r="N167" s="8" t="s">
        <v>311</v>
      </c>
      <c r="O167" s="8" t="s">
        <v>312</v>
      </c>
      <c r="P167" s="8" t="s">
        <v>313</v>
      </c>
      <c r="Q167" s="8" t="s">
        <v>314</v>
      </c>
    </row>
    <row r="168" spans="1:19" x14ac:dyDescent="0.25">
      <c r="B168" s="3"/>
      <c r="C168" s="3"/>
      <c r="D168" s="3"/>
    </row>
    <row r="169" spans="1:19" x14ac:dyDescent="0.25">
      <c r="B169" s="3"/>
      <c r="C169" s="3"/>
      <c r="D169" s="3"/>
    </row>
    <row r="170" spans="1:19" x14ac:dyDescent="0.25">
      <c r="B170" s="3"/>
      <c r="C170" s="3"/>
      <c r="D170" s="3"/>
    </row>
    <row r="174" spans="1:19" ht="50.1" customHeight="1" x14ac:dyDescent="0.25">
      <c r="A174" s="3"/>
      <c r="B174" s="3"/>
      <c r="C174" s="3"/>
      <c r="D174" s="3"/>
      <c r="E174" s="3"/>
      <c r="F174" s="3"/>
      <c r="G174" s="3"/>
      <c r="H174" s="3"/>
      <c r="I174" s="3"/>
      <c r="J174" s="3"/>
      <c r="K174" s="3"/>
      <c r="L174" s="3"/>
      <c r="M174" s="3"/>
      <c r="N174" s="3"/>
      <c r="O174" s="3"/>
      <c r="P174" s="3"/>
      <c r="Q174" s="3"/>
      <c r="R174" s="3"/>
      <c r="S174" s="3"/>
    </row>
    <row r="175" spans="1:19" ht="50.1" customHeight="1" x14ac:dyDescent="0.25">
      <c r="A175" s="3"/>
      <c r="B175" s="3"/>
      <c r="C175" s="3"/>
      <c r="D175" s="3"/>
      <c r="E175" s="3"/>
      <c r="F175" s="3"/>
      <c r="G175" s="3"/>
      <c r="H175" s="3"/>
      <c r="I175" s="3"/>
      <c r="J175" s="3"/>
      <c r="K175" s="3"/>
      <c r="L175" s="3"/>
      <c r="M175" s="3"/>
      <c r="N175" s="3"/>
      <c r="O175" s="3"/>
      <c r="P175" s="3"/>
      <c r="Q175" s="3"/>
      <c r="R175" s="3"/>
      <c r="S175" s="3"/>
    </row>
    <row r="176" spans="1:19" ht="50.1" customHeight="1" x14ac:dyDescent="0.25">
      <c r="A176" s="3"/>
      <c r="B176" s="3"/>
      <c r="C176" s="3"/>
      <c r="D176" s="3"/>
      <c r="E176" s="3"/>
      <c r="F176" s="3"/>
      <c r="G176" s="3"/>
      <c r="H176" s="3"/>
      <c r="I176" s="3"/>
      <c r="J176" s="3"/>
      <c r="K176" s="3"/>
      <c r="L176" s="3"/>
      <c r="M176" s="3"/>
      <c r="N176" s="3"/>
      <c r="O176" s="3"/>
      <c r="P176" s="3"/>
      <c r="Q176" s="3"/>
      <c r="R176" s="3"/>
      <c r="S176" s="3"/>
    </row>
    <row r="177" spans="1:19" ht="50.1" customHeight="1" x14ac:dyDescent="0.25">
      <c r="A177" s="3"/>
      <c r="B177" s="3"/>
      <c r="C177" s="3"/>
      <c r="D177" s="3"/>
      <c r="E177" s="3"/>
      <c r="F177" s="3"/>
      <c r="G177" s="3"/>
      <c r="H177" s="3"/>
      <c r="I177" s="3"/>
      <c r="J177" s="3"/>
      <c r="K177" s="3"/>
      <c r="L177" s="3"/>
      <c r="M177" s="3"/>
      <c r="N177" s="3"/>
      <c r="O177" s="3"/>
      <c r="P177" s="3"/>
      <c r="Q177" s="3"/>
      <c r="R177" s="3"/>
      <c r="S177" s="3"/>
    </row>
    <row r="178" spans="1:19" ht="50.1" customHeight="1" x14ac:dyDescent="0.25">
      <c r="A178" s="3"/>
      <c r="B178" s="3"/>
      <c r="C178" s="3"/>
      <c r="D178" s="3"/>
      <c r="E178" s="3"/>
      <c r="F178" s="3"/>
      <c r="G178" s="3"/>
      <c r="H178" s="3"/>
      <c r="I178" s="3"/>
      <c r="J178" s="3"/>
      <c r="K178" s="3"/>
      <c r="L178" s="3"/>
      <c r="M178" s="3"/>
      <c r="N178" s="3"/>
      <c r="O178" s="3"/>
      <c r="P178" s="3"/>
      <c r="Q178" s="3"/>
      <c r="R178" s="3"/>
      <c r="S178" s="3"/>
    </row>
    <row r="179" spans="1:19" ht="50.1" customHeight="1" x14ac:dyDescent="0.25">
      <c r="A179" s="3"/>
      <c r="B179" s="3"/>
      <c r="C179" s="3"/>
      <c r="D179" s="3"/>
      <c r="E179" s="3"/>
      <c r="F179" s="3"/>
      <c r="G179" s="3"/>
      <c r="H179" s="3"/>
      <c r="I179" s="3"/>
      <c r="J179" s="3"/>
      <c r="K179" s="3"/>
      <c r="L179" s="3"/>
      <c r="M179" s="3"/>
      <c r="N179" s="3"/>
      <c r="O179" s="3"/>
      <c r="P179" s="3"/>
      <c r="Q179" s="3"/>
      <c r="R179" s="3"/>
      <c r="S179" s="3"/>
    </row>
    <row r="180" spans="1:19" ht="50.1" customHeight="1" x14ac:dyDescent="0.25">
      <c r="A180" s="3"/>
      <c r="B180" s="3"/>
      <c r="C180" s="3"/>
      <c r="D180" s="3"/>
      <c r="E180" s="3"/>
      <c r="F180" s="3"/>
      <c r="G180" s="3"/>
      <c r="H180" s="3"/>
      <c r="I180" s="3"/>
      <c r="J180" s="3"/>
      <c r="K180" s="3"/>
      <c r="L180" s="3"/>
      <c r="M180" s="3"/>
      <c r="N180" s="3"/>
      <c r="O180" s="3"/>
      <c r="P180" s="3"/>
      <c r="Q180" s="3"/>
      <c r="R180" s="3"/>
      <c r="S180" s="3"/>
    </row>
    <row r="181" spans="1:19" ht="50.1" customHeight="1" x14ac:dyDescent="0.25">
      <c r="A181" s="3"/>
      <c r="B181" s="3"/>
      <c r="C181" s="3"/>
      <c r="D181" s="3"/>
      <c r="E181" s="3"/>
      <c r="F181" s="3"/>
      <c r="G181" s="3"/>
      <c r="H181" s="3"/>
      <c r="I181" s="3"/>
      <c r="J181" s="3"/>
      <c r="K181" s="3"/>
      <c r="L181" s="3"/>
      <c r="M181" s="3"/>
      <c r="N181" s="3"/>
      <c r="O181" s="3"/>
      <c r="P181" s="3"/>
      <c r="Q181" s="3"/>
      <c r="R181" s="3"/>
      <c r="S181" s="3"/>
    </row>
    <row r="182" spans="1:19" ht="50.1" customHeight="1" x14ac:dyDescent="0.25">
      <c r="A182" s="3"/>
      <c r="B182" s="3"/>
      <c r="C182" s="3"/>
      <c r="D182" s="3"/>
      <c r="E182" s="3"/>
      <c r="F182" s="3"/>
      <c r="G182" s="3"/>
      <c r="H182" s="3"/>
      <c r="I182" s="3"/>
      <c r="J182" s="3"/>
      <c r="K182" s="3"/>
      <c r="L182" s="3"/>
      <c r="M182" s="3"/>
      <c r="N182" s="3"/>
      <c r="O182" s="3"/>
      <c r="P182" s="3"/>
      <c r="Q182" s="3"/>
      <c r="R182" s="3"/>
      <c r="S182" s="3"/>
    </row>
    <row r="183" spans="1:19" ht="50.1" customHeight="1" x14ac:dyDescent="0.25">
      <c r="A183" s="3"/>
      <c r="B183" s="3"/>
      <c r="C183" s="3"/>
      <c r="D183" s="3"/>
      <c r="E183" s="3"/>
      <c r="F183" s="3"/>
      <c r="G183" s="3"/>
      <c r="H183" s="3"/>
      <c r="I183" s="3"/>
      <c r="J183" s="3"/>
      <c r="K183" s="3"/>
      <c r="L183" s="3"/>
      <c r="M183" s="3"/>
      <c r="N183" s="3"/>
      <c r="O183" s="3"/>
      <c r="P183" s="3"/>
      <c r="Q183" s="3"/>
      <c r="R183" s="3"/>
      <c r="S183" s="3"/>
    </row>
    <row r="184" spans="1:19" ht="50.1" customHeight="1" x14ac:dyDescent="0.25">
      <c r="A184" s="3"/>
      <c r="B184" s="3"/>
      <c r="C184" s="3"/>
      <c r="D184" s="3"/>
      <c r="E184" s="3"/>
      <c r="F184" s="3"/>
      <c r="G184" s="3"/>
      <c r="H184" s="3"/>
      <c r="I184" s="3"/>
      <c r="J184" s="3"/>
      <c r="K184" s="3"/>
      <c r="L184" s="3"/>
      <c r="M184" s="3"/>
      <c r="N184" s="3"/>
      <c r="O184" s="3"/>
      <c r="P184" s="3"/>
      <c r="Q184" s="3"/>
      <c r="R184" s="3"/>
      <c r="S184" s="3"/>
    </row>
    <row r="185" spans="1:19" ht="50.1" customHeight="1" x14ac:dyDescent="0.25">
      <c r="A185" s="3"/>
      <c r="B185" s="3"/>
      <c r="C185" s="3"/>
      <c r="D185" s="3"/>
      <c r="E185" s="3"/>
      <c r="F185" s="3"/>
      <c r="G185" s="3"/>
      <c r="H185" s="3"/>
      <c r="I185" s="3"/>
      <c r="J185" s="3"/>
      <c r="K185" s="3"/>
      <c r="L185" s="3"/>
      <c r="M185" s="3"/>
      <c r="N185" s="3"/>
      <c r="O185" s="3"/>
      <c r="P185" s="3"/>
      <c r="Q185" s="3"/>
      <c r="R185" s="3"/>
      <c r="S185" s="3"/>
    </row>
    <row r="186" spans="1:19" ht="50.1" customHeight="1" x14ac:dyDescent="0.25">
      <c r="A186" s="3"/>
      <c r="B186" s="3"/>
      <c r="C186" s="3"/>
      <c r="D186" s="3"/>
      <c r="E186" s="3"/>
      <c r="F186" s="3"/>
      <c r="G186" s="3"/>
      <c r="H186" s="3"/>
      <c r="I186" s="3"/>
      <c r="J186" s="3"/>
      <c r="K186" s="3"/>
      <c r="L186" s="3"/>
      <c r="M186" s="3"/>
      <c r="N186" s="3"/>
      <c r="O186" s="3"/>
      <c r="P186" s="3"/>
      <c r="Q186" s="3"/>
      <c r="R186" s="3"/>
      <c r="S186" s="3"/>
    </row>
    <row r="187" spans="1:19" ht="50.1" customHeight="1" x14ac:dyDescent="0.25">
      <c r="A187" s="3"/>
      <c r="B187" s="3"/>
      <c r="C187" s="3"/>
      <c r="D187" s="3"/>
      <c r="E187" s="3"/>
      <c r="F187" s="3"/>
      <c r="G187" s="3"/>
      <c r="H187" s="3"/>
      <c r="I187" s="3"/>
      <c r="J187" s="3"/>
      <c r="K187" s="3"/>
      <c r="L187" s="3"/>
      <c r="M187" s="3"/>
      <c r="N187" s="3"/>
      <c r="O187" s="3"/>
      <c r="P187" s="3"/>
      <c r="Q187" s="3"/>
      <c r="R187" s="3"/>
      <c r="S187" s="3"/>
    </row>
    <row r="188" spans="1:19" ht="50.1" customHeight="1" x14ac:dyDescent="0.25">
      <c r="A188" s="3"/>
      <c r="B188" s="3"/>
      <c r="C188" s="3"/>
      <c r="D188" s="3"/>
      <c r="E188" s="3"/>
      <c r="F188" s="3"/>
      <c r="G188" s="3"/>
      <c r="H188" s="3"/>
      <c r="I188" s="3"/>
      <c r="J188" s="3"/>
      <c r="K188" s="3"/>
      <c r="L188" s="3"/>
      <c r="M188" s="3"/>
      <c r="N188" s="3"/>
      <c r="O188" s="3"/>
      <c r="P188" s="3"/>
      <c r="Q188" s="3"/>
      <c r="R188" s="3"/>
      <c r="S188" s="3"/>
    </row>
    <row r="189" spans="1:19" ht="50.1" customHeight="1" x14ac:dyDescent="0.25">
      <c r="A189" s="3"/>
      <c r="B189" s="3"/>
      <c r="C189" s="3"/>
      <c r="D189" s="3"/>
      <c r="E189" s="3"/>
      <c r="F189" s="3"/>
      <c r="G189" s="3"/>
      <c r="H189" s="3"/>
      <c r="I189" s="3"/>
      <c r="J189" s="3"/>
      <c r="K189" s="3"/>
      <c r="L189" s="3"/>
      <c r="M189" s="3"/>
      <c r="N189" s="3"/>
      <c r="O189" s="3"/>
      <c r="P189" s="3"/>
      <c r="Q189" s="3"/>
      <c r="R189" s="3"/>
      <c r="S189" s="3"/>
    </row>
    <row r="190" spans="1:19" ht="50.1" customHeight="1" x14ac:dyDescent="0.25">
      <c r="A190" s="3"/>
      <c r="B190" s="3"/>
      <c r="C190" s="3"/>
      <c r="D190" s="3"/>
      <c r="E190" s="3"/>
      <c r="F190" s="3"/>
      <c r="G190" s="3"/>
      <c r="H190" s="3"/>
      <c r="I190" s="3"/>
      <c r="J190" s="3"/>
      <c r="K190" s="3"/>
      <c r="L190" s="3"/>
      <c r="M190" s="3"/>
      <c r="N190" s="3"/>
      <c r="O190" s="3"/>
      <c r="P190" s="3"/>
      <c r="Q190" s="3"/>
      <c r="R190" s="3"/>
      <c r="S190" s="3"/>
    </row>
    <row r="191" spans="1:19" ht="50.1" customHeight="1" x14ac:dyDescent="0.25">
      <c r="A191" s="3"/>
      <c r="B191" s="3"/>
      <c r="C191" s="3"/>
      <c r="D191" s="3"/>
      <c r="E191" s="3"/>
      <c r="F191" s="3"/>
      <c r="G191" s="3"/>
      <c r="H191" s="3"/>
      <c r="I191" s="3"/>
      <c r="J191" s="3"/>
      <c r="K191" s="3"/>
      <c r="L191" s="3"/>
      <c r="M191" s="3"/>
      <c r="N191" s="3"/>
      <c r="O191" s="3"/>
      <c r="P191" s="3"/>
      <c r="Q191" s="3"/>
      <c r="R191" s="3"/>
      <c r="S191" s="3"/>
    </row>
    <row r="192" spans="1:19" ht="50.1" customHeight="1" x14ac:dyDescent="0.25">
      <c r="A192" s="3"/>
      <c r="B192" s="3"/>
      <c r="C192" s="3"/>
      <c r="D192" s="3"/>
      <c r="E192" s="3"/>
      <c r="F192" s="3"/>
      <c r="G192" s="3"/>
      <c r="H192" s="3"/>
      <c r="I192" s="3"/>
      <c r="J192" s="3"/>
      <c r="K192" s="3"/>
      <c r="L192" s="3"/>
      <c r="M192" s="3"/>
      <c r="N192" s="3"/>
      <c r="O192" s="3"/>
      <c r="P192" s="3"/>
      <c r="Q192" s="3"/>
      <c r="R192" s="3"/>
      <c r="S192" s="3"/>
    </row>
    <row r="193" spans="1:19" ht="50.1" customHeight="1" x14ac:dyDescent="0.25">
      <c r="A193" s="3"/>
      <c r="B193" s="3"/>
      <c r="C193" s="3"/>
      <c r="D193" s="3"/>
      <c r="E193" s="3"/>
      <c r="F193" s="3"/>
      <c r="G193" s="3"/>
      <c r="H193" s="3"/>
      <c r="I193" s="3"/>
      <c r="J193" s="3"/>
      <c r="K193" s="3"/>
      <c r="L193" s="3"/>
      <c r="M193" s="3"/>
      <c r="N193" s="3"/>
      <c r="O193" s="3"/>
      <c r="P193" s="3"/>
      <c r="Q193" s="3"/>
      <c r="R193" s="3"/>
      <c r="S193" s="3"/>
    </row>
    <row r="194" spans="1:19" ht="50.1" customHeight="1" x14ac:dyDescent="0.25">
      <c r="A194" s="3"/>
      <c r="B194" s="3"/>
      <c r="C194" s="3"/>
      <c r="D194" s="3"/>
      <c r="E194" s="3"/>
      <c r="F194" s="3"/>
      <c r="G194" s="3"/>
      <c r="H194" s="3"/>
      <c r="I194" s="3"/>
      <c r="J194" s="3"/>
      <c r="K194" s="3"/>
      <c r="L194" s="3"/>
      <c r="M194" s="3"/>
      <c r="N194" s="3"/>
      <c r="O194" s="3"/>
      <c r="P194" s="3"/>
      <c r="Q194" s="3"/>
      <c r="R194" s="3"/>
      <c r="S194" s="3"/>
    </row>
    <row r="195" spans="1:19" ht="50.1" customHeight="1" x14ac:dyDescent="0.25">
      <c r="A195" s="3"/>
      <c r="B195" s="3"/>
      <c r="C195" s="3"/>
      <c r="D195" s="3"/>
      <c r="E195" s="3"/>
      <c r="F195" s="3"/>
      <c r="G195" s="3"/>
      <c r="H195" s="3"/>
      <c r="I195" s="3"/>
      <c r="J195" s="3"/>
      <c r="K195" s="3"/>
      <c r="L195" s="3"/>
      <c r="M195" s="3"/>
      <c r="N195" s="3"/>
      <c r="O195" s="3"/>
      <c r="P195" s="3"/>
      <c r="Q195" s="3"/>
      <c r="R195" s="3"/>
      <c r="S195" s="3"/>
    </row>
    <row r="196" spans="1:19" ht="50.1" customHeight="1" x14ac:dyDescent="0.25">
      <c r="A196" s="3"/>
      <c r="B196" s="3"/>
      <c r="C196" s="3"/>
      <c r="D196" s="3"/>
      <c r="E196" s="3"/>
      <c r="F196" s="3"/>
      <c r="G196" s="3"/>
      <c r="H196" s="3"/>
      <c r="I196" s="3"/>
      <c r="J196" s="3"/>
      <c r="K196" s="3"/>
      <c r="L196" s="3"/>
      <c r="M196" s="3"/>
      <c r="N196" s="3"/>
      <c r="O196" s="3"/>
      <c r="P196" s="3"/>
      <c r="Q196" s="3"/>
      <c r="R196" s="3"/>
      <c r="S196" s="3"/>
    </row>
    <row r="197" spans="1:19" ht="50.1" customHeight="1" x14ac:dyDescent="0.25">
      <c r="A197" s="3"/>
      <c r="B197" s="3"/>
      <c r="C197" s="3"/>
      <c r="D197" s="3"/>
      <c r="E197" s="3"/>
      <c r="F197" s="3"/>
      <c r="G197" s="3"/>
      <c r="H197" s="3"/>
      <c r="I197" s="3"/>
      <c r="J197" s="3"/>
      <c r="K197" s="3"/>
      <c r="L197" s="3"/>
      <c r="M197" s="3"/>
      <c r="N197" s="3"/>
      <c r="O197" s="3"/>
      <c r="P197" s="3"/>
      <c r="Q197" s="3"/>
      <c r="R197" s="3"/>
      <c r="S197" s="3"/>
    </row>
    <row r="198" spans="1:19" ht="50.1" customHeight="1" x14ac:dyDescent="0.25">
      <c r="A198" s="3"/>
      <c r="B198" s="3"/>
      <c r="C198" s="3"/>
      <c r="D198" s="3"/>
      <c r="E198" s="3"/>
      <c r="F198" s="3"/>
      <c r="G198" s="3"/>
      <c r="H198" s="3"/>
      <c r="I198" s="3"/>
      <c r="J198" s="3"/>
      <c r="K198" s="3"/>
      <c r="L198" s="3"/>
      <c r="M198" s="3"/>
      <c r="N198" s="3"/>
      <c r="O198" s="3"/>
      <c r="P198" s="3"/>
      <c r="Q198" s="3"/>
      <c r="R198" s="3"/>
      <c r="S198" s="3"/>
    </row>
    <row r="199" spans="1:19" ht="50.1" customHeight="1" x14ac:dyDescent="0.25">
      <c r="A199" s="3"/>
      <c r="B199" s="3"/>
      <c r="C199" s="3"/>
      <c r="D199" s="3"/>
      <c r="E199" s="3"/>
      <c r="F199" s="3"/>
      <c r="G199" s="3"/>
      <c r="H199" s="3"/>
      <c r="I199" s="3"/>
      <c r="J199" s="3"/>
      <c r="K199" s="3"/>
      <c r="L199" s="3"/>
      <c r="M199" s="3"/>
      <c r="N199" s="3"/>
      <c r="O199" s="3"/>
      <c r="P199" s="3"/>
      <c r="Q199" s="3"/>
      <c r="R199" s="3"/>
      <c r="S199" s="3"/>
    </row>
    <row r="200" spans="1:19" ht="50.1" customHeight="1" x14ac:dyDescent="0.25">
      <c r="A200" s="3"/>
      <c r="B200" s="3"/>
      <c r="C200" s="3"/>
      <c r="D200" s="3"/>
      <c r="E200" s="3"/>
      <c r="F200" s="3"/>
      <c r="G200" s="3"/>
      <c r="H200" s="3"/>
      <c r="I200" s="3"/>
      <c r="J200" s="3"/>
      <c r="K200" s="3"/>
      <c r="L200" s="3"/>
      <c r="M200" s="3"/>
      <c r="N200" s="3"/>
      <c r="O200" s="3"/>
      <c r="P200" s="3"/>
      <c r="Q200" s="3"/>
      <c r="R200" s="3"/>
      <c r="S200" s="3"/>
    </row>
    <row r="201" spans="1:19" ht="50.1" customHeight="1" x14ac:dyDescent="0.25">
      <c r="A201" s="3"/>
      <c r="B201" s="3"/>
      <c r="C201" s="3"/>
      <c r="D201" s="3"/>
      <c r="E201" s="3"/>
      <c r="F201" s="3"/>
      <c r="G201" s="3"/>
      <c r="H201" s="3"/>
      <c r="I201" s="3"/>
      <c r="J201" s="3"/>
      <c r="K201" s="3"/>
      <c r="L201" s="3"/>
      <c r="M201" s="3"/>
      <c r="N201" s="3"/>
      <c r="O201" s="3"/>
      <c r="P201" s="3"/>
      <c r="Q201" s="3"/>
      <c r="R201" s="3"/>
      <c r="S201" s="3"/>
    </row>
    <row r="202" spans="1:19" ht="50.1" customHeight="1" x14ac:dyDescent="0.25">
      <c r="A202" s="3"/>
      <c r="B202" s="3"/>
      <c r="C202" s="3"/>
      <c r="D202" s="3"/>
      <c r="E202" s="3"/>
      <c r="F202" s="3"/>
      <c r="G202" s="3"/>
      <c r="H202" s="3"/>
      <c r="I202" s="3"/>
      <c r="J202" s="3"/>
      <c r="K202" s="3"/>
      <c r="L202" s="3"/>
      <c r="M202" s="3"/>
      <c r="N202" s="3"/>
      <c r="O202" s="3"/>
      <c r="P202" s="3"/>
      <c r="Q202" s="3"/>
      <c r="R202" s="3"/>
      <c r="S202" s="3"/>
    </row>
    <row r="203" spans="1:19" ht="50.1" customHeight="1" x14ac:dyDescent="0.25">
      <c r="A203" s="3"/>
      <c r="B203" s="3"/>
      <c r="C203" s="3"/>
      <c r="D203" s="3"/>
      <c r="E203" s="3"/>
      <c r="F203" s="3"/>
      <c r="G203" s="3"/>
      <c r="H203" s="3"/>
      <c r="I203" s="3"/>
      <c r="J203" s="3"/>
      <c r="K203" s="3"/>
      <c r="L203" s="3"/>
      <c r="M203" s="3"/>
      <c r="N203" s="3"/>
      <c r="O203" s="3"/>
      <c r="P203" s="3"/>
      <c r="Q203" s="3"/>
      <c r="R203" s="3"/>
      <c r="S203" s="3"/>
    </row>
    <row r="204" spans="1:19" ht="50.1" customHeight="1" x14ac:dyDescent="0.25">
      <c r="A204" s="3"/>
      <c r="B204" s="3"/>
      <c r="C204" s="3"/>
      <c r="D204" s="3"/>
      <c r="E204" s="3"/>
      <c r="F204" s="3"/>
      <c r="G204" s="3"/>
      <c r="H204" s="3"/>
      <c r="I204" s="3"/>
      <c r="J204" s="3"/>
      <c r="K204" s="3"/>
      <c r="L204" s="3"/>
      <c r="M204" s="3"/>
      <c r="N204" s="3"/>
      <c r="O204" s="3"/>
      <c r="P204" s="3"/>
      <c r="Q204" s="3"/>
      <c r="R204" s="3"/>
      <c r="S204" s="3"/>
    </row>
    <row r="205" spans="1:19" ht="50.1" customHeight="1" x14ac:dyDescent="0.25">
      <c r="A205" s="3"/>
      <c r="B205" s="3"/>
      <c r="C205" s="3"/>
      <c r="D205" s="3"/>
      <c r="E205" s="3"/>
      <c r="F205" s="3"/>
      <c r="G205" s="3"/>
      <c r="H205" s="3"/>
      <c r="I205" s="3"/>
      <c r="J205" s="3"/>
      <c r="K205" s="3"/>
      <c r="L205" s="3"/>
      <c r="M205" s="3"/>
      <c r="N205" s="3"/>
      <c r="O205" s="3"/>
      <c r="P205" s="3"/>
      <c r="Q205" s="3"/>
      <c r="R205" s="3"/>
      <c r="S205" s="3"/>
    </row>
    <row r="206" spans="1:19" ht="50.1" customHeight="1" x14ac:dyDescent="0.25">
      <c r="A206" s="3"/>
      <c r="B206" s="3"/>
      <c r="C206" s="3"/>
      <c r="D206" s="3"/>
      <c r="E206" s="3"/>
      <c r="F206" s="3"/>
      <c r="G206" s="3"/>
      <c r="H206" s="3"/>
      <c r="I206" s="3"/>
      <c r="J206" s="3"/>
      <c r="K206" s="3"/>
      <c r="L206" s="3"/>
      <c r="M206" s="3"/>
      <c r="N206" s="3"/>
      <c r="O206" s="3"/>
      <c r="P206" s="3"/>
      <c r="Q206" s="3"/>
      <c r="R206" s="3"/>
      <c r="S206" s="3"/>
    </row>
    <row r="207" spans="1:19" ht="50.1" customHeight="1" x14ac:dyDescent="0.25">
      <c r="A207" s="3"/>
      <c r="B207" s="3"/>
      <c r="C207" s="3"/>
      <c r="D207" s="3"/>
      <c r="E207" s="3"/>
      <c r="F207" s="3"/>
      <c r="G207" s="3"/>
      <c r="H207" s="3"/>
      <c r="I207" s="3"/>
      <c r="J207" s="3"/>
      <c r="K207" s="3"/>
      <c r="L207" s="3"/>
      <c r="M207" s="3"/>
      <c r="N207" s="3"/>
      <c r="O207" s="3"/>
      <c r="P207" s="3"/>
      <c r="Q207" s="3"/>
      <c r="R207" s="3"/>
      <c r="S207" s="3"/>
    </row>
    <row r="208" spans="1:19" ht="50.1" customHeight="1" x14ac:dyDescent="0.25">
      <c r="A208" s="3"/>
      <c r="B208" s="3"/>
      <c r="C208" s="3"/>
      <c r="D208" s="3"/>
      <c r="E208" s="3"/>
      <c r="F208" s="3"/>
      <c r="G208" s="3"/>
      <c r="H208" s="3"/>
      <c r="I208" s="3"/>
      <c r="J208" s="3"/>
      <c r="K208" s="3"/>
      <c r="L208" s="3"/>
      <c r="M208" s="3"/>
      <c r="N208" s="3"/>
      <c r="O208" s="3"/>
      <c r="P208" s="3"/>
      <c r="Q208" s="3"/>
      <c r="R208" s="3"/>
      <c r="S208" s="3"/>
    </row>
    <row r="209" spans="1:19" ht="50.1" customHeight="1" x14ac:dyDescent="0.25">
      <c r="A209" s="3"/>
      <c r="B209" s="3"/>
      <c r="C209" s="3"/>
      <c r="D209" s="3"/>
      <c r="E209" s="3"/>
      <c r="F209" s="3"/>
      <c r="G209" s="3"/>
      <c r="H209" s="3"/>
      <c r="I209" s="3"/>
      <c r="J209" s="3"/>
      <c r="K209" s="3"/>
      <c r="L209" s="3"/>
      <c r="M209" s="3"/>
      <c r="N209" s="3"/>
      <c r="O209" s="3"/>
      <c r="P209" s="3"/>
      <c r="Q209" s="3"/>
      <c r="R209" s="3"/>
      <c r="S209" s="3"/>
    </row>
    <row r="210" spans="1:19" ht="50.1" customHeight="1" x14ac:dyDescent="0.25">
      <c r="A210" s="3"/>
      <c r="B210" s="3"/>
      <c r="C210" s="3"/>
      <c r="D210" s="3"/>
      <c r="E210" s="3"/>
      <c r="F210" s="3"/>
      <c r="G210" s="3"/>
      <c r="H210" s="3"/>
      <c r="I210" s="3"/>
      <c r="J210" s="3"/>
      <c r="K210" s="3"/>
      <c r="L210" s="3"/>
      <c r="M210" s="3"/>
      <c r="N210" s="3"/>
      <c r="O210" s="3"/>
      <c r="P210" s="3"/>
      <c r="Q210" s="3"/>
      <c r="R210" s="3"/>
      <c r="S210" s="3"/>
    </row>
    <row r="211" spans="1:19" ht="50.1" customHeight="1" x14ac:dyDescent="0.25">
      <c r="A211" s="3"/>
      <c r="B211" s="3"/>
      <c r="C211" s="3"/>
      <c r="D211" s="3"/>
      <c r="E211" s="3"/>
      <c r="F211" s="3"/>
      <c r="G211" s="3"/>
      <c r="H211" s="3"/>
      <c r="I211" s="3"/>
      <c r="J211" s="3"/>
      <c r="K211" s="3"/>
      <c r="L211" s="3"/>
      <c r="M211" s="3"/>
      <c r="N211" s="3"/>
      <c r="O211" s="3"/>
      <c r="P211" s="3"/>
      <c r="Q211" s="3"/>
      <c r="R211" s="3"/>
      <c r="S211" s="3"/>
    </row>
    <row r="212" spans="1:19" ht="50.1" customHeight="1" x14ac:dyDescent="0.25">
      <c r="A212" s="3"/>
      <c r="B212" s="3"/>
      <c r="C212" s="3"/>
      <c r="D212" s="3"/>
      <c r="E212" s="3"/>
      <c r="F212" s="3"/>
      <c r="G212" s="3"/>
      <c r="H212" s="3"/>
      <c r="I212" s="3"/>
      <c r="J212" s="3"/>
      <c r="K212" s="3"/>
      <c r="L212" s="3"/>
      <c r="M212" s="3"/>
      <c r="N212" s="3"/>
      <c r="O212" s="3"/>
      <c r="P212" s="3"/>
      <c r="Q212" s="3"/>
      <c r="R212" s="3"/>
      <c r="S212" s="3"/>
    </row>
    <row r="213" spans="1:19" ht="50.1" customHeight="1" x14ac:dyDescent="0.25">
      <c r="A213" s="3"/>
      <c r="B213" s="3"/>
      <c r="C213" s="3"/>
      <c r="D213" s="3"/>
      <c r="E213" s="3"/>
      <c r="F213" s="3"/>
      <c r="G213" s="3"/>
      <c r="H213" s="3"/>
      <c r="I213" s="3"/>
      <c r="J213" s="3"/>
      <c r="K213" s="3"/>
      <c r="L213" s="3"/>
      <c r="M213" s="3"/>
      <c r="N213" s="3"/>
      <c r="O213" s="3"/>
      <c r="P213" s="3"/>
      <c r="Q213" s="3"/>
      <c r="R213" s="3"/>
      <c r="S213" s="3"/>
    </row>
    <row r="214" spans="1:19" ht="50.1" customHeight="1" x14ac:dyDescent="0.25">
      <c r="A214" s="3"/>
      <c r="B214" s="3"/>
      <c r="C214" s="3"/>
      <c r="D214" s="3"/>
      <c r="E214" s="3"/>
      <c r="F214" s="3"/>
      <c r="G214" s="3"/>
      <c r="H214" s="3"/>
      <c r="I214" s="3"/>
      <c r="J214" s="3"/>
      <c r="K214" s="3"/>
      <c r="L214" s="3"/>
      <c r="M214" s="3"/>
      <c r="N214" s="3"/>
      <c r="O214" s="3"/>
      <c r="P214" s="3"/>
      <c r="Q214" s="3"/>
      <c r="R214" s="3"/>
      <c r="S214" s="3"/>
    </row>
    <row r="215" spans="1:19" ht="50.1" customHeight="1" x14ac:dyDescent="0.25">
      <c r="A215" s="3"/>
      <c r="B215" s="3"/>
      <c r="C215" s="3"/>
      <c r="D215" s="3"/>
      <c r="E215" s="3"/>
      <c r="F215" s="3"/>
      <c r="G215" s="3"/>
      <c r="H215" s="3"/>
      <c r="I215" s="3"/>
      <c r="J215" s="3"/>
      <c r="K215" s="3"/>
      <c r="L215" s="3"/>
      <c r="M215" s="3"/>
      <c r="N215" s="3"/>
      <c r="O215" s="3"/>
      <c r="P215" s="3"/>
      <c r="Q215" s="3"/>
      <c r="R215" s="3"/>
      <c r="S215" s="3"/>
    </row>
    <row r="216" spans="1:19" ht="50.1" customHeight="1" x14ac:dyDescent="0.25">
      <c r="A216" s="3"/>
      <c r="B216" s="3"/>
      <c r="C216" s="3"/>
      <c r="D216" s="3"/>
      <c r="E216" s="3"/>
      <c r="F216" s="3"/>
      <c r="G216" s="3"/>
      <c r="H216" s="3"/>
      <c r="I216" s="3"/>
      <c r="J216" s="3"/>
      <c r="K216" s="3"/>
      <c r="L216" s="3"/>
      <c r="M216" s="3"/>
      <c r="N216" s="3"/>
      <c r="O216" s="3"/>
      <c r="P216" s="3"/>
      <c r="Q216" s="3"/>
      <c r="R216" s="3"/>
      <c r="S216" s="3"/>
    </row>
    <row r="217" spans="1:19" ht="50.1" customHeight="1" x14ac:dyDescent="0.25">
      <c r="A217" s="3"/>
      <c r="B217" s="3"/>
      <c r="C217" s="3"/>
      <c r="D217" s="3"/>
      <c r="E217" s="3"/>
      <c r="F217" s="3"/>
      <c r="G217" s="3"/>
      <c r="H217" s="3"/>
      <c r="I217" s="3"/>
      <c r="J217" s="3"/>
      <c r="K217" s="3"/>
      <c r="L217" s="3"/>
      <c r="M217" s="3"/>
      <c r="N217" s="3"/>
      <c r="O217" s="3"/>
      <c r="P217" s="3"/>
      <c r="Q217" s="3"/>
      <c r="R217" s="3"/>
      <c r="S217" s="3"/>
    </row>
    <row r="218" spans="1:19" ht="50.1" customHeight="1" x14ac:dyDescent="0.25">
      <c r="A218" s="3"/>
      <c r="B218" s="3"/>
      <c r="C218" s="3"/>
      <c r="D218" s="3"/>
      <c r="E218" s="3"/>
      <c r="F218" s="3"/>
      <c r="G218" s="3"/>
      <c r="H218" s="3"/>
      <c r="I218" s="3"/>
      <c r="J218" s="3"/>
      <c r="K218" s="3"/>
      <c r="L218" s="3"/>
      <c r="M218" s="3"/>
      <c r="N218" s="3"/>
      <c r="O218" s="3"/>
      <c r="P218" s="3"/>
      <c r="Q218" s="3"/>
      <c r="R218" s="3"/>
      <c r="S218" s="3"/>
    </row>
    <row r="219" spans="1:19" ht="50.1" customHeight="1" x14ac:dyDescent="0.25">
      <c r="A219" s="3"/>
      <c r="B219" s="3"/>
      <c r="C219" s="3"/>
      <c r="D219" s="3"/>
      <c r="E219" s="3"/>
      <c r="F219" s="3"/>
      <c r="G219" s="3"/>
      <c r="H219" s="3"/>
      <c r="I219" s="3"/>
      <c r="J219" s="3"/>
      <c r="K219" s="3"/>
      <c r="L219" s="3"/>
      <c r="M219" s="3"/>
      <c r="N219" s="3"/>
      <c r="O219" s="3"/>
      <c r="P219" s="3"/>
      <c r="Q219" s="3"/>
      <c r="R219" s="3"/>
      <c r="S219" s="3"/>
    </row>
    <row r="220" spans="1:19" ht="50.1" customHeight="1" x14ac:dyDescent="0.25">
      <c r="A220" s="3"/>
      <c r="B220" s="3"/>
      <c r="C220" s="3"/>
      <c r="D220" s="3"/>
      <c r="E220" s="3"/>
      <c r="F220" s="3"/>
      <c r="G220" s="3"/>
      <c r="H220" s="3"/>
      <c r="I220" s="3"/>
      <c r="J220" s="3"/>
      <c r="K220" s="3"/>
      <c r="L220" s="3"/>
      <c r="M220" s="3"/>
      <c r="N220" s="3"/>
      <c r="O220" s="3"/>
      <c r="P220" s="3"/>
      <c r="Q220" s="3"/>
      <c r="R220" s="3"/>
      <c r="S220" s="3"/>
    </row>
    <row r="221" spans="1:19" ht="50.1" customHeight="1" x14ac:dyDescent="0.25">
      <c r="A221" s="3"/>
      <c r="B221" s="3"/>
      <c r="C221" s="3"/>
      <c r="D221" s="3"/>
      <c r="E221" s="3"/>
      <c r="F221" s="3"/>
      <c r="G221" s="3"/>
      <c r="H221" s="3"/>
      <c r="I221" s="3"/>
      <c r="J221" s="3"/>
      <c r="K221" s="3"/>
      <c r="L221" s="3"/>
      <c r="M221" s="3"/>
      <c r="N221" s="3"/>
      <c r="O221" s="3"/>
      <c r="P221" s="3"/>
      <c r="Q221" s="3"/>
      <c r="R221" s="3"/>
      <c r="S221" s="3"/>
    </row>
    <row r="222" spans="1:19" ht="50.1" customHeight="1" x14ac:dyDescent="0.25">
      <c r="A222" s="3"/>
      <c r="B222" s="3"/>
      <c r="C222" s="3"/>
      <c r="D222" s="3"/>
      <c r="E222" s="3"/>
      <c r="F222" s="3"/>
      <c r="G222" s="3"/>
      <c r="H222" s="3"/>
      <c r="I222" s="3"/>
      <c r="J222" s="3"/>
      <c r="K222" s="3"/>
      <c r="L222" s="3"/>
      <c r="M222" s="3"/>
      <c r="N222" s="3"/>
      <c r="O222" s="3"/>
      <c r="P222" s="3"/>
      <c r="Q222" s="3"/>
      <c r="R222" s="3"/>
      <c r="S222" s="3"/>
    </row>
    <row r="223" spans="1:19" ht="50.1" customHeight="1" x14ac:dyDescent="0.25">
      <c r="A223" s="3"/>
      <c r="B223" s="3"/>
      <c r="C223" s="3"/>
      <c r="D223" s="3"/>
      <c r="E223" s="3"/>
      <c r="F223" s="3"/>
      <c r="G223" s="3"/>
      <c r="H223" s="3"/>
      <c r="I223" s="3"/>
      <c r="J223" s="3"/>
      <c r="K223" s="3"/>
      <c r="L223" s="3"/>
      <c r="M223" s="3"/>
      <c r="N223" s="3"/>
      <c r="O223" s="3"/>
      <c r="P223" s="3"/>
      <c r="Q223" s="3"/>
      <c r="R223" s="3"/>
      <c r="S223" s="3"/>
    </row>
    <row r="224" spans="1:19" ht="50.1" customHeight="1" x14ac:dyDescent="0.25">
      <c r="A224" s="3"/>
      <c r="B224" s="3"/>
      <c r="C224" s="3"/>
      <c r="D224" s="3"/>
      <c r="E224" s="3"/>
      <c r="F224" s="3"/>
      <c r="G224" s="3"/>
      <c r="H224" s="3"/>
      <c r="I224" s="3"/>
      <c r="J224" s="3"/>
      <c r="K224" s="3"/>
      <c r="L224" s="3"/>
      <c r="M224" s="3"/>
      <c r="N224" s="3"/>
      <c r="O224" s="3"/>
      <c r="P224" s="3"/>
      <c r="Q224" s="3"/>
      <c r="R224" s="3"/>
      <c r="S224" s="3"/>
    </row>
    <row r="225" spans="1:19" ht="50.1" customHeight="1" x14ac:dyDescent="0.25">
      <c r="A225" s="3"/>
      <c r="B225" s="3"/>
      <c r="C225" s="3"/>
      <c r="D225" s="3"/>
      <c r="E225" s="3"/>
      <c r="F225" s="3"/>
      <c r="G225" s="3"/>
      <c r="H225" s="3"/>
      <c r="I225" s="3"/>
      <c r="J225" s="3"/>
      <c r="K225" s="3"/>
      <c r="L225" s="3"/>
      <c r="M225" s="3"/>
      <c r="N225" s="3"/>
      <c r="O225" s="3"/>
      <c r="P225" s="3"/>
      <c r="Q225" s="3"/>
      <c r="R225" s="3"/>
      <c r="S225" s="3"/>
    </row>
    <row r="226" spans="1:19" ht="50.1" customHeight="1" x14ac:dyDescent="0.25">
      <c r="A226" s="3"/>
      <c r="B226" s="3"/>
      <c r="C226" s="3"/>
      <c r="D226" s="3"/>
      <c r="E226" s="3"/>
      <c r="F226" s="3"/>
      <c r="G226" s="3"/>
      <c r="H226" s="3"/>
      <c r="I226" s="3"/>
      <c r="J226" s="3"/>
      <c r="K226" s="3"/>
      <c r="L226" s="3"/>
      <c r="M226" s="3"/>
      <c r="N226" s="3"/>
      <c r="O226" s="3"/>
      <c r="P226" s="3"/>
      <c r="Q226" s="3"/>
      <c r="R226" s="3"/>
      <c r="S226" s="3"/>
    </row>
    <row r="227" spans="1:19" ht="50.1" customHeight="1" x14ac:dyDescent="0.25">
      <c r="A227" s="3"/>
      <c r="B227" s="3"/>
      <c r="C227" s="3"/>
      <c r="D227" s="3"/>
      <c r="E227" s="3"/>
      <c r="F227" s="3"/>
      <c r="G227" s="3"/>
      <c r="H227" s="3"/>
      <c r="I227" s="3"/>
      <c r="J227" s="3"/>
      <c r="K227" s="3"/>
      <c r="L227" s="3"/>
      <c r="M227" s="3"/>
      <c r="N227" s="3"/>
      <c r="O227" s="3"/>
      <c r="P227" s="3"/>
      <c r="Q227" s="3"/>
      <c r="R227" s="3"/>
      <c r="S227" s="3"/>
    </row>
    <row r="228" spans="1:19" ht="50.1" customHeight="1" x14ac:dyDescent="0.25">
      <c r="A228" s="3"/>
      <c r="B228" s="3"/>
      <c r="C228" s="3"/>
      <c r="D228" s="3"/>
      <c r="E228" s="3"/>
      <c r="F228" s="3"/>
      <c r="G228" s="3"/>
      <c r="H228" s="3"/>
      <c r="I228" s="3"/>
      <c r="J228" s="3"/>
      <c r="K228" s="3"/>
      <c r="L228" s="3"/>
      <c r="M228" s="3"/>
      <c r="N228" s="3"/>
      <c r="O228" s="3"/>
      <c r="P228" s="3"/>
      <c r="Q228" s="3"/>
      <c r="R228" s="3"/>
      <c r="S228" s="3"/>
    </row>
    <row r="229" spans="1:19" ht="50.1" customHeight="1" x14ac:dyDescent="0.25">
      <c r="A229" s="3"/>
      <c r="B229" s="3"/>
      <c r="C229" s="3"/>
      <c r="D229" s="3"/>
      <c r="E229" s="3"/>
      <c r="F229" s="3"/>
      <c r="G229" s="3"/>
      <c r="H229" s="3"/>
      <c r="I229" s="3"/>
      <c r="J229" s="3"/>
      <c r="K229" s="3"/>
      <c r="L229" s="3"/>
      <c r="M229" s="3"/>
      <c r="N229" s="3"/>
      <c r="O229" s="3"/>
      <c r="P229" s="3"/>
      <c r="Q229" s="3"/>
      <c r="R229" s="3"/>
      <c r="S229" s="3"/>
    </row>
    <row r="230" spans="1:19" ht="50.1" customHeight="1" x14ac:dyDescent="0.25">
      <c r="A230" s="3"/>
      <c r="B230" s="3"/>
      <c r="C230" s="3"/>
      <c r="D230" s="3"/>
      <c r="E230" s="3"/>
      <c r="F230" s="3"/>
      <c r="G230" s="3"/>
      <c r="H230" s="3"/>
      <c r="I230" s="3"/>
      <c r="J230" s="3"/>
      <c r="K230" s="3"/>
      <c r="L230" s="3"/>
      <c r="M230" s="3"/>
      <c r="N230" s="3"/>
      <c r="O230" s="3"/>
      <c r="P230" s="3"/>
      <c r="Q230" s="3"/>
      <c r="R230" s="3"/>
      <c r="S230" s="3"/>
    </row>
    <row r="231" spans="1:19" ht="50.1" customHeight="1" x14ac:dyDescent="0.25">
      <c r="A231" s="3"/>
      <c r="B231" s="3"/>
      <c r="C231" s="3"/>
      <c r="D231" s="3"/>
      <c r="E231" s="3"/>
      <c r="F231" s="3"/>
      <c r="G231" s="3"/>
      <c r="H231" s="3"/>
      <c r="I231" s="3"/>
      <c r="J231" s="3"/>
      <c r="K231" s="3"/>
      <c r="L231" s="3"/>
      <c r="M231" s="3"/>
      <c r="N231" s="3"/>
      <c r="O231" s="3"/>
      <c r="P231" s="3"/>
      <c r="Q231" s="3"/>
      <c r="R231" s="3"/>
      <c r="S231" s="3"/>
    </row>
    <row r="232" spans="1:19" ht="50.1" customHeight="1" x14ac:dyDescent="0.25">
      <c r="A232" s="3"/>
      <c r="B232" s="3"/>
      <c r="C232" s="3"/>
      <c r="D232" s="3"/>
      <c r="E232" s="3"/>
      <c r="F232" s="3"/>
      <c r="G232" s="3"/>
      <c r="H232" s="3"/>
      <c r="I232" s="3"/>
      <c r="J232" s="3"/>
      <c r="K232" s="3"/>
      <c r="L232" s="3"/>
      <c r="M232" s="3"/>
      <c r="N232" s="3"/>
      <c r="O232" s="3"/>
      <c r="P232" s="3"/>
      <c r="Q232" s="3"/>
      <c r="R232" s="3"/>
      <c r="S232" s="3"/>
    </row>
    <row r="233" spans="1:19" ht="50.1" customHeight="1" x14ac:dyDescent="0.25">
      <c r="A233" s="3"/>
      <c r="B233" s="3"/>
      <c r="C233" s="3"/>
      <c r="D233" s="3"/>
      <c r="E233" s="3"/>
      <c r="F233" s="3"/>
      <c r="G233" s="3"/>
      <c r="H233" s="3"/>
      <c r="I233" s="3"/>
      <c r="J233" s="3"/>
      <c r="K233" s="3"/>
      <c r="L233" s="3"/>
      <c r="M233" s="3"/>
      <c r="N233" s="3"/>
      <c r="O233" s="3"/>
      <c r="P233" s="3"/>
      <c r="Q233" s="3"/>
      <c r="R233" s="3"/>
      <c r="S233" s="3"/>
    </row>
    <row r="234" spans="1:19" ht="50.1" customHeight="1" x14ac:dyDescent="0.25">
      <c r="A234" s="3"/>
      <c r="B234" s="3"/>
      <c r="C234" s="3"/>
      <c r="D234" s="3"/>
      <c r="E234" s="3"/>
      <c r="F234" s="3"/>
      <c r="G234" s="3"/>
      <c r="H234" s="3"/>
      <c r="I234" s="3"/>
      <c r="J234" s="3"/>
      <c r="K234" s="3"/>
      <c r="L234" s="3"/>
      <c r="M234" s="3"/>
      <c r="N234" s="3"/>
      <c r="O234" s="3"/>
      <c r="P234" s="3"/>
      <c r="Q234" s="3"/>
      <c r="R234" s="3"/>
      <c r="S234" s="3"/>
    </row>
    <row r="235" spans="1:19" ht="50.1" customHeight="1" x14ac:dyDescent="0.25">
      <c r="A235" s="3"/>
      <c r="B235" s="3"/>
      <c r="C235" s="3"/>
      <c r="D235" s="3"/>
      <c r="E235" s="3"/>
      <c r="F235" s="3"/>
      <c r="G235" s="3"/>
      <c r="H235" s="3"/>
      <c r="I235" s="3"/>
      <c r="J235" s="3"/>
      <c r="K235" s="3"/>
      <c r="L235" s="3"/>
      <c r="M235" s="3"/>
      <c r="N235" s="3"/>
      <c r="O235" s="3"/>
      <c r="P235" s="3"/>
      <c r="Q235" s="3"/>
      <c r="R235" s="3"/>
      <c r="S235" s="3"/>
    </row>
    <row r="236" spans="1:19" ht="50.1" customHeight="1" x14ac:dyDescent="0.25">
      <c r="A236" s="3"/>
      <c r="B236" s="3"/>
      <c r="C236" s="3"/>
      <c r="D236" s="3"/>
      <c r="E236" s="3"/>
      <c r="F236" s="3"/>
      <c r="G236" s="3"/>
      <c r="H236" s="3"/>
      <c r="I236" s="3"/>
      <c r="J236" s="3"/>
      <c r="K236" s="3"/>
      <c r="L236" s="3"/>
      <c r="M236" s="3"/>
      <c r="N236" s="3"/>
      <c r="O236" s="3"/>
      <c r="P236" s="3"/>
      <c r="Q236" s="3"/>
      <c r="R236" s="3"/>
      <c r="S236" s="3"/>
    </row>
    <row r="237" spans="1:19" ht="50.1" customHeight="1" x14ac:dyDescent="0.25">
      <c r="A237" s="3"/>
      <c r="B237" s="3"/>
      <c r="C237" s="3"/>
      <c r="D237" s="3"/>
      <c r="E237" s="3"/>
      <c r="F237" s="3"/>
      <c r="G237" s="3"/>
      <c r="H237" s="3"/>
      <c r="I237" s="3"/>
      <c r="J237" s="3"/>
      <c r="K237" s="3"/>
      <c r="L237" s="3"/>
      <c r="M237" s="3"/>
      <c r="N237" s="3"/>
      <c r="O237" s="3"/>
      <c r="P237" s="3"/>
      <c r="Q237" s="3"/>
      <c r="R237" s="3"/>
      <c r="S237" s="3"/>
    </row>
    <row r="238" spans="1:19" ht="50.1" customHeight="1" x14ac:dyDescent="0.25">
      <c r="A238" s="3"/>
      <c r="B238" s="3"/>
      <c r="C238" s="3"/>
      <c r="D238" s="3"/>
      <c r="E238" s="3"/>
      <c r="F238" s="3"/>
      <c r="G238" s="3"/>
      <c r="H238" s="3"/>
      <c r="I238" s="3"/>
      <c r="J238" s="3"/>
      <c r="K238" s="3"/>
      <c r="L238" s="3"/>
      <c r="M238" s="3"/>
      <c r="N238" s="3"/>
      <c r="O238" s="3"/>
      <c r="P238" s="3"/>
      <c r="Q238" s="3"/>
      <c r="R238" s="3"/>
      <c r="S238" s="3"/>
    </row>
    <row r="239" spans="1:19" ht="50.1" customHeight="1" x14ac:dyDescent="0.25">
      <c r="A239" s="3"/>
      <c r="B239" s="3"/>
      <c r="C239" s="3"/>
      <c r="D239" s="3"/>
      <c r="E239" s="3"/>
      <c r="F239" s="3"/>
      <c r="G239" s="3"/>
      <c r="H239" s="3"/>
      <c r="I239" s="3"/>
      <c r="J239" s="3"/>
      <c r="K239" s="3"/>
      <c r="L239" s="3"/>
      <c r="M239" s="3"/>
      <c r="N239" s="3"/>
      <c r="O239" s="3"/>
      <c r="P239" s="3"/>
      <c r="Q239" s="3"/>
      <c r="R239" s="3"/>
      <c r="S239" s="3"/>
    </row>
    <row r="240" spans="1:19" ht="50.1" customHeight="1" x14ac:dyDescent="0.25">
      <c r="A240" s="3"/>
      <c r="B240" s="3"/>
      <c r="C240" s="3"/>
      <c r="D240" s="3"/>
      <c r="E240" s="3"/>
      <c r="F240" s="3"/>
      <c r="G240" s="3"/>
      <c r="H240" s="3"/>
      <c r="I240" s="3"/>
      <c r="J240" s="3"/>
      <c r="K240" s="3"/>
      <c r="L240" s="3"/>
      <c r="M240" s="3"/>
      <c r="N240" s="3"/>
      <c r="O240" s="3"/>
      <c r="P240" s="3"/>
      <c r="Q240" s="3"/>
      <c r="R240" s="3"/>
      <c r="S240" s="3"/>
    </row>
    <row r="241" spans="3:4" ht="50.1" customHeight="1" x14ac:dyDescent="0.25">
      <c r="C241" s="3"/>
      <c r="D241" s="3"/>
    </row>
  </sheetData>
  <sortState ref="A2:HD241">
    <sortCondition ref="K2:K24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241"/>
  <sheetViews>
    <sheetView workbookViewId="0">
      <selection sqref="A1:XFD1048576"/>
    </sheetView>
  </sheetViews>
  <sheetFormatPr defaultColWidth="8.85546875" defaultRowHeight="15" x14ac:dyDescent="0.25"/>
  <cols>
    <col min="1" max="1" width="18.28515625" style="1" customWidth="1"/>
    <col min="2" max="3" width="28.28515625" style="1" hidden="1" customWidth="1"/>
    <col min="4" max="4" width="16.7109375" style="1" hidden="1" customWidth="1"/>
    <col min="5" max="5" width="8" style="1" customWidth="1"/>
    <col min="6" max="6" width="30.85546875" style="1" customWidth="1"/>
    <col min="7" max="7" width="15.7109375" style="1" customWidth="1"/>
    <col min="8" max="8" width="25.140625" style="1" customWidth="1"/>
    <col min="9" max="9" width="38.85546875" style="1" customWidth="1"/>
    <col min="10" max="10" width="28.140625" style="1" customWidth="1"/>
    <col min="11" max="18" width="21.140625" style="1" customWidth="1"/>
    <col min="19" max="19" width="41.7109375" style="1" customWidth="1"/>
    <col min="20" max="21" width="21.140625" style="2" customWidth="1"/>
    <col min="22" max="22" width="26.5703125" style="2" customWidth="1"/>
    <col min="23" max="23" width="50.42578125" style="2" customWidth="1"/>
    <col min="24" max="24" width="13.42578125" style="2" customWidth="1"/>
    <col min="25" max="25" width="39.28515625" style="2" customWidth="1"/>
    <col min="26" max="26" width="8.85546875" style="2"/>
    <col min="27" max="27" width="10.7109375" style="2" customWidth="1"/>
    <col min="28" max="29" width="8.85546875" style="2"/>
    <col min="30" max="30" width="20.42578125" style="2" customWidth="1"/>
    <col min="31" max="31" width="26" style="2" customWidth="1"/>
    <col min="32" max="32" width="13.85546875" style="2" customWidth="1"/>
    <col min="33" max="33" width="26.85546875" style="2" customWidth="1"/>
    <col min="34" max="34" width="18.28515625" style="2" bestFit="1" customWidth="1"/>
    <col min="35" max="35" width="59.5703125" style="2" customWidth="1"/>
    <col min="36" max="36" width="21.28515625" style="2" customWidth="1"/>
    <col min="37" max="37" width="76.85546875" style="2" customWidth="1"/>
    <col min="38" max="38" width="20.42578125" style="2" customWidth="1"/>
    <col min="39" max="39" width="24" style="2" customWidth="1"/>
    <col min="40" max="40" width="24.42578125" style="2" customWidth="1"/>
    <col min="41" max="41" width="9.28515625" style="2" customWidth="1"/>
    <col min="42" max="42" width="34.140625" style="2" customWidth="1"/>
    <col min="43" max="44" width="23" style="2" customWidth="1"/>
    <col min="45" max="45" width="52.85546875" style="2" customWidth="1"/>
    <col min="46" max="46" width="12.85546875" style="2" customWidth="1"/>
    <col min="47" max="47" width="21.42578125" style="2" customWidth="1"/>
    <col min="48" max="48" width="16.140625" style="2" bestFit="1" customWidth="1"/>
    <col min="49" max="50" width="17.85546875" style="2" customWidth="1"/>
    <col min="51" max="51" width="17.5703125" style="2" customWidth="1"/>
    <col min="52" max="52" width="16.5703125" style="2" customWidth="1"/>
    <col min="53" max="53" width="25.28515625" style="2" customWidth="1"/>
    <col min="54" max="54" width="16.5703125" style="2" customWidth="1"/>
    <col min="55" max="55" width="12.140625" style="2" customWidth="1"/>
    <col min="56" max="56" width="13.85546875" style="2" customWidth="1"/>
    <col min="57" max="57" width="10.42578125" style="2" customWidth="1"/>
    <col min="58" max="58" width="13.140625" style="2" customWidth="1"/>
    <col min="59" max="59" width="21.5703125" style="2" customWidth="1"/>
    <col min="60" max="60" width="13.140625" style="2" customWidth="1"/>
    <col min="61" max="61" width="13.42578125" style="2" customWidth="1"/>
    <col min="62" max="62" width="14.7109375" style="2" customWidth="1"/>
    <col min="63" max="63" width="14.140625" style="2" customWidth="1"/>
    <col min="64" max="65" width="13.85546875" style="2" customWidth="1"/>
    <col min="66" max="66" width="17.140625" style="2" customWidth="1"/>
    <col min="67" max="67" width="19.28515625" style="2" customWidth="1"/>
    <col min="68" max="68" width="18.28515625" style="2" customWidth="1"/>
    <col min="69" max="69" width="31.85546875" style="2" customWidth="1"/>
    <col min="70" max="70" width="22" style="2" customWidth="1"/>
    <col min="71" max="71" width="17.140625" style="2" customWidth="1"/>
    <col min="72" max="72" width="20.42578125" style="2" customWidth="1"/>
    <col min="73" max="73" width="17.5703125" style="2" customWidth="1"/>
    <col min="74" max="75" width="12.7109375" style="2" customWidth="1"/>
    <col min="76" max="77" width="16.5703125" style="2" customWidth="1"/>
    <col min="78" max="79" width="18.28515625" style="2" customWidth="1"/>
    <col min="80" max="82" width="15.7109375" style="2" customWidth="1"/>
    <col min="83" max="84" width="20.85546875" style="2" customWidth="1"/>
    <col min="85" max="86" width="13.7109375" style="2" customWidth="1"/>
    <col min="87" max="87" width="11.28515625" style="2" customWidth="1"/>
    <col min="88" max="88" width="17.140625" style="2" customWidth="1"/>
    <col min="89" max="89" width="18.28515625" style="2" customWidth="1"/>
    <col min="90" max="90" width="14.140625" style="2" customWidth="1"/>
    <col min="91" max="91" width="14.7109375" style="2" customWidth="1"/>
    <col min="92" max="92" width="22.7109375" style="2" customWidth="1"/>
    <col min="93" max="93" width="20.140625" style="2" customWidth="1"/>
    <col min="94" max="94" width="13.7109375" style="2" customWidth="1"/>
    <col min="95" max="97" width="13.28515625" style="2" customWidth="1"/>
    <col min="98" max="98" width="18.85546875" style="2" customWidth="1"/>
    <col min="99" max="99" width="6.85546875" style="2" customWidth="1"/>
    <col min="100" max="100" width="8.28515625" style="2" customWidth="1"/>
    <col min="101" max="102" width="14.140625" style="2" customWidth="1"/>
    <col min="103" max="103" width="14.42578125" style="2" customWidth="1"/>
    <col min="104" max="104" width="14.140625" style="2" customWidth="1"/>
    <col min="105" max="105" width="26.5703125" style="2" customWidth="1"/>
    <col min="106" max="106" width="12.85546875" style="2" customWidth="1"/>
    <col min="107" max="107" width="10.5703125" style="2" customWidth="1"/>
    <col min="108" max="108" width="8.140625" style="2" customWidth="1"/>
    <col min="109" max="109" width="12.5703125" style="2" customWidth="1"/>
    <col min="110" max="110" width="11.7109375" style="2" customWidth="1"/>
    <col min="111" max="111" width="11.85546875" style="2" customWidth="1"/>
    <col min="112" max="112" width="11.5703125" style="2" customWidth="1"/>
    <col min="113" max="113" width="11.5703125" style="2" bestFit="1" customWidth="1"/>
    <col min="114" max="114" width="24.140625" style="2" customWidth="1"/>
    <col min="115" max="115" width="16.140625" style="2" customWidth="1"/>
    <col min="116" max="116" width="28" style="2" customWidth="1"/>
    <col min="117" max="117" width="12.42578125" style="2" customWidth="1"/>
    <col min="118" max="118" width="18.85546875" style="2" customWidth="1"/>
    <col min="119" max="119" width="15.85546875" style="2" customWidth="1"/>
    <col min="120" max="120" width="10.5703125" style="2" customWidth="1"/>
    <col min="121" max="121" width="13.7109375" style="2" customWidth="1"/>
    <col min="122" max="122" width="19" style="2" customWidth="1"/>
    <col min="123" max="125" width="15.7109375" style="2" customWidth="1"/>
    <col min="126" max="126" width="20" style="2" customWidth="1"/>
    <col min="127" max="127" width="14.28515625" style="2" customWidth="1"/>
    <col min="128" max="128" width="16.5703125" style="2" customWidth="1"/>
    <col min="129" max="129" width="12.5703125" style="2" customWidth="1"/>
    <col min="130" max="130" width="28" style="2" customWidth="1"/>
    <col min="131" max="131" width="18.85546875" style="2" customWidth="1"/>
    <col min="132" max="132" width="16.140625" style="2" customWidth="1"/>
    <col min="133" max="134" width="15.7109375" style="2" customWidth="1"/>
    <col min="135" max="135" width="14.140625" style="2" customWidth="1"/>
    <col min="136" max="136" width="18.28515625" style="2" customWidth="1"/>
    <col min="137" max="137" width="13.85546875" style="2" customWidth="1"/>
    <col min="138" max="138" width="16.140625" style="2" customWidth="1"/>
    <col min="139" max="139" width="10.28515625" style="2" customWidth="1"/>
    <col min="140" max="140" width="14.140625" style="2" customWidth="1"/>
    <col min="141" max="141" width="13" style="2" customWidth="1"/>
    <col min="142" max="142" width="18.140625" style="2" customWidth="1"/>
    <col min="143" max="143" width="14.85546875" style="2" customWidth="1"/>
    <col min="144" max="144" width="11.28515625" style="2" customWidth="1"/>
    <col min="145" max="145" width="30.7109375" style="2" customWidth="1"/>
    <col min="146" max="146" width="10.28515625" style="2" customWidth="1"/>
    <col min="147" max="147" width="30.7109375" style="2" customWidth="1"/>
    <col min="148" max="148" width="18.140625" style="2" customWidth="1"/>
    <col min="149" max="149" width="30.7109375" style="2" customWidth="1"/>
    <col min="150" max="150" width="11" style="2" customWidth="1"/>
    <col min="151" max="152" width="30.7109375" style="2" customWidth="1"/>
    <col min="153" max="153" width="8.5703125" style="2" customWidth="1"/>
    <col min="154" max="154" width="8.7109375" style="2" customWidth="1"/>
    <col min="155" max="155" width="9" style="2" customWidth="1"/>
    <col min="156" max="156" width="16.140625" style="2" customWidth="1"/>
    <col min="157" max="157" width="16.7109375" style="2" customWidth="1"/>
    <col min="158" max="160" width="30.7109375" style="2" customWidth="1"/>
    <col min="161" max="161" width="11.85546875" style="2" customWidth="1"/>
    <col min="162" max="162" width="13" style="2" customWidth="1"/>
    <col min="163" max="164" width="9.28515625" style="2" customWidth="1"/>
    <col min="165" max="165" width="14.28515625" style="2" customWidth="1"/>
    <col min="166" max="166" width="15.5703125" style="2" customWidth="1"/>
    <col min="167" max="167" width="21" style="2" customWidth="1"/>
    <col min="168" max="168" width="22.42578125" style="2" customWidth="1"/>
    <col min="169" max="169" width="14.140625" style="2" bestFit="1" customWidth="1"/>
    <col min="170" max="171" width="14.140625" style="2" customWidth="1"/>
    <col min="172" max="172" width="14.28515625" style="2" customWidth="1"/>
    <col min="173" max="173" width="14.140625" style="2" bestFit="1" customWidth="1"/>
    <col min="174" max="176" width="14.140625" style="2" customWidth="1"/>
    <col min="177" max="177" width="23.42578125" style="2" bestFit="1" customWidth="1"/>
    <col min="178" max="181" width="17.85546875" style="2" customWidth="1"/>
    <col min="182" max="184" width="19" style="2" customWidth="1"/>
    <col min="185" max="185" width="16" style="2" customWidth="1"/>
    <col min="186" max="186" width="18.7109375" style="2" bestFit="1" customWidth="1"/>
    <col min="187" max="187" width="15.7109375" style="2" customWidth="1"/>
    <col min="188" max="188" width="19.140625" style="2" customWidth="1"/>
    <col min="189" max="209" width="15.7109375" style="2" customWidth="1"/>
    <col min="210" max="211" width="12.7109375" style="2" customWidth="1"/>
    <col min="212" max="16384" width="8.85546875" style="3"/>
  </cols>
  <sheetData>
    <row r="1" spans="1:25" ht="122.25" customHeight="1" x14ac:dyDescent="0.25">
      <c r="A1" s="1" t="s">
        <v>0</v>
      </c>
      <c r="B1" s="1" t="s">
        <v>1</v>
      </c>
      <c r="C1" s="1" t="s">
        <v>2</v>
      </c>
      <c r="D1" s="1" t="s">
        <v>3</v>
      </c>
      <c r="E1" s="1" t="s">
        <v>4</v>
      </c>
      <c r="F1" s="1" t="s">
        <v>5</v>
      </c>
      <c r="G1" s="1" t="s">
        <v>6</v>
      </c>
      <c r="H1" s="1" t="s">
        <v>7</v>
      </c>
      <c r="I1" s="1" t="s">
        <v>8</v>
      </c>
      <c r="J1" s="1" t="s">
        <v>9</v>
      </c>
      <c r="K1" s="1" t="s">
        <v>348</v>
      </c>
      <c r="L1" s="1" t="s">
        <v>11</v>
      </c>
      <c r="M1" s="1" t="s">
        <v>12</v>
      </c>
      <c r="N1" s="1" t="s">
        <v>13</v>
      </c>
      <c r="O1" s="1" t="s">
        <v>14</v>
      </c>
      <c r="P1" s="1" t="s">
        <v>15</v>
      </c>
      <c r="Q1" s="1" t="s">
        <v>16</v>
      </c>
      <c r="R1" s="1" t="s">
        <v>17</v>
      </c>
      <c r="S1" s="1" t="s">
        <v>18</v>
      </c>
    </row>
    <row r="2" spans="1:25" ht="50.1" customHeight="1" x14ac:dyDescent="0.25">
      <c r="A2" s="1" t="s">
        <v>19</v>
      </c>
      <c r="D2" s="1">
        <v>81</v>
      </c>
      <c r="E2" s="4">
        <v>2</v>
      </c>
      <c r="F2" s="1">
        <v>0</v>
      </c>
      <c r="G2" s="1">
        <v>1</v>
      </c>
      <c r="H2" s="1">
        <v>2</v>
      </c>
      <c r="I2" s="1">
        <v>2</v>
      </c>
      <c r="J2" s="1">
        <v>2</v>
      </c>
      <c r="K2" s="1">
        <v>4</v>
      </c>
      <c r="M2" s="1">
        <v>1</v>
      </c>
      <c r="S2" s="1" t="s">
        <v>20</v>
      </c>
      <c r="T2" s="1" t="s">
        <v>11</v>
      </c>
      <c r="U2" s="1" t="s">
        <v>12</v>
      </c>
      <c r="V2" s="1" t="s">
        <v>13</v>
      </c>
      <c r="W2" s="1" t="s">
        <v>14</v>
      </c>
      <c r="X2" s="1" t="s">
        <v>15</v>
      </c>
      <c r="Y2" s="1" t="s">
        <v>16</v>
      </c>
    </row>
    <row r="3" spans="1:25" ht="50.1" customHeight="1" x14ac:dyDescent="0.25">
      <c r="A3" s="1" t="s">
        <v>21</v>
      </c>
      <c r="D3" s="1">
        <v>60</v>
      </c>
      <c r="E3" s="4">
        <v>0</v>
      </c>
      <c r="F3" s="1">
        <v>0</v>
      </c>
      <c r="G3" s="1">
        <v>0</v>
      </c>
      <c r="H3" s="1">
        <v>2</v>
      </c>
      <c r="I3" s="1">
        <v>2</v>
      </c>
      <c r="J3" s="1">
        <v>2</v>
      </c>
      <c r="K3" s="1">
        <v>1</v>
      </c>
      <c r="O3" s="1">
        <f>SUM(O1:O2)</f>
        <v>0</v>
      </c>
      <c r="P3" s="1">
        <v>1</v>
      </c>
      <c r="T3" s="5">
        <f>2/160</f>
        <v>1.2500000000000001E-2</v>
      </c>
      <c r="U3" s="5">
        <f>43/160</f>
        <v>0.26874999999999999</v>
      </c>
      <c r="V3" s="5">
        <f>0/160</f>
        <v>0</v>
      </c>
      <c r="W3" s="5">
        <f>10/160</f>
        <v>6.25E-2</v>
      </c>
      <c r="X3" s="5">
        <f>100/160</f>
        <v>0.625</v>
      </c>
      <c r="Y3" s="5">
        <f>5/160</f>
        <v>3.125E-2</v>
      </c>
    </row>
    <row r="4" spans="1:25" ht="50.1" customHeight="1" x14ac:dyDescent="0.25">
      <c r="A4" s="1" t="s">
        <v>22</v>
      </c>
      <c r="D4" s="1">
        <v>75</v>
      </c>
      <c r="E4" s="4">
        <v>0</v>
      </c>
      <c r="F4" s="1">
        <v>0</v>
      </c>
      <c r="G4" s="1">
        <v>0</v>
      </c>
      <c r="H4" s="1">
        <v>1</v>
      </c>
      <c r="I4" s="1">
        <v>2</v>
      </c>
      <c r="J4" s="1">
        <v>2</v>
      </c>
      <c r="K4" s="1">
        <v>1</v>
      </c>
      <c r="P4" s="1">
        <v>1</v>
      </c>
    </row>
    <row r="5" spans="1:25" ht="50.1" customHeight="1" x14ac:dyDescent="0.25">
      <c r="A5" s="1" t="s">
        <v>23</v>
      </c>
      <c r="D5" s="1">
        <v>74</v>
      </c>
      <c r="E5" s="4">
        <v>1</v>
      </c>
      <c r="F5" s="1">
        <v>0</v>
      </c>
      <c r="G5" s="1">
        <v>1</v>
      </c>
      <c r="H5" s="1">
        <v>1</v>
      </c>
      <c r="I5" s="1">
        <v>2</v>
      </c>
      <c r="J5" s="1">
        <v>2</v>
      </c>
      <c r="K5" s="1">
        <v>4</v>
      </c>
      <c r="M5" s="1">
        <v>1</v>
      </c>
    </row>
    <row r="6" spans="1:25" ht="50.1" customHeight="1" x14ac:dyDescent="0.25">
      <c r="A6" s="1" t="s">
        <v>24</v>
      </c>
      <c r="D6" s="1">
        <v>32</v>
      </c>
      <c r="E6" s="4">
        <v>0</v>
      </c>
      <c r="F6" s="1">
        <v>1</v>
      </c>
      <c r="G6" s="1">
        <v>0</v>
      </c>
      <c r="H6" s="1">
        <v>2</v>
      </c>
      <c r="I6" s="1">
        <v>2</v>
      </c>
      <c r="J6" s="1">
        <v>2</v>
      </c>
      <c r="K6" s="1">
        <v>2</v>
      </c>
      <c r="M6" s="1">
        <f>SUM(M1:M5)</f>
        <v>2</v>
      </c>
      <c r="O6" s="1">
        <v>1</v>
      </c>
      <c r="S6" s="1" t="s">
        <v>25</v>
      </c>
    </row>
    <row r="7" spans="1:25" ht="50.1" customHeight="1" x14ac:dyDescent="0.25">
      <c r="A7" s="1" t="s">
        <v>26</v>
      </c>
      <c r="D7" s="1">
        <v>40</v>
      </c>
      <c r="E7" s="4">
        <v>0</v>
      </c>
      <c r="F7" s="1">
        <v>1</v>
      </c>
      <c r="G7" s="1">
        <v>0</v>
      </c>
      <c r="H7" s="1">
        <v>2</v>
      </c>
      <c r="I7" s="1">
        <v>2</v>
      </c>
      <c r="J7" s="1">
        <v>2</v>
      </c>
      <c r="K7" s="1">
        <v>2</v>
      </c>
      <c r="O7" s="1">
        <v>1</v>
      </c>
      <c r="S7" s="1" t="s">
        <v>25</v>
      </c>
    </row>
    <row r="8" spans="1:25" ht="50.1" customHeight="1" x14ac:dyDescent="0.25">
      <c r="A8" s="4" t="s">
        <v>27</v>
      </c>
      <c r="B8" s="4"/>
      <c r="D8" s="4" t="s">
        <v>28</v>
      </c>
      <c r="E8" s="4">
        <v>0</v>
      </c>
      <c r="F8" s="4">
        <v>0</v>
      </c>
      <c r="G8" s="4">
        <v>0</v>
      </c>
      <c r="H8" s="1">
        <v>1</v>
      </c>
      <c r="I8" s="4">
        <v>2</v>
      </c>
      <c r="J8" s="4">
        <v>2</v>
      </c>
      <c r="K8" s="4">
        <v>1</v>
      </c>
      <c r="L8" s="4"/>
      <c r="M8" s="4"/>
      <c r="N8" s="4"/>
      <c r="O8" s="4"/>
      <c r="P8" s="1">
        <v>1</v>
      </c>
      <c r="R8" s="4"/>
      <c r="S8" s="4" t="s">
        <v>29</v>
      </c>
    </row>
    <row r="9" spans="1:25" ht="50.1" customHeight="1" x14ac:dyDescent="0.25">
      <c r="A9" s="1" t="s">
        <v>30</v>
      </c>
      <c r="D9" s="1" t="s">
        <v>31</v>
      </c>
      <c r="E9" s="4">
        <v>0</v>
      </c>
      <c r="F9" s="1">
        <v>0</v>
      </c>
      <c r="G9" s="1">
        <v>0</v>
      </c>
      <c r="H9" s="1">
        <v>1</v>
      </c>
      <c r="I9" s="1">
        <v>2</v>
      </c>
      <c r="J9" s="1">
        <v>2</v>
      </c>
      <c r="K9" s="1">
        <v>1</v>
      </c>
      <c r="P9" s="1">
        <v>1</v>
      </c>
      <c r="R9" s="1">
        <v>0</v>
      </c>
      <c r="S9" s="4" t="s">
        <v>32</v>
      </c>
    </row>
    <row r="10" spans="1:25" ht="50.1" customHeight="1" x14ac:dyDescent="0.25">
      <c r="A10" s="4" t="s">
        <v>33</v>
      </c>
      <c r="B10" s="4"/>
      <c r="C10" s="4"/>
      <c r="D10" s="4">
        <v>140</v>
      </c>
      <c r="E10" s="4">
        <v>0</v>
      </c>
      <c r="F10" s="4">
        <v>0</v>
      </c>
      <c r="G10" s="4">
        <v>0</v>
      </c>
      <c r="H10" s="1">
        <v>1</v>
      </c>
      <c r="I10" s="4">
        <v>2</v>
      </c>
      <c r="J10" s="4">
        <v>2</v>
      </c>
      <c r="K10" s="4">
        <v>1</v>
      </c>
      <c r="L10" s="4"/>
      <c r="M10" s="4"/>
      <c r="N10" s="4"/>
      <c r="O10" s="4"/>
      <c r="P10" s="1">
        <v>1</v>
      </c>
      <c r="R10" s="4"/>
      <c r="S10" s="4" t="s">
        <v>34</v>
      </c>
    </row>
    <row r="11" spans="1:25" ht="50.1" customHeight="1" x14ac:dyDescent="0.25">
      <c r="A11" s="4" t="s">
        <v>35</v>
      </c>
      <c r="B11" s="4"/>
      <c r="C11" s="4"/>
      <c r="D11" s="4">
        <v>56</v>
      </c>
      <c r="E11" s="4">
        <v>0</v>
      </c>
      <c r="F11" s="4">
        <v>0</v>
      </c>
      <c r="G11" s="4">
        <v>0</v>
      </c>
      <c r="H11" s="1">
        <v>1</v>
      </c>
      <c r="I11" s="4">
        <v>2</v>
      </c>
      <c r="J11" s="4">
        <v>0</v>
      </c>
      <c r="K11" s="4">
        <v>1</v>
      </c>
      <c r="L11" s="4"/>
      <c r="M11" s="4"/>
      <c r="N11" s="4"/>
      <c r="O11" s="4"/>
      <c r="P11" s="1">
        <v>1</v>
      </c>
      <c r="R11" s="4"/>
      <c r="S11" s="4" t="s">
        <v>36</v>
      </c>
    </row>
    <row r="12" spans="1:25" ht="50.1" customHeight="1" x14ac:dyDescent="0.25">
      <c r="A12" s="1" t="s">
        <v>37</v>
      </c>
      <c r="D12" s="1">
        <v>40</v>
      </c>
      <c r="E12" s="4">
        <v>0</v>
      </c>
      <c r="F12" s="1">
        <v>0</v>
      </c>
      <c r="G12" s="1">
        <v>0</v>
      </c>
      <c r="H12" s="1">
        <v>1</v>
      </c>
      <c r="I12" s="1">
        <v>2</v>
      </c>
      <c r="J12" s="1">
        <v>2</v>
      </c>
      <c r="K12" s="1">
        <v>1</v>
      </c>
      <c r="P12" s="1">
        <v>1</v>
      </c>
      <c r="S12" s="1" t="s">
        <v>38</v>
      </c>
    </row>
    <row r="13" spans="1:25" ht="50.1" customHeight="1" x14ac:dyDescent="0.25">
      <c r="A13" s="1" t="s">
        <v>39</v>
      </c>
      <c r="D13" s="1">
        <v>1490</v>
      </c>
      <c r="E13" s="4">
        <v>1</v>
      </c>
      <c r="F13" s="1">
        <v>0</v>
      </c>
      <c r="G13" s="1">
        <v>1</v>
      </c>
      <c r="H13" s="1">
        <v>2</v>
      </c>
      <c r="I13" s="1">
        <v>2</v>
      </c>
      <c r="J13" s="1">
        <v>2</v>
      </c>
      <c r="K13" s="1">
        <v>4</v>
      </c>
      <c r="M13" s="1">
        <v>1</v>
      </c>
    </row>
    <row r="14" spans="1:25" ht="50.1" customHeight="1" x14ac:dyDescent="0.25">
      <c r="A14" s="4" t="s">
        <v>40</v>
      </c>
      <c r="B14" s="4"/>
      <c r="C14" s="4"/>
      <c r="D14" s="4">
        <v>90</v>
      </c>
      <c r="E14" s="4">
        <v>0</v>
      </c>
      <c r="F14" s="4">
        <v>0</v>
      </c>
      <c r="G14" s="4">
        <v>0</v>
      </c>
      <c r="H14" s="1">
        <v>1</v>
      </c>
      <c r="I14" s="4">
        <v>2</v>
      </c>
      <c r="J14" s="4">
        <v>2</v>
      </c>
      <c r="K14" s="4">
        <v>4</v>
      </c>
      <c r="L14" s="4"/>
      <c r="M14" s="1">
        <v>1</v>
      </c>
      <c r="N14" s="4"/>
      <c r="O14" s="4"/>
      <c r="P14" s="4"/>
      <c r="Q14" s="4"/>
      <c r="R14" s="4">
        <v>0</v>
      </c>
      <c r="S14" s="4" t="s">
        <v>41</v>
      </c>
    </row>
    <row r="15" spans="1:25" ht="50.1" customHeight="1" x14ac:dyDescent="0.25">
      <c r="A15" s="4" t="s">
        <v>42</v>
      </c>
      <c r="B15" s="4"/>
      <c r="C15" s="4"/>
      <c r="D15" s="4">
        <v>2000</v>
      </c>
      <c r="E15" s="4">
        <v>9</v>
      </c>
      <c r="F15" s="4">
        <v>0</v>
      </c>
      <c r="G15" s="4">
        <v>1</v>
      </c>
      <c r="H15" s="1">
        <v>1</v>
      </c>
      <c r="I15" s="4">
        <v>2</v>
      </c>
      <c r="J15" s="4">
        <v>2</v>
      </c>
      <c r="K15" s="4">
        <v>4</v>
      </c>
      <c r="L15" s="4"/>
      <c r="M15" s="1">
        <v>1</v>
      </c>
      <c r="N15" s="4"/>
      <c r="O15" s="4"/>
      <c r="P15" s="4"/>
      <c r="Q15" s="4"/>
      <c r="R15" s="4">
        <v>1</v>
      </c>
      <c r="S15" s="4" t="s">
        <v>43</v>
      </c>
    </row>
    <row r="16" spans="1:25" ht="50.1" customHeight="1" x14ac:dyDescent="0.25">
      <c r="A16" s="1" t="s">
        <v>44</v>
      </c>
      <c r="D16" s="1">
        <v>6041</v>
      </c>
      <c r="E16" s="4">
        <v>27</v>
      </c>
      <c r="F16" s="1">
        <v>0</v>
      </c>
      <c r="G16" s="1">
        <v>1</v>
      </c>
      <c r="H16" s="1">
        <v>2</v>
      </c>
      <c r="I16" s="1">
        <v>2</v>
      </c>
      <c r="J16" s="1">
        <v>2</v>
      </c>
      <c r="K16" s="1">
        <v>4</v>
      </c>
      <c r="M16" s="1">
        <v>1</v>
      </c>
      <c r="R16" s="1">
        <v>1</v>
      </c>
      <c r="S16" s="1" t="s">
        <v>45</v>
      </c>
    </row>
    <row r="17" spans="1:19" ht="50.1" customHeight="1" x14ac:dyDescent="0.25">
      <c r="A17" s="1" t="s">
        <v>46</v>
      </c>
      <c r="D17" s="1">
        <v>50</v>
      </c>
      <c r="E17" s="4">
        <v>2</v>
      </c>
      <c r="F17" s="4">
        <v>0</v>
      </c>
      <c r="G17" s="1">
        <v>1</v>
      </c>
      <c r="H17" s="1">
        <v>1</v>
      </c>
      <c r="I17" s="1">
        <v>1</v>
      </c>
      <c r="J17" s="1">
        <v>2</v>
      </c>
      <c r="K17" s="1">
        <v>4</v>
      </c>
      <c r="M17" s="1">
        <v>1</v>
      </c>
      <c r="R17" s="1">
        <v>0</v>
      </c>
      <c r="S17" s="1" t="s">
        <v>47</v>
      </c>
    </row>
    <row r="18" spans="1:19" ht="50.1" customHeight="1" x14ac:dyDescent="0.25">
      <c r="A18" s="1" t="s">
        <v>48</v>
      </c>
      <c r="D18" s="1">
        <v>40</v>
      </c>
      <c r="E18" s="4">
        <v>2</v>
      </c>
      <c r="F18" s="1">
        <v>0</v>
      </c>
      <c r="G18" s="1">
        <v>1</v>
      </c>
      <c r="H18" s="1">
        <v>2</v>
      </c>
      <c r="I18" s="1">
        <v>2</v>
      </c>
      <c r="J18" s="1">
        <v>2</v>
      </c>
      <c r="K18" s="1">
        <v>4</v>
      </c>
      <c r="M18" s="1">
        <v>1</v>
      </c>
      <c r="R18" s="1">
        <v>0</v>
      </c>
      <c r="S18" s="1" t="s">
        <v>49</v>
      </c>
    </row>
    <row r="19" spans="1:19" ht="50.1" customHeight="1" x14ac:dyDescent="0.25">
      <c r="A19" s="1" t="s">
        <v>50</v>
      </c>
      <c r="D19" s="1">
        <v>220</v>
      </c>
      <c r="E19" s="4">
        <v>3</v>
      </c>
      <c r="F19" s="1">
        <v>0</v>
      </c>
      <c r="G19" s="1">
        <v>1</v>
      </c>
      <c r="H19" s="1">
        <v>2</v>
      </c>
      <c r="I19" s="1">
        <v>2</v>
      </c>
      <c r="J19" s="1">
        <v>2</v>
      </c>
      <c r="K19" s="1">
        <v>4</v>
      </c>
      <c r="M19" s="1">
        <v>1</v>
      </c>
      <c r="R19" s="1">
        <v>1</v>
      </c>
      <c r="S19" s="1" t="s">
        <v>51</v>
      </c>
    </row>
    <row r="20" spans="1:19" ht="50.1" customHeight="1" x14ac:dyDescent="0.25">
      <c r="A20" s="1" t="s">
        <v>52</v>
      </c>
      <c r="D20" s="1">
        <v>40</v>
      </c>
      <c r="E20" s="4">
        <v>0</v>
      </c>
      <c r="F20" s="1">
        <v>0</v>
      </c>
      <c r="G20" s="1">
        <v>0</v>
      </c>
      <c r="H20" s="1">
        <v>0</v>
      </c>
      <c r="I20" s="1">
        <v>2</v>
      </c>
      <c r="J20" s="1">
        <v>2</v>
      </c>
      <c r="K20" s="1">
        <v>1</v>
      </c>
      <c r="P20" s="1">
        <v>1</v>
      </c>
      <c r="R20" s="1">
        <v>0</v>
      </c>
      <c r="S20" s="1" t="s">
        <v>53</v>
      </c>
    </row>
    <row r="21" spans="1:19" ht="50.1" customHeight="1" x14ac:dyDescent="0.25">
      <c r="A21" s="1" t="s">
        <v>54</v>
      </c>
      <c r="D21" s="1">
        <v>1</v>
      </c>
      <c r="E21" s="1">
        <v>0</v>
      </c>
      <c r="F21" s="1">
        <v>0</v>
      </c>
      <c r="G21" s="1">
        <v>0</v>
      </c>
      <c r="H21" s="1">
        <v>1</v>
      </c>
      <c r="I21" s="1">
        <v>2</v>
      </c>
      <c r="J21" s="1">
        <v>0</v>
      </c>
      <c r="K21" s="1">
        <v>1</v>
      </c>
      <c r="P21" s="1">
        <v>1</v>
      </c>
      <c r="R21" s="1">
        <v>0</v>
      </c>
      <c r="S21" s="1" t="s">
        <v>55</v>
      </c>
    </row>
    <row r="22" spans="1:19" ht="50.1" customHeight="1" x14ac:dyDescent="0.25">
      <c r="A22" s="1" t="s">
        <v>56</v>
      </c>
      <c r="D22" s="1">
        <v>50</v>
      </c>
      <c r="E22" s="4">
        <v>0</v>
      </c>
      <c r="F22" s="1">
        <v>1</v>
      </c>
      <c r="G22" s="1">
        <v>0</v>
      </c>
      <c r="H22" s="1">
        <v>1</v>
      </c>
      <c r="I22" s="1">
        <v>2</v>
      </c>
      <c r="J22" s="1">
        <v>2</v>
      </c>
      <c r="K22" s="1">
        <v>1</v>
      </c>
      <c r="P22" s="1">
        <v>1</v>
      </c>
      <c r="R22" s="1">
        <v>0</v>
      </c>
      <c r="S22" s="1" t="s">
        <v>57</v>
      </c>
    </row>
    <row r="23" spans="1:19" ht="50.1" customHeight="1" x14ac:dyDescent="0.25">
      <c r="A23" s="1" t="s">
        <v>58</v>
      </c>
      <c r="D23" s="1">
        <v>44</v>
      </c>
      <c r="E23" s="4">
        <v>0</v>
      </c>
      <c r="F23" s="1">
        <v>1</v>
      </c>
      <c r="G23" s="1">
        <v>0</v>
      </c>
      <c r="H23" s="1">
        <v>2</v>
      </c>
      <c r="I23" s="1">
        <v>2</v>
      </c>
      <c r="J23" s="1">
        <v>2</v>
      </c>
      <c r="K23" s="1">
        <v>2</v>
      </c>
      <c r="O23" s="1">
        <v>1</v>
      </c>
      <c r="R23" s="1">
        <v>0</v>
      </c>
    </row>
    <row r="24" spans="1:19" ht="50.1" customHeight="1" x14ac:dyDescent="0.25">
      <c r="A24" s="1" t="s">
        <v>59</v>
      </c>
      <c r="D24" s="1">
        <v>1</v>
      </c>
      <c r="E24" s="1">
        <v>0</v>
      </c>
      <c r="F24" s="1">
        <v>0</v>
      </c>
      <c r="G24" s="1">
        <v>0</v>
      </c>
      <c r="H24" s="1">
        <v>1</v>
      </c>
      <c r="I24" s="1">
        <v>2</v>
      </c>
      <c r="J24" s="1">
        <v>0</v>
      </c>
      <c r="K24" s="1">
        <v>1</v>
      </c>
      <c r="P24" s="1">
        <v>1</v>
      </c>
      <c r="R24" s="1">
        <v>0</v>
      </c>
      <c r="S24" s="1" t="s">
        <v>60</v>
      </c>
    </row>
    <row r="25" spans="1:19" ht="50.1" customHeight="1" x14ac:dyDescent="0.25">
      <c r="A25" s="1" t="s">
        <v>61</v>
      </c>
      <c r="D25" s="1">
        <v>30</v>
      </c>
      <c r="E25" s="4">
        <v>0</v>
      </c>
      <c r="F25" s="1">
        <v>0</v>
      </c>
      <c r="G25" s="1">
        <v>0</v>
      </c>
      <c r="I25" s="1">
        <v>2</v>
      </c>
      <c r="J25" s="1">
        <v>2</v>
      </c>
      <c r="K25" s="1">
        <v>1</v>
      </c>
      <c r="P25" s="1">
        <v>1</v>
      </c>
      <c r="R25" s="1">
        <v>0</v>
      </c>
    </row>
    <row r="26" spans="1:19" ht="50.1" customHeight="1" x14ac:dyDescent="0.25">
      <c r="A26" s="1" t="s">
        <v>62</v>
      </c>
      <c r="D26" s="1">
        <v>72</v>
      </c>
      <c r="E26" s="4">
        <v>0</v>
      </c>
      <c r="F26" s="1">
        <v>1</v>
      </c>
      <c r="G26" s="1">
        <v>0</v>
      </c>
      <c r="H26" s="1">
        <v>2</v>
      </c>
      <c r="I26" s="1">
        <v>2</v>
      </c>
      <c r="J26" s="1">
        <v>2</v>
      </c>
      <c r="K26" s="1">
        <v>2</v>
      </c>
      <c r="O26" s="1">
        <v>1</v>
      </c>
      <c r="R26" s="1">
        <v>0</v>
      </c>
      <c r="S26" s="1" t="s">
        <v>63</v>
      </c>
    </row>
    <row r="27" spans="1:19" ht="50.1" customHeight="1" x14ac:dyDescent="0.25">
      <c r="A27" s="4" t="s">
        <v>64</v>
      </c>
      <c r="B27" s="4"/>
      <c r="C27" s="4"/>
      <c r="D27" s="4">
        <v>93</v>
      </c>
      <c r="E27" s="4">
        <v>0</v>
      </c>
      <c r="F27" s="4">
        <v>1</v>
      </c>
      <c r="G27" s="4">
        <v>0</v>
      </c>
      <c r="H27" s="1">
        <v>2</v>
      </c>
      <c r="I27" s="4">
        <v>2</v>
      </c>
      <c r="J27" s="4">
        <v>0</v>
      </c>
      <c r="K27" s="4">
        <v>2</v>
      </c>
      <c r="L27" s="4"/>
      <c r="M27" s="4"/>
      <c r="N27" s="4"/>
      <c r="O27" s="1">
        <v>1</v>
      </c>
      <c r="P27" s="4"/>
      <c r="Q27" s="4"/>
      <c r="R27" s="4">
        <v>0</v>
      </c>
      <c r="S27" s="4"/>
    </row>
    <row r="28" spans="1:19" ht="50.1" customHeight="1" x14ac:dyDescent="0.25">
      <c r="A28" s="1" t="s">
        <v>65</v>
      </c>
      <c r="D28" s="1">
        <v>112</v>
      </c>
      <c r="E28" s="4">
        <v>2</v>
      </c>
      <c r="F28" s="1">
        <v>0</v>
      </c>
      <c r="G28" s="1">
        <v>1</v>
      </c>
      <c r="H28" s="1">
        <v>1</v>
      </c>
      <c r="I28" s="1">
        <v>2</v>
      </c>
      <c r="J28" s="1">
        <v>2</v>
      </c>
      <c r="K28" s="1">
        <v>4</v>
      </c>
      <c r="M28" s="1">
        <v>1</v>
      </c>
      <c r="R28" s="1">
        <v>0</v>
      </c>
      <c r="S28" s="1" t="s">
        <v>66</v>
      </c>
    </row>
    <row r="29" spans="1:19" ht="50.1" customHeight="1" x14ac:dyDescent="0.25">
      <c r="A29" s="1" t="s">
        <v>67</v>
      </c>
      <c r="D29" s="1">
        <v>200</v>
      </c>
      <c r="E29" s="4">
        <v>0</v>
      </c>
      <c r="F29" s="1">
        <v>0</v>
      </c>
      <c r="G29" s="1">
        <v>0</v>
      </c>
      <c r="H29" s="1">
        <v>2</v>
      </c>
      <c r="I29" s="1">
        <v>2</v>
      </c>
      <c r="J29" s="1">
        <v>2</v>
      </c>
      <c r="K29" s="1">
        <v>4</v>
      </c>
      <c r="M29" s="1">
        <v>1</v>
      </c>
      <c r="R29" s="1">
        <v>0</v>
      </c>
    </row>
    <row r="30" spans="1:19" ht="50.1" customHeight="1" x14ac:dyDescent="0.25">
      <c r="A30" s="6" t="s">
        <v>68</v>
      </c>
      <c r="B30" s="6"/>
      <c r="C30" s="6"/>
      <c r="D30" s="6">
        <v>60</v>
      </c>
      <c r="E30" s="6">
        <v>21</v>
      </c>
      <c r="F30" s="6">
        <v>0</v>
      </c>
      <c r="G30" s="6">
        <v>1</v>
      </c>
      <c r="H30" s="7">
        <v>2</v>
      </c>
      <c r="I30" s="6">
        <v>2</v>
      </c>
      <c r="J30" s="6">
        <v>2</v>
      </c>
      <c r="K30" s="6">
        <v>4</v>
      </c>
      <c r="L30" s="6"/>
      <c r="M30" s="1">
        <v>1</v>
      </c>
      <c r="N30" s="6"/>
      <c r="O30" s="6"/>
      <c r="P30" s="6"/>
      <c r="Q30" s="6"/>
      <c r="R30" s="6">
        <v>0</v>
      </c>
      <c r="S30" s="6" t="s">
        <v>69</v>
      </c>
    </row>
    <row r="31" spans="1:19" ht="50.1" customHeight="1" x14ac:dyDescent="0.25">
      <c r="A31" s="1" t="s">
        <v>70</v>
      </c>
      <c r="D31" s="1">
        <v>59</v>
      </c>
      <c r="E31" s="4">
        <v>5</v>
      </c>
      <c r="F31" s="1">
        <v>1</v>
      </c>
      <c r="G31" s="1">
        <v>1</v>
      </c>
      <c r="H31" s="1">
        <v>1</v>
      </c>
      <c r="I31" s="1">
        <v>2</v>
      </c>
      <c r="J31" s="1">
        <v>2</v>
      </c>
      <c r="K31" s="1">
        <v>4</v>
      </c>
      <c r="M31" s="1">
        <v>1</v>
      </c>
      <c r="R31" s="1">
        <v>0</v>
      </c>
      <c r="S31" s="1" t="s">
        <v>71</v>
      </c>
    </row>
    <row r="32" spans="1:19" ht="50.1" customHeight="1" x14ac:dyDescent="0.25">
      <c r="A32" s="1" t="s">
        <v>72</v>
      </c>
      <c r="D32" s="1">
        <v>90</v>
      </c>
      <c r="E32" s="4">
        <v>0</v>
      </c>
      <c r="F32" s="1">
        <v>0</v>
      </c>
      <c r="G32" s="1">
        <v>0</v>
      </c>
      <c r="H32" s="1">
        <v>1</v>
      </c>
      <c r="I32" s="1">
        <v>2</v>
      </c>
      <c r="J32" s="1">
        <v>2</v>
      </c>
      <c r="K32" s="1">
        <v>1</v>
      </c>
      <c r="P32" s="1">
        <v>1</v>
      </c>
      <c r="R32" s="1">
        <v>0</v>
      </c>
      <c r="S32" s="1" t="s">
        <v>73</v>
      </c>
    </row>
    <row r="33" spans="1:19" ht="50.1" customHeight="1" x14ac:dyDescent="0.25">
      <c r="A33" s="1" t="s">
        <v>74</v>
      </c>
      <c r="D33" s="1">
        <v>50</v>
      </c>
      <c r="E33" s="4">
        <v>0</v>
      </c>
      <c r="F33" s="1">
        <v>0</v>
      </c>
      <c r="G33" s="1">
        <v>0</v>
      </c>
      <c r="H33" s="1">
        <v>2</v>
      </c>
      <c r="I33" s="1">
        <v>2</v>
      </c>
      <c r="J33" s="1">
        <v>2</v>
      </c>
      <c r="K33" s="1">
        <v>1</v>
      </c>
      <c r="P33" s="1">
        <v>1</v>
      </c>
      <c r="R33" s="1">
        <v>0</v>
      </c>
    </row>
    <row r="34" spans="1:19" ht="49.5" customHeight="1" x14ac:dyDescent="0.25">
      <c r="A34" s="1" t="s">
        <v>75</v>
      </c>
      <c r="D34" s="1">
        <v>180</v>
      </c>
      <c r="E34" s="4">
        <v>8</v>
      </c>
      <c r="F34" s="1">
        <v>0</v>
      </c>
      <c r="G34" s="1">
        <v>1</v>
      </c>
      <c r="H34" s="1">
        <v>1</v>
      </c>
      <c r="I34" s="1">
        <v>2</v>
      </c>
      <c r="J34" s="1">
        <v>2</v>
      </c>
      <c r="K34" s="1">
        <v>1</v>
      </c>
      <c r="P34" s="1">
        <v>1</v>
      </c>
      <c r="R34" s="1">
        <v>0</v>
      </c>
      <c r="S34" s="1" t="s">
        <v>76</v>
      </c>
    </row>
    <row r="35" spans="1:19" ht="50.1" customHeight="1" x14ac:dyDescent="0.25">
      <c r="A35" s="4" t="s">
        <v>77</v>
      </c>
      <c r="B35" s="4"/>
      <c r="C35" s="4"/>
      <c r="D35" s="4">
        <v>23</v>
      </c>
      <c r="E35" s="4">
        <v>0</v>
      </c>
      <c r="F35" s="4">
        <v>0</v>
      </c>
      <c r="G35" s="4">
        <v>0</v>
      </c>
      <c r="H35" s="1">
        <v>1</v>
      </c>
      <c r="I35" s="4">
        <v>2</v>
      </c>
      <c r="J35" s="4">
        <v>2</v>
      </c>
      <c r="K35" s="4">
        <v>1</v>
      </c>
      <c r="L35" s="4"/>
      <c r="M35" s="4"/>
      <c r="N35" s="4"/>
      <c r="O35" s="4"/>
      <c r="P35" s="1">
        <v>1</v>
      </c>
      <c r="R35" s="4">
        <v>0</v>
      </c>
      <c r="S35" s="4" t="s">
        <v>78</v>
      </c>
    </row>
    <row r="36" spans="1:19" ht="50.1" customHeight="1" x14ac:dyDescent="0.25">
      <c r="A36" s="1" t="s">
        <v>79</v>
      </c>
      <c r="B36" s="1">
        <f>16*4</f>
        <v>64</v>
      </c>
      <c r="D36" s="1">
        <v>1</v>
      </c>
      <c r="E36" s="1">
        <v>0</v>
      </c>
      <c r="F36" s="1">
        <v>0</v>
      </c>
      <c r="G36" s="1">
        <v>0</v>
      </c>
      <c r="H36" s="1">
        <v>1</v>
      </c>
      <c r="I36" s="1">
        <v>2</v>
      </c>
      <c r="J36" s="1">
        <v>0</v>
      </c>
      <c r="K36" s="1">
        <v>1</v>
      </c>
      <c r="P36" s="1">
        <v>1</v>
      </c>
      <c r="R36" s="1">
        <v>0</v>
      </c>
      <c r="S36" s="1" t="s">
        <v>80</v>
      </c>
    </row>
    <row r="37" spans="1:19" ht="50.1" customHeight="1" x14ac:dyDescent="0.25">
      <c r="A37" s="1" t="s">
        <v>81</v>
      </c>
      <c r="D37" s="1">
        <v>60</v>
      </c>
      <c r="E37" s="4">
        <v>0</v>
      </c>
      <c r="F37" s="1">
        <v>0</v>
      </c>
      <c r="G37" s="1">
        <v>0</v>
      </c>
      <c r="H37" s="1">
        <v>2</v>
      </c>
      <c r="I37" s="1">
        <v>2</v>
      </c>
      <c r="J37" s="1">
        <v>2</v>
      </c>
      <c r="K37" s="1">
        <v>1</v>
      </c>
      <c r="P37" s="1">
        <v>1</v>
      </c>
      <c r="R37" s="1">
        <v>0</v>
      </c>
    </row>
    <row r="38" spans="1:19" ht="50.1" customHeight="1" x14ac:dyDescent="0.25">
      <c r="A38" s="4" t="s">
        <v>82</v>
      </c>
      <c r="B38" s="4"/>
      <c r="C38" s="4"/>
      <c r="D38" s="4">
        <v>17</v>
      </c>
      <c r="E38" s="4">
        <v>0</v>
      </c>
      <c r="F38" s="4">
        <v>0</v>
      </c>
      <c r="G38" s="4">
        <v>0</v>
      </c>
      <c r="H38" s="1">
        <v>1</v>
      </c>
      <c r="I38" s="4">
        <v>2</v>
      </c>
      <c r="J38" s="4">
        <v>2</v>
      </c>
      <c r="K38" s="4">
        <v>1</v>
      </c>
      <c r="L38" s="4"/>
      <c r="M38" s="4"/>
      <c r="N38" s="4"/>
      <c r="O38" s="4"/>
      <c r="P38" s="1">
        <v>1</v>
      </c>
      <c r="R38" s="4">
        <v>0</v>
      </c>
      <c r="S38" s="4"/>
    </row>
    <row r="39" spans="1:19" ht="50.1" customHeight="1" x14ac:dyDescent="0.25">
      <c r="A39" s="1" t="s">
        <v>83</v>
      </c>
      <c r="D39" s="1">
        <v>30</v>
      </c>
      <c r="E39" s="4">
        <v>0</v>
      </c>
      <c r="F39" s="1">
        <v>0</v>
      </c>
      <c r="G39" s="1">
        <v>0</v>
      </c>
      <c r="H39" s="1">
        <v>2</v>
      </c>
      <c r="I39" s="1">
        <v>2</v>
      </c>
      <c r="J39" s="1">
        <v>2</v>
      </c>
      <c r="K39" s="1">
        <v>1</v>
      </c>
      <c r="P39" s="1">
        <v>1</v>
      </c>
      <c r="R39" s="1">
        <v>0</v>
      </c>
    </row>
    <row r="40" spans="1:19" ht="50.1" customHeight="1" x14ac:dyDescent="0.25">
      <c r="A40" s="1" t="s">
        <v>84</v>
      </c>
      <c r="D40" s="1">
        <v>777</v>
      </c>
      <c r="E40" s="4">
        <v>22</v>
      </c>
      <c r="F40" s="1">
        <v>0</v>
      </c>
      <c r="G40" s="1">
        <v>1</v>
      </c>
      <c r="H40" s="1">
        <v>2</v>
      </c>
      <c r="I40" s="1">
        <v>2</v>
      </c>
      <c r="J40" s="1">
        <v>2</v>
      </c>
      <c r="K40" s="1">
        <v>4</v>
      </c>
      <c r="M40" s="1">
        <v>1</v>
      </c>
      <c r="S40" s="1" t="s">
        <v>85</v>
      </c>
    </row>
    <row r="41" spans="1:19" ht="50.1" customHeight="1" x14ac:dyDescent="0.25">
      <c r="A41" s="1" t="s">
        <v>86</v>
      </c>
      <c r="D41" s="1">
        <v>100</v>
      </c>
      <c r="E41" s="4">
        <v>0</v>
      </c>
      <c r="F41" s="1">
        <v>0</v>
      </c>
      <c r="G41" s="1">
        <v>0</v>
      </c>
      <c r="H41" s="1">
        <v>2</v>
      </c>
      <c r="I41" s="1">
        <v>2</v>
      </c>
      <c r="J41" s="1">
        <v>2</v>
      </c>
      <c r="K41" s="1">
        <v>1</v>
      </c>
      <c r="P41" s="1">
        <v>1</v>
      </c>
      <c r="R41" s="1">
        <v>0</v>
      </c>
      <c r="S41" s="1" t="s">
        <v>87</v>
      </c>
    </row>
    <row r="42" spans="1:19" ht="50.1" customHeight="1" x14ac:dyDescent="0.25">
      <c r="A42" s="1" t="s">
        <v>88</v>
      </c>
      <c r="D42" s="1">
        <v>1</v>
      </c>
      <c r="E42" s="1">
        <v>3</v>
      </c>
      <c r="F42" s="1">
        <v>0</v>
      </c>
      <c r="G42" s="1">
        <v>1</v>
      </c>
      <c r="H42" s="1">
        <v>2</v>
      </c>
      <c r="I42" s="1">
        <v>2</v>
      </c>
      <c r="J42" s="1">
        <v>2</v>
      </c>
      <c r="K42" s="1">
        <v>4</v>
      </c>
      <c r="M42" s="1">
        <v>1</v>
      </c>
      <c r="R42" s="1">
        <v>1</v>
      </c>
      <c r="S42" s="1" t="s">
        <v>89</v>
      </c>
    </row>
    <row r="43" spans="1:19" ht="50.1" customHeight="1" x14ac:dyDescent="0.25">
      <c r="A43" s="4" t="s">
        <v>90</v>
      </c>
      <c r="B43" s="4"/>
      <c r="C43" s="4"/>
      <c r="D43" s="4">
        <v>40</v>
      </c>
      <c r="E43" s="4">
        <v>2</v>
      </c>
      <c r="F43" s="4">
        <v>0</v>
      </c>
      <c r="G43" s="4">
        <v>1</v>
      </c>
      <c r="H43" s="1">
        <v>2</v>
      </c>
      <c r="I43" s="4">
        <v>2</v>
      </c>
      <c r="J43" s="4">
        <v>2</v>
      </c>
      <c r="K43" s="4">
        <v>4</v>
      </c>
      <c r="L43" s="4"/>
      <c r="M43" s="1">
        <v>1</v>
      </c>
      <c r="N43" s="4"/>
      <c r="O43" s="4"/>
      <c r="P43" s="4"/>
      <c r="Q43" s="4"/>
      <c r="R43" s="4">
        <v>0</v>
      </c>
      <c r="S43" s="4" t="s">
        <v>91</v>
      </c>
    </row>
    <row r="44" spans="1:19" ht="50.1" customHeight="1" x14ac:dyDescent="0.25">
      <c r="A44" s="1" t="s">
        <v>92</v>
      </c>
      <c r="D44" s="1">
        <v>64</v>
      </c>
      <c r="E44" s="4">
        <v>0</v>
      </c>
      <c r="F44" s="1">
        <v>1</v>
      </c>
      <c r="G44" s="1">
        <v>0</v>
      </c>
      <c r="H44" s="1">
        <v>2</v>
      </c>
      <c r="I44" s="1">
        <v>2</v>
      </c>
      <c r="J44" s="1">
        <v>2</v>
      </c>
      <c r="K44" s="1">
        <v>2</v>
      </c>
      <c r="O44" s="1">
        <v>1</v>
      </c>
      <c r="R44" s="1">
        <v>0</v>
      </c>
    </row>
    <row r="45" spans="1:19" ht="50.1" customHeight="1" x14ac:dyDescent="0.25">
      <c r="A45" s="4" t="s">
        <v>93</v>
      </c>
      <c r="B45" s="4"/>
      <c r="C45" s="4"/>
      <c r="D45" s="4">
        <v>100</v>
      </c>
      <c r="E45" s="4">
        <v>1</v>
      </c>
      <c r="F45" s="4">
        <v>0</v>
      </c>
      <c r="G45" s="4">
        <v>1</v>
      </c>
      <c r="H45" s="1">
        <v>1</v>
      </c>
      <c r="I45" s="4">
        <v>2</v>
      </c>
      <c r="J45" s="4">
        <v>2</v>
      </c>
      <c r="K45" s="4">
        <v>4</v>
      </c>
      <c r="L45" s="4"/>
      <c r="M45" s="1">
        <v>1</v>
      </c>
      <c r="N45" s="4"/>
      <c r="O45" s="4"/>
      <c r="P45" s="4"/>
      <c r="Q45" s="4"/>
      <c r="R45" s="4">
        <v>0</v>
      </c>
      <c r="S45" s="4" t="s">
        <v>94</v>
      </c>
    </row>
    <row r="46" spans="1:19" ht="50.1" customHeight="1" x14ac:dyDescent="0.25">
      <c r="A46" s="1" t="s">
        <v>95</v>
      </c>
      <c r="D46" s="1">
        <v>32</v>
      </c>
      <c r="E46" s="4">
        <v>0</v>
      </c>
      <c r="F46" s="1">
        <v>0</v>
      </c>
      <c r="G46" s="1">
        <v>1</v>
      </c>
      <c r="H46" s="1">
        <v>1</v>
      </c>
      <c r="I46" s="1">
        <v>2</v>
      </c>
      <c r="J46" s="1">
        <v>2</v>
      </c>
      <c r="K46" s="1">
        <v>1</v>
      </c>
      <c r="P46" s="1">
        <v>1</v>
      </c>
      <c r="R46" s="1">
        <v>0</v>
      </c>
      <c r="S46" s="1" t="s">
        <v>96</v>
      </c>
    </row>
    <row r="47" spans="1:19" ht="50.1" customHeight="1" x14ac:dyDescent="0.25">
      <c r="A47" s="1" t="s">
        <v>97</v>
      </c>
      <c r="D47" s="1">
        <v>347</v>
      </c>
      <c r="E47" s="4">
        <v>0</v>
      </c>
      <c r="F47" s="1">
        <v>0</v>
      </c>
      <c r="G47" s="1">
        <v>0</v>
      </c>
      <c r="H47" s="1">
        <v>1</v>
      </c>
      <c r="I47" s="1">
        <v>3</v>
      </c>
      <c r="J47" s="1">
        <v>2</v>
      </c>
      <c r="K47" s="1">
        <v>1</v>
      </c>
      <c r="P47" s="1">
        <v>1</v>
      </c>
      <c r="R47" s="1">
        <v>0</v>
      </c>
      <c r="S47" s="1" t="s">
        <v>98</v>
      </c>
    </row>
    <row r="48" spans="1:19" ht="50.1" customHeight="1" x14ac:dyDescent="0.25">
      <c r="A48" s="1" t="s">
        <v>99</v>
      </c>
      <c r="D48" s="1">
        <v>77</v>
      </c>
      <c r="E48" s="4">
        <v>1</v>
      </c>
      <c r="F48" s="1">
        <v>0</v>
      </c>
      <c r="G48" s="1">
        <v>1</v>
      </c>
      <c r="H48" s="1">
        <v>2</v>
      </c>
      <c r="I48" s="1">
        <v>2</v>
      </c>
      <c r="J48" s="1">
        <v>2</v>
      </c>
      <c r="K48" s="1">
        <v>4</v>
      </c>
      <c r="M48" s="1">
        <v>1</v>
      </c>
      <c r="R48" s="1">
        <v>1</v>
      </c>
      <c r="S48" s="1" t="s">
        <v>100</v>
      </c>
    </row>
    <row r="49" spans="1:19" ht="50.1" customHeight="1" x14ac:dyDescent="0.25">
      <c r="A49" s="1" t="s">
        <v>101</v>
      </c>
      <c r="D49" s="1">
        <v>100</v>
      </c>
      <c r="E49" s="4">
        <v>0</v>
      </c>
      <c r="F49" s="1">
        <v>0</v>
      </c>
      <c r="G49" s="1">
        <v>0</v>
      </c>
      <c r="H49" s="1">
        <v>2</v>
      </c>
      <c r="I49" s="1">
        <v>2</v>
      </c>
      <c r="J49" s="1">
        <v>2</v>
      </c>
      <c r="K49" s="1">
        <v>2</v>
      </c>
      <c r="O49" s="1">
        <v>1</v>
      </c>
      <c r="R49" s="1">
        <v>0</v>
      </c>
      <c r="S49" s="1" t="s">
        <v>102</v>
      </c>
    </row>
    <row r="50" spans="1:19" ht="50.1" customHeight="1" x14ac:dyDescent="0.25">
      <c r="A50" s="1" t="s">
        <v>103</v>
      </c>
      <c r="D50" s="1">
        <v>50</v>
      </c>
      <c r="E50" s="4">
        <v>2</v>
      </c>
      <c r="F50" s="1">
        <v>0</v>
      </c>
      <c r="G50" s="1">
        <v>1</v>
      </c>
      <c r="H50" s="1">
        <v>2</v>
      </c>
      <c r="I50" s="1">
        <v>2</v>
      </c>
      <c r="J50" s="1">
        <v>2</v>
      </c>
      <c r="K50" s="1">
        <v>4</v>
      </c>
      <c r="M50" s="1">
        <v>1</v>
      </c>
      <c r="R50" s="1">
        <v>1</v>
      </c>
      <c r="S50" s="1" t="s">
        <v>104</v>
      </c>
    </row>
    <row r="51" spans="1:19" ht="50.1" customHeight="1" x14ac:dyDescent="0.25">
      <c r="A51" s="1" t="s">
        <v>105</v>
      </c>
      <c r="D51" s="1">
        <v>26</v>
      </c>
      <c r="E51" s="4">
        <v>4</v>
      </c>
      <c r="F51" s="1">
        <v>0</v>
      </c>
      <c r="G51" s="1">
        <v>1</v>
      </c>
      <c r="H51" s="1">
        <v>2</v>
      </c>
      <c r="I51" s="1">
        <v>2</v>
      </c>
      <c r="J51" s="1">
        <v>2</v>
      </c>
      <c r="K51" s="1">
        <v>4</v>
      </c>
      <c r="M51" s="1">
        <v>1</v>
      </c>
      <c r="R51" s="1">
        <v>1</v>
      </c>
      <c r="S51" s="1" t="s">
        <v>106</v>
      </c>
    </row>
    <row r="52" spans="1:19" ht="50.1" customHeight="1" x14ac:dyDescent="0.25">
      <c r="A52" s="1" t="s">
        <v>107</v>
      </c>
      <c r="D52" s="1">
        <v>50</v>
      </c>
      <c r="E52" s="4">
        <v>0</v>
      </c>
      <c r="F52" s="1">
        <v>1</v>
      </c>
      <c r="G52" s="1">
        <v>0</v>
      </c>
      <c r="H52" s="1">
        <v>1</v>
      </c>
      <c r="I52" s="1">
        <v>2</v>
      </c>
      <c r="J52" s="1">
        <v>2</v>
      </c>
      <c r="K52" s="1">
        <v>1</v>
      </c>
      <c r="P52" s="1">
        <v>1</v>
      </c>
      <c r="R52" s="1">
        <v>0</v>
      </c>
      <c r="S52" s="1">
        <v>1</v>
      </c>
    </row>
    <row r="53" spans="1:19" ht="50.1" customHeight="1" x14ac:dyDescent="0.25">
      <c r="A53" s="4" t="s">
        <v>108</v>
      </c>
      <c r="B53" s="4"/>
      <c r="C53" s="4"/>
      <c r="D53" s="4">
        <v>111</v>
      </c>
      <c r="E53" s="4">
        <v>4</v>
      </c>
      <c r="F53" s="4">
        <v>0</v>
      </c>
      <c r="G53" s="4">
        <v>0</v>
      </c>
      <c r="H53" s="1">
        <v>1</v>
      </c>
      <c r="I53" s="4">
        <v>2</v>
      </c>
      <c r="J53" s="4">
        <v>2</v>
      </c>
      <c r="K53" s="4">
        <v>4</v>
      </c>
      <c r="L53" s="4"/>
      <c r="M53" s="1">
        <v>1</v>
      </c>
      <c r="N53" s="4"/>
      <c r="O53" s="4"/>
      <c r="P53" s="4"/>
      <c r="Q53" s="4"/>
      <c r="R53" s="4">
        <v>0</v>
      </c>
      <c r="S53" s="4" t="s">
        <v>109</v>
      </c>
    </row>
    <row r="54" spans="1:19" ht="50.1" customHeight="1" x14ac:dyDescent="0.25">
      <c r="A54" s="1" t="s">
        <v>110</v>
      </c>
      <c r="D54" s="1">
        <v>99</v>
      </c>
      <c r="E54" s="4">
        <v>0</v>
      </c>
      <c r="F54" s="1">
        <v>0</v>
      </c>
      <c r="G54" s="1">
        <v>0</v>
      </c>
      <c r="H54" s="1">
        <v>2</v>
      </c>
      <c r="I54" s="1">
        <v>2</v>
      </c>
      <c r="J54" s="1">
        <v>2</v>
      </c>
      <c r="K54" s="1">
        <v>1</v>
      </c>
      <c r="P54" s="1">
        <v>1</v>
      </c>
      <c r="R54" s="1">
        <v>0</v>
      </c>
      <c r="S54" s="1">
        <v>1</v>
      </c>
    </row>
    <row r="55" spans="1:19" ht="50.1" customHeight="1" x14ac:dyDescent="0.25">
      <c r="A55" s="1" t="s">
        <v>111</v>
      </c>
      <c r="D55" s="1">
        <v>50</v>
      </c>
      <c r="E55" s="4">
        <v>0</v>
      </c>
      <c r="F55" s="1">
        <v>1</v>
      </c>
      <c r="G55" s="1">
        <v>0</v>
      </c>
      <c r="H55" s="1">
        <v>2</v>
      </c>
      <c r="I55" s="1">
        <v>1</v>
      </c>
      <c r="J55" s="1">
        <v>2</v>
      </c>
      <c r="K55" s="1">
        <v>2</v>
      </c>
      <c r="O55" s="1">
        <v>1</v>
      </c>
      <c r="R55" s="1">
        <v>0</v>
      </c>
    </row>
    <row r="56" spans="1:19" ht="50.1" customHeight="1" x14ac:dyDescent="0.25">
      <c r="A56" s="1" t="s">
        <v>112</v>
      </c>
      <c r="D56" s="1">
        <v>40</v>
      </c>
      <c r="E56" s="4">
        <v>0</v>
      </c>
      <c r="F56" s="1">
        <v>0</v>
      </c>
      <c r="G56" s="1">
        <v>0</v>
      </c>
      <c r="H56" s="1">
        <v>1</v>
      </c>
      <c r="I56" s="1">
        <v>2</v>
      </c>
      <c r="J56" s="1">
        <v>2</v>
      </c>
      <c r="K56" s="1">
        <v>1</v>
      </c>
      <c r="P56" s="1">
        <v>1</v>
      </c>
      <c r="R56" s="1">
        <v>0</v>
      </c>
      <c r="S56" s="1" t="s">
        <v>113</v>
      </c>
    </row>
    <row r="57" spans="1:19" ht="50.1" customHeight="1" x14ac:dyDescent="0.25">
      <c r="A57" s="1" t="s">
        <v>114</v>
      </c>
      <c r="D57" s="1">
        <v>50</v>
      </c>
      <c r="E57" s="4">
        <v>0</v>
      </c>
      <c r="F57" s="1">
        <v>0</v>
      </c>
      <c r="G57" s="1">
        <v>0</v>
      </c>
      <c r="H57" s="1">
        <v>1</v>
      </c>
      <c r="I57" s="1">
        <v>2</v>
      </c>
      <c r="J57" s="1">
        <v>2</v>
      </c>
      <c r="K57" s="1">
        <v>1</v>
      </c>
      <c r="P57" s="1">
        <v>1</v>
      </c>
      <c r="R57" s="1">
        <v>0</v>
      </c>
      <c r="S57" s="1" t="s">
        <v>115</v>
      </c>
    </row>
    <row r="58" spans="1:19" ht="50.1" customHeight="1" x14ac:dyDescent="0.25">
      <c r="A58" s="1" t="s">
        <v>116</v>
      </c>
      <c r="D58" s="1">
        <v>180</v>
      </c>
      <c r="E58" s="4">
        <v>6</v>
      </c>
      <c r="F58" s="1">
        <v>1</v>
      </c>
      <c r="G58" s="1">
        <v>1</v>
      </c>
      <c r="H58" s="1">
        <v>2</v>
      </c>
      <c r="I58" s="1">
        <v>2</v>
      </c>
      <c r="J58" s="1">
        <v>2</v>
      </c>
      <c r="K58" s="1">
        <v>4</v>
      </c>
      <c r="M58" s="1">
        <v>1</v>
      </c>
      <c r="R58" s="1">
        <v>0</v>
      </c>
      <c r="S58" s="1" t="s">
        <v>117</v>
      </c>
    </row>
    <row r="59" spans="1:19" ht="50.1" customHeight="1" x14ac:dyDescent="0.25">
      <c r="A59" s="1" t="s">
        <v>118</v>
      </c>
      <c r="D59" s="1">
        <v>90</v>
      </c>
      <c r="E59" s="4">
        <v>0</v>
      </c>
      <c r="F59" s="1">
        <v>0</v>
      </c>
      <c r="G59" s="1">
        <v>0</v>
      </c>
      <c r="H59" s="1">
        <v>1</v>
      </c>
      <c r="I59" s="1">
        <v>2</v>
      </c>
      <c r="J59" s="1">
        <v>2</v>
      </c>
      <c r="K59" s="1">
        <v>1</v>
      </c>
      <c r="P59" s="1">
        <v>1</v>
      </c>
      <c r="R59" s="1">
        <v>0</v>
      </c>
      <c r="S59" s="1" t="s">
        <v>119</v>
      </c>
    </row>
    <row r="60" spans="1:19" ht="50.1" customHeight="1" x14ac:dyDescent="0.25">
      <c r="A60" s="4" t="s">
        <v>120</v>
      </c>
      <c r="B60" s="4"/>
      <c r="C60" s="4"/>
      <c r="D60" s="4">
        <v>51</v>
      </c>
      <c r="E60" s="4">
        <v>0</v>
      </c>
      <c r="F60" s="4">
        <v>0</v>
      </c>
      <c r="G60" s="4">
        <v>0</v>
      </c>
      <c r="H60" s="1">
        <v>2</v>
      </c>
      <c r="I60" s="4">
        <v>2</v>
      </c>
      <c r="J60" s="4">
        <v>2</v>
      </c>
      <c r="K60" s="4">
        <v>1</v>
      </c>
      <c r="L60" s="4"/>
      <c r="M60" s="4"/>
      <c r="N60" s="4"/>
      <c r="O60" s="4"/>
      <c r="P60" s="1">
        <v>1</v>
      </c>
      <c r="R60" s="4">
        <v>0</v>
      </c>
      <c r="S60" s="4"/>
    </row>
    <row r="61" spans="1:19" ht="50.1" customHeight="1" x14ac:dyDescent="0.25">
      <c r="A61" s="1" t="s">
        <v>121</v>
      </c>
      <c r="D61" s="1">
        <v>40</v>
      </c>
      <c r="E61" s="4">
        <v>1</v>
      </c>
      <c r="F61" s="1">
        <v>0</v>
      </c>
      <c r="G61" s="1">
        <v>1</v>
      </c>
      <c r="H61" s="1">
        <v>2</v>
      </c>
      <c r="I61" s="1">
        <v>2</v>
      </c>
      <c r="J61" s="1">
        <v>2</v>
      </c>
      <c r="K61" s="1">
        <v>4</v>
      </c>
      <c r="M61" s="1">
        <v>1</v>
      </c>
      <c r="R61" s="1">
        <v>0</v>
      </c>
      <c r="S61" s="1" t="s">
        <v>122</v>
      </c>
    </row>
    <row r="62" spans="1:19" ht="50.1" customHeight="1" x14ac:dyDescent="0.25">
      <c r="A62" s="1" t="s">
        <v>123</v>
      </c>
      <c r="D62" s="1">
        <v>20</v>
      </c>
      <c r="E62" s="4">
        <v>0</v>
      </c>
      <c r="F62" s="1">
        <v>0</v>
      </c>
      <c r="G62" s="1">
        <v>0</v>
      </c>
      <c r="H62" s="1">
        <v>2</v>
      </c>
      <c r="I62" s="1">
        <v>1</v>
      </c>
      <c r="J62" s="1">
        <v>2</v>
      </c>
      <c r="K62" s="1">
        <v>1</v>
      </c>
      <c r="P62" s="1">
        <v>1</v>
      </c>
      <c r="R62" s="1">
        <v>0</v>
      </c>
      <c r="S62" s="1" t="s">
        <v>124</v>
      </c>
    </row>
    <row r="63" spans="1:19" ht="50.1" customHeight="1" x14ac:dyDescent="0.25">
      <c r="A63" s="1" t="s">
        <v>125</v>
      </c>
      <c r="D63" s="1">
        <v>72</v>
      </c>
      <c r="E63" s="4">
        <v>1</v>
      </c>
      <c r="F63" s="1">
        <v>0</v>
      </c>
      <c r="G63" s="1">
        <v>1</v>
      </c>
      <c r="H63" s="1">
        <v>1</v>
      </c>
      <c r="I63" s="1">
        <v>2</v>
      </c>
      <c r="J63" s="1">
        <v>2</v>
      </c>
      <c r="K63" s="1">
        <v>4</v>
      </c>
      <c r="M63" s="1">
        <v>1</v>
      </c>
      <c r="R63" s="1">
        <v>0</v>
      </c>
      <c r="S63" s="1" t="s">
        <v>126</v>
      </c>
    </row>
    <row r="64" spans="1:19" ht="50.1" customHeight="1" x14ac:dyDescent="0.25">
      <c r="A64" s="1" t="s">
        <v>127</v>
      </c>
      <c r="D64" s="1">
        <v>50</v>
      </c>
      <c r="E64" s="4">
        <v>0</v>
      </c>
      <c r="F64" s="1">
        <v>0</v>
      </c>
      <c r="G64" s="1">
        <v>0</v>
      </c>
      <c r="H64" s="1">
        <v>1</v>
      </c>
      <c r="I64" s="1">
        <v>2</v>
      </c>
      <c r="J64" s="1">
        <v>2</v>
      </c>
      <c r="K64" s="1">
        <v>1</v>
      </c>
      <c r="P64" s="1">
        <v>1</v>
      </c>
      <c r="R64" s="1">
        <v>0</v>
      </c>
      <c r="S64" s="1" t="s">
        <v>128</v>
      </c>
    </row>
    <row r="65" spans="1:19" ht="50.1" customHeight="1" x14ac:dyDescent="0.25">
      <c r="A65" s="1" t="s">
        <v>129</v>
      </c>
      <c r="D65" s="1">
        <v>30</v>
      </c>
      <c r="E65" s="4">
        <v>0</v>
      </c>
      <c r="F65" s="1">
        <v>0</v>
      </c>
      <c r="G65" s="1">
        <v>0</v>
      </c>
      <c r="H65" s="1">
        <v>2</v>
      </c>
      <c r="I65" s="1">
        <v>2</v>
      </c>
      <c r="J65" s="1">
        <v>2</v>
      </c>
      <c r="K65" s="1">
        <v>1</v>
      </c>
      <c r="P65" s="1">
        <v>1</v>
      </c>
      <c r="R65" s="1">
        <v>0</v>
      </c>
    </row>
    <row r="66" spans="1:19" ht="50.1" customHeight="1" x14ac:dyDescent="0.25">
      <c r="A66" s="1" t="s">
        <v>130</v>
      </c>
      <c r="D66" s="1">
        <v>48</v>
      </c>
      <c r="E66" s="4">
        <v>0</v>
      </c>
      <c r="F66" s="1">
        <v>1</v>
      </c>
      <c r="G66" s="1">
        <v>0</v>
      </c>
      <c r="H66" s="1">
        <v>1</v>
      </c>
      <c r="I66" s="1">
        <v>0</v>
      </c>
      <c r="J66" s="1">
        <v>2</v>
      </c>
      <c r="K66" s="1">
        <v>1</v>
      </c>
      <c r="P66" s="1">
        <v>1</v>
      </c>
      <c r="R66" s="1">
        <v>0</v>
      </c>
      <c r="S66" s="1" t="s">
        <v>131</v>
      </c>
    </row>
    <row r="67" spans="1:19" ht="50.1" customHeight="1" x14ac:dyDescent="0.25">
      <c r="A67" s="1" t="s">
        <v>132</v>
      </c>
      <c r="D67" s="1">
        <v>40</v>
      </c>
      <c r="E67" s="4">
        <v>0</v>
      </c>
      <c r="F67" s="1">
        <v>0</v>
      </c>
      <c r="G67" s="1">
        <v>0</v>
      </c>
      <c r="H67" s="1">
        <v>1</v>
      </c>
      <c r="I67" s="1">
        <v>2</v>
      </c>
      <c r="J67" s="1">
        <v>2</v>
      </c>
      <c r="K67" s="1">
        <v>1</v>
      </c>
      <c r="P67" s="1">
        <v>1</v>
      </c>
      <c r="R67" s="1">
        <v>0</v>
      </c>
      <c r="S67" s="1" t="s">
        <v>133</v>
      </c>
    </row>
    <row r="68" spans="1:19" ht="50.1" customHeight="1" x14ac:dyDescent="0.25">
      <c r="A68" s="1" t="s">
        <v>134</v>
      </c>
      <c r="D68" s="1">
        <v>44</v>
      </c>
      <c r="E68" s="4">
        <v>0</v>
      </c>
      <c r="F68" s="1">
        <v>0</v>
      </c>
      <c r="G68" s="1">
        <v>0</v>
      </c>
      <c r="H68" s="1">
        <v>2</v>
      </c>
      <c r="I68" s="1">
        <v>2</v>
      </c>
      <c r="J68" s="1">
        <v>2</v>
      </c>
      <c r="K68" s="1">
        <v>1</v>
      </c>
      <c r="P68" s="1">
        <v>1</v>
      </c>
      <c r="R68" s="1">
        <v>0</v>
      </c>
      <c r="S68" s="1" t="s">
        <v>135</v>
      </c>
    </row>
    <row r="69" spans="1:19" ht="50.1" customHeight="1" x14ac:dyDescent="0.25">
      <c r="A69" s="4" t="s">
        <v>136</v>
      </c>
      <c r="B69" s="4"/>
      <c r="C69" s="4"/>
      <c r="D69" s="4">
        <v>30</v>
      </c>
      <c r="E69" s="4">
        <v>2</v>
      </c>
      <c r="F69" s="4">
        <v>1</v>
      </c>
      <c r="G69" s="4">
        <v>1</v>
      </c>
      <c r="H69" s="1">
        <v>1</v>
      </c>
      <c r="I69" s="4">
        <v>1</v>
      </c>
      <c r="J69" s="4">
        <v>1</v>
      </c>
      <c r="K69" s="4">
        <v>5</v>
      </c>
      <c r="L69" s="4">
        <v>1</v>
      </c>
      <c r="M69" s="4"/>
      <c r="N69" s="4"/>
      <c r="O69" s="4"/>
      <c r="P69" s="4"/>
      <c r="Q69" s="4"/>
      <c r="R69" s="4">
        <v>1</v>
      </c>
      <c r="S69" s="4" t="s">
        <v>137</v>
      </c>
    </row>
    <row r="70" spans="1:19" ht="50.1" customHeight="1" x14ac:dyDescent="0.25">
      <c r="A70" s="1" t="s">
        <v>138</v>
      </c>
      <c r="D70" s="1">
        <v>97</v>
      </c>
      <c r="E70" s="4">
        <v>5</v>
      </c>
      <c r="F70" s="1">
        <v>0</v>
      </c>
      <c r="G70" s="1">
        <v>1</v>
      </c>
      <c r="H70" s="1">
        <v>1</v>
      </c>
      <c r="I70" s="1">
        <v>2</v>
      </c>
      <c r="J70" s="1">
        <v>2</v>
      </c>
      <c r="K70" s="1">
        <v>4</v>
      </c>
      <c r="M70" s="1">
        <v>1</v>
      </c>
      <c r="R70" s="1">
        <v>1</v>
      </c>
      <c r="S70" s="1" t="s">
        <v>139</v>
      </c>
    </row>
    <row r="71" spans="1:19" ht="50.1" customHeight="1" x14ac:dyDescent="0.25">
      <c r="A71" s="1" t="s">
        <v>140</v>
      </c>
      <c r="D71" s="1">
        <v>19</v>
      </c>
      <c r="E71" s="4">
        <v>0</v>
      </c>
      <c r="F71" s="1">
        <v>0</v>
      </c>
      <c r="G71" s="1">
        <v>0</v>
      </c>
      <c r="H71" s="1">
        <v>1</v>
      </c>
      <c r="I71" s="1">
        <v>2</v>
      </c>
      <c r="J71" s="1">
        <v>0</v>
      </c>
      <c r="K71" s="1">
        <v>1</v>
      </c>
      <c r="P71" s="1">
        <v>1</v>
      </c>
      <c r="R71" s="1">
        <v>0</v>
      </c>
      <c r="S71" s="1" t="s">
        <v>141</v>
      </c>
    </row>
    <row r="72" spans="1:19" ht="50.1" customHeight="1" x14ac:dyDescent="0.25">
      <c r="A72" s="1" t="s">
        <v>142</v>
      </c>
      <c r="D72" s="1">
        <v>26</v>
      </c>
      <c r="E72" s="4">
        <v>0</v>
      </c>
      <c r="F72" s="1">
        <v>0</v>
      </c>
      <c r="G72" s="1">
        <v>0</v>
      </c>
      <c r="H72" s="1">
        <v>1</v>
      </c>
      <c r="I72" s="1">
        <v>1</v>
      </c>
      <c r="J72" s="1">
        <v>2</v>
      </c>
      <c r="K72" s="1">
        <v>1</v>
      </c>
      <c r="P72" s="1">
        <v>1</v>
      </c>
      <c r="R72" s="1">
        <v>0</v>
      </c>
      <c r="S72" s="1" t="s">
        <v>143</v>
      </c>
    </row>
    <row r="73" spans="1:19" ht="50.1" customHeight="1" x14ac:dyDescent="0.25">
      <c r="A73" s="1" t="s">
        <v>144</v>
      </c>
      <c r="D73" s="1">
        <v>30</v>
      </c>
      <c r="E73" s="4">
        <v>0</v>
      </c>
      <c r="F73" s="1">
        <v>0</v>
      </c>
      <c r="G73" s="1">
        <v>0</v>
      </c>
      <c r="H73" s="1">
        <v>2</v>
      </c>
      <c r="I73" s="1">
        <v>2</v>
      </c>
      <c r="J73" s="1">
        <v>2</v>
      </c>
      <c r="K73" s="1">
        <v>1</v>
      </c>
      <c r="P73" s="1">
        <v>1</v>
      </c>
      <c r="R73" s="1">
        <v>0</v>
      </c>
    </row>
    <row r="74" spans="1:19" ht="50.1" customHeight="1" x14ac:dyDescent="0.25">
      <c r="A74" s="1" t="s">
        <v>145</v>
      </c>
      <c r="D74" s="1">
        <v>75</v>
      </c>
      <c r="E74" s="4">
        <v>0</v>
      </c>
      <c r="F74" s="1">
        <v>0</v>
      </c>
      <c r="G74" s="1">
        <v>0</v>
      </c>
      <c r="H74" s="1">
        <v>2</v>
      </c>
      <c r="I74" s="1">
        <v>2</v>
      </c>
      <c r="J74" s="1">
        <v>2</v>
      </c>
      <c r="K74" s="1">
        <v>0</v>
      </c>
      <c r="P74" s="1">
        <f>SUM(P8:P73)</f>
        <v>36</v>
      </c>
      <c r="Q74" s="1">
        <v>1</v>
      </c>
      <c r="R74" s="1">
        <v>0</v>
      </c>
      <c r="S74" s="1" t="s">
        <v>146</v>
      </c>
    </row>
    <row r="75" spans="1:19" ht="50.1" customHeight="1" x14ac:dyDescent="0.25">
      <c r="A75" s="1" t="s">
        <v>147</v>
      </c>
      <c r="D75" s="1">
        <v>80</v>
      </c>
      <c r="E75" s="4">
        <v>1</v>
      </c>
      <c r="F75" s="1">
        <v>0</v>
      </c>
      <c r="G75" s="1">
        <v>1</v>
      </c>
      <c r="H75" s="1">
        <v>1</v>
      </c>
      <c r="I75" s="1">
        <v>2</v>
      </c>
      <c r="J75" s="1">
        <v>2</v>
      </c>
      <c r="K75" s="1">
        <v>4</v>
      </c>
      <c r="M75" s="1">
        <v>1</v>
      </c>
      <c r="R75" s="1">
        <v>1</v>
      </c>
      <c r="S75" s="1" t="s">
        <v>148</v>
      </c>
    </row>
    <row r="76" spans="1:19" ht="50.1" customHeight="1" x14ac:dyDescent="0.25">
      <c r="A76" s="1" t="s">
        <v>149</v>
      </c>
      <c r="D76" s="1">
        <v>70</v>
      </c>
      <c r="E76" s="1">
        <v>0</v>
      </c>
      <c r="F76" s="1">
        <v>0</v>
      </c>
      <c r="G76" s="1">
        <v>0</v>
      </c>
      <c r="H76" s="1">
        <v>1</v>
      </c>
      <c r="I76" s="1">
        <v>2</v>
      </c>
      <c r="J76" s="1">
        <v>2</v>
      </c>
      <c r="K76" s="1">
        <v>1</v>
      </c>
      <c r="P76" s="1">
        <v>1</v>
      </c>
      <c r="R76" s="1">
        <v>0</v>
      </c>
      <c r="S76" s="1" t="s">
        <v>150</v>
      </c>
    </row>
    <row r="77" spans="1:19" ht="50.1" customHeight="1" x14ac:dyDescent="0.25">
      <c r="A77" s="1" t="s">
        <v>151</v>
      </c>
      <c r="D77" s="1">
        <v>36</v>
      </c>
      <c r="E77" s="4">
        <v>0</v>
      </c>
      <c r="F77" s="1">
        <v>0</v>
      </c>
      <c r="G77" s="1">
        <v>0</v>
      </c>
      <c r="H77" s="1">
        <v>1</v>
      </c>
      <c r="I77" s="1">
        <v>2</v>
      </c>
      <c r="J77" s="1">
        <v>2</v>
      </c>
      <c r="K77" s="1">
        <v>1</v>
      </c>
      <c r="P77" s="1">
        <v>1</v>
      </c>
      <c r="R77" s="1">
        <v>0</v>
      </c>
    </row>
    <row r="78" spans="1:19" ht="50.1" customHeight="1" x14ac:dyDescent="0.25">
      <c r="A78" s="1" t="s">
        <v>152</v>
      </c>
      <c r="D78" s="1">
        <v>230</v>
      </c>
      <c r="E78" s="4">
        <v>0</v>
      </c>
      <c r="F78" s="1">
        <v>0</v>
      </c>
      <c r="G78" s="1">
        <v>0</v>
      </c>
      <c r="H78" s="1">
        <v>1</v>
      </c>
      <c r="I78" s="1">
        <v>2</v>
      </c>
      <c r="J78" s="1">
        <v>2</v>
      </c>
      <c r="K78" s="1">
        <v>1</v>
      </c>
      <c r="P78" s="1">
        <v>1</v>
      </c>
      <c r="R78" s="1">
        <v>0</v>
      </c>
      <c r="S78" s="1" t="s">
        <v>153</v>
      </c>
    </row>
    <row r="79" spans="1:19" ht="50.1" customHeight="1" x14ac:dyDescent="0.25">
      <c r="A79" s="1" t="s">
        <v>154</v>
      </c>
      <c r="B79" s="1">
        <f>106-90</f>
        <v>16</v>
      </c>
      <c r="D79" s="1">
        <v>106</v>
      </c>
      <c r="E79" s="4">
        <v>0</v>
      </c>
      <c r="F79" s="1">
        <v>1</v>
      </c>
      <c r="G79" s="1">
        <v>0</v>
      </c>
      <c r="H79" s="1">
        <v>2</v>
      </c>
      <c r="I79" s="1">
        <v>2</v>
      </c>
      <c r="J79" s="1">
        <v>0</v>
      </c>
      <c r="K79" s="1">
        <v>0</v>
      </c>
      <c r="Q79" s="1">
        <v>1</v>
      </c>
      <c r="R79" s="1">
        <v>0</v>
      </c>
      <c r="S79" s="1" t="s">
        <v>155</v>
      </c>
    </row>
    <row r="80" spans="1:19" ht="50.1" customHeight="1" x14ac:dyDescent="0.25">
      <c r="A80" s="1" t="s">
        <v>156</v>
      </c>
      <c r="B80" s="8" t="s">
        <v>157</v>
      </c>
      <c r="C80" s="1">
        <f>76+59+53</f>
        <v>188</v>
      </c>
      <c r="D80" s="1">
        <v>128</v>
      </c>
      <c r="E80" s="4">
        <v>3</v>
      </c>
      <c r="F80" s="1">
        <v>1</v>
      </c>
      <c r="G80" s="1">
        <v>1</v>
      </c>
      <c r="H80" s="1">
        <v>1</v>
      </c>
      <c r="I80" s="1">
        <v>2</v>
      </c>
      <c r="J80" s="1">
        <v>2</v>
      </c>
      <c r="K80" s="1">
        <v>4</v>
      </c>
      <c r="M80" s="1">
        <v>1</v>
      </c>
      <c r="R80" s="1">
        <v>0</v>
      </c>
      <c r="S80" s="1" t="s">
        <v>158</v>
      </c>
    </row>
    <row r="81" spans="1:19" ht="50.1" customHeight="1" x14ac:dyDescent="0.25">
      <c r="A81" s="1" t="s">
        <v>159</v>
      </c>
      <c r="D81" s="1">
        <v>40</v>
      </c>
      <c r="E81" s="4">
        <v>0</v>
      </c>
      <c r="F81" s="1">
        <v>0</v>
      </c>
      <c r="G81" s="1">
        <v>0</v>
      </c>
      <c r="H81" s="1">
        <v>1</v>
      </c>
      <c r="I81" s="1">
        <v>2</v>
      </c>
      <c r="J81" s="1">
        <v>2</v>
      </c>
      <c r="K81" s="1">
        <v>1</v>
      </c>
      <c r="P81" s="1">
        <v>1</v>
      </c>
      <c r="R81" s="1">
        <v>0</v>
      </c>
      <c r="S81" s="1" t="s">
        <v>160</v>
      </c>
    </row>
    <row r="82" spans="1:19" ht="50.1" customHeight="1" x14ac:dyDescent="0.25">
      <c r="A82" s="3" t="s">
        <v>161</v>
      </c>
      <c r="B82" s="3"/>
      <c r="C82" s="3"/>
      <c r="D82" s="3">
        <v>20</v>
      </c>
      <c r="E82" s="3">
        <v>0</v>
      </c>
      <c r="F82" s="3">
        <v>0</v>
      </c>
      <c r="G82" s="3">
        <v>0</v>
      </c>
      <c r="H82" s="1">
        <v>1</v>
      </c>
      <c r="I82" s="3">
        <v>2</v>
      </c>
      <c r="J82" s="3">
        <v>0</v>
      </c>
      <c r="K82" s="3">
        <v>1</v>
      </c>
      <c r="L82" s="3"/>
      <c r="M82" s="3"/>
      <c r="N82" s="3"/>
      <c r="O82" s="3"/>
      <c r="P82" s="1">
        <v>1</v>
      </c>
      <c r="R82" s="3">
        <v>0</v>
      </c>
      <c r="S82" s="3" t="s">
        <v>162</v>
      </c>
    </row>
    <row r="83" spans="1:19" ht="50.1" customHeight="1" x14ac:dyDescent="0.25">
      <c r="A83" s="1" t="s">
        <v>163</v>
      </c>
      <c r="D83" s="1">
        <v>120</v>
      </c>
      <c r="E83" s="1">
        <v>0</v>
      </c>
      <c r="F83" s="1">
        <v>0</v>
      </c>
      <c r="G83" s="1">
        <v>0</v>
      </c>
      <c r="H83" s="1">
        <v>1</v>
      </c>
      <c r="I83" s="1">
        <v>2</v>
      </c>
      <c r="J83" s="1">
        <v>2</v>
      </c>
      <c r="K83" s="1">
        <v>1</v>
      </c>
      <c r="P83" s="1">
        <v>1</v>
      </c>
      <c r="R83" s="1">
        <v>0</v>
      </c>
      <c r="S83" s="1" t="s">
        <v>164</v>
      </c>
    </row>
    <row r="84" spans="1:19" ht="50.1" customHeight="1" x14ac:dyDescent="0.25">
      <c r="A84" s="1" t="s">
        <v>165</v>
      </c>
      <c r="D84" s="1">
        <v>120</v>
      </c>
      <c r="E84" s="1">
        <v>0</v>
      </c>
      <c r="F84" s="1">
        <v>0</v>
      </c>
      <c r="G84" s="1">
        <v>0</v>
      </c>
      <c r="H84" s="1">
        <v>2</v>
      </c>
      <c r="I84" s="1">
        <v>2</v>
      </c>
      <c r="J84" s="1">
        <v>2</v>
      </c>
      <c r="K84" s="1">
        <v>1</v>
      </c>
      <c r="P84" s="1">
        <v>1</v>
      </c>
      <c r="R84" s="1">
        <v>0</v>
      </c>
      <c r="S84" s="1" t="s">
        <v>166</v>
      </c>
    </row>
    <row r="85" spans="1:19" ht="50.1" customHeight="1" x14ac:dyDescent="0.25">
      <c r="A85" s="1" t="s">
        <v>167</v>
      </c>
      <c r="D85" s="1">
        <v>75</v>
      </c>
      <c r="E85" s="1">
        <v>1</v>
      </c>
      <c r="F85" s="1">
        <v>0</v>
      </c>
      <c r="G85" s="1">
        <v>1</v>
      </c>
      <c r="H85" s="1">
        <v>1</v>
      </c>
      <c r="I85" s="1">
        <v>2</v>
      </c>
      <c r="J85" s="1">
        <v>2</v>
      </c>
      <c r="K85" s="1">
        <v>4</v>
      </c>
      <c r="M85" s="1">
        <v>1</v>
      </c>
      <c r="R85" s="1">
        <v>1</v>
      </c>
      <c r="S85" s="1" t="s">
        <v>168</v>
      </c>
    </row>
    <row r="86" spans="1:19" ht="50.1" customHeight="1" x14ac:dyDescent="0.25">
      <c r="A86" s="1" t="s">
        <v>169</v>
      </c>
      <c r="D86" s="1">
        <v>40</v>
      </c>
      <c r="E86" s="1">
        <v>0</v>
      </c>
      <c r="F86" s="1">
        <v>0</v>
      </c>
      <c r="G86" s="1">
        <v>0</v>
      </c>
      <c r="H86" s="1">
        <v>2</v>
      </c>
      <c r="I86" s="1">
        <v>2</v>
      </c>
      <c r="J86" s="1">
        <v>2</v>
      </c>
      <c r="K86" s="1">
        <v>1</v>
      </c>
      <c r="P86" s="1">
        <v>1</v>
      </c>
      <c r="R86" s="1">
        <v>0</v>
      </c>
      <c r="S86" s="1" t="s">
        <v>170</v>
      </c>
    </row>
    <row r="87" spans="1:19" ht="50.1" customHeight="1" x14ac:dyDescent="0.25">
      <c r="A87" s="1" t="s">
        <v>171</v>
      </c>
      <c r="D87" s="3">
        <v>40</v>
      </c>
      <c r="E87" s="1">
        <v>0</v>
      </c>
      <c r="F87" s="1">
        <v>0</v>
      </c>
      <c r="G87" s="1">
        <v>0</v>
      </c>
      <c r="H87" s="1">
        <v>1</v>
      </c>
      <c r="I87" s="1">
        <v>2</v>
      </c>
      <c r="J87" s="1">
        <v>0</v>
      </c>
      <c r="K87" s="1">
        <v>1</v>
      </c>
      <c r="P87" s="1">
        <v>1</v>
      </c>
      <c r="R87" s="1">
        <v>0</v>
      </c>
      <c r="S87" s="1" t="s">
        <v>172</v>
      </c>
    </row>
    <row r="88" spans="1:19" ht="50.1" customHeight="1" x14ac:dyDescent="0.25">
      <c r="A88" s="1" t="s">
        <v>173</v>
      </c>
      <c r="D88" s="1">
        <v>30</v>
      </c>
      <c r="E88" s="1">
        <v>0</v>
      </c>
      <c r="F88" s="1">
        <v>0</v>
      </c>
      <c r="G88" s="1">
        <v>0</v>
      </c>
      <c r="H88" s="1">
        <v>1</v>
      </c>
      <c r="I88" s="1">
        <v>1</v>
      </c>
      <c r="J88" s="1">
        <v>2</v>
      </c>
      <c r="K88" s="1">
        <v>1</v>
      </c>
      <c r="P88" s="1">
        <v>1</v>
      </c>
      <c r="R88" s="1">
        <v>0</v>
      </c>
      <c r="S88" s="1" t="s">
        <v>174</v>
      </c>
    </row>
    <row r="89" spans="1:19" ht="50.1" customHeight="1" x14ac:dyDescent="0.25">
      <c r="A89" s="1" t="s">
        <v>175</v>
      </c>
      <c r="D89" s="1">
        <v>1</v>
      </c>
      <c r="E89" s="1">
        <v>0</v>
      </c>
      <c r="F89" s="1">
        <v>0</v>
      </c>
      <c r="G89" s="1">
        <v>0</v>
      </c>
      <c r="H89" s="1">
        <v>1</v>
      </c>
      <c r="I89" s="1">
        <v>2</v>
      </c>
      <c r="J89" s="1">
        <v>0</v>
      </c>
      <c r="K89" s="1">
        <v>1</v>
      </c>
      <c r="P89" s="1">
        <v>1</v>
      </c>
      <c r="R89" s="1">
        <v>0</v>
      </c>
      <c r="S89" s="1" t="s">
        <v>176</v>
      </c>
    </row>
    <row r="90" spans="1:19" ht="50.1" customHeight="1" x14ac:dyDescent="0.25">
      <c r="A90" s="1" t="s">
        <v>177</v>
      </c>
      <c r="D90" s="1">
        <v>40</v>
      </c>
      <c r="E90" s="1">
        <v>3</v>
      </c>
      <c r="F90" s="1">
        <v>1</v>
      </c>
      <c r="G90" s="1">
        <v>1</v>
      </c>
      <c r="H90" s="1">
        <v>1</v>
      </c>
      <c r="I90" s="1">
        <v>2</v>
      </c>
      <c r="J90" s="1">
        <v>2</v>
      </c>
      <c r="K90" s="1">
        <v>4</v>
      </c>
      <c r="M90" s="1">
        <v>1</v>
      </c>
      <c r="R90" s="1" t="s">
        <v>178</v>
      </c>
      <c r="S90" s="4" t="s">
        <v>179</v>
      </c>
    </row>
    <row r="91" spans="1:19" ht="50.1" customHeight="1" x14ac:dyDescent="0.25">
      <c r="A91" s="1" t="s">
        <v>180</v>
      </c>
      <c r="D91" s="1">
        <v>60</v>
      </c>
      <c r="E91" s="1">
        <v>5</v>
      </c>
      <c r="F91" s="1">
        <v>1</v>
      </c>
      <c r="G91" s="1">
        <v>1</v>
      </c>
      <c r="H91" s="1">
        <v>2</v>
      </c>
      <c r="I91" s="1">
        <v>2</v>
      </c>
      <c r="J91" s="1">
        <v>2</v>
      </c>
      <c r="K91" s="1">
        <v>4</v>
      </c>
      <c r="M91" s="1">
        <v>1</v>
      </c>
      <c r="R91" s="1">
        <v>1</v>
      </c>
      <c r="S91" s="4" t="s">
        <v>181</v>
      </c>
    </row>
    <row r="92" spans="1:19" ht="50.1" customHeight="1" x14ac:dyDescent="0.25">
      <c r="A92" s="1" t="s">
        <v>182</v>
      </c>
      <c r="D92" s="1">
        <v>66</v>
      </c>
      <c r="E92" s="1">
        <v>0</v>
      </c>
      <c r="F92" s="1">
        <v>0</v>
      </c>
      <c r="G92" s="1">
        <v>0</v>
      </c>
      <c r="H92" s="1">
        <v>1</v>
      </c>
      <c r="I92" s="1">
        <v>2</v>
      </c>
      <c r="J92" s="1">
        <v>2</v>
      </c>
      <c r="K92" s="1">
        <v>1</v>
      </c>
      <c r="P92" s="1">
        <v>1</v>
      </c>
      <c r="R92" s="1">
        <v>0</v>
      </c>
      <c r="S92" s="1" t="s">
        <v>183</v>
      </c>
    </row>
    <row r="93" spans="1:19" ht="50.1" customHeight="1" x14ac:dyDescent="0.25">
      <c r="A93" s="1" t="s">
        <v>184</v>
      </c>
      <c r="D93" s="1">
        <v>50</v>
      </c>
      <c r="E93" s="1">
        <v>0</v>
      </c>
      <c r="F93" s="1">
        <v>0</v>
      </c>
      <c r="G93" s="1">
        <v>0</v>
      </c>
      <c r="H93" s="1">
        <v>1</v>
      </c>
      <c r="I93" s="1">
        <v>2</v>
      </c>
      <c r="J93" s="1">
        <v>2</v>
      </c>
      <c r="K93" s="1">
        <v>1</v>
      </c>
      <c r="P93" s="1">
        <v>1</v>
      </c>
      <c r="R93" s="1">
        <v>0</v>
      </c>
      <c r="S93" s="1" t="s">
        <v>185</v>
      </c>
    </row>
    <row r="94" spans="1:19" ht="50.1" customHeight="1" x14ac:dyDescent="0.25">
      <c r="A94" s="1" t="s">
        <v>186</v>
      </c>
      <c r="D94" s="1">
        <v>30</v>
      </c>
      <c r="E94" s="1">
        <v>0</v>
      </c>
      <c r="F94" s="1">
        <v>0</v>
      </c>
      <c r="G94" s="1">
        <v>0</v>
      </c>
      <c r="H94" s="1">
        <v>1</v>
      </c>
      <c r="I94" s="1">
        <v>2</v>
      </c>
      <c r="J94" s="1">
        <v>2</v>
      </c>
      <c r="K94" s="1">
        <v>1</v>
      </c>
      <c r="P94" s="1">
        <v>1</v>
      </c>
      <c r="R94" s="1">
        <v>0</v>
      </c>
      <c r="S94" s="1" t="s">
        <v>187</v>
      </c>
    </row>
    <row r="95" spans="1:19" ht="50.1" customHeight="1" x14ac:dyDescent="0.25">
      <c r="A95" s="1" t="s">
        <v>188</v>
      </c>
      <c r="D95" s="1">
        <v>320</v>
      </c>
      <c r="E95" s="1">
        <v>0</v>
      </c>
      <c r="F95" s="1">
        <v>0</v>
      </c>
      <c r="G95" s="1">
        <v>0</v>
      </c>
      <c r="H95" s="1">
        <v>2</v>
      </c>
      <c r="I95" s="1">
        <v>2</v>
      </c>
      <c r="J95" s="1">
        <v>2</v>
      </c>
      <c r="K95" s="1">
        <v>1</v>
      </c>
      <c r="P95" s="1">
        <v>1</v>
      </c>
      <c r="R95" s="1">
        <v>0</v>
      </c>
      <c r="S95" s="1" t="s">
        <v>189</v>
      </c>
    </row>
    <row r="96" spans="1:19" ht="50.1" customHeight="1" x14ac:dyDescent="0.25">
      <c r="A96" s="1" t="s">
        <v>190</v>
      </c>
      <c r="D96" s="1">
        <v>1</v>
      </c>
      <c r="E96" s="1">
        <v>0</v>
      </c>
      <c r="F96" s="1">
        <v>0</v>
      </c>
      <c r="G96" s="1">
        <v>0</v>
      </c>
      <c r="H96" s="1">
        <v>2</v>
      </c>
      <c r="I96" s="1">
        <v>2</v>
      </c>
      <c r="J96" s="1">
        <v>0</v>
      </c>
      <c r="K96" s="1">
        <v>1</v>
      </c>
      <c r="P96" s="1">
        <v>1</v>
      </c>
      <c r="R96" s="1">
        <v>0</v>
      </c>
      <c r="S96" s="1" t="s">
        <v>191</v>
      </c>
    </row>
    <row r="97" spans="1:19" ht="50.1" customHeight="1" x14ac:dyDescent="0.25">
      <c r="A97" s="1" t="s">
        <v>192</v>
      </c>
      <c r="D97" s="1">
        <v>164</v>
      </c>
      <c r="E97" s="1">
        <v>0</v>
      </c>
      <c r="F97" s="1">
        <v>0</v>
      </c>
      <c r="G97" s="1">
        <v>0</v>
      </c>
      <c r="H97" s="1">
        <v>2</v>
      </c>
      <c r="I97" s="1">
        <v>2</v>
      </c>
      <c r="J97" s="1">
        <v>2</v>
      </c>
      <c r="K97" s="1">
        <v>1</v>
      </c>
      <c r="P97" s="1">
        <v>1</v>
      </c>
      <c r="R97" s="1">
        <v>0</v>
      </c>
    </row>
    <row r="98" spans="1:19" ht="50.1" customHeight="1" x14ac:dyDescent="0.25">
      <c r="A98" s="3" t="s">
        <v>193</v>
      </c>
      <c r="B98" s="3"/>
      <c r="C98" s="3"/>
      <c r="D98" s="3">
        <v>30</v>
      </c>
      <c r="E98" s="3">
        <v>0</v>
      </c>
      <c r="F98" s="3">
        <v>0</v>
      </c>
      <c r="G98" s="3">
        <v>0</v>
      </c>
      <c r="H98" s="1">
        <v>2</v>
      </c>
      <c r="I98" s="3">
        <v>2</v>
      </c>
      <c r="J98" s="3">
        <v>2</v>
      </c>
      <c r="K98" s="3">
        <v>1</v>
      </c>
      <c r="L98" s="3"/>
      <c r="M98" s="3"/>
      <c r="N98" s="3"/>
      <c r="O98" s="3"/>
      <c r="P98" s="1">
        <v>1</v>
      </c>
      <c r="R98" s="3">
        <v>0</v>
      </c>
      <c r="S98" s="1" t="s">
        <v>194</v>
      </c>
    </row>
    <row r="99" spans="1:19" ht="50.1" customHeight="1" x14ac:dyDescent="0.25">
      <c r="A99" s="1" t="s">
        <v>195</v>
      </c>
      <c r="B99" s="9">
        <v>46361</v>
      </c>
      <c r="C99" s="10" t="s">
        <v>196</v>
      </c>
      <c r="D99" s="9">
        <v>18836</v>
      </c>
      <c r="E99" s="1">
        <v>19</v>
      </c>
      <c r="F99" s="1">
        <v>0</v>
      </c>
      <c r="G99" s="1">
        <v>1</v>
      </c>
      <c r="H99" s="1">
        <v>2</v>
      </c>
      <c r="I99" s="1">
        <v>2</v>
      </c>
      <c r="J99" s="1">
        <v>2</v>
      </c>
      <c r="K99" s="1">
        <v>4</v>
      </c>
      <c r="M99" s="1">
        <v>1</v>
      </c>
      <c r="R99" s="1">
        <v>0</v>
      </c>
    </row>
    <row r="100" spans="1:19" ht="50.1" customHeight="1" x14ac:dyDescent="0.25">
      <c r="A100" s="1" t="s">
        <v>197</v>
      </c>
      <c r="C100" s="10"/>
      <c r="D100" s="1">
        <v>46</v>
      </c>
      <c r="E100" s="1">
        <v>0</v>
      </c>
      <c r="F100" s="1">
        <v>0</v>
      </c>
      <c r="G100" s="1">
        <v>0</v>
      </c>
      <c r="H100" s="1">
        <v>2</v>
      </c>
      <c r="I100" s="1">
        <v>2</v>
      </c>
      <c r="J100" s="1">
        <v>2</v>
      </c>
      <c r="K100" s="1">
        <v>1</v>
      </c>
      <c r="P100" s="1">
        <v>1</v>
      </c>
      <c r="R100" s="1">
        <v>0</v>
      </c>
    </row>
    <row r="101" spans="1:19" ht="50.1" customHeight="1" x14ac:dyDescent="0.25">
      <c r="A101" s="1" t="s">
        <v>198</v>
      </c>
      <c r="D101" s="1">
        <v>96</v>
      </c>
      <c r="E101" s="1">
        <v>3</v>
      </c>
      <c r="F101" s="1">
        <v>0</v>
      </c>
      <c r="G101" s="1">
        <v>1</v>
      </c>
      <c r="H101" s="1">
        <v>1</v>
      </c>
      <c r="I101" s="1">
        <v>2</v>
      </c>
      <c r="J101" s="1">
        <v>2</v>
      </c>
      <c r="K101" s="1">
        <v>4</v>
      </c>
      <c r="M101" s="1">
        <v>1</v>
      </c>
      <c r="R101" s="1">
        <v>1</v>
      </c>
      <c r="S101" s="1" t="s">
        <v>199</v>
      </c>
    </row>
    <row r="102" spans="1:19" ht="50.1" customHeight="1" x14ac:dyDescent="0.25">
      <c r="A102" s="1" t="s">
        <v>200</v>
      </c>
      <c r="D102" s="1">
        <v>50</v>
      </c>
      <c r="E102" s="1">
        <v>0</v>
      </c>
      <c r="F102" s="1">
        <v>0</v>
      </c>
      <c r="G102" s="1">
        <v>0</v>
      </c>
      <c r="H102" s="1">
        <v>1</v>
      </c>
      <c r="I102" s="1">
        <v>1</v>
      </c>
      <c r="J102" s="1">
        <v>2</v>
      </c>
      <c r="K102" s="1">
        <v>1</v>
      </c>
      <c r="P102" s="1">
        <v>1</v>
      </c>
      <c r="R102" s="1">
        <v>0</v>
      </c>
      <c r="S102" s="1" t="s">
        <v>201</v>
      </c>
    </row>
    <row r="103" spans="1:19" ht="50.1" customHeight="1" x14ac:dyDescent="0.25">
      <c r="A103" s="1" t="s">
        <v>202</v>
      </c>
      <c r="D103" s="1">
        <v>30</v>
      </c>
      <c r="E103" s="1">
        <v>0</v>
      </c>
      <c r="F103" s="1">
        <v>0</v>
      </c>
      <c r="G103" s="1">
        <v>0</v>
      </c>
      <c r="H103" s="1">
        <v>1</v>
      </c>
      <c r="I103" s="1">
        <v>2</v>
      </c>
      <c r="J103" s="1">
        <v>2</v>
      </c>
      <c r="K103" s="1">
        <v>1</v>
      </c>
      <c r="P103" s="1">
        <v>1</v>
      </c>
      <c r="R103" s="1">
        <v>0</v>
      </c>
      <c r="S103" s="1" t="s">
        <v>203</v>
      </c>
    </row>
    <row r="104" spans="1:19" ht="50.1" customHeight="1" x14ac:dyDescent="0.25">
      <c r="A104" s="1" t="s">
        <v>204</v>
      </c>
      <c r="D104" s="1">
        <v>90</v>
      </c>
      <c r="E104" s="1">
        <v>6</v>
      </c>
      <c r="F104" s="1">
        <v>0</v>
      </c>
      <c r="G104" s="1">
        <v>1</v>
      </c>
      <c r="H104" s="1">
        <v>1</v>
      </c>
      <c r="I104" s="1">
        <v>2</v>
      </c>
      <c r="J104" s="1">
        <v>2</v>
      </c>
      <c r="K104" s="1">
        <v>4</v>
      </c>
      <c r="M104" s="1">
        <v>1</v>
      </c>
      <c r="R104" s="1">
        <v>1</v>
      </c>
      <c r="S104" s="1" t="s">
        <v>205</v>
      </c>
    </row>
    <row r="105" spans="1:19" ht="50.1" customHeight="1" x14ac:dyDescent="0.25">
      <c r="A105" s="1" t="s">
        <v>206</v>
      </c>
      <c r="D105" s="1">
        <v>30</v>
      </c>
      <c r="E105" s="1">
        <v>0</v>
      </c>
      <c r="F105" s="1">
        <v>0</v>
      </c>
      <c r="G105" s="1">
        <v>0</v>
      </c>
      <c r="H105" s="1">
        <v>1</v>
      </c>
      <c r="I105" s="1">
        <v>2</v>
      </c>
      <c r="J105" s="1">
        <v>2</v>
      </c>
      <c r="K105" s="1">
        <v>1</v>
      </c>
      <c r="P105" s="1">
        <v>1</v>
      </c>
      <c r="R105" s="1">
        <v>0</v>
      </c>
      <c r="S105" s="1" t="s">
        <v>207</v>
      </c>
    </row>
    <row r="106" spans="1:19" ht="50.1" customHeight="1" x14ac:dyDescent="0.25">
      <c r="A106" s="1" t="s">
        <v>208</v>
      </c>
      <c r="D106" s="1">
        <v>63</v>
      </c>
      <c r="E106" s="1">
        <v>0</v>
      </c>
      <c r="F106" s="1">
        <v>0</v>
      </c>
      <c r="G106" s="1">
        <v>0</v>
      </c>
      <c r="H106" s="1">
        <v>1</v>
      </c>
      <c r="I106" s="1">
        <v>2</v>
      </c>
      <c r="J106" s="1">
        <v>2</v>
      </c>
      <c r="K106" s="1">
        <v>1</v>
      </c>
      <c r="P106" s="1">
        <v>1</v>
      </c>
      <c r="R106" s="1">
        <v>0</v>
      </c>
      <c r="S106" s="1" t="s">
        <v>209</v>
      </c>
    </row>
    <row r="107" spans="1:19" ht="44.25" customHeight="1" x14ac:dyDescent="0.25">
      <c r="A107" s="1" t="s">
        <v>210</v>
      </c>
      <c r="D107" s="1">
        <v>60</v>
      </c>
      <c r="E107" s="1">
        <v>0</v>
      </c>
      <c r="F107" s="1">
        <v>0</v>
      </c>
      <c r="G107" s="1">
        <v>0</v>
      </c>
      <c r="H107" s="1">
        <v>1</v>
      </c>
      <c r="I107" s="1">
        <v>2</v>
      </c>
      <c r="J107" s="1">
        <v>2</v>
      </c>
      <c r="K107" s="1">
        <v>1</v>
      </c>
      <c r="P107" s="1">
        <v>1</v>
      </c>
      <c r="R107" s="1">
        <v>0</v>
      </c>
      <c r="S107" s="1" t="s">
        <v>211</v>
      </c>
    </row>
    <row r="108" spans="1:19" ht="50.1" customHeight="1" x14ac:dyDescent="0.25">
      <c r="A108" s="1" t="s">
        <v>212</v>
      </c>
      <c r="D108" s="1">
        <v>1</v>
      </c>
      <c r="E108" s="1">
        <v>16</v>
      </c>
      <c r="F108" s="1">
        <v>0</v>
      </c>
      <c r="G108" s="1">
        <v>1</v>
      </c>
      <c r="H108" s="1">
        <v>1</v>
      </c>
      <c r="I108" s="1">
        <v>2</v>
      </c>
      <c r="J108" s="1">
        <v>0</v>
      </c>
      <c r="K108" s="1">
        <v>4</v>
      </c>
      <c r="M108" s="1">
        <v>1</v>
      </c>
      <c r="R108" s="1">
        <v>0</v>
      </c>
      <c r="S108" s="1" t="s">
        <v>213</v>
      </c>
    </row>
    <row r="109" spans="1:19" ht="50.1" customHeight="1" x14ac:dyDescent="0.25">
      <c r="A109" s="1" t="s">
        <v>214</v>
      </c>
      <c r="C109" s="1">
        <f>14/60</f>
        <v>0.23333333333333334</v>
      </c>
      <c r="D109" s="1">
        <v>40</v>
      </c>
      <c r="E109" s="1">
        <v>0</v>
      </c>
      <c r="F109" s="1">
        <v>0</v>
      </c>
      <c r="G109" s="1">
        <v>0</v>
      </c>
      <c r="H109" s="1">
        <v>1</v>
      </c>
      <c r="I109" s="1">
        <v>2</v>
      </c>
      <c r="J109" s="1">
        <v>2</v>
      </c>
      <c r="K109" s="1">
        <v>1</v>
      </c>
      <c r="P109" s="1">
        <v>1</v>
      </c>
      <c r="R109" s="1">
        <v>0</v>
      </c>
      <c r="S109" s="1" t="s">
        <v>215</v>
      </c>
    </row>
    <row r="110" spans="1:19" ht="50.1" customHeight="1" x14ac:dyDescent="0.25">
      <c r="A110" s="3" t="s">
        <v>216</v>
      </c>
      <c r="B110" s="3"/>
      <c r="C110" s="3"/>
      <c r="D110" s="3">
        <v>124</v>
      </c>
      <c r="E110" s="3">
        <v>0</v>
      </c>
      <c r="F110" s="3">
        <v>0</v>
      </c>
      <c r="G110" s="3">
        <v>0</v>
      </c>
      <c r="H110" s="1">
        <v>1</v>
      </c>
      <c r="I110" s="3">
        <v>2</v>
      </c>
      <c r="J110" s="3">
        <v>2</v>
      </c>
      <c r="K110" s="3">
        <v>1</v>
      </c>
      <c r="L110" s="3"/>
      <c r="M110" s="3"/>
      <c r="N110" s="3"/>
      <c r="O110" s="3"/>
      <c r="P110" s="1">
        <v>1</v>
      </c>
      <c r="R110" s="3">
        <v>0</v>
      </c>
      <c r="S110" s="1" t="s">
        <v>217</v>
      </c>
    </row>
    <row r="111" spans="1:19" ht="50.1" customHeight="1" x14ac:dyDescent="0.25">
      <c r="A111" s="1" t="s">
        <v>218</v>
      </c>
      <c r="B111" s="1">
        <f>163+170</f>
        <v>333</v>
      </c>
      <c r="D111" s="9">
        <v>2463</v>
      </c>
      <c r="E111" s="1">
        <v>13</v>
      </c>
      <c r="F111" s="1">
        <v>0</v>
      </c>
      <c r="G111" s="1">
        <v>1</v>
      </c>
      <c r="H111" s="1">
        <v>1</v>
      </c>
      <c r="I111" s="1">
        <v>2</v>
      </c>
      <c r="J111" s="1">
        <v>2</v>
      </c>
      <c r="K111" s="1">
        <v>4</v>
      </c>
      <c r="M111" s="1">
        <v>1</v>
      </c>
      <c r="R111" s="1">
        <v>1</v>
      </c>
      <c r="S111" s="1" t="s">
        <v>158</v>
      </c>
    </row>
    <row r="112" spans="1:19" ht="50.1" customHeight="1" x14ac:dyDescent="0.25">
      <c r="A112" s="1" t="s">
        <v>219</v>
      </c>
      <c r="D112" s="9">
        <v>2050</v>
      </c>
      <c r="E112" s="1">
        <v>2</v>
      </c>
      <c r="F112" s="1">
        <v>0</v>
      </c>
      <c r="G112" s="1">
        <v>1</v>
      </c>
      <c r="H112" s="1">
        <v>1</v>
      </c>
      <c r="I112" s="1">
        <v>2</v>
      </c>
      <c r="J112" s="1">
        <v>2</v>
      </c>
      <c r="K112" s="1">
        <v>4</v>
      </c>
      <c r="M112" s="1">
        <v>1</v>
      </c>
      <c r="R112" s="1" t="s">
        <v>220</v>
      </c>
      <c r="S112" s="1" t="s">
        <v>178</v>
      </c>
    </row>
    <row r="113" spans="1:212" ht="50.1" customHeight="1" x14ac:dyDescent="0.25">
      <c r="A113" s="1" t="s">
        <v>221</v>
      </c>
      <c r="C113" s="1">
        <v>75</v>
      </c>
      <c r="D113" s="9">
        <v>75</v>
      </c>
      <c r="E113" s="1">
        <v>0</v>
      </c>
      <c r="F113" s="1">
        <v>0</v>
      </c>
      <c r="G113" s="1">
        <v>0</v>
      </c>
      <c r="H113" s="1">
        <v>1</v>
      </c>
      <c r="I113" s="1">
        <v>2</v>
      </c>
      <c r="K113" s="1">
        <v>1</v>
      </c>
      <c r="P113" s="1">
        <v>1</v>
      </c>
      <c r="S113" s="1" t="s">
        <v>222</v>
      </c>
    </row>
    <row r="114" spans="1:212" ht="50.1" customHeight="1" x14ac:dyDescent="0.25">
      <c r="A114" s="1" t="s">
        <v>223</v>
      </c>
      <c r="D114" s="1">
        <v>60</v>
      </c>
      <c r="E114" s="1">
        <v>0</v>
      </c>
      <c r="F114" s="1">
        <v>0</v>
      </c>
      <c r="G114" s="1">
        <v>0</v>
      </c>
      <c r="H114" s="1">
        <v>1</v>
      </c>
      <c r="I114" s="1">
        <v>2</v>
      </c>
      <c r="J114" s="1">
        <v>2</v>
      </c>
      <c r="K114" s="1">
        <v>1</v>
      </c>
      <c r="P114" s="1">
        <v>1</v>
      </c>
      <c r="R114" s="1">
        <v>0</v>
      </c>
    </row>
    <row r="115" spans="1:212" ht="50.1" customHeight="1" x14ac:dyDescent="0.25">
      <c r="A115" s="3" t="s">
        <v>224</v>
      </c>
      <c r="B115" s="3"/>
      <c r="C115" s="3"/>
      <c r="D115" s="3">
        <v>40</v>
      </c>
      <c r="E115" s="3">
        <v>0</v>
      </c>
      <c r="F115" s="3">
        <v>0</v>
      </c>
      <c r="G115" s="3">
        <v>0</v>
      </c>
      <c r="H115" s="1">
        <v>1</v>
      </c>
      <c r="I115" s="3">
        <v>2</v>
      </c>
      <c r="J115" s="3">
        <v>2</v>
      </c>
      <c r="K115" s="3">
        <v>1</v>
      </c>
      <c r="L115" s="3"/>
      <c r="M115" s="3"/>
      <c r="N115" s="3"/>
      <c r="O115" s="3"/>
      <c r="P115" s="1">
        <v>1</v>
      </c>
      <c r="R115" s="3">
        <v>0</v>
      </c>
      <c r="S115" s="3"/>
    </row>
    <row r="116" spans="1:212" ht="50.1" customHeight="1" x14ac:dyDescent="0.25">
      <c r="A116" s="1" t="s">
        <v>225</v>
      </c>
      <c r="D116" s="1">
        <v>60</v>
      </c>
      <c r="E116" s="1">
        <v>0</v>
      </c>
      <c r="F116" s="1">
        <v>0</v>
      </c>
      <c r="G116" s="1">
        <v>0</v>
      </c>
      <c r="H116" s="1">
        <v>1</v>
      </c>
      <c r="I116" s="1">
        <v>2</v>
      </c>
      <c r="J116" s="1">
        <v>2</v>
      </c>
      <c r="K116" s="1">
        <v>1</v>
      </c>
      <c r="P116" s="1">
        <v>1</v>
      </c>
      <c r="R116" s="1">
        <v>0</v>
      </c>
      <c r="S116" s="1" t="s">
        <v>226</v>
      </c>
    </row>
    <row r="117" spans="1:212" ht="50.1" customHeight="1" x14ac:dyDescent="0.25">
      <c r="A117" s="1" t="s">
        <v>227</v>
      </c>
      <c r="D117" s="1">
        <v>60</v>
      </c>
      <c r="E117" s="1">
        <v>0</v>
      </c>
      <c r="F117" s="1">
        <v>1</v>
      </c>
      <c r="G117" s="1">
        <v>0</v>
      </c>
      <c r="H117" s="1">
        <v>1</v>
      </c>
      <c r="I117" s="1">
        <v>0</v>
      </c>
      <c r="J117" s="1">
        <v>2</v>
      </c>
      <c r="K117" s="1">
        <v>1</v>
      </c>
      <c r="P117" s="1">
        <v>1</v>
      </c>
      <c r="R117" s="1">
        <v>0</v>
      </c>
      <c r="S117" s="1" t="s">
        <v>228</v>
      </c>
    </row>
    <row r="118" spans="1:212" ht="50.1" customHeight="1" x14ac:dyDescent="0.25">
      <c r="A118" s="1" t="s">
        <v>229</v>
      </c>
      <c r="D118" s="1">
        <v>45</v>
      </c>
      <c r="E118" s="1">
        <v>0</v>
      </c>
      <c r="F118" s="1">
        <v>0</v>
      </c>
      <c r="G118" s="1">
        <v>0</v>
      </c>
      <c r="H118" s="1">
        <v>1</v>
      </c>
      <c r="I118" s="1">
        <v>2</v>
      </c>
      <c r="J118" s="1">
        <v>2</v>
      </c>
      <c r="K118" s="1">
        <v>1</v>
      </c>
      <c r="P118" s="1">
        <v>1</v>
      </c>
      <c r="R118" s="1">
        <v>0</v>
      </c>
      <c r="S118" s="1" t="s">
        <v>230</v>
      </c>
    </row>
    <row r="119" spans="1:212" ht="50.1" customHeight="1" x14ac:dyDescent="0.25">
      <c r="A119" s="1" t="s">
        <v>231</v>
      </c>
      <c r="D119" s="1">
        <v>21</v>
      </c>
      <c r="E119" s="1">
        <v>0</v>
      </c>
      <c r="F119" s="1">
        <v>0</v>
      </c>
      <c r="G119" s="1">
        <v>0</v>
      </c>
      <c r="H119" s="1">
        <v>1</v>
      </c>
      <c r="I119" s="1">
        <v>2</v>
      </c>
      <c r="J119" s="1">
        <v>2</v>
      </c>
      <c r="K119" s="1">
        <v>1</v>
      </c>
      <c r="P119" s="1">
        <v>1</v>
      </c>
      <c r="R119" s="1">
        <v>0</v>
      </c>
      <c r="S119" s="1" t="s">
        <v>232</v>
      </c>
    </row>
    <row r="120" spans="1:212" ht="50.1" customHeight="1" x14ac:dyDescent="0.25">
      <c r="A120" s="1" t="s">
        <v>233</v>
      </c>
      <c r="D120" s="1">
        <v>90</v>
      </c>
      <c r="E120" s="1">
        <v>0</v>
      </c>
      <c r="F120" s="1">
        <v>0</v>
      </c>
      <c r="G120" s="1">
        <v>0</v>
      </c>
      <c r="H120" s="1">
        <v>1</v>
      </c>
      <c r="I120" s="1">
        <v>2</v>
      </c>
      <c r="J120" s="1">
        <v>2</v>
      </c>
      <c r="K120" s="1">
        <v>1</v>
      </c>
      <c r="P120" s="1">
        <v>1</v>
      </c>
      <c r="R120" s="1">
        <v>0</v>
      </c>
      <c r="S120" s="1" t="s">
        <v>234</v>
      </c>
    </row>
    <row r="121" spans="1:212" ht="50.1" customHeight="1" x14ac:dyDescent="0.25">
      <c r="A121" s="1" t="s">
        <v>235</v>
      </c>
      <c r="D121" s="1">
        <v>51</v>
      </c>
      <c r="E121" s="1">
        <v>4</v>
      </c>
      <c r="F121" s="1">
        <v>0</v>
      </c>
      <c r="G121" s="1">
        <v>1</v>
      </c>
      <c r="H121" s="1">
        <v>2</v>
      </c>
      <c r="I121" s="1">
        <v>2</v>
      </c>
      <c r="J121" s="1">
        <v>2</v>
      </c>
      <c r="K121" s="1">
        <v>4</v>
      </c>
      <c r="M121" s="1">
        <v>1</v>
      </c>
      <c r="R121" s="1">
        <v>0</v>
      </c>
    </row>
    <row r="122" spans="1:212" ht="50.1" customHeight="1" x14ac:dyDescent="0.25">
      <c r="A122" s="1" t="s">
        <v>236</v>
      </c>
      <c r="D122" s="1">
        <v>1</v>
      </c>
      <c r="E122" s="1">
        <v>0</v>
      </c>
      <c r="F122" s="1">
        <v>0</v>
      </c>
      <c r="G122" s="1">
        <v>0</v>
      </c>
      <c r="H122" s="1">
        <v>1</v>
      </c>
      <c r="I122" s="1">
        <v>2</v>
      </c>
      <c r="J122" s="1">
        <v>0</v>
      </c>
      <c r="K122" s="1">
        <v>1</v>
      </c>
      <c r="P122" s="1">
        <v>1</v>
      </c>
      <c r="R122" s="1">
        <v>0</v>
      </c>
      <c r="S122" s="1" t="s">
        <v>237</v>
      </c>
    </row>
    <row r="123" spans="1:212" ht="50.1" customHeight="1" x14ac:dyDescent="0.25">
      <c r="A123" s="1" t="s">
        <v>238</v>
      </c>
      <c r="D123" s="1">
        <v>200</v>
      </c>
      <c r="E123" s="1">
        <v>0</v>
      </c>
      <c r="F123" s="1">
        <v>1</v>
      </c>
      <c r="G123" s="1">
        <v>0</v>
      </c>
      <c r="H123" s="1">
        <v>1</v>
      </c>
      <c r="I123" s="1">
        <v>1</v>
      </c>
      <c r="J123" s="1">
        <v>2</v>
      </c>
      <c r="K123" s="1">
        <v>1</v>
      </c>
      <c r="P123" s="1">
        <v>1</v>
      </c>
      <c r="R123" s="1">
        <v>1</v>
      </c>
      <c r="HD123" s="3">
        <v>0</v>
      </c>
    </row>
    <row r="124" spans="1:212" ht="50.1" customHeight="1" x14ac:dyDescent="0.25">
      <c r="A124" s="1" t="s">
        <v>239</v>
      </c>
      <c r="D124" s="1">
        <v>12</v>
      </c>
      <c r="E124" s="1">
        <v>0</v>
      </c>
      <c r="F124" s="1">
        <v>0</v>
      </c>
      <c r="G124" s="1">
        <v>0</v>
      </c>
      <c r="H124" s="1">
        <v>1</v>
      </c>
      <c r="I124" s="1">
        <v>2</v>
      </c>
      <c r="J124" s="1">
        <v>2</v>
      </c>
      <c r="K124" s="1">
        <v>1</v>
      </c>
      <c r="P124" s="1">
        <v>1</v>
      </c>
      <c r="R124" s="1">
        <v>0</v>
      </c>
      <c r="S124" s="1" t="s">
        <v>240</v>
      </c>
    </row>
    <row r="125" spans="1:212" ht="50.1" customHeight="1" x14ac:dyDescent="0.25">
      <c r="A125" s="1" t="s">
        <v>241</v>
      </c>
      <c r="D125" s="1">
        <v>30</v>
      </c>
      <c r="E125" s="1">
        <v>1</v>
      </c>
      <c r="F125" s="1">
        <v>0</v>
      </c>
      <c r="G125" s="1">
        <v>1</v>
      </c>
      <c r="H125" s="1">
        <v>1</v>
      </c>
      <c r="I125" s="1">
        <v>2</v>
      </c>
      <c r="J125" s="1">
        <v>2</v>
      </c>
      <c r="K125" s="1">
        <v>4</v>
      </c>
      <c r="M125" s="1">
        <v>1</v>
      </c>
      <c r="R125" s="1">
        <v>0</v>
      </c>
    </row>
    <row r="126" spans="1:212" ht="50.1" customHeight="1" x14ac:dyDescent="0.25">
      <c r="A126" s="1" t="s">
        <v>242</v>
      </c>
      <c r="D126" s="1">
        <v>40</v>
      </c>
      <c r="E126" s="1">
        <v>0</v>
      </c>
      <c r="F126" s="1">
        <v>0</v>
      </c>
      <c r="G126" s="1">
        <v>0</v>
      </c>
      <c r="H126" s="1">
        <v>1</v>
      </c>
      <c r="I126" s="1">
        <v>2</v>
      </c>
      <c r="J126" s="1">
        <v>2</v>
      </c>
      <c r="K126" s="1">
        <v>1</v>
      </c>
      <c r="P126" s="1">
        <v>1</v>
      </c>
      <c r="R126" s="1">
        <v>0</v>
      </c>
      <c r="S126" s="1" t="s">
        <v>243</v>
      </c>
    </row>
    <row r="127" spans="1:212" ht="50.1" customHeight="1" x14ac:dyDescent="0.25">
      <c r="A127" s="1" t="s">
        <v>244</v>
      </c>
      <c r="D127" s="1">
        <v>92</v>
      </c>
      <c r="E127" s="1">
        <v>0</v>
      </c>
      <c r="F127" s="1">
        <v>1</v>
      </c>
      <c r="G127" s="1">
        <v>0</v>
      </c>
      <c r="I127" s="1">
        <v>2</v>
      </c>
      <c r="J127" s="1">
        <v>2</v>
      </c>
      <c r="K127" s="1">
        <v>1</v>
      </c>
      <c r="P127" s="1">
        <v>1</v>
      </c>
      <c r="R127" s="1">
        <v>0</v>
      </c>
      <c r="S127" s="1" t="s">
        <v>234</v>
      </c>
    </row>
    <row r="128" spans="1:212" ht="50.1" customHeight="1" x14ac:dyDescent="0.25">
      <c r="A128" s="1" t="s">
        <v>245</v>
      </c>
      <c r="D128" s="1">
        <v>48</v>
      </c>
      <c r="E128" s="1">
        <v>0</v>
      </c>
      <c r="F128" s="1">
        <v>1</v>
      </c>
      <c r="G128" s="1">
        <v>0</v>
      </c>
      <c r="H128" s="1">
        <v>1</v>
      </c>
      <c r="I128" s="1">
        <v>2</v>
      </c>
      <c r="J128" s="1">
        <v>2</v>
      </c>
      <c r="K128" s="1">
        <v>1</v>
      </c>
      <c r="P128" s="1">
        <v>1</v>
      </c>
      <c r="R128" s="1">
        <v>0</v>
      </c>
      <c r="S128" s="1" t="s">
        <v>234</v>
      </c>
    </row>
    <row r="129" spans="1:19" ht="50.1" customHeight="1" x14ac:dyDescent="0.25">
      <c r="A129" s="1" t="s">
        <v>246</v>
      </c>
      <c r="D129" s="1">
        <v>100</v>
      </c>
      <c r="E129" s="1">
        <v>0</v>
      </c>
      <c r="F129" s="1">
        <v>1</v>
      </c>
      <c r="G129" s="1">
        <v>0</v>
      </c>
      <c r="H129" s="1">
        <v>1</v>
      </c>
      <c r="I129" s="1">
        <v>2</v>
      </c>
      <c r="J129" s="1">
        <v>2</v>
      </c>
      <c r="K129" s="1">
        <v>1</v>
      </c>
      <c r="P129" s="1">
        <v>1</v>
      </c>
      <c r="R129" s="1">
        <v>0</v>
      </c>
      <c r="S129" s="1" t="s">
        <v>234</v>
      </c>
    </row>
    <row r="130" spans="1:19" ht="50.1" customHeight="1" x14ac:dyDescent="0.25">
      <c r="A130" s="1" t="s">
        <v>247</v>
      </c>
      <c r="D130" s="1">
        <v>55</v>
      </c>
      <c r="E130" s="1">
        <v>1</v>
      </c>
      <c r="F130" s="1">
        <v>1</v>
      </c>
      <c r="G130" s="1">
        <v>1</v>
      </c>
      <c r="H130" s="1">
        <v>1</v>
      </c>
      <c r="I130" s="1">
        <v>1</v>
      </c>
      <c r="J130" s="1">
        <v>1</v>
      </c>
      <c r="K130" s="1">
        <v>5</v>
      </c>
      <c r="L130" s="1">
        <v>1</v>
      </c>
      <c r="R130" s="1">
        <v>0</v>
      </c>
      <c r="S130" s="1" t="s">
        <v>248</v>
      </c>
    </row>
    <row r="131" spans="1:19" ht="50.1" customHeight="1" x14ac:dyDescent="0.25">
      <c r="A131" s="1" t="s">
        <v>249</v>
      </c>
      <c r="D131" s="1">
        <v>40</v>
      </c>
      <c r="E131" s="1">
        <v>0</v>
      </c>
      <c r="F131" s="1">
        <v>0</v>
      </c>
      <c r="G131" s="1">
        <v>0</v>
      </c>
      <c r="H131" s="1">
        <v>1</v>
      </c>
      <c r="I131" s="1">
        <v>2</v>
      </c>
      <c r="J131" s="1">
        <v>2</v>
      </c>
      <c r="K131" s="1">
        <v>1</v>
      </c>
      <c r="P131" s="1">
        <v>1</v>
      </c>
      <c r="R131" s="1">
        <v>0</v>
      </c>
      <c r="S131" s="1" t="s">
        <v>250</v>
      </c>
    </row>
    <row r="132" spans="1:19" ht="50.1" customHeight="1" x14ac:dyDescent="0.25">
      <c r="A132" s="1" t="s">
        <v>251</v>
      </c>
      <c r="D132" s="1">
        <v>34</v>
      </c>
      <c r="E132" s="1">
        <v>0</v>
      </c>
      <c r="F132" s="1">
        <v>0</v>
      </c>
      <c r="G132" s="1">
        <v>0</v>
      </c>
      <c r="H132" s="1">
        <v>1</v>
      </c>
      <c r="I132" s="1">
        <v>2</v>
      </c>
      <c r="J132" s="1">
        <v>2</v>
      </c>
      <c r="K132" s="1">
        <v>1</v>
      </c>
      <c r="P132" s="1">
        <v>1</v>
      </c>
      <c r="R132" s="1">
        <v>0</v>
      </c>
      <c r="S132" s="1" t="s">
        <v>240</v>
      </c>
    </row>
    <row r="133" spans="1:19" ht="50.1" customHeight="1" x14ac:dyDescent="0.25">
      <c r="A133" s="1" t="s">
        <v>252</v>
      </c>
      <c r="D133" s="1">
        <v>36</v>
      </c>
      <c r="E133" s="1">
        <v>3</v>
      </c>
      <c r="F133" s="1">
        <v>1</v>
      </c>
      <c r="G133" s="1">
        <v>1</v>
      </c>
      <c r="H133" s="1">
        <v>1</v>
      </c>
      <c r="I133" s="1">
        <v>1</v>
      </c>
      <c r="J133" s="1">
        <v>2</v>
      </c>
      <c r="K133" s="1">
        <v>4</v>
      </c>
      <c r="M133" s="1">
        <v>1</v>
      </c>
      <c r="R133" s="1">
        <v>0</v>
      </c>
      <c r="S133" s="1" t="s">
        <v>253</v>
      </c>
    </row>
    <row r="134" spans="1:19" ht="50.1" customHeight="1" x14ac:dyDescent="0.25">
      <c r="A134" s="1" t="s">
        <v>254</v>
      </c>
      <c r="D134" s="1">
        <v>45</v>
      </c>
      <c r="E134" s="1">
        <v>0</v>
      </c>
      <c r="F134" s="1">
        <v>1</v>
      </c>
      <c r="G134" s="1">
        <v>0</v>
      </c>
      <c r="H134" s="1">
        <v>1</v>
      </c>
      <c r="I134" s="1">
        <v>2</v>
      </c>
      <c r="J134" s="1">
        <v>2</v>
      </c>
      <c r="K134" s="1">
        <v>2</v>
      </c>
      <c r="O134" s="1">
        <v>1</v>
      </c>
      <c r="R134" s="1">
        <v>0</v>
      </c>
    </row>
    <row r="135" spans="1:19" ht="50.1" customHeight="1" x14ac:dyDescent="0.25">
      <c r="A135" s="1" t="s">
        <v>255</v>
      </c>
      <c r="D135" s="1">
        <v>47</v>
      </c>
      <c r="E135" s="1">
        <v>0</v>
      </c>
      <c r="F135" s="1">
        <v>0</v>
      </c>
      <c r="G135" s="1">
        <v>0</v>
      </c>
      <c r="H135" s="1">
        <v>1</v>
      </c>
      <c r="I135" s="1">
        <v>2</v>
      </c>
      <c r="J135" s="1">
        <v>2</v>
      </c>
      <c r="K135" s="1">
        <v>1</v>
      </c>
      <c r="P135" s="1">
        <v>1</v>
      </c>
      <c r="R135" s="1">
        <v>0</v>
      </c>
      <c r="S135" s="1" t="s">
        <v>162</v>
      </c>
    </row>
    <row r="136" spans="1:19" ht="50.1" customHeight="1" x14ac:dyDescent="0.25">
      <c r="A136" s="3" t="s">
        <v>256</v>
      </c>
      <c r="B136" s="3"/>
      <c r="C136" s="3"/>
      <c r="D136" s="3">
        <v>90</v>
      </c>
      <c r="E136" s="3">
        <v>0</v>
      </c>
      <c r="F136" s="3">
        <v>0</v>
      </c>
      <c r="G136" s="3">
        <v>0</v>
      </c>
      <c r="H136" s="1">
        <v>1</v>
      </c>
      <c r="I136" s="3">
        <v>2</v>
      </c>
      <c r="J136" s="3">
        <v>2</v>
      </c>
      <c r="K136" s="3">
        <v>1</v>
      </c>
      <c r="L136" s="3"/>
      <c r="M136" s="3"/>
      <c r="N136" s="3"/>
      <c r="O136" s="3"/>
      <c r="P136" s="1">
        <v>1</v>
      </c>
      <c r="R136" s="3">
        <v>0</v>
      </c>
      <c r="S136" s="3" t="s">
        <v>257</v>
      </c>
    </row>
    <row r="137" spans="1:19" ht="50.1" customHeight="1" x14ac:dyDescent="0.25">
      <c r="A137" s="3" t="s">
        <v>258</v>
      </c>
      <c r="B137" s="3"/>
      <c r="C137" s="3"/>
      <c r="D137" s="3">
        <v>32</v>
      </c>
      <c r="E137" s="3">
        <v>0</v>
      </c>
      <c r="F137" s="3">
        <v>0</v>
      </c>
      <c r="G137" s="3">
        <v>0</v>
      </c>
      <c r="H137" s="1">
        <v>1</v>
      </c>
      <c r="I137" s="3">
        <v>2</v>
      </c>
      <c r="J137" s="3">
        <v>2</v>
      </c>
      <c r="K137" s="3">
        <v>1</v>
      </c>
      <c r="L137" s="3"/>
      <c r="M137" s="3"/>
      <c r="N137" s="3"/>
      <c r="O137" s="3"/>
      <c r="P137" s="1">
        <v>1</v>
      </c>
      <c r="R137" s="3">
        <v>0</v>
      </c>
      <c r="S137" s="3" t="s">
        <v>259</v>
      </c>
    </row>
    <row r="138" spans="1:19" ht="50.1" customHeight="1" x14ac:dyDescent="0.25">
      <c r="A138" s="1" t="s">
        <v>260</v>
      </c>
      <c r="D138" s="1">
        <v>101</v>
      </c>
      <c r="E138" s="1">
        <v>2</v>
      </c>
      <c r="F138" s="1">
        <v>1</v>
      </c>
      <c r="G138" s="1">
        <v>1</v>
      </c>
      <c r="H138" s="1">
        <v>1</v>
      </c>
      <c r="I138" s="1">
        <v>2</v>
      </c>
      <c r="J138" s="1">
        <v>2</v>
      </c>
      <c r="K138" s="1">
        <v>4</v>
      </c>
      <c r="M138" s="1">
        <v>1</v>
      </c>
      <c r="R138" s="1">
        <v>0</v>
      </c>
    </row>
    <row r="139" spans="1:19" ht="50.1" customHeight="1" x14ac:dyDescent="0.25">
      <c r="A139" s="1" t="s">
        <v>261</v>
      </c>
      <c r="D139" s="1">
        <v>60</v>
      </c>
      <c r="E139" s="1">
        <v>0</v>
      </c>
      <c r="F139" s="1">
        <v>0</v>
      </c>
      <c r="G139" s="1">
        <v>0</v>
      </c>
      <c r="H139" s="1">
        <v>1</v>
      </c>
      <c r="I139" s="1">
        <v>2</v>
      </c>
      <c r="J139" s="1">
        <v>2</v>
      </c>
      <c r="K139" s="1">
        <v>1</v>
      </c>
      <c r="P139" s="1">
        <v>1</v>
      </c>
      <c r="R139" s="1">
        <v>0</v>
      </c>
      <c r="S139" s="1" t="s">
        <v>262</v>
      </c>
    </row>
    <row r="140" spans="1:19" ht="50.1" customHeight="1" x14ac:dyDescent="0.25">
      <c r="A140" s="1" t="s">
        <v>263</v>
      </c>
      <c r="D140" s="1">
        <v>30</v>
      </c>
      <c r="E140" s="1">
        <v>0</v>
      </c>
      <c r="F140" s="1">
        <v>0</v>
      </c>
      <c r="G140" s="1">
        <v>0</v>
      </c>
      <c r="H140" s="1">
        <v>1</v>
      </c>
      <c r="I140" s="1">
        <v>2</v>
      </c>
      <c r="J140" s="1">
        <v>2</v>
      </c>
      <c r="K140" s="1">
        <v>1</v>
      </c>
      <c r="P140" s="1">
        <v>1</v>
      </c>
      <c r="R140" s="1">
        <v>0</v>
      </c>
      <c r="S140" s="1" t="s">
        <v>264</v>
      </c>
    </row>
    <row r="141" spans="1:19" ht="50.1" customHeight="1" x14ac:dyDescent="0.25">
      <c r="A141" s="1" t="s">
        <v>265</v>
      </c>
      <c r="D141" s="1">
        <v>150</v>
      </c>
      <c r="E141" s="1">
        <v>26</v>
      </c>
      <c r="F141" s="1">
        <v>0</v>
      </c>
      <c r="G141" s="1">
        <v>1</v>
      </c>
      <c r="H141" s="1">
        <v>1</v>
      </c>
      <c r="I141" s="1">
        <v>2</v>
      </c>
      <c r="J141" s="1">
        <v>2</v>
      </c>
      <c r="K141" s="1">
        <v>4</v>
      </c>
      <c r="M141" s="1">
        <v>1</v>
      </c>
      <c r="R141" s="1">
        <v>1</v>
      </c>
      <c r="S141" s="1" t="s">
        <v>266</v>
      </c>
    </row>
    <row r="142" spans="1:19" ht="50.1" customHeight="1" x14ac:dyDescent="0.25">
      <c r="A142" s="1" t="s">
        <v>267</v>
      </c>
      <c r="D142" s="1">
        <v>1</v>
      </c>
      <c r="E142" s="1">
        <v>0</v>
      </c>
      <c r="F142" s="1">
        <v>0</v>
      </c>
      <c r="G142" s="1">
        <v>0</v>
      </c>
      <c r="H142" s="1">
        <v>0</v>
      </c>
      <c r="I142" s="1">
        <v>2</v>
      </c>
      <c r="J142" s="1">
        <v>0</v>
      </c>
      <c r="K142" s="1">
        <v>1</v>
      </c>
      <c r="P142" s="1">
        <v>1</v>
      </c>
      <c r="R142" s="1">
        <v>0</v>
      </c>
      <c r="S142" s="1" t="s">
        <v>268</v>
      </c>
    </row>
    <row r="143" spans="1:19" ht="50.1" customHeight="1" x14ac:dyDescent="0.25">
      <c r="A143" s="3" t="s">
        <v>269</v>
      </c>
      <c r="B143" s="3"/>
      <c r="C143" s="3"/>
      <c r="D143" s="3">
        <v>42</v>
      </c>
      <c r="E143" s="3">
        <v>0</v>
      </c>
      <c r="F143" s="3">
        <v>0</v>
      </c>
      <c r="G143" s="3">
        <v>0</v>
      </c>
      <c r="H143" s="1">
        <v>1</v>
      </c>
      <c r="I143" s="3">
        <v>2</v>
      </c>
      <c r="J143" s="3">
        <v>2</v>
      </c>
      <c r="K143" s="3">
        <v>1</v>
      </c>
      <c r="L143" s="3"/>
      <c r="M143" s="3"/>
      <c r="N143" s="3"/>
      <c r="O143" s="3"/>
      <c r="P143" s="1">
        <v>1</v>
      </c>
      <c r="R143" s="3">
        <v>0</v>
      </c>
      <c r="S143" s="3"/>
    </row>
    <row r="144" spans="1:19" ht="50.1" customHeight="1" x14ac:dyDescent="0.25">
      <c r="A144" s="1" t="s">
        <v>270</v>
      </c>
      <c r="D144" s="1">
        <v>61</v>
      </c>
      <c r="E144" s="1">
        <v>0</v>
      </c>
      <c r="F144" s="1">
        <v>0</v>
      </c>
      <c r="G144" s="1">
        <v>0</v>
      </c>
      <c r="H144" s="1">
        <v>2</v>
      </c>
      <c r="I144" s="1">
        <v>2</v>
      </c>
      <c r="J144" s="1">
        <v>2</v>
      </c>
      <c r="K144" s="1">
        <v>0</v>
      </c>
      <c r="Q144" s="1">
        <v>1</v>
      </c>
      <c r="R144" s="1">
        <v>0</v>
      </c>
      <c r="S144" s="1" t="s">
        <v>271</v>
      </c>
    </row>
    <row r="145" spans="1:19" ht="50.1" customHeight="1" x14ac:dyDescent="0.25">
      <c r="A145" s="1" t="s">
        <v>272</v>
      </c>
      <c r="D145" s="1">
        <v>50</v>
      </c>
      <c r="E145" s="1">
        <v>0</v>
      </c>
      <c r="F145" s="1">
        <v>0</v>
      </c>
      <c r="G145" s="1">
        <v>0</v>
      </c>
      <c r="H145" s="1">
        <v>1</v>
      </c>
      <c r="I145" s="1">
        <v>2</v>
      </c>
      <c r="J145" s="1">
        <v>2</v>
      </c>
      <c r="K145" s="1">
        <v>1</v>
      </c>
      <c r="P145" s="1">
        <v>1</v>
      </c>
      <c r="R145" s="1">
        <v>0</v>
      </c>
      <c r="S145" s="1" t="s">
        <v>273</v>
      </c>
    </row>
    <row r="146" spans="1:19" ht="50.1" customHeight="1" x14ac:dyDescent="0.25">
      <c r="A146" s="1" t="s">
        <v>274</v>
      </c>
      <c r="D146" s="1">
        <v>100</v>
      </c>
      <c r="E146" s="1">
        <v>0</v>
      </c>
      <c r="F146" s="1">
        <v>0</v>
      </c>
      <c r="G146" s="1">
        <v>0</v>
      </c>
      <c r="H146" s="1">
        <v>1</v>
      </c>
      <c r="I146" s="1">
        <v>2</v>
      </c>
      <c r="J146" s="1">
        <v>2</v>
      </c>
      <c r="K146" s="1">
        <v>1</v>
      </c>
      <c r="P146" s="1">
        <v>1</v>
      </c>
      <c r="R146" s="1">
        <v>0</v>
      </c>
      <c r="S146" s="1" t="s">
        <v>275</v>
      </c>
    </row>
    <row r="147" spans="1:19" ht="50.1" customHeight="1" x14ac:dyDescent="0.25">
      <c r="A147" s="1" t="s">
        <v>276</v>
      </c>
      <c r="D147" s="1">
        <v>24</v>
      </c>
      <c r="E147" s="1">
        <v>0</v>
      </c>
      <c r="F147" s="1">
        <v>0</v>
      </c>
      <c r="G147" s="1">
        <v>0</v>
      </c>
      <c r="H147" s="1">
        <v>1</v>
      </c>
      <c r="I147" s="1">
        <v>2</v>
      </c>
      <c r="J147" s="1">
        <v>2</v>
      </c>
      <c r="K147" s="1">
        <v>1</v>
      </c>
      <c r="P147" s="1">
        <v>1</v>
      </c>
      <c r="R147" s="1">
        <v>0</v>
      </c>
      <c r="S147" s="1" t="s">
        <v>277</v>
      </c>
    </row>
    <row r="148" spans="1:19" ht="50.1" customHeight="1" x14ac:dyDescent="0.25">
      <c r="A148" s="1" t="s">
        <v>278</v>
      </c>
      <c r="D148" s="1">
        <v>113</v>
      </c>
      <c r="E148" s="1">
        <v>0</v>
      </c>
      <c r="F148" s="1">
        <v>0</v>
      </c>
      <c r="G148" s="1">
        <v>0</v>
      </c>
      <c r="H148" s="1">
        <v>1</v>
      </c>
      <c r="I148" s="1">
        <v>1</v>
      </c>
      <c r="J148" s="1">
        <v>2</v>
      </c>
      <c r="K148" s="1">
        <v>1</v>
      </c>
      <c r="P148" s="1">
        <v>1</v>
      </c>
      <c r="R148" s="1" t="s">
        <v>220</v>
      </c>
      <c r="S148" s="1" t="s">
        <v>279</v>
      </c>
    </row>
    <row r="149" spans="1:19" ht="50.1" customHeight="1" x14ac:dyDescent="0.25">
      <c r="A149" s="1" t="s">
        <v>280</v>
      </c>
      <c r="D149" s="1">
        <v>335</v>
      </c>
      <c r="E149" s="1">
        <v>0</v>
      </c>
      <c r="F149" s="1">
        <v>0</v>
      </c>
      <c r="G149" s="1">
        <v>0</v>
      </c>
      <c r="I149" s="1">
        <v>2</v>
      </c>
      <c r="J149" s="1">
        <v>2</v>
      </c>
      <c r="K149" s="1">
        <v>0</v>
      </c>
      <c r="Q149" s="1">
        <v>1</v>
      </c>
      <c r="R149" s="1">
        <v>0</v>
      </c>
    </row>
    <row r="150" spans="1:19" ht="50.1" customHeight="1" x14ac:dyDescent="0.25">
      <c r="A150" s="1" t="s">
        <v>281</v>
      </c>
      <c r="D150" s="1">
        <v>20</v>
      </c>
      <c r="E150" s="1">
        <v>0</v>
      </c>
      <c r="F150" s="1">
        <v>0</v>
      </c>
      <c r="G150" s="1">
        <v>0</v>
      </c>
      <c r="H150" s="1">
        <v>1</v>
      </c>
      <c r="I150" s="1">
        <v>2</v>
      </c>
      <c r="J150" s="1">
        <v>2</v>
      </c>
      <c r="K150" s="1">
        <v>1</v>
      </c>
      <c r="P150" s="1">
        <v>1</v>
      </c>
      <c r="R150" s="1">
        <v>0</v>
      </c>
      <c r="S150" s="1" t="s">
        <v>282</v>
      </c>
    </row>
    <row r="151" spans="1:19" ht="49.5" customHeight="1" x14ac:dyDescent="0.25">
      <c r="A151" s="1" t="s">
        <v>283</v>
      </c>
      <c r="D151" s="1">
        <v>30</v>
      </c>
      <c r="E151" s="1">
        <v>0</v>
      </c>
      <c r="F151" s="1">
        <v>0</v>
      </c>
      <c r="G151" s="1">
        <v>0</v>
      </c>
      <c r="H151" s="1">
        <v>1</v>
      </c>
      <c r="I151" s="1">
        <v>2</v>
      </c>
      <c r="J151" s="1">
        <v>2</v>
      </c>
      <c r="K151" s="1">
        <v>1</v>
      </c>
      <c r="P151" s="1">
        <v>1</v>
      </c>
      <c r="R151" s="1">
        <v>0</v>
      </c>
      <c r="S151" s="1" t="s">
        <v>284</v>
      </c>
    </row>
    <row r="152" spans="1:19" ht="50.1" customHeight="1" x14ac:dyDescent="0.25">
      <c r="A152" s="1" t="s">
        <v>285</v>
      </c>
      <c r="D152" s="1">
        <v>1</v>
      </c>
      <c r="E152" s="1">
        <v>5</v>
      </c>
      <c r="F152" s="1">
        <v>0</v>
      </c>
      <c r="G152" s="1" t="s">
        <v>178</v>
      </c>
      <c r="H152" s="1">
        <v>0</v>
      </c>
      <c r="I152" s="1">
        <v>2</v>
      </c>
      <c r="J152" s="1">
        <v>0</v>
      </c>
      <c r="K152" s="1">
        <v>4</v>
      </c>
      <c r="M152" s="1">
        <v>1</v>
      </c>
      <c r="R152" s="1">
        <v>1</v>
      </c>
      <c r="S152" s="1" t="s">
        <v>286</v>
      </c>
    </row>
    <row r="153" spans="1:19" ht="50.1" customHeight="1" x14ac:dyDescent="0.25">
      <c r="A153" s="1" t="s">
        <v>287</v>
      </c>
      <c r="D153" s="1">
        <v>45</v>
      </c>
      <c r="E153" s="1">
        <v>0</v>
      </c>
      <c r="F153" s="1">
        <v>0</v>
      </c>
      <c r="G153" s="1">
        <v>0</v>
      </c>
      <c r="H153" s="1">
        <v>2</v>
      </c>
      <c r="I153" s="1">
        <v>2</v>
      </c>
      <c r="J153" s="1">
        <v>2</v>
      </c>
      <c r="K153" s="1">
        <v>1</v>
      </c>
      <c r="P153" s="1">
        <v>1</v>
      </c>
      <c r="R153" s="1">
        <v>0</v>
      </c>
      <c r="S153" s="1" t="s">
        <v>288</v>
      </c>
    </row>
    <row r="154" spans="1:19" ht="50.1" customHeight="1" x14ac:dyDescent="0.25">
      <c r="A154" s="1" t="s">
        <v>289</v>
      </c>
      <c r="D154" s="1">
        <v>60</v>
      </c>
      <c r="E154" s="1">
        <v>0</v>
      </c>
      <c r="F154" s="1">
        <v>0</v>
      </c>
      <c r="G154" s="1">
        <v>0</v>
      </c>
      <c r="H154" s="1">
        <v>2</v>
      </c>
      <c r="I154" s="1">
        <v>2</v>
      </c>
      <c r="J154" s="1">
        <v>2</v>
      </c>
      <c r="K154" s="1">
        <v>1</v>
      </c>
      <c r="P154" s="1">
        <v>1</v>
      </c>
      <c r="R154" s="1">
        <v>0</v>
      </c>
      <c r="S154" s="1" t="s">
        <v>290</v>
      </c>
    </row>
    <row r="155" spans="1:19" ht="50.1" customHeight="1" x14ac:dyDescent="0.25">
      <c r="A155" s="1" t="s">
        <v>291</v>
      </c>
      <c r="D155" s="1">
        <v>68</v>
      </c>
      <c r="E155" s="1">
        <v>0</v>
      </c>
      <c r="F155" s="1">
        <v>0</v>
      </c>
      <c r="G155" s="1">
        <v>0</v>
      </c>
      <c r="H155" s="1">
        <v>2</v>
      </c>
      <c r="I155" s="1">
        <v>2</v>
      </c>
      <c r="J155" s="1">
        <v>2</v>
      </c>
      <c r="K155" s="1">
        <v>0</v>
      </c>
      <c r="Q155" s="1">
        <v>1</v>
      </c>
      <c r="R155" s="1">
        <v>0</v>
      </c>
      <c r="S155" s="1" t="s">
        <v>292</v>
      </c>
    </row>
    <row r="156" spans="1:19" ht="50.1" customHeight="1" x14ac:dyDescent="0.25">
      <c r="A156" s="1" t="s">
        <v>293</v>
      </c>
      <c r="D156" s="1">
        <v>40</v>
      </c>
      <c r="E156" s="1">
        <v>0</v>
      </c>
      <c r="F156" s="1">
        <v>0</v>
      </c>
      <c r="G156" s="1">
        <v>0</v>
      </c>
      <c r="H156" s="1">
        <v>2</v>
      </c>
      <c r="I156" s="1">
        <v>2</v>
      </c>
      <c r="J156" s="1">
        <v>2</v>
      </c>
      <c r="K156" s="1">
        <v>1</v>
      </c>
      <c r="P156" s="1">
        <v>1</v>
      </c>
      <c r="R156" s="1">
        <v>0</v>
      </c>
      <c r="S156" s="1" t="s">
        <v>220</v>
      </c>
    </row>
    <row r="157" spans="1:19" ht="50.1" customHeight="1" x14ac:dyDescent="0.25">
      <c r="A157" s="1" t="s">
        <v>294</v>
      </c>
      <c r="D157" s="1">
        <v>50</v>
      </c>
      <c r="E157" s="1">
        <v>0</v>
      </c>
      <c r="F157" s="1">
        <v>0</v>
      </c>
      <c r="G157" s="1">
        <v>0</v>
      </c>
      <c r="H157" s="1">
        <v>1</v>
      </c>
      <c r="I157" s="1">
        <v>2</v>
      </c>
      <c r="J157" s="1">
        <v>2</v>
      </c>
      <c r="K157" s="1">
        <v>2</v>
      </c>
      <c r="O157" s="1">
        <v>1</v>
      </c>
      <c r="R157" s="1">
        <v>0</v>
      </c>
      <c r="S157" s="1" t="s">
        <v>295</v>
      </c>
    </row>
    <row r="158" spans="1:19" ht="50.1" customHeight="1" x14ac:dyDescent="0.25">
      <c r="A158" s="1" t="s">
        <v>296</v>
      </c>
      <c r="D158" s="1">
        <v>45</v>
      </c>
      <c r="E158" s="1">
        <v>0</v>
      </c>
      <c r="F158" s="1">
        <v>0</v>
      </c>
      <c r="G158" s="1">
        <v>0</v>
      </c>
      <c r="H158" s="1">
        <v>1</v>
      </c>
      <c r="I158" s="1">
        <v>2</v>
      </c>
      <c r="J158" s="1">
        <v>2</v>
      </c>
      <c r="K158" s="1">
        <v>1</v>
      </c>
      <c r="P158" s="1">
        <v>1</v>
      </c>
      <c r="R158" s="1">
        <v>0</v>
      </c>
      <c r="S158" s="1" t="s">
        <v>297</v>
      </c>
    </row>
    <row r="159" spans="1:19" ht="50.1" customHeight="1" x14ac:dyDescent="0.25">
      <c r="A159" s="1" t="s">
        <v>298</v>
      </c>
      <c r="D159" s="1">
        <v>5228</v>
      </c>
      <c r="E159" s="1">
        <v>78</v>
      </c>
      <c r="F159" s="1">
        <v>0</v>
      </c>
      <c r="G159" s="1">
        <v>1</v>
      </c>
      <c r="H159" s="1">
        <v>1</v>
      </c>
      <c r="I159" s="1">
        <v>2</v>
      </c>
      <c r="J159" s="1">
        <v>2</v>
      </c>
      <c r="K159" s="1">
        <v>4</v>
      </c>
      <c r="M159" s="1">
        <v>1</v>
      </c>
      <c r="R159" s="1">
        <v>1</v>
      </c>
      <c r="S159" s="1" t="s">
        <v>299</v>
      </c>
    </row>
    <row r="160" spans="1:19" ht="50.1" customHeight="1" x14ac:dyDescent="0.25">
      <c r="A160" s="1" t="s">
        <v>300</v>
      </c>
      <c r="D160" s="1">
        <v>45</v>
      </c>
      <c r="E160" s="1">
        <v>0</v>
      </c>
      <c r="F160" s="1">
        <v>0</v>
      </c>
      <c r="G160" s="1">
        <v>0</v>
      </c>
      <c r="H160" s="1">
        <v>2</v>
      </c>
      <c r="I160" s="1">
        <v>2</v>
      </c>
      <c r="J160" s="1">
        <v>2</v>
      </c>
      <c r="K160" s="1">
        <v>1</v>
      </c>
      <c r="P160" s="1">
        <v>1</v>
      </c>
      <c r="R160" s="1">
        <v>0</v>
      </c>
    </row>
    <row r="161" spans="1:19" ht="50.1" customHeight="1" x14ac:dyDescent="0.25">
      <c r="A161" s="1" t="s">
        <v>301</v>
      </c>
      <c r="D161" s="1">
        <v>50</v>
      </c>
      <c r="E161" s="1">
        <v>0</v>
      </c>
      <c r="F161" s="1">
        <v>0</v>
      </c>
      <c r="G161" s="1">
        <v>0</v>
      </c>
      <c r="H161" s="1">
        <v>2</v>
      </c>
      <c r="I161" s="1">
        <v>2</v>
      </c>
      <c r="J161" s="1">
        <v>2</v>
      </c>
      <c r="K161" s="1">
        <v>1</v>
      </c>
      <c r="P161" s="1">
        <v>1</v>
      </c>
      <c r="R161" s="1">
        <v>0</v>
      </c>
      <c r="S161" s="1" t="s">
        <v>302</v>
      </c>
    </row>
    <row r="162" spans="1:19" ht="50.1" customHeight="1" x14ac:dyDescent="0.25">
      <c r="B162" s="3"/>
      <c r="E162" s="3"/>
      <c r="F162" s="3"/>
      <c r="G162" s="3"/>
      <c r="H162" s="3"/>
      <c r="I162" s="3"/>
      <c r="J162" s="3"/>
      <c r="K162" s="3"/>
      <c r="L162" s="3"/>
      <c r="M162" s="3"/>
      <c r="N162" s="3"/>
      <c r="O162" s="3"/>
      <c r="P162" s="3"/>
      <c r="Q162" s="3">
        <f>SUM(Q157:Q161)</f>
        <v>0</v>
      </c>
      <c r="R162" s="3"/>
      <c r="S162" s="3"/>
    </row>
    <row r="163" spans="1:19" ht="50.1" customHeight="1" x14ac:dyDescent="0.25">
      <c r="B163" s="3"/>
      <c r="C163" s="3"/>
      <c r="D163" s="3"/>
      <c r="E163" s="3"/>
      <c r="F163" s="3"/>
      <c r="G163" s="3"/>
      <c r="H163" s="3"/>
      <c r="I163" s="3"/>
      <c r="J163" s="3" t="e">
        <f>SUM(#REF!)</f>
        <v>#REF!</v>
      </c>
      <c r="K163" s="3"/>
      <c r="L163" s="1" t="s">
        <v>11</v>
      </c>
      <c r="M163" s="1" t="s">
        <v>12</v>
      </c>
      <c r="N163" s="1" t="s">
        <v>13</v>
      </c>
      <c r="O163" s="1" t="s">
        <v>14</v>
      </c>
      <c r="P163" s="1" t="s">
        <v>15</v>
      </c>
      <c r="Q163" s="1" t="s">
        <v>16</v>
      </c>
      <c r="R163" s="3"/>
      <c r="S163" s="3"/>
    </row>
    <row r="164" spans="1:19" ht="50.1" customHeight="1" x14ac:dyDescent="0.25">
      <c r="A164" s="3"/>
      <c r="B164" s="3"/>
      <c r="C164" s="3"/>
      <c r="D164" s="3"/>
      <c r="E164" s="3"/>
      <c r="F164" s="3"/>
      <c r="G164" s="3"/>
      <c r="H164" s="3"/>
      <c r="I164" s="3"/>
      <c r="J164" s="3" t="e">
        <f>SUM(#REF!)</f>
        <v>#REF!</v>
      </c>
      <c r="K164" s="3"/>
      <c r="L164" s="3">
        <v>2</v>
      </c>
      <c r="M164" s="3">
        <v>43</v>
      </c>
      <c r="N164" s="3">
        <v>0</v>
      </c>
      <c r="O164" s="3">
        <v>10</v>
      </c>
      <c r="P164" s="3">
        <v>100</v>
      </c>
      <c r="Q164" s="3">
        <v>5</v>
      </c>
      <c r="R164" s="3">
        <f>SUM(L164:Q164)</f>
        <v>160</v>
      </c>
      <c r="S164" s="3"/>
    </row>
    <row r="165" spans="1:19" x14ac:dyDescent="0.25">
      <c r="B165" s="3"/>
      <c r="C165" s="3"/>
      <c r="D165" s="3"/>
      <c r="L165" s="8" t="s">
        <v>303</v>
      </c>
      <c r="M165" s="1" t="s">
        <v>304</v>
      </c>
      <c r="N165" s="8" t="s">
        <v>305</v>
      </c>
      <c r="O165" s="8" t="s">
        <v>306</v>
      </c>
      <c r="P165" s="8" t="s">
        <v>307</v>
      </c>
      <c r="Q165" s="8" t="s">
        <v>308</v>
      </c>
    </row>
    <row r="166" spans="1:19" x14ac:dyDescent="0.25">
      <c r="B166" s="3"/>
      <c r="C166" s="3"/>
      <c r="D166" s="3"/>
      <c r="L166" s="11">
        <f>2/160</f>
        <v>1.2500000000000001E-2</v>
      </c>
      <c r="M166" s="12">
        <f>43/160</f>
        <v>0.26874999999999999</v>
      </c>
      <c r="N166" s="11">
        <f>0/160</f>
        <v>0</v>
      </c>
      <c r="O166" s="11">
        <f>10/160</f>
        <v>6.25E-2</v>
      </c>
      <c r="P166" s="11">
        <f>100/160</f>
        <v>0.625</v>
      </c>
      <c r="Q166" s="11">
        <f>5/160</f>
        <v>3.125E-2</v>
      </c>
    </row>
    <row r="167" spans="1:19" x14ac:dyDescent="0.25">
      <c r="B167" s="3"/>
      <c r="C167" s="3"/>
      <c r="D167" s="3"/>
      <c r="L167" s="8" t="s">
        <v>309</v>
      </c>
      <c r="M167" s="1" t="s">
        <v>310</v>
      </c>
      <c r="N167" s="8" t="s">
        <v>311</v>
      </c>
      <c r="O167" s="8" t="s">
        <v>312</v>
      </c>
      <c r="P167" s="8" t="s">
        <v>313</v>
      </c>
      <c r="Q167" s="8" t="s">
        <v>314</v>
      </c>
    </row>
    <row r="168" spans="1:19" x14ac:dyDescent="0.25">
      <c r="B168" s="3"/>
      <c r="C168" s="3"/>
      <c r="D168" s="3"/>
    </row>
    <row r="169" spans="1:19" x14ac:dyDescent="0.25">
      <c r="B169" s="3"/>
      <c r="C169" s="3"/>
      <c r="D169" s="3"/>
    </row>
    <row r="170" spans="1:19" x14ac:dyDescent="0.25">
      <c r="B170" s="3"/>
      <c r="C170" s="3"/>
      <c r="D170" s="3"/>
    </row>
    <row r="171" spans="1:19" ht="138.75" customHeight="1" x14ac:dyDescent="0.25">
      <c r="A171" s="1" t="s">
        <v>349</v>
      </c>
    </row>
    <row r="174" spans="1:19" ht="50.1" customHeight="1" x14ac:dyDescent="0.25">
      <c r="A174" s="3"/>
      <c r="B174" s="3"/>
      <c r="C174" s="3"/>
      <c r="D174" s="3"/>
      <c r="E174" s="3"/>
      <c r="F174" s="3"/>
      <c r="G174" s="3"/>
      <c r="H174" s="3"/>
      <c r="I174" s="3"/>
      <c r="J174" s="3"/>
      <c r="K174" s="3"/>
      <c r="L174" s="3"/>
      <c r="M174" s="3"/>
      <c r="N174" s="3"/>
      <c r="O174" s="3"/>
      <c r="P174" s="3"/>
      <c r="Q174" s="3"/>
      <c r="R174" s="3"/>
      <c r="S174" s="3"/>
    </row>
    <row r="175" spans="1:19" ht="50.1" customHeight="1" x14ac:dyDescent="0.25">
      <c r="A175" s="3"/>
      <c r="B175" s="3"/>
      <c r="C175" s="3"/>
      <c r="D175" s="3"/>
      <c r="E175" s="3"/>
      <c r="F175" s="3"/>
      <c r="G175" s="3"/>
      <c r="H175" s="3"/>
      <c r="I175" s="3"/>
      <c r="J175" s="3"/>
      <c r="K175" s="3"/>
      <c r="L175" s="3"/>
      <c r="M175" s="3"/>
      <c r="N175" s="3"/>
      <c r="O175" s="3"/>
      <c r="P175" s="3"/>
      <c r="Q175" s="3"/>
      <c r="R175" s="3"/>
      <c r="S175" s="3"/>
    </row>
    <row r="176" spans="1:19" ht="50.1" customHeight="1" x14ac:dyDescent="0.25">
      <c r="A176" s="3"/>
      <c r="B176" s="3"/>
      <c r="C176" s="3"/>
      <c r="D176" s="3"/>
      <c r="E176" s="3"/>
      <c r="F176" s="3"/>
      <c r="G176" s="3"/>
      <c r="H176" s="3"/>
      <c r="I176" s="3"/>
      <c r="J176" s="3"/>
      <c r="K176" s="3"/>
      <c r="L176" s="3"/>
      <c r="M176" s="3"/>
      <c r="N176" s="3"/>
      <c r="O176" s="3"/>
      <c r="P176" s="3"/>
      <c r="Q176" s="3"/>
      <c r="R176" s="3"/>
      <c r="S176" s="3"/>
    </row>
    <row r="177" spans="1:19" ht="50.1" customHeight="1" x14ac:dyDescent="0.25">
      <c r="A177" s="3"/>
      <c r="B177" s="3"/>
      <c r="C177" s="3"/>
      <c r="D177" s="3"/>
      <c r="E177" s="3"/>
      <c r="F177" s="3"/>
      <c r="G177" s="3"/>
      <c r="H177" s="3"/>
      <c r="I177" s="3"/>
      <c r="J177" s="3"/>
      <c r="K177" s="3"/>
      <c r="L177" s="3"/>
      <c r="M177" s="3"/>
      <c r="N177" s="3"/>
      <c r="O177" s="3"/>
      <c r="P177" s="3"/>
      <c r="Q177" s="3"/>
      <c r="R177" s="3"/>
      <c r="S177" s="3"/>
    </row>
    <row r="178" spans="1:19" ht="50.1" customHeight="1" x14ac:dyDescent="0.25">
      <c r="A178" s="3"/>
      <c r="B178" s="3"/>
      <c r="C178" s="3"/>
      <c r="D178" s="3"/>
      <c r="E178" s="3"/>
      <c r="F178" s="3"/>
      <c r="G178" s="3"/>
      <c r="H178" s="3"/>
      <c r="I178" s="3"/>
      <c r="J178" s="3"/>
      <c r="K178" s="3"/>
      <c r="L178" s="3"/>
      <c r="M178" s="3"/>
      <c r="N178" s="3"/>
      <c r="O178" s="3"/>
      <c r="P178" s="3"/>
      <c r="Q178" s="3"/>
      <c r="R178" s="3"/>
      <c r="S178" s="3"/>
    </row>
    <row r="179" spans="1:19" ht="50.1" customHeight="1" x14ac:dyDescent="0.25">
      <c r="A179" s="3"/>
      <c r="B179" s="3"/>
      <c r="C179" s="3"/>
      <c r="D179" s="3"/>
      <c r="E179" s="3"/>
      <c r="F179" s="3"/>
      <c r="G179" s="3"/>
      <c r="H179" s="3"/>
      <c r="I179" s="3"/>
      <c r="J179" s="3"/>
      <c r="K179" s="3"/>
      <c r="L179" s="3"/>
      <c r="M179" s="3"/>
      <c r="N179" s="3"/>
      <c r="O179" s="3"/>
      <c r="P179" s="3"/>
      <c r="Q179" s="3"/>
      <c r="R179" s="3"/>
      <c r="S179" s="3"/>
    </row>
    <row r="180" spans="1:19" ht="50.1" customHeight="1" x14ac:dyDescent="0.25">
      <c r="A180" s="3"/>
      <c r="B180" s="3"/>
      <c r="C180" s="3"/>
      <c r="D180" s="3"/>
      <c r="E180" s="3"/>
      <c r="F180" s="3"/>
      <c r="G180" s="3"/>
      <c r="H180" s="3"/>
      <c r="I180" s="3"/>
      <c r="J180" s="3"/>
      <c r="K180" s="3"/>
      <c r="L180" s="3"/>
      <c r="M180" s="3"/>
      <c r="N180" s="3"/>
      <c r="O180" s="3"/>
      <c r="P180" s="3"/>
      <c r="Q180" s="3"/>
      <c r="R180" s="3"/>
      <c r="S180" s="3"/>
    </row>
    <row r="181" spans="1:19" ht="50.1" customHeight="1" x14ac:dyDescent="0.25">
      <c r="A181" s="3"/>
      <c r="B181" s="3"/>
      <c r="C181" s="3"/>
      <c r="D181" s="3"/>
      <c r="E181" s="3"/>
      <c r="F181" s="3"/>
      <c r="G181" s="3"/>
      <c r="H181" s="3"/>
      <c r="I181" s="3"/>
      <c r="J181" s="3"/>
      <c r="K181" s="3"/>
      <c r="L181" s="3"/>
      <c r="M181" s="3"/>
      <c r="N181" s="3"/>
      <c r="O181" s="3"/>
      <c r="P181" s="3"/>
      <c r="Q181" s="3"/>
      <c r="R181" s="3"/>
      <c r="S181" s="3"/>
    </row>
    <row r="182" spans="1:19" ht="50.1" customHeight="1" x14ac:dyDescent="0.25">
      <c r="A182" s="3"/>
      <c r="B182" s="3"/>
      <c r="C182" s="3"/>
      <c r="D182" s="3"/>
      <c r="E182" s="3"/>
      <c r="F182" s="3"/>
      <c r="G182" s="3"/>
      <c r="H182" s="3"/>
      <c r="I182" s="3"/>
      <c r="J182" s="3"/>
      <c r="K182" s="3"/>
      <c r="L182" s="3"/>
      <c r="M182" s="3"/>
      <c r="N182" s="3"/>
      <c r="O182" s="3"/>
      <c r="P182" s="3"/>
      <c r="Q182" s="3"/>
      <c r="R182" s="3"/>
      <c r="S182" s="3"/>
    </row>
    <row r="183" spans="1:19" ht="50.1" customHeight="1" x14ac:dyDescent="0.25">
      <c r="A183" s="3"/>
      <c r="B183" s="3"/>
      <c r="C183" s="3"/>
      <c r="D183" s="3"/>
      <c r="E183" s="3"/>
      <c r="F183" s="3"/>
      <c r="G183" s="3"/>
      <c r="H183" s="3"/>
      <c r="I183" s="3"/>
      <c r="J183" s="3"/>
      <c r="K183" s="3"/>
      <c r="L183" s="3"/>
      <c r="M183" s="3"/>
      <c r="N183" s="3"/>
      <c r="O183" s="3"/>
      <c r="P183" s="3"/>
      <c r="Q183" s="3"/>
      <c r="R183" s="3"/>
      <c r="S183" s="3"/>
    </row>
    <row r="184" spans="1:19" ht="50.1" customHeight="1" x14ac:dyDescent="0.25">
      <c r="A184" s="3"/>
      <c r="B184" s="3"/>
      <c r="C184" s="3"/>
      <c r="D184" s="3"/>
      <c r="E184" s="3"/>
      <c r="F184" s="3"/>
      <c r="G184" s="3"/>
      <c r="H184" s="3"/>
      <c r="I184" s="3"/>
      <c r="J184" s="3"/>
      <c r="K184" s="3"/>
      <c r="L184" s="3"/>
      <c r="M184" s="3"/>
      <c r="N184" s="3"/>
      <c r="O184" s="3"/>
      <c r="P184" s="3"/>
      <c r="Q184" s="3"/>
      <c r="R184" s="3"/>
      <c r="S184" s="3"/>
    </row>
    <row r="185" spans="1:19" ht="50.1" customHeight="1" x14ac:dyDescent="0.25">
      <c r="A185" s="3"/>
      <c r="B185" s="3"/>
      <c r="C185" s="3"/>
      <c r="D185" s="3"/>
      <c r="E185" s="3"/>
      <c r="F185" s="3"/>
      <c r="G185" s="3"/>
      <c r="H185" s="3"/>
      <c r="I185" s="3"/>
      <c r="J185" s="3"/>
      <c r="K185" s="3"/>
      <c r="L185" s="3"/>
      <c r="M185" s="3"/>
      <c r="N185" s="3"/>
      <c r="O185" s="3"/>
      <c r="P185" s="3"/>
      <c r="Q185" s="3"/>
      <c r="R185" s="3"/>
      <c r="S185" s="3"/>
    </row>
    <row r="186" spans="1:19" ht="50.1" customHeight="1" x14ac:dyDescent="0.25">
      <c r="A186" s="3"/>
      <c r="B186" s="3"/>
      <c r="C186" s="3"/>
      <c r="D186" s="3"/>
      <c r="E186" s="3"/>
      <c r="F186" s="3"/>
      <c r="G186" s="3"/>
      <c r="H186" s="3"/>
      <c r="I186" s="3"/>
      <c r="J186" s="3"/>
      <c r="K186" s="3"/>
      <c r="L186" s="3"/>
      <c r="M186" s="3"/>
      <c r="N186" s="3"/>
      <c r="O186" s="3"/>
      <c r="P186" s="3"/>
      <c r="Q186" s="3"/>
      <c r="R186" s="3"/>
      <c r="S186" s="3"/>
    </row>
    <row r="187" spans="1:19" ht="50.1" customHeight="1" x14ac:dyDescent="0.25">
      <c r="A187" s="3"/>
      <c r="B187" s="3"/>
      <c r="C187" s="3"/>
      <c r="D187" s="3"/>
      <c r="E187" s="3"/>
      <c r="F187" s="3"/>
      <c r="G187" s="3"/>
      <c r="H187" s="3"/>
      <c r="I187" s="3"/>
      <c r="J187" s="3"/>
      <c r="K187" s="3"/>
      <c r="L187" s="3"/>
      <c r="M187" s="3"/>
      <c r="N187" s="3"/>
      <c r="O187" s="3"/>
      <c r="P187" s="3"/>
      <c r="Q187" s="3"/>
      <c r="R187" s="3"/>
      <c r="S187" s="3"/>
    </row>
    <row r="188" spans="1:19" ht="50.1" customHeight="1" x14ac:dyDescent="0.25">
      <c r="A188" s="3"/>
      <c r="B188" s="3"/>
      <c r="C188" s="3"/>
      <c r="D188" s="3"/>
      <c r="E188" s="3"/>
      <c r="F188" s="3"/>
      <c r="G188" s="3"/>
      <c r="H188" s="3"/>
      <c r="I188" s="3"/>
      <c r="J188" s="3"/>
      <c r="K188" s="3"/>
      <c r="L188" s="3"/>
      <c r="M188" s="3"/>
      <c r="N188" s="3"/>
      <c r="O188" s="3"/>
      <c r="P188" s="3"/>
      <c r="Q188" s="3"/>
      <c r="R188" s="3"/>
      <c r="S188" s="3"/>
    </row>
    <row r="189" spans="1:19" ht="50.1" customHeight="1" x14ac:dyDescent="0.25">
      <c r="A189" s="3"/>
      <c r="B189" s="3"/>
      <c r="C189" s="3"/>
      <c r="D189" s="3"/>
      <c r="E189" s="3"/>
      <c r="F189" s="3"/>
      <c r="G189" s="3"/>
      <c r="H189" s="3"/>
      <c r="I189" s="3"/>
      <c r="J189" s="3"/>
      <c r="K189" s="3"/>
      <c r="L189" s="3"/>
      <c r="M189" s="3"/>
      <c r="N189" s="3"/>
      <c r="O189" s="3"/>
      <c r="P189" s="3"/>
      <c r="Q189" s="3"/>
      <c r="R189" s="3"/>
      <c r="S189" s="3"/>
    </row>
    <row r="190" spans="1:19" ht="50.1" customHeight="1" x14ac:dyDescent="0.25">
      <c r="A190" s="3"/>
      <c r="B190" s="3"/>
      <c r="C190" s="3"/>
      <c r="D190" s="3"/>
      <c r="E190" s="3"/>
      <c r="F190" s="3"/>
      <c r="G190" s="3"/>
      <c r="H190" s="3"/>
      <c r="I190" s="3"/>
      <c r="J190" s="3"/>
      <c r="K190" s="3"/>
      <c r="L190" s="3"/>
      <c r="M190" s="3"/>
      <c r="N190" s="3"/>
      <c r="O190" s="3"/>
      <c r="P190" s="3"/>
      <c r="Q190" s="3"/>
      <c r="R190" s="3"/>
      <c r="S190" s="3"/>
    </row>
    <row r="191" spans="1:19" ht="50.1" customHeight="1" x14ac:dyDescent="0.25">
      <c r="A191" s="3"/>
      <c r="B191" s="3"/>
      <c r="C191" s="3"/>
      <c r="D191" s="3"/>
      <c r="E191" s="3"/>
      <c r="F191" s="3"/>
      <c r="G191" s="3"/>
      <c r="H191" s="3"/>
      <c r="I191" s="3"/>
      <c r="J191" s="3"/>
      <c r="K191" s="3"/>
      <c r="L191" s="3"/>
      <c r="M191" s="3"/>
      <c r="N191" s="3"/>
      <c r="O191" s="3"/>
      <c r="P191" s="3"/>
      <c r="Q191" s="3"/>
      <c r="R191" s="3"/>
      <c r="S191" s="3"/>
    </row>
    <row r="192" spans="1:19" ht="50.1" customHeight="1" x14ac:dyDescent="0.25">
      <c r="A192" s="3"/>
      <c r="B192" s="3"/>
      <c r="C192" s="3"/>
      <c r="D192" s="3"/>
      <c r="E192" s="3"/>
      <c r="F192" s="3"/>
      <c r="G192" s="3"/>
      <c r="H192" s="3"/>
      <c r="I192" s="3"/>
      <c r="J192" s="3"/>
      <c r="K192" s="3"/>
      <c r="L192" s="3"/>
      <c r="M192" s="3"/>
      <c r="N192" s="3"/>
      <c r="O192" s="3"/>
      <c r="P192" s="3"/>
      <c r="Q192" s="3"/>
      <c r="R192" s="3"/>
      <c r="S192" s="3"/>
    </row>
    <row r="193" spans="1:19" ht="50.1" customHeight="1" x14ac:dyDescent="0.25">
      <c r="A193" s="3"/>
      <c r="B193" s="3"/>
      <c r="C193" s="3"/>
      <c r="D193" s="3"/>
      <c r="E193" s="3"/>
      <c r="F193" s="3"/>
      <c r="G193" s="3"/>
      <c r="H193" s="3"/>
      <c r="I193" s="3"/>
      <c r="J193" s="3"/>
      <c r="K193" s="3"/>
      <c r="L193" s="3"/>
      <c r="M193" s="3"/>
      <c r="N193" s="3"/>
      <c r="O193" s="3"/>
      <c r="P193" s="3"/>
      <c r="Q193" s="3"/>
      <c r="R193" s="3"/>
      <c r="S193" s="3"/>
    </row>
    <row r="194" spans="1:19" ht="50.1" customHeight="1" x14ac:dyDescent="0.25">
      <c r="A194" s="3"/>
      <c r="B194" s="3"/>
      <c r="C194" s="3"/>
      <c r="D194" s="3"/>
      <c r="E194" s="3"/>
      <c r="F194" s="3"/>
      <c r="G194" s="3"/>
      <c r="H194" s="3"/>
      <c r="I194" s="3"/>
      <c r="J194" s="3"/>
      <c r="K194" s="3"/>
      <c r="L194" s="3"/>
      <c r="M194" s="3"/>
      <c r="N194" s="3"/>
      <c r="O194" s="3"/>
      <c r="P194" s="3"/>
      <c r="Q194" s="3"/>
      <c r="R194" s="3"/>
      <c r="S194" s="3"/>
    </row>
    <row r="195" spans="1:19" ht="50.1" customHeight="1" x14ac:dyDescent="0.25">
      <c r="A195" s="3"/>
      <c r="B195" s="3"/>
      <c r="C195" s="3"/>
      <c r="D195" s="3"/>
      <c r="E195" s="3"/>
      <c r="F195" s="3"/>
      <c r="G195" s="3"/>
      <c r="H195" s="3"/>
      <c r="I195" s="3"/>
      <c r="J195" s="3"/>
      <c r="K195" s="3"/>
      <c r="L195" s="3"/>
      <c r="M195" s="3"/>
      <c r="N195" s="3"/>
      <c r="O195" s="3"/>
      <c r="P195" s="3"/>
      <c r="Q195" s="3"/>
      <c r="R195" s="3"/>
      <c r="S195" s="3"/>
    </row>
    <row r="196" spans="1:19" ht="50.1" customHeight="1" x14ac:dyDescent="0.25">
      <c r="A196" s="3"/>
      <c r="B196" s="3"/>
      <c r="C196" s="3"/>
      <c r="D196" s="3"/>
      <c r="E196" s="3"/>
      <c r="F196" s="3"/>
      <c r="G196" s="3"/>
      <c r="H196" s="3"/>
      <c r="I196" s="3"/>
      <c r="J196" s="3"/>
      <c r="K196" s="3"/>
      <c r="L196" s="3"/>
      <c r="M196" s="3"/>
      <c r="N196" s="3"/>
      <c r="O196" s="3"/>
      <c r="P196" s="3"/>
      <c r="Q196" s="3"/>
      <c r="R196" s="3"/>
      <c r="S196" s="3"/>
    </row>
    <row r="197" spans="1:19" ht="50.1" customHeight="1" x14ac:dyDescent="0.25">
      <c r="A197" s="3"/>
      <c r="B197" s="3"/>
      <c r="C197" s="3"/>
      <c r="D197" s="3"/>
      <c r="E197" s="3"/>
      <c r="F197" s="3"/>
      <c r="G197" s="3"/>
      <c r="H197" s="3"/>
      <c r="I197" s="3"/>
      <c r="J197" s="3"/>
      <c r="K197" s="3"/>
      <c r="L197" s="3"/>
      <c r="M197" s="3"/>
      <c r="N197" s="3"/>
      <c r="O197" s="3"/>
      <c r="P197" s="3"/>
      <c r="Q197" s="3"/>
      <c r="R197" s="3"/>
      <c r="S197" s="3"/>
    </row>
    <row r="198" spans="1:19" ht="50.1" customHeight="1" x14ac:dyDescent="0.25">
      <c r="A198" s="3"/>
      <c r="B198" s="3"/>
      <c r="C198" s="3"/>
      <c r="D198" s="3"/>
      <c r="E198" s="3"/>
      <c r="F198" s="3"/>
      <c r="G198" s="3"/>
      <c r="H198" s="3"/>
      <c r="I198" s="3"/>
      <c r="J198" s="3"/>
      <c r="K198" s="3"/>
      <c r="L198" s="3"/>
      <c r="M198" s="3"/>
      <c r="N198" s="3"/>
      <c r="O198" s="3"/>
      <c r="P198" s="3"/>
      <c r="Q198" s="3"/>
      <c r="R198" s="3"/>
      <c r="S198" s="3"/>
    </row>
    <row r="199" spans="1:19" ht="50.1" customHeight="1" x14ac:dyDescent="0.25">
      <c r="A199" s="3"/>
      <c r="B199" s="3"/>
      <c r="C199" s="3"/>
      <c r="D199" s="3"/>
      <c r="E199" s="3"/>
      <c r="F199" s="3"/>
      <c r="G199" s="3"/>
      <c r="H199" s="3"/>
      <c r="I199" s="3"/>
      <c r="J199" s="3"/>
      <c r="K199" s="3"/>
      <c r="L199" s="3"/>
      <c r="M199" s="3"/>
      <c r="N199" s="3"/>
      <c r="O199" s="3"/>
      <c r="P199" s="3"/>
      <c r="Q199" s="3"/>
      <c r="R199" s="3"/>
      <c r="S199" s="3"/>
    </row>
    <row r="200" spans="1:19" ht="50.1" customHeight="1" x14ac:dyDescent="0.25">
      <c r="A200" s="3"/>
      <c r="B200" s="3"/>
      <c r="C200" s="3"/>
      <c r="D200" s="3"/>
      <c r="E200" s="3"/>
      <c r="F200" s="3"/>
      <c r="G200" s="3"/>
      <c r="H200" s="3"/>
      <c r="I200" s="3"/>
      <c r="J200" s="3"/>
      <c r="K200" s="3"/>
      <c r="L200" s="3"/>
      <c r="M200" s="3"/>
      <c r="N200" s="3"/>
      <c r="O200" s="3"/>
      <c r="P200" s="3"/>
      <c r="Q200" s="3"/>
      <c r="R200" s="3"/>
      <c r="S200" s="3"/>
    </row>
    <row r="201" spans="1:19" ht="50.1" customHeight="1" x14ac:dyDescent="0.25">
      <c r="A201" s="3"/>
      <c r="B201" s="3"/>
      <c r="C201" s="3"/>
      <c r="D201" s="3"/>
      <c r="E201" s="3"/>
      <c r="F201" s="3"/>
      <c r="G201" s="3"/>
      <c r="H201" s="3"/>
      <c r="I201" s="3"/>
      <c r="J201" s="3"/>
      <c r="K201" s="3"/>
      <c r="L201" s="3"/>
      <c r="M201" s="3"/>
      <c r="N201" s="3"/>
      <c r="O201" s="3"/>
      <c r="P201" s="3"/>
      <c r="Q201" s="3"/>
      <c r="R201" s="3"/>
      <c r="S201" s="3"/>
    </row>
    <row r="202" spans="1:19" ht="50.1" customHeight="1" x14ac:dyDescent="0.25">
      <c r="A202" s="3"/>
      <c r="B202" s="3"/>
      <c r="C202" s="3"/>
      <c r="D202" s="3"/>
      <c r="E202" s="3"/>
      <c r="F202" s="3"/>
      <c r="G202" s="3"/>
      <c r="H202" s="3"/>
      <c r="I202" s="3"/>
      <c r="J202" s="3"/>
      <c r="K202" s="3"/>
      <c r="L202" s="3"/>
      <c r="M202" s="3"/>
      <c r="N202" s="3"/>
      <c r="O202" s="3"/>
      <c r="P202" s="3"/>
      <c r="Q202" s="3"/>
      <c r="R202" s="3"/>
      <c r="S202" s="3"/>
    </row>
    <row r="203" spans="1:19" ht="50.1" customHeight="1" x14ac:dyDescent="0.25">
      <c r="A203" s="3"/>
      <c r="B203" s="3"/>
      <c r="C203" s="3"/>
      <c r="D203" s="3"/>
      <c r="E203" s="3"/>
      <c r="F203" s="3"/>
      <c r="G203" s="3"/>
      <c r="H203" s="3"/>
      <c r="I203" s="3"/>
      <c r="J203" s="3"/>
      <c r="K203" s="3"/>
      <c r="L203" s="3"/>
      <c r="M203" s="3"/>
      <c r="N203" s="3"/>
      <c r="O203" s="3"/>
      <c r="P203" s="3"/>
      <c r="Q203" s="3"/>
      <c r="R203" s="3"/>
      <c r="S203" s="3"/>
    </row>
    <row r="204" spans="1:19" ht="50.1" customHeight="1" x14ac:dyDescent="0.25">
      <c r="A204" s="3"/>
      <c r="B204" s="3"/>
      <c r="C204" s="3"/>
      <c r="D204" s="3"/>
      <c r="E204" s="3"/>
      <c r="F204" s="3"/>
      <c r="G204" s="3"/>
      <c r="H204" s="3"/>
      <c r="I204" s="3"/>
      <c r="J204" s="3"/>
      <c r="K204" s="3"/>
      <c r="L204" s="3"/>
      <c r="M204" s="3"/>
      <c r="N204" s="3"/>
      <c r="O204" s="3"/>
      <c r="P204" s="3"/>
      <c r="Q204" s="3"/>
      <c r="R204" s="3"/>
      <c r="S204" s="3"/>
    </row>
    <row r="205" spans="1:19" ht="50.1" customHeight="1" x14ac:dyDescent="0.25">
      <c r="A205" s="3"/>
      <c r="B205" s="3"/>
      <c r="C205" s="3"/>
      <c r="D205" s="3"/>
      <c r="E205" s="3"/>
      <c r="F205" s="3"/>
      <c r="G205" s="3"/>
      <c r="H205" s="3"/>
      <c r="I205" s="3"/>
      <c r="J205" s="3"/>
      <c r="K205" s="3"/>
      <c r="L205" s="3"/>
      <c r="M205" s="3"/>
      <c r="N205" s="3"/>
      <c r="O205" s="3"/>
      <c r="P205" s="3"/>
      <c r="Q205" s="3"/>
      <c r="R205" s="3"/>
      <c r="S205" s="3"/>
    </row>
    <row r="206" spans="1:19" ht="50.1" customHeight="1" x14ac:dyDescent="0.25">
      <c r="A206" s="3"/>
      <c r="B206" s="3"/>
      <c r="C206" s="3"/>
      <c r="D206" s="3"/>
      <c r="E206" s="3"/>
      <c r="F206" s="3"/>
      <c r="G206" s="3"/>
      <c r="H206" s="3"/>
      <c r="I206" s="3"/>
      <c r="J206" s="3"/>
      <c r="K206" s="3"/>
      <c r="L206" s="3"/>
      <c r="M206" s="3"/>
      <c r="N206" s="3"/>
      <c r="O206" s="3"/>
      <c r="P206" s="3"/>
      <c r="Q206" s="3"/>
      <c r="R206" s="3"/>
      <c r="S206" s="3"/>
    </row>
    <row r="207" spans="1:19" ht="50.1" customHeight="1" x14ac:dyDescent="0.25">
      <c r="A207" s="3"/>
      <c r="B207" s="3"/>
      <c r="C207" s="3"/>
      <c r="D207" s="3"/>
      <c r="E207" s="3"/>
      <c r="F207" s="3"/>
      <c r="G207" s="3"/>
      <c r="H207" s="3"/>
      <c r="I207" s="3"/>
      <c r="J207" s="3"/>
      <c r="K207" s="3"/>
      <c r="L207" s="3"/>
      <c r="M207" s="3"/>
      <c r="N207" s="3"/>
      <c r="O207" s="3"/>
      <c r="P207" s="3"/>
      <c r="Q207" s="3"/>
      <c r="R207" s="3"/>
      <c r="S207" s="3"/>
    </row>
    <row r="208" spans="1:19" ht="50.1" customHeight="1" x14ac:dyDescent="0.25">
      <c r="A208" s="3"/>
      <c r="B208" s="3"/>
      <c r="C208" s="3"/>
      <c r="D208" s="3"/>
      <c r="E208" s="3"/>
      <c r="F208" s="3"/>
      <c r="G208" s="3"/>
      <c r="H208" s="3"/>
      <c r="I208" s="3"/>
      <c r="J208" s="3"/>
      <c r="K208" s="3"/>
      <c r="L208" s="3"/>
      <c r="M208" s="3"/>
      <c r="N208" s="3"/>
      <c r="O208" s="3"/>
      <c r="P208" s="3"/>
      <c r="Q208" s="3"/>
      <c r="R208" s="3"/>
      <c r="S208" s="3"/>
    </row>
    <row r="209" spans="1:19" ht="50.1" customHeight="1" x14ac:dyDescent="0.25">
      <c r="A209" s="3"/>
      <c r="B209" s="3"/>
      <c r="C209" s="3"/>
      <c r="D209" s="3"/>
      <c r="E209" s="3"/>
      <c r="F209" s="3"/>
      <c r="G209" s="3"/>
      <c r="H209" s="3"/>
      <c r="I209" s="3"/>
      <c r="J209" s="3"/>
      <c r="K209" s="3"/>
      <c r="L209" s="3"/>
      <c r="M209" s="3"/>
      <c r="N209" s="3"/>
      <c r="O209" s="3"/>
      <c r="P209" s="3"/>
      <c r="Q209" s="3"/>
      <c r="R209" s="3"/>
      <c r="S209" s="3"/>
    </row>
    <row r="210" spans="1:19" ht="50.1" customHeight="1" x14ac:dyDescent="0.25">
      <c r="A210" s="3"/>
      <c r="B210" s="3"/>
      <c r="C210" s="3"/>
      <c r="D210" s="3"/>
      <c r="E210" s="3"/>
      <c r="F210" s="3"/>
      <c r="G210" s="3"/>
      <c r="H210" s="3"/>
      <c r="I210" s="3"/>
      <c r="J210" s="3"/>
      <c r="K210" s="3"/>
      <c r="L210" s="3"/>
      <c r="M210" s="3"/>
      <c r="N210" s="3"/>
      <c r="O210" s="3"/>
      <c r="P210" s="3"/>
      <c r="Q210" s="3"/>
      <c r="R210" s="3"/>
      <c r="S210" s="3"/>
    </row>
    <row r="211" spans="1:19" ht="50.1" customHeight="1" x14ac:dyDescent="0.25">
      <c r="A211" s="3"/>
      <c r="B211" s="3"/>
      <c r="C211" s="3"/>
      <c r="D211" s="3"/>
      <c r="E211" s="3"/>
      <c r="F211" s="3"/>
      <c r="G211" s="3"/>
      <c r="H211" s="3"/>
      <c r="I211" s="3"/>
      <c r="J211" s="3"/>
      <c r="K211" s="3"/>
      <c r="L211" s="3"/>
      <c r="M211" s="3"/>
      <c r="N211" s="3"/>
      <c r="O211" s="3"/>
      <c r="P211" s="3"/>
      <c r="Q211" s="3"/>
      <c r="R211" s="3"/>
      <c r="S211" s="3"/>
    </row>
    <row r="212" spans="1:19" ht="50.1" customHeight="1" x14ac:dyDescent="0.25">
      <c r="A212" s="3"/>
      <c r="B212" s="3"/>
      <c r="C212" s="3"/>
      <c r="D212" s="3"/>
      <c r="E212" s="3"/>
      <c r="F212" s="3"/>
      <c r="G212" s="3"/>
      <c r="H212" s="3"/>
      <c r="I212" s="3"/>
      <c r="J212" s="3"/>
      <c r="K212" s="3"/>
      <c r="L212" s="3"/>
      <c r="M212" s="3"/>
      <c r="N212" s="3"/>
      <c r="O212" s="3"/>
      <c r="P212" s="3"/>
      <c r="Q212" s="3"/>
      <c r="R212" s="3"/>
      <c r="S212" s="3"/>
    </row>
    <row r="213" spans="1:19" ht="50.1" customHeight="1" x14ac:dyDescent="0.25">
      <c r="A213" s="3"/>
      <c r="B213" s="3"/>
      <c r="C213" s="3"/>
      <c r="D213" s="3"/>
      <c r="E213" s="3"/>
      <c r="F213" s="3"/>
      <c r="G213" s="3"/>
      <c r="H213" s="3"/>
      <c r="I213" s="3"/>
      <c r="J213" s="3"/>
      <c r="K213" s="3"/>
      <c r="L213" s="3"/>
      <c r="M213" s="3"/>
      <c r="N213" s="3"/>
      <c r="O213" s="3"/>
      <c r="P213" s="3"/>
      <c r="Q213" s="3"/>
      <c r="R213" s="3"/>
      <c r="S213" s="3"/>
    </row>
    <row r="214" spans="1:19" ht="50.1" customHeight="1" x14ac:dyDescent="0.25">
      <c r="A214" s="3"/>
      <c r="B214" s="3"/>
      <c r="C214" s="3"/>
      <c r="D214" s="3"/>
      <c r="E214" s="3"/>
      <c r="F214" s="3"/>
      <c r="G214" s="3"/>
      <c r="H214" s="3"/>
      <c r="I214" s="3"/>
      <c r="J214" s="3"/>
      <c r="K214" s="3"/>
      <c r="L214" s="3"/>
      <c r="M214" s="3"/>
      <c r="N214" s="3"/>
      <c r="O214" s="3"/>
      <c r="P214" s="3"/>
      <c r="Q214" s="3"/>
      <c r="R214" s="3"/>
      <c r="S214" s="3"/>
    </row>
    <row r="215" spans="1:19" ht="50.1" customHeight="1" x14ac:dyDescent="0.25">
      <c r="A215" s="3"/>
      <c r="B215" s="3"/>
      <c r="C215" s="3"/>
      <c r="D215" s="3"/>
      <c r="E215" s="3"/>
      <c r="F215" s="3"/>
      <c r="G215" s="3"/>
      <c r="H215" s="3"/>
      <c r="I215" s="3"/>
      <c r="J215" s="3"/>
      <c r="K215" s="3"/>
      <c r="L215" s="3"/>
      <c r="M215" s="3"/>
      <c r="N215" s="3"/>
      <c r="O215" s="3"/>
      <c r="P215" s="3"/>
      <c r="Q215" s="3"/>
      <c r="R215" s="3"/>
      <c r="S215" s="3"/>
    </row>
    <row r="216" spans="1:19" ht="50.1" customHeight="1" x14ac:dyDescent="0.25">
      <c r="A216" s="3"/>
      <c r="B216" s="3"/>
      <c r="C216" s="3"/>
      <c r="D216" s="3"/>
      <c r="E216" s="3"/>
      <c r="F216" s="3"/>
      <c r="G216" s="3"/>
      <c r="H216" s="3"/>
      <c r="I216" s="3"/>
      <c r="J216" s="3"/>
      <c r="K216" s="3"/>
      <c r="L216" s="3"/>
      <c r="M216" s="3"/>
      <c r="N216" s="3"/>
      <c r="O216" s="3"/>
      <c r="P216" s="3"/>
      <c r="Q216" s="3"/>
      <c r="R216" s="3"/>
      <c r="S216" s="3"/>
    </row>
    <row r="217" spans="1:19" ht="50.1" customHeight="1" x14ac:dyDescent="0.25">
      <c r="A217" s="3"/>
      <c r="B217" s="3"/>
      <c r="C217" s="3"/>
      <c r="D217" s="3"/>
      <c r="E217" s="3"/>
      <c r="F217" s="3"/>
      <c r="G217" s="3"/>
      <c r="H217" s="3"/>
      <c r="I217" s="3"/>
      <c r="J217" s="3"/>
      <c r="K217" s="3"/>
      <c r="L217" s="3"/>
      <c r="M217" s="3"/>
      <c r="N217" s="3"/>
      <c r="O217" s="3"/>
      <c r="P217" s="3"/>
      <c r="Q217" s="3"/>
      <c r="R217" s="3"/>
      <c r="S217" s="3"/>
    </row>
    <row r="218" spans="1:19" ht="50.1" customHeight="1" x14ac:dyDescent="0.25">
      <c r="A218" s="3"/>
      <c r="B218" s="3"/>
      <c r="C218" s="3"/>
      <c r="D218" s="3"/>
      <c r="E218" s="3"/>
      <c r="F218" s="3"/>
      <c r="G218" s="3"/>
      <c r="H218" s="3"/>
      <c r="I218" s="3"/>
      <c r="J218" s="3"/>
      <c r="K218" s="3"/>
      <c r="L218" s="3"/>
      <c r="M218" s="3"/>
      <c r="N218" s="3"/>
      <c r="O218" s="3"/>
      <c r="P218" s="3"/>
      <c r="Q218" s="3"/>
      <c r="R218" s="3"/>
      <c r="S218" s="3"/>
    </row>
    <row r="219" spans="1:19" ht="50.1" customHeight="1" x14ac:dyDescent="0.25">
      <c r="A219" s="3"/>
      <c r="B219" s="3"/>
      <c r="C219" s="3"/>
      <c r="D219" s="3"/>
      <c r="E219" s="3"/>
      <c r="F219" s="3"/>
      <c r="G219" s="3"/>
      <c r="H219" s="3"/>
      <c r="I219" s="3"/>
      <c r="J219" s="3"/>
      <c r="K219" s="3"/>
      <c r="L219" s="3"/>
      <c r="M219" s="3"/>
      <c r="N219" s="3"/>
      <c r="O219" s="3"/>
      <c r="P219" s="3"/>
      <c r="Q219" s="3"/>
      <c r="R219" s="3"/>
      <c r="S219" s="3"/>
    </row>
    <row r="220" spans="1:19" ht="50.1" customHeight="1" x14ac:dyDescent="0.25">
      <c r="A220" s="3"/>
      <c r="B220" s="3"/>
      <c r="C220" s="3"/>
      <c r="D220" s="3"/>
      <c r="E220" s="3"/>
      <c r="F220" s="3"/>
      <c r="G220" s="3"/>
      <c r="H220" s="3"/>
      <c r="I220" s="3"/>
      <c r="J220" s="3"/>
      <c r="K220" s="3"/>
      <c r="L220" s="3"/>
      <c r="M220" s="3"/>
      <c r="N220" s="3"/>
      <c r="O220" s="3"/>
      <c r="P220" s="3"/>
      <c r="Q220" s="3"/>
      <c r="R220" s="3"/>
      <c r="S220" s="3"/>
    </row>
    <row r="221" spans="1:19" ht="50.1" customHeight="1" x14ac:dyDescent="0.25">
      <c r="A221" s="3"/>
      <c r="B221" s="3"/>
      <c r="C221" s="3"/>
      <c r="D221" s="3"/>
      <c r="E221" s="3"/>
      <c r="F221" s="3"/>
      <c r="G221" s="3"/>
      <c r="H221" s="3"/>
      <c r="I221" s="3"/>
      <c r="J221" s="3"/>
      <c r="K221" s="3"/>
      <c r="L221" s="3"/>
      <c r="M221" s="3"/>
      <c r="N221" s="3"/>
      <c r="O221" s="3"/>
      <c r="P221" s="3"/>
      <c r="Q221" s="3"/>
      <c r="R221" s="3"/>
      <c r="S221" s="3"/>
    </row>
    <row r="222" spans="1:19" ht="50.1" customHeight="1" x14ac:dyDescent="0.25">
      <c r="A222" s="3"/>
      <c r="B222" s="3"/>
      <c r="C222" s="3"/>
      <c r="D222" s="3"/>
      <c r="E222" s="3"/>
      <c r="F222" s="3"/>
      <c r="G222" s="3"/>
      <c r="H222" s="3"/>
      <c r="I222" s="3"/>
      <c r="J222" s="3"/>
      <c r="K222" s="3"/>
      <c r="L222" s="3"/>
      <c r="M222" s="3"/>
      <c r="N222" s="3"/>
      <c r="O222" s="3"/>
      <c r="P222" s="3"/>
      <c r="Q222" s="3"/>
      <c r="R222" s="3"/>
      <c r="S222" s="3"/>
    </row>
    <row r="223" spans="1:19" ht="50.1" customHeight="1" x14ac:dyDescent="0.25">
      <c r="A223" s="3"/>
      <c r="B223" s="3"/>
      <c r="C223" s="3"/>
      <c r="D223" s="3"/>
      <c r="E223" s="3"/>
      <c r="F223" s="3"/>
      <c r="G223" s="3"/>
      <c r="H223" s="3"/>
      <c r="I223" s="3"/>
      <c r="J223" s="3"/>
      <c r="K223" s="3"/>
      <c r="L223" s="3"/>
      <c r="M223" s="3"/>
      <c r="N223" s="3"/>
      <c r="O223" s="3"/>
      <c r="P223" s="3"/>
      <c r="Q223" s="3"/>
      <c r="R223" s="3"/>
      <c r="S223" s="3"/>
    </row>
    <row r="224" spans="1:19" ht="50.1" customHeight="1" x14ac:dyDescent="0.25">
      <c r="A224" s="3"/>
      <c r="B224" s="3"/>
      <c r="C224" s="3"/>
      <c r="D224" s="3"/>
      <c r="E224" s="3"/>
      <c r="F224" s="3"/>
      <c r="G224" s="3"/>
      <c r="H224" s="3"/>
      <c r="I224" s="3"/>
      <c r="J224" s="3"/>
      <c r="K224" s="3"/>
      <c r="L224" s="3"/>
      <c r="M224" s="3"/>
      <c r="N224" s="3"/>
      <c r="O224" s="3"/>
      <c r="P224" s="3"/>
      <c r="Q224" s="3"/>
      <c r="R224" s="3"/>
      <c r="S224" s="3"/>
    </row>
    <row r="225" spans="1:19" ht="50.1" customHeight="1" x14ac:dyDescent="0.25">
      <c r="A225" s="3"/>
      <c r="B225" s="3"/>
      <c r="C225" s="3"/>
      <c r="D225" s="3"/>
      <c r="E225" s="3"/>
      <c r="F225" s="3"/>
      <c r="G225" s="3"/>
      <c r="H225" s="3"/>
      <c r="I225" s="3"/>
      <c r="J225" s="3"/>
      <c r="K225" s="3"/>
      <c r="L225" s="3"/>
      <c r="M225" s="3"/>
      <c r="N225" s="3"/>
      <c r="O225" s="3"/>
      <c r="P225" s="3"/>
      <c r="Q225" s="3"/>
      <c r="R225" s="3"/>
      <c r="S225" s="3"/>
    </row>
    <row r="226" spans="1:19" ht="50.1" customHeight="1" x14ac:dyDescent="0.25">
      <c r="A226" s="3"/>
      <c r="B226" s="3"/>
      <c r="C226" s="3"/>
      <c r="D226" s="3"/>
      <c r="E226" s="3"/>
      <c r="F226" s="3"/>
      <c r="G226" s="3"/>
      <c r="H226" s="3"/>
      <c r="I226" s="3"/>
      <c r="J226" s="3"/>
      <c r="K226" s="3"/>
      <c r="L226" s="3"/>
      <c r="M226" s="3"/>
      <c r="N226" s="3"/>
      <c r="O226" s="3"/>
      <c r="P226" s="3"/>
      <c r="Q226" s="3"/>
      <c r="R226" s="3"/>
      <c r="S226" s="3"/>
    </row>
    <row r="227" spans="1:19" ht="50.1" customHeight="1" x14ac:dyDescent="0.25">
      <c r="A227" s="3"/>
      <c r="B227" s="3"/>
      <c r="C227" s="3"/>
      <c r="D227" s="3"/>
      <c r="E227" s="3"/>
      <c r="F227" s="3"/>
      <c r="G227" s="3"/>
      <c r="H227" s="3"/>
      <c r="I227" s="3"/>
      <c r="J227" s="3"/>
      <c r="K227" s="3"/>
      <c r="L227" s="3"/>
      <c r="M227" s="3"/>
      <c r="N227" s="3"/>
      <c r="O227" s="3"/>
      <c r="P227" s="3"/>
      <c r="Q227" s="3"/>
      <c r="R227" s="3"/>
      <c r="S227" s="3"/>
    </row>
    <row r="228" spans="1:19" ht="50.1" customHeight="1" x14ac:dyDescent="0.25">
      <c r="A228" s="3"/>
      <c r="B228" s="3"/>
      <c r="C228" s="3"/>
      <c r="D228" s="3"/>
      <c r="E228" s="3"/>
      <c r="F228" s="3"/>
      <c r="G228" s="3"/>
      <c r="H228" s="3"/>
      <c r="I228" s="3"/>
      <c r="J228" s="3"/>
      <c r="K228" s="3"/>
      <c r="L228" s="3"/>
      <c r="M228" s="3"/>
      <c r="N228" s="3"/>
      <c r="O228" s="3"/>
      <c r="P228" s="3"/>
      <c r="Q228" s="3"/>
      <c r="R228" s="3"/>
      <c r="S228" s="3"/>
    </row>
    <row r="229" spans="1:19" ht="50.1" customHeight="1" x14ac:dyDescent="0.25">
      <c r="A229" s="3"/>
      <c r="B229" s="3"/>
      <c r="C229" s="3"/>
      <c r="D229" s="3"/>
      <c r="E229" s="3"/>
      <c r="F229" s="3"/>
      <c r="G229" s="3"/>
      <c r="H229" s="3"/>
      <c r="I229" s="3"/>
      <c r="J229" s="3"/>
      <c r="K229" s="3"/>
      <c r="L229" s="3"/>
      <c r="M229" s="3"/>
      <c r="N229" s="3"/>
      <c r="O229" s="3"/>
      <c r="P229" s="3"/>
      <c r="Q229" s="3"/>
      <c r="R229" s="3"/>
      <c r="S229" s="3"/>
    </row>
    <row r="230" spans="1:19" ht="50.1" customHeight="1" x14ac:dyDescent="0.25">
      <c r="A230" s="3"/>
      <c r="B230" s="3"/>
      <c r="C230" s="3"/>
      <c r="D230" s="3"/>
      <c r="E230" s="3"/>
      <c r="F230" s="3"/>
      <c r="G230" s="3"/>
      <c r="H230" s="3"/>
      <c r="I230" s="3"/>
      <c r="J230" s="3"/>
      <c r="K230" s="3"/>
      <c r="L230" s="3"/>
      <c r="M230" s="3"/>
      <c r="N230" s="3"/>
      <c r="O230" s="3"/>
      <c r="P230" s="3"/>
      <c r="Q230" s="3"/>
      <c r="R230" s="3"/>
      <c r="S230" s="3"/>
    </row>
    <row r="231" spans="1:19" ht="50.1" customHeight="1" x14ac:dyDescent="0.25">
      <c r="A231" s="3"/>
      <c r="B231" s="3"/>
      <c r="C231" s="3"/>
      <c r="D231" s="3"/>
      <c r="E231" s="3"/>
      <c r="F231" s="3"/>
      <c r="G231" s="3"/>
      <c r="H231" s="3"/>
      <c r="I231" s="3"/>
      <c r="J231" s="3"/>
      <c r="K231" s="3"/>
      <c r="L231" s="3"/>
      <c r="M231" s="3"/>
      <c r="N231" s="3"/>
      <c r="O231" s="3"/>
      <c r="P231" s="3"/>
      <c r="Q231" s="3"/>
      <c r="R231" s="3"/>
      <c r="S231" s="3"/>
    </row>
    <row r="232" spans="1:19" ht="50.1" customHeight="1" x14ac:dyDescent="0.25">
      <c r="A232" s="3"/>
      <c r="B232" s="3"/>
      <c r="C232" s="3"/>
      <c r="D232" s="3"/>
      <c r="E232" s="3"/>
      <c r="F232" s="3"/>
      <c r="G232" s="3"/>
      <c r="H232" s="3"/>
      <c r="I232" s="3"/>
      <c r="J232" s="3"/>
      <c r="K232" s="3"/>
      <c r="L232" s="3"/>
      <c r="M232" s="3"/>
      <c r="N232" s="3"/>
      <c r="O232" s="3"/>
      <c r="P232" s="3"/>
      <c r="Q232" s="3"/>
      <c r="R232" s="3"/>
      <c r="S232" s="3"/>
    </row>
    <row r="233" spans="1:19" ht="50.1" customHeight="1" x14ac:dyDescent="0.25">
      <c r="A233" s="3"/>
      <c r="B233" s="3"/>
      <c r="C233" s="3"/>
      <c r="D233" s="3"/>
      <c r="E233" s="3"/>
      <c r="F233" s="3"/>
      <c r="G233" s="3"/>
      <c r="H233" s="3"/>
      <c r="I233" s="3"/>
      <c r="J233" s="3"/>
      <c r="K233" s="3"/>
      <c r="L233" s="3"/>
      <c r="M233" s="3"/>
      <c r="N233" s="3"/>
      <c r="O233" s="3"/>
      <c r="P233" s="3"/>
      <c r="Q233" s="3"/>
      <c r="R233" s="3"/>
      <c r="S233" s="3"/>
    </row>
    <row r="234" spans="1:19" ht="50.1" customHeight="1" x14ac:dyDescent="0.25">
      <c r="A234" s="3"/>
      <c r="B234" s="3"/>
      <c r="C234" s="3"/>
      <c r="D234" s="3"/>
      <c r="E234" s="3"/>
      <c r="F234" s="3"/>
      <c r="G234" s="3"/>
      <c r="H234" s="3"/>
      <c r="I234" s="3"/>
      <c r="J234" s="3"/>
      <c r="K234" s="3"/>
      <c r="L234" s="3"/>
      <c r="M234" s="3"/>
      <c r="N234" s="3"/>
      <c r="O234" s="3"/>
      <c r="P234" s="3"/>
      <c r="Q234" s="3"/>
      <c r="R234" s="3"/>
      <c r="S234" s="3"/>
    </row>
    <row r="235" spans="1:19" ht="50.1" customHeight="1" x14ac:dyDescent="0.25">
      <c r="A235" s="3"/>
      <c r="B235" s="3"/>
      <c r="C235" s="3"/>
      <c r="D235" s="3"/>
      <c r="E235" s="3"/>
      <c r="F235" s="3"/>
      <c r="G235" s="3"/>
      <c r="H235" s="3"/>
      <c r="I235" s="3"/>
      <c r="J235" s="3"/>
      <c r="K235" s="3"/>
      <c r="L235" s="3"/>
      <c r="M235" s="3"/>
      <c r="N235" s="3"/>
      <c r="O235" s="3"/>
      <c r="P235" s="3"/>
      <c r="Q235" s="3"/>
      <c r="R235" s="3"/>
      <c r="S235" s="3"/>
    </row>
    <row r="236" spans="1:19" ht="50.1" customHeight="1" x14ac:dyDescent="0.25">
      <c r="A236" s="3"/>
      <c r="B236" s="3"/>
      <c r="C236" s="3"/>
      <c r="D236" s="3"/>
      <c r="E236" s="3"/>
      <c r="F236" s="3"/>
      <c r="G236" s="3"/>
      <c r="H236" s="3"/>
      <c r="I236" s="3"/>
      <c r="J236" s="3"/>
      <c r="K236" s="3"/>
      <c r="L236" s="3"/>
      <c r="M236" s="3"/>
      <c r="N236" s="3"/>
      <c r="O236" s="3"/>
      <c r="P236" s="3"/>
      <c r="Q236" s="3"/>
      <c r="R236" s="3"/>
      <c r="S236" s="3"/>
    </row>
    <row r="237" spans="1:19" ht="50.1" customHeight="1" x14ac:dyDescent="0.25">
      <c r="A237" s="3"/>
      <c r="B237" s="3"/>
      <c r="C237" s="3"/>
      <c r="D237" s="3"/>
      <c r="E237" s="3"/>
      <c r="F237" s="3"/>
      <c r="G237" s="3"/>
      <c r="H237" s="3"/>
      <c r="I237" s="3"/>
      <c r="J237" s="3"/>
      <c r="K237" s="3"/>
      <c r="L237" s="3"/>
      <c r="M237" s="3"/>
      <c r="N237" s="3"/>
      <c r="O237" s="3"/>
      <c r="P237" s="3"/>
      <c r="Q237" s="3"/>
      <c r="R237" s="3"/>
      <c r="S237" s="3"/>
    </row>
    <row r="238" spans="1:19" ht="50.1" customHeight="1" x14ac:dyDescent="0.25">
      <c r="A238" s="3"/>
      <c r="B238" s="3"/>
      <c r="C238" s="3"/>
      <c r="D238" s="3"/>
      <c r="E238" s="3"/>
      <c r="F238" s="3"/>
      <c r="G238" s="3"/>
      <c r="H238" s="3"/>
      <c r="I238" s="3"/>
      <c r="J238" s="3"/>
      <c r="K238" s="3"/>
      <c r="L238" s="3"/>
      <c r="M238" s="3"/>
      <c r="N238" s="3"/>
      <c r="O238" s="3"/>
      <c r="P238" s="3"/>
      <c r="Q238" s="3"/>
      <c r="R238" s="3"/>
      <c r="S238" s="3"/>
    </row>
    <row r="239" spans="1:19" ht="50.1" customHeight="1" x14ac:dyDescent="0.25">
      <c r="A239" s="3"/>
      <c r="B239" s="3"/>
      <c r="C239" s="3"/>
      <c r="D239" s="3"/>
      <c r="E239" s="3"/>
      <c r="F239" s="3"/>
      <c r="G239" s="3"/>
      <c r="H239" s="3"/>
      <c r="I239" s="3"/>
      <c r="J239" s="3"/>
      <c r="K239" s="3"/>
      <c r="L239" s="3"/>
      <c r="M239" s="3"/>
      <c r="N239" s="3"/>
      <c r="O239" s="3"/>
      <c r="P239" s="3"/>
      <c r="Q239" s="3"/>
      <c r="R239" s="3"/>
      <c r="S239" s="3"/>
    </row>
    <row r="240" spans="1:19" ht="50.1" customHeight="1" x14ac:dyDescent="0.25">
      <c r="A240" s="3"/>
      <c r="B240" s="3"/>
      <c r="C240" s="3"/>
      <c r="D240" s="3"/>
      <c r="E240" s="3"/>
      <c r="F240" s="3"/>
      <c r="G240" s="3"/>
      <c r="H240" s="3"/>
      <c r="I240" s="3"/>
      <c r="J240" s="3"/>
      <c r="K240" s="3"/>
      <c r="L240" s="3"/>
      <c r="M240" s="3"/>
      <c r="N240" s="3"/>
      <c r="O240" s="3"/>
      <c r="P240" s="3"/>
      <c r="Q240" s="3"/>
      <c r="R240" s="3"/>
      <c r="S240" s="3"/>
    </row>
    <row r="241" spans="3:4" ht="50.1" customHeight="1" x14ac:dyDescent="0.25">
      <c r="C241" s="3"/>
      <c r="D241"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241"/>
  <sheetViews>
    <sheetView workbookViewId="0">
      <selection activeCell="A2" sqref="A2"/>
    </sheetView>
  </sheetViews>
  <sheetFormatPr defaultColWidth="8.85546875" defaultRowHeight="15" x14ac:dyDescent="0.25"/>
  <cols>
    <col min="1" max="1" width="18.28515625" style="1" customWidth="1"/>
    <col min="2" max="3" width="28.28515625" style="1" hidden="1" customWidth="1"/>
    <col min="4" max="4" width="16.7109375" style="1" hidden="1" customWidth="1"/>
    <col min="5" max="5" width="8" style="1" customWidth="1"/>
    <col min="6" max="6" width="30.85546875" style="1" customWidth="1"/>
    <col min="7" max="7" width="15.7109375" style="1" customWidth="1"/>
    <col min="8" max="8" width="25.140625" style="1" customWidth="1"/>
    <col min="9" max="9" width="38.85546875" style="1" customWidth="1"/>
    <col min="10" max="10" width="28.140625" style="1" customWidth="1"/>
    <col min="11" max="18" width="21.140625" style="1" customWidth="1"/>
    <col min="19" max="19" width="41.7109375" style="1" customWidth="1"/>
    <col min="20" max="21" width="21.140625" style="2" customWidth="1"/>
    <col min="22" max="22" width="26.5703125" style="2" customWidth="1"/>
    <col min="23" max="23" width="50.42578125" style="2" customWidth="1"/>
    <col min="24" max="24" width="13.42578125" style="2" customWidth="1"/>
    <col min="25" max="25" width="39.28515625" style="2" customWidth="1"/>
    <col min="26" max="26" width="8.85546875" style="2"/>
    <col min="27" max="27" width="10.7109375" style="2" customWidth="1"/>
    <col min="28" max="29" width="8.85546875" style="2"/>
    <col min="30" max="30" width="20.42578125" style="2" customWidth="1"/>
    <col min="31" max="31" width="26" style="2" customWidth="1"/>
    <col min="32" max="32" width="13.85546875" style="2" customWidth="1"/>
    <col min="33" max="33" width="26.85546875" style="2" customWidth="1"/>
    <col min="34" max="34" width="18.28515625" style="2" bestFit="1" customWidth="1"/>
    <col min="35" max="35" width="59.5703125" style="2" customWidth="1"/>
    <col min="36" max="36" width="21.28515625" style="2" customWidth="1"/>
    <col min="37" max="37" width="76.85546875" style="2" customWidth="1"/>
    <col min="38" max="38" width="20.42578125" style="2" customWidth="1"/>
    <col min="39" max="39" width="24" style="2" customWidth="1"/>
    <col min="40" max="40" width="24.42578125" style="2" customWidth="1"/>
    <col min="41" max="41" width="9.28515625" style="2" customWidth="1"/>
    <col min="42" max="42" width="34.140625" style="2" customWidth="1"/>
    <col min="43" max="44" width="23" style="2" customWidth="1"/>
    <col min="45" max="45" width="52.85546875" style="2" customWidth="1"/>
    <col min="46" max="46" width="12.85546875" style="2" customWidth="1"/>
    <col min="47" max="47" width="21.42578125" style="2" customWidth="1"/>
    <col min="48" max="48" width="16.140625" style="2" bestFit="1" customWidth="1"/>
    <col min="49" max="50" width="17.85546875" style="2" customWidth="1"/>
    <col min="51" max="51" width="17.5703125" style="2" customWidth="1"/>
    <col min="52" max="52" width="16.5703125" style="2" customWidth="1"/>
    <col min="53" max="53" width="25.28515625" style="2" customWidth="1"/>
    <col min="54" max="54" width="16.5703125" style="2" customWidth="1"/>
    <col min="55" max="55" width="12.140625" style="2" customWidth="1"/>
    <col min="56" max="56" width="13.85546875" style="2" customWidth="1"/>
    <col min="57" max="57" width="10.42578125" style="2" customWidth="1"/>
    <col min="58" max="58" width="13.140625" style="2" customWidth="1"/>
    <col min="59" max="59" width="21.5703125" style="2" customWidth="1"/>
    <col min="60" max="60" width="13.140625" style="2" customWidth="1"/>
    <col min="61" max="61" width="13.42578125" style="2" customWidth="1"/>
    <col min="62" max="62" width="14.7109375" style="2" customWidth="1"/>
    <col min="63" max="63" width="14.140625" style="2" customWidth="1"/>
    <col min="64" max="65" width="13.85546875" style="2" customWidth="1"/>
    <col min="66" max="66" width="17.140625" style="2" customWidth="1"/>
    <col min="67" max="67" width="19.28515625" style="2" customWidth="1"/>
    <col min="68" max="68" width="18.28515625" style="2" customWidth="1"/>
    <col min="69" max="69" width="31.85546875" style="2" customWidth="1"/>
    <col min="70" max="70" width="22" style="2" customWidth="1"/>
    <col min="71" max="71" width="17.140625" style="2" customWidth="1"/>
    <col min="72" max="72" width="20.42578125" style="2" customWidth="1"/>
    <col min="73" max="73" width="17.5703125" style="2" customWidth="1"/>
    <col min="74" max="75" width="12.7109375" style="2" customWidth="1"/>
    <col min="76" max="77" width="16.5703125" style="2" customWidth="1"/>
    <col min="78" max="79" width="18.28515625" style="2" customWidth="1"/>
    <col min="80" max="82" width="15.7109375" style="2" customWidth="1"/>
    <col min="83" max="84" width="20.85546875" style="2" customWidth="1"/>
    <col min="85" max="86" width="13.7109375" style="2" customWidth="1"/>
    <col min="87" max="87" width="11.28515625" style="2" customWidth="1"/>
    <col min="88" max="88" width="17.140625" style="2" customWidth="1"/>
    <col min="89" max="89" width="18.28515625" style="2" customWidth="1"/>
    <col min="90" max="90" width="14.140625" style="2" customWidth="1"/>
    <col min="91" max="91" width="14.7109375" style="2" customWidth="1"/>
    <col min="92" max="92" width="22.7109375" style="2" customWidth="1"/>
    <col min="93" max="93" width="20.140625" style="2" customWidth="1"/>
    <col min="94" max="94" width="13.7109375" style="2" customWidth="1"/>
    <col min="95" max="97" width="13.28515625" style="2" customWidth="1"/>
    <col min="98" max="98" width="18.85546875" style="2" customWidth="1"/>
    <col min="99" max="99" width="6.85546875" style="2" customWidth="1"/>
    <col min="100" max="100" width="8.28515625" style="2" customWidth="1"/>
    <col min="101" max="102" width="14.140625" style="2" customWidth="1"/>
    <col min="103" max="103" width="14.42578125" style="2" customWidth="1"/>
    <col min="104" max="104" width="14.140625" style="2" customWidth="1"/>
    <col min="105" max="105" width="26.5703125" style="2" customWidth="1"/>
    <col min="106" max="106" width="12.85546875" style="2" customWidth="1"/>
    <col min="107" max="107" width="10.5703125" style="2" customWidth="1"/>
    <col min="108" max="108" width="8.140625" style="2" customWidth="1"/>
    <col min="109" max="109" width="12.5703125" style="2" customWidth="1"/>
    <col min="110" max="110" width="11.7109375" style="2" customWidth="1"/>
    <col min="111" max="111" width="11.85546875" style="2" customWidth="1"/>
    <col min="112" max="112" width="11.5703125" style="2" customWidth="1"/>
    <col min="113" max="113" width="11.5703125" style="2" bestFit="1" customWidth="1"/>
    <col min="114" max="114" width="24.140625" style="2" customWidth="1"/>
    <col min="115" max="115" width="16.140625" style="2" customWidth="1"/>
    <col min="116" max="116" width="28" style="2" customWidth="1"/>
    <col min="117" max="117" width="12.42578125" style="2" customWidth="1"/>
    <col min="118" max="118" width="18.85546875" style="2" customWidth="1"/>
    <col min="119" max="119" width="15.85546875" style="2" customWidth="1"/>
    <col min="120" max="120" width="10.5703125" style="2" customWidth="1"/>
    <col min="121" max="121" width="13.7109375" style="2" customWidth="1"/>
    <col min="122" max="122" width="19" style="2" customWidth="1"/>
    <col min="123" max="125" width="15.7109375" style="2" customWidth="1"/>
    <col min="126" max="126" width="20" style="2" customWidth="1"/>
    <col min="127" max="127" width="14.28515625" style="2" customWidth="1"/>
    <col min="128" max="128" width="16.5703125" style="2" customWidth="1"/>
    <col min="129" max="129" width="12.5703125" style="2" customWidth="1"/>
    <col min="130" max="130" width="28" style="2" customWidth="1"/>
    <col min="131" max="131" width="18.85546875" style="2" customWidth="1"/>
    <col min="132" max="132" width="16.140625" style="2" customWidth="1"/>
    <col min="133" max="134" width="15.7109375" style="2" customWidth="1"/>
    <col min="135" max="135" width="14.140625" style="2" customWidth="1"/>
    <col min="136" max="136" width="18.28515625" style="2" customWidth="1"/>
    <col min="137" max="137" width="13.85546875" style="2" customWidth="1"/>
    <col min="138" max="138" width="16.140625" style="2" customWidth="1"/>
    <col min="139" max="139" width="10.28515625" style="2" customWidth="1"/>
    <col min="140" max="140" width="14.140625" style="2" customWidth="1"/>
    <col min="141" max="141" width="13" style="2" customWidth="1"/>
    <col min="142" max="142" width="18.140625" style="2" customWidth="1"/>
    <col min="143" max="143" width="14.85546875" style="2" customWidth="1"/>
    <col min="144" max="144" width="11.28515625" style="2" customWidth="1"/>
    <col min="145" max="145" width="30.7109375" style="2" customWidth="1"/>
    <col min="146" max="146" width="10.28515625" style="2" customWidth="1"/>
    <col min="147" max="147" width="30.7109375" style="2" customWidth="1"/>
    <col min="148" max="148" width="18.140625" style="2" customWidth="1"/>
    <col min="149" max="149" width="30.7109375" style="2" customWidth="1"/>
    <col min="150" max="150" width="11" style="2" customWidth="1"/>
    <col min="151" max="152" width="30.7109375" style="2" customWidth="1"/>
    <col min="153" max="153" width="8.5703125" style="2" customWidth="1"/>
    <col min="154" max="154" width="8.7109375" style="2" customWidth="1"/>
    <col min="155" max="155" width="9" style="2" customWidth="1"/>
    <col min="156" max="156" width="16.140625" style="2" customWidth="1"/>
    <col min="157" max="157" width="16.7109375" style="2" customWidth="1"/>
    <col min="158" max="160" width="30.7109375" style="2" customWidth="1"/>
    <col min="161" max="161" width="11.85546875" style="2" customWidth="1"/>
    <col min="162" max="162" width="13" style="2" customWidth="1"/>
    <col min="163" max="164" width="9.28515625" style="2" customWidth="1"/>
    <col min="165" max="165" width="14.28515625" style="2" customWidth="1"/>
    <col min="166" max="166" width="15.5703125" style="2" customWidth="1"/>
    <col min="167" max="167" width="21" style="2" customWidth="1"/>
    <col min="168" max="168" width="22.42578125" style="2" customWidth="1"/>
    <col min="169" max="169" width="14.140625" style="2" bestFit="1" customWidth="1"/>
    <col min="170" max="171" width="14.140625" style="2" customWidth="1"/>
    <col min="172" max="172" width="14.28515625" style="2" customWidth="1"/>
    <col min="173" max="173" width="14.140625" style="2" bestFit="1" customWidth="1"/>
    <col min="174" max="176" width="14.140625" style="2" customWidth="1"/>
    <col min="177" max="177" width="23.42578125" style="2" bestFit="1" customWidth="1"/>
    <col min="178" max="181" width="17.85546875" style="2" customWidth="1"/>
    <col min="182" max="184" width="19" style="2" customWidth="1"/>
    <col min="185" max="185" width="16" style="2" customWidth="1"/>
    <col min="186" max="186" width="18.7109375" style="2" bestFit="1" customWidth="1"/>
    <col min="187" max="187" width="15.7109375" style="2" customWidth="1"/>
    <col min="188" max="188" width="19.140625" style="2" customWidth="1"/>
    <col min="189" max="209" width="15.7109375" style="2" customWidth="1"/>
    <col min="210" max="211" width="12.7109375" style="2" customWidth="1"/>
    <col min="212" max="16384" width="8.85546875" style="3"/>
  </cols>
  <sheetData>
    <row r="1" spans="1:211" ht="122.25"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row>
    <row r="2" spans="1:211" s="20" customFormat="1" ht="50.1" customHeight="1" x14ac:dyDescent="0.25">
      <c r="A2" s="17" t="s">
        <v>136</v>
      </c>
      <c r="B2" s="17"/>
      <c r="C2" s="17"/>
      <c r="D2" s="17">
        <v>30</v>
      </c>
      <c r="E2" s="17">
        <v>2</v>
      </c>
      <c r="F2" s="17">
        <v>1</v>
      </c>
      <c r="G2" s="17">
        <v>1</v>
      </c>
      <c r="H2" s="18">
        <v>1</v>
      </c>
      <c r="I2" s="17">
        <v>1</v>
      </c>
      <c r="J2" s="17">
        <v>1</v>
      </c>
      <c r="K2" s="17">
        <v>5</v>
      </c>
      <c r="L2" s="17">
        <v>1</v>
      </c>
      <c r="M2" s="17"/>
      <c r="N2" s="17"/>
      <c r="O2" s="17"/>
      <c r="P2" s="17"/>
      <c r="Q2" s="17"/>
      <c r="R2" s="17">
        <v>1</v>
      </c>
      <c r="S2" s="17" t="s">
        <v>137</v>
      </c>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row>
    <row r="3" spans="1:211" s="20" customFormat="1" ht="50.1" customHeight="1" x14ac:dyDescent="0.25">
      <c r="A3" s="18" t="s">
        <v>247</v>
      </c>
      <c r="B3" s="18"/>
      <c r="C3" s="18"/>
      <c r="D3" s="18">
        <v>55</v>
      </c>
      <c r="E3" s="18">
        <v>1</v>
      </c>
      <c r="F3" s="18">
        <v>1</v>
      </c>
      <c r="G3" s="18">
        <v>1</v>
      </c>
      <c r="H3" s="18">
        <v>1</v>
      </c>
      <c r="I3" s="18">
        <v>1</v>
      </c>
      <c r="J3" s="18">
        <v>1</v>
      </c>
      <c r="K3" s="18">
        <v>5</v>
      </c>
      <c r="L3" s="18">
        <v>1</v>
      </c>
      <c r="M3" s="18"/>
      <c r="N3" s="18"/>
      <c r="O3" s="18"/>
      <c r="P3" s="18"/>
      <c r="Q3" s="18"/>
      <c r="R3" s="18">
        <v>0</v>
      </c>
      <c r="S3" s="18" t="s">
        <v>248</v>
      </c>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row>
    <row r="4" spans="1:211" ht="50.1" customHeight="1" x14ac:dyDescent="0.25">
      <c r="A4" s="1" t="s">
        <v>19</v>
      </c>
      <c r="D4" s="1">
        <v>81</v>
      </c>
      <c r="E4" s="4">
        <v>2</v>
      </c>
      <c r="F4" s="1">
        <v>0</v>
      </c>
      <c r="G4" s="1">
        <v>1</v>
      </c>
      <c r="H4" s="1">
        <v>2</v>
      </c>
      <c r="I4" s="1">
        <v>2</v>
      </c>
      <c r="J4" s="1">
        <v>2</v>
      </c>
      <c r="K4" s="1">
        <v>4</v>
      </c>
      <c r="M4" s="1">
        <v>1</v>
      </c>
      <c r="S4" s="1" t="s">
        <v>20</v>
      </c>
      <c r="T4" s="1" t="s">
        <v>11</v>
      </c>
      <c r="U4" s="1" t="s">
        <v>12</v>
      </c>
      <c r="V4" s="1" t="s">
        <v>13</v>
      </c>
      <c r="W4" s="1" t="s">
        <v>14</v>
      </c>
      <c r="X4" s="1" t="s">
        <v>15</v>
      </c>
      <c r="Y4" s="1" t="s">
        <v>16</v>
      </c>
    </row>
    <row r="5" spans="1:211" ht="50.1" customHeight="1" x14ac:dyDescent="0.25">
      <c r="A5" s="1" t="s">
        <v>23</v>
      </c>
      <c r="D5" s="1">
        <v>74</v>
      </c>
      <c r="E5" s="4">
        <v>1</v>
      </c>
      <c r="F5" s="1">
        <v>0</v>
      </c>
      <c r="G5" s="1">
        <v>1</v>
      </c>
      <c r="H5" s="1">
        <v>1</v>
      </c>
      <c r="I5" s="1">
        <v>2</v>
      </c>
      <c r="J5" s="1">
        <v>2</v>
      </c>
      <c r="K5" s="1">
        <v>4</v>
      </c>
      <c r="M5" s="1">
        <v>1</v>
      </c>
    </row>
    <row r="6" spans="1:211" ht="50.1" customHeight="1" x14ac:dyDescent="0.25">
      <c r="A6" s="1" t="s">
        <v>39</v>
      </c>
      <c r="D6" s="1">
        <v>1490</v>
      </c>
      <c r="E6" s="4">
        <v>1</v>
      </c>
      <c r="F6" s="1">
        <v>0</v>
      </c>
      <c r="G6" s="1">
        <v>1</v>
      </c>
      <c r="H6" s="1">
        <v>2</v>
      </c>
      <c r="I6" s="1">
        <v>2</v>
      </c>
      <c r="J6" s="1">
        <v>2</v>
      </c>
      <c r="K6" s="1">
        <v>4</v>
      </c>
      <c r="M6" s="1">
        <v>1</v>
      </c>
    </row>
    <row r="7" spans="1:211" ht="50.1" customHeight="1" x14ac:dyDescent="0.25">
      <c r="A7" s="4" t="s">
        <v>40</v>
      </c>
      <c r="B7" s="4"/>
      <c r="C7" s="4"/>
      <c r="D7" s="4">
        <v>90</v>
      </c>
      <c r="E7" s="4">
        <v>0</v>
      </c>
      <c r="F7" s="4">
        <v>0</v>
      </c>
      <c r="G7" s="4">
        <v>0</v>
      </c>
      <c r="H7" s="1">
        <v>1</v>
      </c>
      <c r="I7" s="4">
        <v>2</v>
      </c>
      <c r="J7" s="4">
        <v>2</v>
      </c>
      <c r="K7" s="4">
        <v>4</v>
      </c>
      <c r="L7" s="4"/>
      <c r="M7" s="1">
        <v>1</v>
      </c>
      <c r="N7" s="4"/>
      <c r="O7" s="4"/>
      <c r="P7" s="4"/>
      <c r="Q7" s="4"/>
      <c r="R7" s="4">
        <v>0</v>
      </c>
      <c r="S7" s="4" t="s">
        <v>41</v>
      </c>
    </row>
    <row r="8" spans="1:211" ht="50.1" customHeight="1" x14ac:dyDescent="0.25">
      <c r="A8" s="4" t="s">
        <v>42</v>
      </c>
      <c r="B8" s="4"/>
      <c r="C8" s="4"/>
      <c r="D8" s="4">
        <v>2000</v>
      </c>
      <c r="E8" s="4">
        <v>9</v>
      </c>
      <c r="F8" s="4">
        <v>0</v>
      </c>
      <c r="G8" s="4">
        <v>1</v>
      </c>
      <c r="H8" s="1">
        <v>1</v>
      </c>
      <c r="I8" s="4">
        <v>2</v>
      </c>
      <c r="J8" s="4">
        <v>2</v>
      </c>
      <c r="K8" s="4">
        <v>4</v>
      </c>
      <c r="L8" s="4"/>
      <c r="M8" s="1">
        <v>1</v>
      </c>
      <c r="N8" s="4"/>
      <c r="O8" s="4"/>
      <c r="P8" s="4"/>
      <c r="Q8" s="4"/>
      <c r="R8" s="4">
        <v>1</v>
      </c>
      <c r="S8" s="4" t="s">
        <v>43</v>
      </c>
    </row>
    <row r="9" spans="1:211" ht="50.1" customHeight="1" x14ac:dyDescent="0.25">
      <c r="A9" s="1" t="s">
        <v>44</v>
      </c>
      <c r="D9" s="1">
        <v>6041</v>
      </c>
      <c r="E9" s="4">
        <v>27</v>
      </c>
      <c r="F9" s="1">
        <v>0</v>
      </c>
      <c r="G9" s="1">
        <v>1</v>
      </c>
      <c r="H9" s="1">
        <v>2</v>
      </c>
      <c r="I9" s="1">
        <v>2</v>
      </c>
      <c r="J9" s="1">
        <v>2</v>
      </c>
      <c r="K9" s="1">
        <v>4</v>
      </c>
      <c r="M9" s="1">
        <v>1</v>
      </c>
      <c r="R9" s="1">
        <v>1</v>
      </c>
      <c r="S9" s="1" t="s">
        <v>45</v>
      </c>
    </row>
    <row r="10" spans="1:211" ht="50.1" customHeight="1" x14ac:dyDescent="0.25">
      <c r="A10" s="1" t="s">
        <v>46</v>
      </c>
      <c r="D10" s="1">
        <v>50</v>
      </c>
      <c r="E10" s="4">
        <v>2</v>
      </c>
      <c r="F10" s="4">
        <v>0</v>
      </c>
      <c r="G10" s="1">
        <v>1</v>
      </c>
      <c r="H10" s="1">
        <v>1</v>
      </c>
      <c r="I10" s="1">
        <v>1</v>
      </c>
      <c r="J10" s="1">
        <v>2</v>
      </c>
      <c r="K10" s="1">
        <v>4</v>
      </c>
      <c r="M10" s="1">
        <v>1</v>
      </c>
      <c r="R10" s="1">
        <v>0</v>
      </c>
      <c r="S10" s="1" t="s">
        <v>47</v>
      </c>
    </row>
    <row r="11" spans="1:211" ht="50.1" customHeight="1" x14ac:dyDescent="0.25">
      <c r="A11" s="1" t="s">
        <v>48</v>
      </c>
      <c r="D11" s="1">
        <v>40</v>
      </c>
      <c r="E11" s="4">
        <v>2</v>
      </c>
      <c r="F11" s="1">
        <v>0</v>
      </c>
      <c r="G11" s="1">
        <v>1</v>
      </c>
      <c r="H11" s="1">
        <v>2</v>
      </c>
      <c r="I11" s="1">
        <v>2</v>
      </c>
      <c r="J11" s="1">
        <v>2</v>
      </c>
      <c r="K11" s="1">
        <v>4</v>
      </c>
      <c r="M11" s="1">
        <v>1</v>
      </c>
      <c r="R11" s="1">
        <v>0</v>
      </c>
      <c r="S11" s="1" t="s">
        <v>49</v>
      </c>
    </row>
    <row r="12" spans="1:211" ht="50.1" customHeight="1" x14ac:dyDescent="0.25">
      <c r="A12" s="1" t="s">
        <v>50</v>
      </c>
      <c r="D12" s="1">
        <v>220</v>
      </c>
      <c r="E12" s="4">
        <v>3</v>
      </c>
      <c r="F12" s="1">
        <v>0</v>
      </c>
      <c r="G12" s="1">
        <v>1</v>
      </c>
      <c r="H12" s="1">
        <v>2</v>
      </c>
      <c r="I12" s="1">
        <v>2</v>
      </c>
      <c r="J12" s="1">
        <v>2</v>
      </c>
      <c r="K12" s="1">
        <v>4</v>
      </c>
      <c r="M12" s="1">
        <v>1</v>
      </c>
      <c r="R12" s="1">
        <v>1</v>
      </c>
      <c r="S12" s="1" t="s">
        <v>51</v>
      </c>
    </row>
    <row r="13" spans="1:211" ht="50.1" customHeight="1" x14ac:dyDescent="0.25">
      <c r="A13" s="1" t="s">
        <v>65</v>
      </c>
      <c r="D13" s="1">
        <v>112</v>
      </c>
      <c r="E13" s="4">
        <v>2</v>
      </c>
      <c r="F13" s="1">
        <v>0</v>
      </c>
      <c r="G13" s="1">
        <v>1</v>
      </c>
      <c r="H13" s="1">
        <v>1</v>
      </c>
      <c r="I13" s="1">
        <v>2</v>
      </c>
      <c r="J13" s="1">
        <v>2</v>
      </c>
      <c r="K13" s="1">
        <v>4</v>
      </c>
      <c r="M13" s="1">
        <v>1</v>
      </c>
      <c r="R13" s="1">
        <v>0</v>
      </c>
      <c r="S13" s="1" t="s">
        <v>66</v>
      </c>
    </row>
    <row r="14" spans="1:211" ht="50.1" customHeight="1" x14ac:dyDescent="0.25">
      <c r="A14" s="1" t="s">
        <v>67</v>
      </c>
      <c r="D14" s="1">
        <v>200</v>
      </c>
      <c r="E14" s="4">
        <v>0</v>
      </c>
      <c r="F14" s="1">
        <v>0</v>
      </c>
      <c r="G14" s="1">
        <v>0</v>
      </c>
      <c r="H14" s="1">
        <v>2</v>
      </c>
      <c r="I14" s="1">
        <v>2</v>
      </c>
      <c r="J14" s="1">
        <v>2</v>
      </c>
      <c r="K14" s="1">
        <v>4</v>
      </c>
      <c r="M14" s="1">
        <v>1</v>
      </c>
      <c r="R14" s="1">
        <v>0</v>
      </c>
    </row>
    <row r="15" spans="1:211" ht="50.1" customHeight="1" x14ac:dyDescent="0.25">
      <c r="A15" s="6" t="s">
        <v>68</v>
      </c>
      <c r="B15" s="6"/>
      <c r="C15" s="6"/>
      <c r="D15" s="6">
        <v>60</v>
      </c>
      <c r="E15" s="6">
        <v>21</v>
      </c>
      <c r="F15" s="6">
        <v>0</v>
      </c>
      <c r="G15" s="6">
        <v>1</v>
      </c>
      <c r="H15" s="7">
        <v>2</v>
      </c>
      <c r="I15" s="6">
        <v>2</v>
      </c>
      <c r="J15" s="6">
        <v>2</v>
      </c>
      <c r="K15" s="6">
        <v>4</v>
      </c>
      <c r="L15" s="6"/>
      <c r="M15" s="1">
        <v>1</v>
      </c>
      <c r="N15" s="6"/>
      <c r="O15" s="6"/>
      <c r="P15" s="6"/>
      <c r="Q15" s="6"/>
      <c r="R15" s="6">
        <v>0</v>
      </c>
      <c r="S15" s="6" t="s">
        <v>69</v>
      </c>
    </row>
    <row r="16" spans="1:211" ht="50.1" customHeight="1" x14ac:dyDescent="0.25">
      <c r="A16" s="1" t="s">
        <v>70</v>
      </c>
      <c r="D16" s="1">
        <v>59</v>
      </c>
      <c r="E16" s="4">
        <v>5</v>
      </c>
      <c r="F16" s="1">
        <v>1</v>
      </c>
      <c r="G16" s="1">
        <v>1</v>
      </c>
      <c r="H16" s="1">
        <v>1</v>
      </c>
      <c r="I16" s="1">
        <v>2</v>
      </c>
      <c r="J16" s="1">
        <v>2</v>
      </c>
      <c r="K16" s="1">
        <v>4</v>
      </c>
      <c r="M16" s="1">
        <v>1</v>
      </c>
      <c r="R16" s="1">
        <v>0</v>
      </c>
      <c r="S16" s="1" t="s">
        <v>71</v>
      </c>
    </row>
    <row r="17" spans="1:19" ht="50.1" customHeight="1" x14ac:dyDescent="0.25">
      <c r="A17" s="1" t="s">
        <v>84</v>
      </c>
      <c r="D17" s="1">
        <v>777</v>
      </c>
      <c r="E17" s="4">
        <v>22</v>
      </c>
      <c r="F17" s="1">
        <v>0</v>
      </c>
      <c r="G17" s="1">
        <v>1</v>
      </c>
      <c r="H17" s="1">
        <v>2</v>
      </c>
      <c r="I17" s="1">
        <v>2</v>
      </c>
      <c r="J17" s="1">
        <v>2</v>
      </c>
      <c r="K17" s="1">
        <v>4</v>
      </c>
      <c r="M17" s="1">
        <v>1</v>
      </c>
      <c r="S17" s="1" t="s">
        <v>85</v>
      </c>
    </row>
    <row r="18" spans="1:19" ht="50.1" customHeight="1" x14ac:dyDescent="0.25">
      <c r="A18" s="1" t="s">
        <v>88</v>
      </c>
      <c r="D18" s="1">
        <v>1</v>
      </c>
      <c r="E18" s="1">
        <v>3</v>
      </c>
      <c r="F18" s="1">
        <v>0</v>
      </c>
      <c r="G18" s="1">
        <v>1</v>
      </c>
      <c r="H18" s="1">
        <v>2</v>
      </c>
      <c r="I18" s="1">
        <v>2</v>
      </c>
      <c r="J18" s="1">
        <v>2</v>
      </c>
      <c r="K18" s="1">
        <v>4</v>
      </c>
      <c r="M18" s="1">
        <v>1</v>
      </c>
      <c r="R18" s="1">
        <v>1</v>
      </c>
      <c r="S18" s="1" t="s">
        <v>89</v>
      </c>
    </row>
    <row r="19" spans="1:19" ht="50.1" customHeight="1" x14ac:dyDescent="0.25">
      <c r="A19" s="4" t="s">
        <v>90</v>
      </c>
      <c r="B19" s="4"/>
      <c r="C19" s="4"/>
      <c r="D19" s="4">
        <v>40</v>
      </c>
      <c r="E19" s="4">
        <v>2</v>
      </c>
      <c r="F19" s="4">
        <v>0</v>
      </c>
      <c r="G19" s="4">
        <v>1</v>
      </c>
      <c r="H19" s="1">
        <v>2</v>
      </c>
      <c r="I19" s="4">
        <v>2</v>
      </c>
      <c r="J19" s="4">
        <v>2</v>
      </c>
      <c r="K19" s="4">
        <v>4</v>
      </c>
      <c r="L19" s="4"/>
      <c r="M19" s="1">
        <v>1</v>
      </c>
      <c r="N19" s="4"/>
      <c r="O19" s="4"/>
      <c r="P19" s="4"/>
      <c r="Q19" s="4"/>
      <c r="R19" s="4">
        <v>0</v>
      </c>
      <c r="S19" s="4" t="s">
        <v>91</v>
      </c>
    </row>
    <row r="20" spans="1:19" ht="50.1" customHeight="1" x14ac:dyDescent="0.25">
      <c r="A20" s="4" t="s">
        <v>93</v>
      </c>
      <c r="B20" s="4"/>
      <c r="C20" s="4"/>
      <c r="D20" s="4">
        <v>100</v>
      </c>
      <c r="E20" s="4">
        <v>1</v>
      </c>
      <c r="F20" s="4">
        <v>0</v>
      </c>
      <c r="G20" s="4">
        <v>1</v>
      </c>
      <c r="H20" s="1">
        <v>1</v>
      </c>
      <c r="I20" s="4">
        <v>2</v>
      </c>
      <c r="J20" s="4">
        <v>2</v>
      </c>
      <c r="K20" s="4">
        <v>4</v>
      </c>
      <c r="L20" s="4"/>
      <c r="M20" s="1">
        <v>1</v>
      </c>
      <c r="N20" s="4"/>
      <c r="O20" s="4"/>
      <c r="P20" s="4"/>
      <c r="Q20" s="4"/>
      <c r="R20" s="4">
        <v>0</v>
      </c>
      <c r="S20" s="4" t="s">
        <v>94</v>
      </c>
    </row>
    <row r="21" spans="1:19" ht="50.1" customHeight="1" x14ac:dyDescent="0.25">
      <c r="A21" s="1" t="s">
        <v>99</v>
      </c>
      <c r="D21" s="1">
        <v>77</v>
      </c>
      <c r="E21" s="4">
        <v>1</v>
      </c>
      <c r="F21" s="1">
        <v>0</v>
      </c>
      <c r="G21" s="1">
        <v>1</v>
      </c>
      <c r="H21" s="1">
        <v>2</v>
      </c>
      <c r="I21" s="1">
        <v>2</v>
      </c>
      <c r="J21" s="1">
        <v>2</v>
      </c>
      <c r="K21" s="1">
        <v>4</v>
      </c>
      <c r="M21" s="1">
        <v>1</v>
      </c>
      <c r="R21" s="1">
        <v>1</v>
      </c>
      <c r="S21" s="1" t="s">
        <v>100</v>
      </c>
    </row>
    <row r="22" spans="1:19" ht="50.1" customHeight="1" x14ac:dyDescent="0.25">
      <c r="A22" s="1" t="s">
        <v>103</v>
      </c>
      <c r="D22" s="1">
        <v>50</v>
      </c>
      <c r="E22" s="4">
        <v>2</v>
      </c>
      <c r="F22" s="1">
        <v>0</v>
      </c>
      <c r="G22" s="1">
        <v>1</v>
      </c>
      <c r="H22" s="1">
        <v>2</v>
      </c>
      <c r="I22" s="1">
        <v>2</v>
      </c>
      <c r="J22" s="1">
        <v>2</v>
      </c>
      <c r="K22" s="1">
        <v>4</v>
      </c>
      <c r="M22" s="1">
        <v>1</v>
      </c>
      <c r="R22" s="1">
        <v>1</v>
      </c>
      <c r="S22" s="1" t="s">
        <v>104</v>
      </c>
    </row>
    <row r="23" spans="1:19" ht="50.1" customHeight="1" x14ac:dyDescent="0.25">
      <c r="A23" s="1" t="s">
        <v>105</v>
      </c>
      <c r="D23" s="1">
        <v>26</v>
      </c>
      <c r="E23" s="4">
        <v>4</v>
      </c>
      <c r="F23" s="1">
        <v>0</v>
      </c>
      <c r="G23" s="1">
        <v>1</v>
      </c>
      <c r="H23" s="1">
        <v>2</v>
      </c>
      <c r="I23" s="1">
        <v>2</v>
      </c>
      <c r="J23" s="1">
        <v>2</v>
      </c>
      <c r="K23" s="1">
        <v>4</v>
      </c>
      <c r="M23" s="1">
        <v>1</v>
      </c>
      <c r="R23" s="1">
        <v>1</v>
      </c>
      <c r="S23" s="1" t="s">
        <v>106</v>
      </c>
    </row>
    <row r="24" spans="1:19" ht="50.1" customHeight="1" x14ac:dyDescent="0.25">
      <c r="A24" s="4" t="s">
        <v>108</v>
      </c>
      <c r="B24" s="4"/>
      <c r="C24" s="4"/>
      <c r="D24" s="4">
        <v>111</v>
      </c>
      <c r="E24" s="4">
        <v>4</v>
      </c>
      <c r="F24" s="4">
        <v>0</v>
      </c>
      <c r="G24" s="4">
        <v>0</v>
      </c>
      <c r="H24" s="1">
        <v>1</v>
      </c>
      <c r="I24" s="4">
        <v>2</v>
      </c>
      <c r="J24" s="4">
        <v>2</v>
      </c>
      <c r="K24" s="4">
        <v>4</v>
      </c>
      <c r="L24" s="4"/>
      <c r="M24" s="1">
        <v>1</v>
      </c>
      <c r="N24" s="4"/>
      <c r="O24" s="4"/>
      <c r="P24" s="4"/>
      <c r="Q24" s="4"/>
      <c r="R24" s="4">
        <v>0</v>
      </c>
      <c r="S24" s="4" t="s">
        <v>109</v>
      </c>
    </row>
    <row r="25" spans="1:19" ht="50.1" customHeight="1" x14ac:dyDescent="0.25">
      <c r="A25" s="1" t="s">
        <v>116</v>
      </c>
      <c r="D25" s="1">
        <v>180</v>
      </c>
      <c r="E25" s="4">
        <v>6</v>
      </c>
      <c r="F25" s="1">
        <v>1</v>
      </c>
      <c r="G25" s="1">
        <v>1</v>
      </c>
      <c r="H25" s="1">
        <v>2</v>
      </c>
      <c r="I25" s="1">
        <v>2</v>
      </c>
      <c r="J25" s="1">
        <v>2</v>
      </c>
      <c r="K25" s="1">
        <v>4</v>
      </c>
      <c r="M25" s="1">
        <v>1</v>
      </c>
      <c r="R25" s="1">
        <v>0</v>
      </c>
      <c r="S25" s="1" t="s">
        <v>117</v>
      </c>
    </row>
    <row r="26" spans="1:19" ht="50.1" customHeight="1" x14ac:dyDescent="0.25">
      <c r="A26" s="1" t="s">
        <v>121</v>
      </c>
      <c r="D26" s="1">
        <v>40</v>
      </c>
      <c r="E26" s="4">
        <v>1</v>
      </c>
      <c r="F26" s="1">
        <v>0</v>
      </c>
      <c r="G26" s="1">
        <v>1</v>
      </c>
      <c r="H26" s="1">
        <v>2</v>
      </c>
      <c r="I26" s="1">
        <v>2</v>
      </c>
      <c r="J26" s="1">
        <v>2</v>
      </c>
      <c r="K26" s="1">
        <v>4</v>
      </c>
      <c r="M26" s="1">
        <v>1</v>
      </c>
      <c r="R26" s="1">
        <v>0</v>
      </c>
      <c r="S26" s="1" t="s">
        <v>122</v>
      </c>
    </row>
    <row r="27" spans="1:19" ht="50.1" customHeight="1" x14ac:dyDescent="0.25">
      <c r="A27" s="1" t="s">
        <v>125</v>
      </c>
      <c r="D27" s="1">
        <v>72</v>
      </c>
      <c r="E27" s="4">
        <v>1</v>
      </c>
      <c r="F27" s="1">
        <v>0</v>
      </c>
      <c r="G27" s="1">
        <v>1</v>
      </c>
      <c r="H27" s="1">
        <v>1</v>
      </c>
      <c r="I27" s="1">
        <v>2</v>
      </c>
      <c r="J27" s="1">
        <v>2</v>
      </c>
      <c r="K27" s="1">
        <v>4</v>
      </c>
      <c r="M27" s="1">
        <v>1</v>
      </c>
      <c r="R27" s="1">
        <v>0</v>
      </c>
      <c r="S27" s="1" t="s">
        <v>126</v>
      </c>
    </row>
    <row r="28" spans="1:19" ht="50.1" customHeight="1" x14ac:dyDescent="0.25">
      <c r="A28" s="1" t="s">
        <v>138</v>
      </c>
      <c r="D28" s="1">
        <v>97</v>
      </c>
      <c r="E28" s="4">
        <v>5</v>
      </c>
      <c r="F28" s="1">
        <v>0</v>
      </c>
      <c r="G28" s="1">
        <v>1</v>
      </c>
      <c r="H28" s="1">
        <v>1</v>
      </c>
      <c r="I28" s="1">
        <v>2</v>
      </c>
      <c r="J28" s="1">
        <v>2</v>
      </c>
      <c r="K28" s="1">
        <v>4</v>
      </c>
      <c r="M28" s="1">
        <v>1</v>
      </c>
      <c r="R28" s="1">
        <v>1</v>
      </c>
      <c r="S28" s="1" t="s">
        <v>139</v>
      </c>
    </row>
    <row r="29" spans="1:19" ht="50.1" customHeight="1" x14ac:dyDescent="0.25">
      <c r="A29" s="1" t="s">
        <v>147</v>
      </c>
      <c r="D29" s="1">
        <v>80</v>
      </c>
      <c r="E29" s="4">
        <v>1</v>
      </c>
      <c r="F29" s="1">
        <v>0</v>
      </c>
      <c r="G29" s="1">
        <v>1</v>
      </c>
      <c r="H29" s="1">
        <v>1</v>
      </c>
      <c r="I29" s="1">
        <v>2</v>
      </c>
      <c r="J29" s="1">
        <v>2</v>
      </c>
      <c r="K29" s="1">
        <v>4</v>
      </c>
      <c r="M29" s="1">
        <v>1</v>
      </c>
      <c r="R29" s="1">
        <v>1</v>
      </c>
      <c r="S29" s="1" t="s">
        <v>148</v>
      </c>
    </row>
    <row r="30" spans="1:19" ht="50.1" customHeight="1" x14ac:dyDescent="0.25">
      <c r="A30" s="1" t="s">
        <v>156</v>
      </c>
      <c r="B30" s="8" t="s">
        <v>157</v>
      </c>
      <c r="C30" s="1">
        <f>76+59+53</f>
        <v>188</v>
      </c>
      <c r="D30" s="1">
        <v>128</v>
      </c>
      <c r="E30" s="4">
        <v>3</v>
      </c>
      <c r="F30" s="1">
        <v>1</v>
      </c>
      <c r="G30" s="1">
        <v>1</v>
      </c>
      <c r="H30" s="1">
        <v>1</v>
      </c>
      <c r="I30" s="1">
        <v>2</v>
      </c>
      <c r="J30" s="1">
        <v>2</v>
      </c>
      <c r="K30" s="1">
        <v>4</v>
      </c>
      <c r="M30" s="1">
        <v>1</v>
      </c>
      <c r="R30" s="1">
        <v>0</v>
      </c>
      <c r="S30" s="1" t="s">
        <v>158</v>
      </c>
    </row>
    <row r="31" spans="1:19" ht="50.1" customHeight="1" x14ac:dyDescent="0.25">
      <c r="A31" s="1" t="s">
        <v>167</v>
      </c>
      <c r="D31" s="1">
        <v>75</v>
      </c>
      <c r="E31" s="1">
        <v>1</v>
      </c>
      <c r="F31" s="1">
        <v>0</v>
      </c>
      <c r="G31" s="1">
        <v>1</v>
      </c>
      <c r="H31" s="1">
        <v>1</v>
      </c>
      <c r="I31" s="1">
        <v>2</v>
      </c>
      <c r="J31" s="1">
        <v>2</v>
      </c>
      <c r="K31" s="1">
        <v>4</v>
      </c>
      <c r="M31" s="1">
        <v>1</v>
      </c>
      <c r="R31" s="1">
        <v>1</v>
      </c>
      <c r="S31" s="1" t="s">
        <v>168</v>
      </c>
    </row>
    <row r="32" spans="1:19" ht="50.1" customHeight="1" x14ac:dyDescent="0.25">
      <c r="A32" s="1" t="s">
        <v>177</v>
      </c>
      <c r="D32" s="1">
        <v>40</v>
      </c>
      <c r="E32" s="1">
        <v>3</v>
      </c>
      <c r="F32" s="1">
        <v>1</v>
      </c>
      <c r="G32" s="1">
        <v>1</v>
      </c>
      <c r="H32" s="1">
        <v>1</v>
      </c>
      <c r="I32" s="1">
        <v>2</v>
      </c>
      <c r="J32" s="1">
        <v>2</v>
      </c>
      <c r="K32" s="1">
        <v>4</v>
      </c>
      <c r="M32" s="1">
        <v>1</v>
      </c>
      <c r="R32" s="1" t="s">
        <v>178</v>
      </c>
      <c r="S32" s="4" t="s">
        <v>179</v>
      </c>
    </row>
    <row r="33" spans="1:19" ht="50.1" customHeight="1" x14ac:dyDescent="0.25">
      <c r="A33" s="1" t="s">
        <v>180</v>
      </c>
      <c r="D33" s="1">
        <v>60</v>
      </c>
      <c r="E33" s="1">
        <v>5</v>
      </c>
      <c r="F33" s="1">
        <v>1</v>
      </c>
      <c r="G33" s="1">
        <v>1</v>
      </c>
      <c r="H33" s="1">
        <v>2</v>
      </c>
      <c r="I33" s="1">
        <v>2</v>
      </c>
      <c r="J33" s="1">
        <v>2</v>
      </c>
      <c r="K33" s="1">
        <v>4</v>
      </c>
      <c r="M33" s="1">
        <v>1</v>
      </c>
      <c r="R33" s="1">
        <v>1</v>
      </c>
      <c r="S33" s="4" t="s">
        <v>181</v>
      </c>
    </row>
    <row r="34" spans="1:19" ht="49.5" customHeight="1" x14ac:dyDescent="0.25">
      <c r="A34" s="1" t="s">
        <v>195</v>
      </c>
      <c r="B34" s="9">
        <v>46361</v>
      </c>
      <c r="C34" s="10" t="s">
        <v>196</v>
      </c>
      <c r="D34" s="9">
        <v>18836</v>
      </c>
      <c r="E34" s="1">
        <v>19</v>
      </c>
      <c r="F34" s="1">
        <v>0</v>
      </c>
      <c r="G34" s="1">
        <v>1</v>
      </c>
      <c r="H34" s="1">
        <v>2</v>
      </c>
      <c r="I34" s="1">
        <v>2</v>
      </c>
      <c r="J34" s="1">
        <v>2</v>
      </c>
      <c r="K34" s="1">
        <v>4</v>
      </c>
      <c r="M34" s="1">
        <v>1</v>
      </c>
      <c r="R34" s="1">
        <v>0</v>
      </c>
    </row>
    <row r="35" spans="1:19" ht="50.1" customHeight="1" x14ac:dyDescent="0.25">
      <c r="A35" s="1" t="s">
        <v>198</v>
      </c>
      <c r="D35" s="1">
        <v>96</v>
      </c>
      <c r="E35" s="1">
        <v>3</v>
      </c>
      <c r="F35" s="1">
        <v>0</v>
      </c>
      <c r="G35" s="1">
        <v>1</v>
      </c>
      <c r="H35" s="1">
        <v>1</v>
      </c>
      <c r="I35" s="1">
        <v>2</v>
      </c>
      <c r="J35" s="1">
        <v>2</v>
      </c>
      <c r="K35" s="1">
        <v>4</v>
      </c>
      <c r="M35" s="1">
        <v>1</v>
      </c>
      <c r="R35" s="1">
        <v>1</v>
      </c>
      <c r="S35" s="1" t="s">
        <v>199</v>
      </c>
    </row>
    <row r="36" spans="1:19" ht="50.1" customHeight="1" x14ac:dyDescent="0.25">
      <c r="A36" s="1" t="s">
        <v>204</v>
      </c>
      <c r="D36" s="1">
        <v>90</v>
      </c>
      <c r="E36" s="1">
        <v>6</v>
      </c>
      <c r="F36" s="1">
        <v>0</v>
      </c>
      <c r="G36" s="1">
        <v>1</v>
      </c>
      <c r="H36" s="1">
        <v>1</v>
      </c>
      <c r="I36" s="1">
        <v>2</v>
      </c>
      <c r="J36" s="1">
        <v>2</v>
      </c>
      <c r="K36" s="1">
        <v>4</v>
      </c>
      <c r="M36" s="1">
        <v>1</v>
      </c>
      <c r="R36" s="1">
        <v>1</v>
      </c>
      <c r="S36" s="1" t="s">
        <v>205</v>
      </c>
    </row>
    <row r="37" spans="1:19" ht="50.1" customHeight="1" x14ac:dyDescent="0.25">
      <c r="A37" s="1" t="s">
        <v>212</v>
      </c>
      <c r="D37" s="1">
        <v>1</v>
      </c>
      <c r="E37" s="1">
        <v>16</v>
      </c>
      <c r="F37" s="1">
        <v>0</v>
      </c>
      <c r="G37" s="1">
        <v>1</v>
      </c>
      <c r="H37" s="1">
        <v>1</v>
      </c>
      <c r="I37" s="1">
        <v>2</v>
      </c>
      <c r="J37" s="1">
        <v>0</v>
      </c>
      <c r="K37" s="1">
        <v>4</v>
      </c>
      <c r="M37" s="1">
        <v>1</v>
      </c>
      <c r="R37" s="1">
        <v>0</v>
      </c>
      <c r="S37" s="1" t="s">
        <v>213</v>
      </c>
    </row>
    <row r="38" spans="1:19" ht="50.1" customHeight="1" x14ac:dyDescent="0.25">
      <c r="A38" s="1" t="s">
        <v>218</v>
      </c>
      <c r="B38" s="1">
        <f>163+170</f>
        <v>333</v>
      </c>
      <c r="D38" s="9">
        <v>2463</v>
      </c>
      <c r="E38" s="1">
        <v>13</v>
      </c>
      <c r="F38" s="1">
        <v>0</v>
      </c>
      <c r="G38" s="1">
        <v>1</v>
      </c>
      <c r="H38" s="1">
        <v>1</v>
      </c>
      <c r="I38" s="1">
        <v>2</v>
      </c>
      <c r="J38" s="1">
        <v>2</v>
      </c>
      <c r="K38" s="1">
        <v>4</v>
      </c>
      <c r="M38" s="1">
        <v>1</v>
      </c>
      <c r="R38" s="1">
        <v>1</v>
      </c>
      <c r="S38" s="1" t="s">
        <v>158</v>
      </c>
    </row>
    <row r="39" spans="1:19" ht="50.1" customHeight="1" x14ac:dyDescent="0.25">
      <c r="A39" s="1" t="s">
        <v>219</v>
      </c>
      <c r="D39" s="9">
        <v>2050</v>
      </c>
      <c r="E39" s="1">
        <v>2</v>
      </c>
      <c r="F39" s="1">
        <v>0</v>
      </c>
      <c r="G39" s="1">
        <v>1</v>
      </c>
      <c r="H39" s="1">
        <v>1</v>
      </c>
      <c r="I39" s="1">
        <v>2</v>
      </c>
      <c r="J39" s="1">
        <v>2</v>
      </c>
      <c r="K39" s="1">
        <v>4</v>
      </c>
      <c r="M39" s="1">
        <v>1</v>
      </c>
      <c r="R39" s="1" t="s">
        <v>220</v>
      </c>
      <c r="S39" s="1" t="s">
        <v>178</v>
      </c>
    </row>
    <row r="40" spans="1:19" ht="50.1" customHeight="1" x14ac:dyDescent="0.25">
      <c r="A40" s="1" t="s">
        <v>235</v>
      </c>
      <c r="D40" s="1">
        <v>51</v>
      </c>
      <c r="E40" s="1">
        <v>4</v>
      </c>
      <c r="F40" s="1">
        <v>0</v>
      </c>
      <c r="G40" s="1">
        <v>1</v>
      </c>
      <c r="H40" s="1">
        <v>2</v>
      </c>
      <c r="I40" s="1">
        <v>2</v>
      </c>
      <c r="J40" s="1">
        <v>2</v>
      </c>
      <c r="K40" s="1">
        <v>4</v>
      </c>
      <c r="M40" s="1">
        <v>1</v>
      </c>
      <c r="R40" s="1">
        <v>0</v>
      </c>
    </row>
    <row r="41" spans="1:19" ht="50.1" customHeight="1" x14ac:dyDescent="0.25">
      <c r="A41" s="1" t="s">
        <v>241</v>
      </c>
      <c r="D41" s="1">
        <v>30</v>
      </c>
      <c r="E41" s="1">
        <v>1</v>
      </c>
      <c r="F41" s="1">
        <v>0</v>
      </c>
      <c r="G41" s="1">
        <v>1</v>
      </c>
      <c r="H41" s="1">
        <v>1</v>
      </c>
      <c r="I41" s="1">
        <v>2</v>
      </c>
      <c r="J41" s="1">
        <v>2</v>
      </c>
      <c r="K41" s="1">
        <v>4</v>
      </c>
      <c r="M41" s="1">
        <v>1</v>
      </c>
      <c r="R41" s="1">
        <v>0</v>
      </c>
    </row>
    <row r="42" spans="1:19" ht="50.1" customHeight="1" x14ac:dyDescent="0.25">
      <c r="A42" s="1" t="s">
        <v>252</v>
      </c>
      <c r="D42" s="1">
        <v>36</v>
      </c>
      <c r="E42" s="1">
        <v>3</v>
      </c>
      <c r="F42" s="1">
        <v>1</v>
      </c>
      <c r="G42" s="1">
        <v>1</v>
      </c>
      <c r="H42" s="1">
        <v>1</v>
      </c>
      <c r="I42" s="1">
        <v>1</v>
      </c>
      <c r="J42" s="1">
        <v>2</v>
      </c>
      <c r="K42" s="1">
        <v>4</v>
      </c>
      <c r="M42" s="1">
        <v>1</v>
      </c>
      <c r="R42" s="1">
        <v>0</v>
      </c>
      <c r="S42" s="1" t="s">
        <v>253</v>
      </c>
    </row>
    <row r="43" spans="1:19" ht="50.1" customHeight="1" x14ac:dyDescent="0.25">
      <c r="A43" s="1" t="s">
        <v>260</v>
      </c>
      <c r="D43" s="1">
        <v>101</v>
      </c>
      <c r="E43" s="1">
        <v>2</v>
      </c>
      <c r="F43" s="1">
        <v>1</v>
      </c>
      <c r="G43" s="1">
        <v>1</v>
      </c>
      <c r="H43" s="1">
        <v>1</v>
      </c>
      <c r="I43" s="1">
        <v>2</v>
      </c>
      <c r="J43" s="1">
        <v>2</v>
      </c>
      <c r="K43" s="1">
        <v>4</v>
      </c>
      <c r="M43" s="1">
        <v>1</v>
      </c>
      <c r="R43" s="1">
        <v>0</v>
      </c>
    </row>
    <row r="44" spans="1:19" ht="50.1" customHeight="1" x14ac:dyDescent="0.25">
      <c r="A44" s="1" t="s">
        <v>265</v>
      </c>
      <c r="D44" s="1">
        <v>150</v>
      </c>
      <c r="E44" s="1">
        <v>26</v>
      </c>
      <c r="F44" s="1">
        <v>0</v>
      </c>
      <c r="G44" s="1">
        <v>1</v>
      </c>
      <c r="H44" s="1">
        <v>1</v>
      </c>
      <c r="I44" s="1">
        <v>2</v>
      </c>
      <c r="J44" s="1">
        <v>2</v>
      </c>
      <c r="K44" s="1">
        <v>4</v>
      </c>
      <c r="M44" s="1">
        <v>1</v>
      </c>
      <c r="R44" s="1">
        <v>1</v>
      </c>
      <c r="S44" s="1" t="s">
        <v>266</v>
      </c>
    </row>
    <row r="45" spans="1:19" ht="50.1" customHeight="1" x14ac:dyDescent="0.25">
      <c r="A45" s="1" t="s">
        <v>285</v>
      </c>
      <c r="D45" s="1">
        <v>1</v>
      </c>
      <c r="E45" s="1">
        <v>5</v>
      </c>
      <c r="F45" s="1">
        <v>0</v>
      </c>
      <c r="G45" s="1" t="s">
        <v>178</v>
      </c>
      <c r="H45" s="1">
        <v>0</v>
      </c>
      <c r="I45" s="1">
        <v>2</v>
      </c>
      <c r="J45" s="1">
        <v>0</v>
      </c>
      <c r="K45" s="1">
        <v>4</v>
      </c>
      <c r="M45" s="1">
        <v>1</v>
      </c>
      <c r="R45" s="1">
        <v>1</v>
      </c>
      <c r="S45" s="1" t="s">
        <v>286</v>
      </c>
    </row>
    <row r="46" spans="1:19" ht="50.1" customHeight="1" x14ac:dyDescent="0.25">
      <c r="A46" s="1" t="s">
        <v>298</v>
      </c>
      <c r="D46" s="1">
        <v>5228</v>
      </c>
      <c r="E46" s="1">
        <v>78</v>
      </c>
      <c r="F46" s="1">
        <v>0</v>
      </c>
      <c r="G46" s="1">
        <v>1</v>
      </c>
      <c r="H46" s="1">
        <v>1</v>
      </c>
      <c r="I46" s="1">
        <v>2</v>
      </c>
      <c r="J46" s="1">
        <v>2</v>
      </c>
      <c r="K46" s="1">
        <v>4</v>
      </c>
      <c r="M46" s="1">
        <v>1</v>
      </c>
      <c r="R46" s="1">
        <v>1</v>
      </c>
      <c r="S46" s="1" t="s">
        <v>299</v>
      </c>
    </row>
    <row r="47" spans="1:19" ht="50.1" customHeight="1" x14ac:dyDescent="0.25">
      <c r="A47" s="1" t="s">
        <v>24</v>
      </c>
      <c r="D47" s="1">
        <v>32</v>
      </c>
      <c r="E47" s="4">
        <v>0</v>
      </c>
      <c r="F47" s="1">
        <v>1</v>
      </c>
      <c r="G47" s="1">
        <v>0</v>
      </c>
      <c r="H47" s="1">
        <v>2</v>
      </c>
      <c r="I47" s="1">
        <v>2</v>
      </c>
      <c r="J47" s="1">
        <v>2</v>
      </c>
      <c r="K47" s="1">
        <v>2</v>
      </c>
      <c r="M47" s="1">
        <f>SUM(M42:M46)</f>
        <v>5</v>
      </c>
      <c r="O47" s="1">
        <v>1</v>
      </c>
      <c r="S47" s="1" t="s">
        <v>25</v>
      </c>
    </row>
    <row r="48" spans="1:19" ht="50.1" customHeight="1" x14ac:dyDescent="0.25">
      <c r="A48" s="1" t="s">
        <v>26</v>
      </c>
      <c r="D48" s="1">
        <v>40</v>
      </c>
      <c r="E48" s="4">
        <v>0</v>
      </c>
      <c r="F48" s="1">
        <v>1</v>
      </c>
      <c r="G48" s="1">
        <v>0</v>
      </c>
      <c r="H48" s="1">
        <v>2</v>
      </c>
      <c r="I48" s="1">
        <v>2</v>
      </c>
      <c r="J48" s="1">
        <v>2</v>
      </c>
      <c r="K48" s="1">
        <v>2</v>
      </c>
      <c r="O48" s="1">
        <v>1</v>
      </c>
      <c r="S48" s="1" t="s">
        <v>25</v>
      </c>
    </row>
    <row r="49" spans="1:25" ht="50.1" customHeight="1" x14ac:dyDescent="0.25">
      <c r="A49" s="1" t="s">
        <v>58</v>
      </c>
      <c r="D49" s="1">
        <v>44</v>
      </c>
      <c r="E49" s="4">
        <v>0</v>
      </c>
      <c r="F49" s="1">
        <v>1</v>
      </c>
      <c r="G49" s="1">
        <v>0</v>
      </c>
      <c r="H49" s="1">
        <v>2</v>
      </c>
      <c r="I49" s="1">
        <v>2</v>
      </c>
      <c r="J49" s="1">
        <v>2</v>
      </c>
      <c r="K49" s="1">
        <v>2</v>
      </c>
      <c r="O49" s="1">
        <v>1</v>
      </c>
      <c r="R49" s="1">
        <v>0</v>
      </c>
    </row>
    <row r="50" spans="1:25" ht="50.1" customHeight="1" x14ac:dyDescent="0.25">
      <c r="A50" s="1" t="s">
        <v>62</v>
      </c>
      <c r="D50" s="1">
        <v>72</v>
      </c>
      <c r="E50" s="4">
        <v>0</v>
      </c>
      <c r="F50" s="1">
        <v>1</v>
      </c>
      <c r="G50" s="1">
        <v>0</v>
      </c>
      <c r="H50" s="1">
        <v>2</v>
      </c>
      <c r="I50" s="1">
        <v>2</v>
      </c>
      <c r="J50" s="1">
        <v>2</v>
      </c>
      <c r="K50" s="1">
        <v>2</v>
      </c>
      <c r="O50" s="1">
        <v>1</v>
      </c>
      <c r="R50" s="1">
        <v>0</v>
      </c>
      <c r="S50" s="1" t="s">
        <v>63</v>
      </c>
    </row>
    <row r="51" spans="1:25" ht="50.1" customHeight="1" x14ac:dyDescent="0.25">
      <c r="A51" s="4" t="s">
        <v>64</v>
      </c>
      <c r="B51" s="4"/>
      <c r="C51" s="4"/>
      <c r="D51" s="4">
        <v>93</v>
      </c>
      <c r="E51" s="4">
        <v>0</v>
      </c>
      <c r="F51" s="4">
        <v>1</v>
      </c>
      <c r="G51" s="4">
        <v>0</v>
      </c>
      <c r="H51" s="1">
        <v>2</v>
      </c>
      <c r="I51" s="4">
        <v>2</v>
      </c>
      <c r="J51" s="4">
        <v>0</v>
      </c>
      <c r="K51" s="4">
        <v>2</v>
      </c>
      <c r="L51" s="4"/>
      <c r="M51" s="4"/>
      <c r="N51" s="4"/>
      <c r="O51" s="1">
        <v>1</v>
      </c>
      <c r="P51" s="4"/>
      <c r="Q51" s="4"/>
      <c r="R51" s="4">
        <v>0</v>
      </c>
      <c r="S51" s="4"/>
    </row>
    <row r="52" spans="1:25" ht="50.1" customHeight="1" x14ac:dyDescent="0.25">
      <c r="A52" s="1" t="s">
        <v>92</v>
      </c>
      <c r="D52" s="1">
        <v>64</v>
      </c>
      <c r="E52" s="4">
        <v>0</v>
      </c>
      <c r="F52" s="1">
        <v>1</v>
      </c>
      <c r="G52" s="1">
        <v>0</v>
      </c>
      <c r="H52" s="1">
        <v>2</v>
      </c>
      <c r="I52" s="1">
        <v>2</v>
      </c>
      <c r="J52" s="1">
        <v>2</v>
      </c>
      <c r="K52" s="1">
        <v>2</v>
      </c>
      <c r="O52" s="1">
        <v>1</v>
      </c>
      <c r="R52" s="1">
        <v>0</v>
      </c>
    </row>
    <row r="53" spans="1:25" ht="50.1" customHeight="1" x14ac:dyDescent="0.25">
      <c r="A53" s="1" t="s">
        <v>101</v>
      </c>
      <c r="D53" s="1">
        <v>100</v>
      </c>
      <c r="E53" s="4">
        <v>0</v>
      </c>
      <c r="F53" s="1">
        <v>0</v>
      </c>
      <c r="G53" s="1">
        <v>0</v>
      </c>
      <c r="H53" s="1">
        <v>2</v>
      </c>
      <c r="I53" s="1">
        <v>2</v>
      </c>
      <c r="J53" s="1">
        <v>2</v>
      </c>
      <c r="K53" s="1">
        <v>2</v>
      </c>
      <c r="O53" s="1">
        <v>1</v>
      </c>
      <c r="R53" s="1">
        <v>0</v>
      </c>
      <c r="S53" s="1" t="s">
        <v>102</v>
      </c>
    </row>
    <row r="54" spans="1:25" ht="50.1" customHeight="1" x14ac:dyDescent="0.25">
      <c r="A54" s="1" t="s">
        <v>111</v>
      </c>
      <c r="D54" s="1">
        <v>50</v>
      </c>
      <c r="E54" s="4">
        <v>0</v>
      </c>
      <c r="F54" s="1">
        <v>1</v>
      </c>
      <c r="G54" s="1">
        <v>0</v>
      </c>
      <c r="H54" s="1">
        <v>2</v>
      </c>
      <c r="I54" s="1">
        <v>1</v>
      </c>
      <c r="J54" s="1">
        <v>2</v>
      </c>
      <c r="K54" s="1">
        <v>2</v>
      </c>
      <c r="O54" s="1">
        <v>1</v>
      </c>
      <c r="R54" s="1">
        <v>0</v>
      </c>
    </row>
    <row r="55" spans="1:25" ht="50.1" customHeight="1" x14ac:dyDescent="0.25">
      <c r="A55" s="1" t="s">
        <v>254</v>
      </c>
      <c r="D55" s="1">
        <v>45</v>
      </c>
      <c r="E55" s="1">
        <v>0</v>
      </c>
      <c r="F55" s="1">
        <v>1</v>
      </c>
      <c r="G55" s="1">
        <v>0</v>
      </c>
      <c r="H55" s="1">
        <v>1</v>
      </c>
      <c r="I55" s="1">
        <v>2</v>
      </c>
      <c r="J55" s="1">
        <v>2</v>
      </c>
      <c r="K55" s="1">
        <v>2</v>
      </c>
      <c r="O55" s="1">
        <v>1</v>
      </c>
      <c r="R55" s="1">
        <v>0</v>
      </c>
    </row>
    <row r="56" spans="1:25" ht="50.1" customHeight="1" x14ac:dyDescent="0.25">
      <c r="A56" s="1" t="s">
        <v>294</v>
      </c>
      <c r="D56" s="1">
        <v>50</v>
      </c>
      <c r="E56" s="1">
        <v>0</v>
      </c>
      <c r="F56" s="1">
        <v>0</v>
      </c>
      <c r="G56" s="1">
        <v>0</v>
      </c>
      <c r="H56" s="1">
        <v>1</v>
      </c>
      <c r="I56" s="1">
        <v>2</v>
      </c>
      <c r="J56" s="1">
        <v>2</v>
      </c>
      <c r="K56" s="1">
        <v>2</v>
      </c>
      <c r="O56" s="1">
        <v>1</v>
      </c>
      <c r="R56" s="1">
        <v>0</v>
      </c>
      <c r="S56" s="1" t="s">
        <v>295</v>
      </c>
    </row>
    <row r="57" spans="1:25" ht="50.1" customHeight="1" x14ac:dyDescent="0.25">
      <c r="A57" s="1" t="s">
        <v>21</v>
      </c>
      <c r="D57" s="1">
        <v>60</v>
      </c>
      <c r="E57" s="4">
        <v>0</v>
      </c>
      <c r="F57" s="1">
        <v>0</v>
      </c>
      <c r="G57" s="1">
        <v>0</v>
      </c>
      <c r="H57" s="1">
        <v>2</v>
      </c>
      <c r="I57" s="1">
        <v>2</v>
      </c>
      <c r="J57" s="1">
        <v>2</v>
      </c>
      <c r="K57" s="1">
        <v>1</v>
      </c>
      <c r="O57" s="1">
        <f>SUM(O55:O56)</f>
        <v>2</v>
      </c>
      <c r="P57" s="1">
        <v>1</v>
      </c>
      <c r="T57" s="5">
        <f>2/160</f>
        <v>1.2500000000000001E-2</v>
      </c>
      <c r="U57" s="5">
        <f>43/160</f>
        <v>0.26874999999999999</v>
      </c>
      <c r="V57" s="5">
        <f>0/160</f>
        <v>0</v>
      </c>
      <c r="W57" s="5">
        <f>10/160</f>
        <v>6.25E-2</v>
      </c>
      <c r="X57" s="5">
        <f>100/160</f>
        <v>0.625</v>
      </c>
      <c r="Y57" s="5">
        <f>5/160</f>
        <v>3.125E-2</v>
      </c>
    </row>
    <row r="58" spans="1:25" ht="50.1" customHeight="1" x14ac:dyDescent="0.25">
      <c r="A58" s="1" t="s">
        <v>22</v>
      </c>
      <c r="D58" s="1">
        <v>75</v>
      </c>
      <c r="E58" s="4">
        <v>0</v>
      </c>
      <c r="F58" s="1">
        <v>0</v>
      </c>
      <c r="G58" s="1">
        <v>0</v>
      </c>
      <c r="H58" s="1">
        <v>1</v>
      </c>
      <c r="I58" s="1">
        <v>2</v>
      </c>
      <c r="J58" s="1">
        <v>2</v>
      </c>
      <c r="K58" s="1">
        <v>1</v>
      </c>
      <c r="P58" s="1">
        <v>1</v>
      </c>
    </row>
    <row r="59" spans="1:25" ht="50.1" customHeight="1" x14ac:dyDescent="0.25">
      <c r="A59" s="4" t="s">
        <v>27</v>
      </c>
      <c r="B59" s="4"/>
      <c r="D59" s="4" t="s">
        <v>28</v>
      </c>
      <c r="E59" s="4">
        <v>0</v>
      </c>
      <c r="F59" s="4">
        <v>0</v>
      </c>
      <c r="G59" s="4">
        <v>0</v>
      </c>
      <c r="H59" s="1">
        <v>1</v>
      </c>
      <c r="I59" s="4">
        <v>2</v>
      </c>
      <c r="J59" s="4">
        <v>2</v>
      </c>
      <c r="K59" s="4">
        <v>1</v>
      </c>
      <c r="L59" s="4"/>
      <c r="M59" s="4"/>
      <c r="N59" s="4"/>
      <c r="O59" s="4"/>
      <c r="P59" s="1">
        <v>1</v>
      </c>
      <c r="R59" s="4"/>
      <c r="S59" s="4" t="s">
        <v>29</v>
      </c>
    </row>
    <row r="60" spans="1:25" ht="50.1" customHeight="1" x14ac:dyDescent="0.25">
      <c r="A60" s="1" t="s">
        <v>30</v>
      </c>
      <c r="D60" s="1" t="s">
        <v>31</v>
      </c>
      <c r="E60" s="4">
        <v>0</v>
      </c>
      <c r="F60" s="1">
        <v>0</v>
      </c>
      <c r="G60" s="1">
        <v>0</v>
      </c>
      <c r="H60" s="1">
        <v>1</v>
      </c>
      <c r="I60" s="1">
        <v>2</v>
      </c>
      <c r="J60" s="1">
        <v>2</v>
      </c>
      <c r="K60" s="1">
        <v>1</v>
      </c>
      <c r="P60" s="1">
        <v>1</v>
      </c>
      <c r="R60" s="1">
        <v>0</v>
      </c>
      <c r="S60" s="4" t="s">
        <v>32</v>
      </c>
    </row>
    <row r="61" spans="1:25" ht="50.1" customHeight="1" x14ac:dyDescent="0.25">
      <c r="A61" s="4" t="s">
        <v>33</v>
      </c>
      <c r="B61" s="4"/>
      <c r="C61" s="4"/>
      <c r="D61" s="4">
        <v>140</v>
      </c>
      <c r="E61" s="4">
        <v>0</v>
      </c>
      <c r="F61" s="4">
        <v>0</v>
      </c>
      <c r="G61" s="4">
        <v>0</v>
      </c>
      <c r="H61" s="1">
        <v>1</v>
      </c>
      <c r="I61" s="4">
        <v>2</v>
      </c>
      <c r="J61" s="4">
        <v>2</v>
      </c>
      <c r="K61" s="4">
        <v>1</v>
      </c>
      <c r="L61" s="4"/>
      <c r="M61" s="4"/>
      <c r="N61" s="4"/>
      <c r="O61" s="4"/>
      <c r="P61" s="1">
        <v>1</v>
      </c>
      <c r="R61" s="4"/>
      <c r="S61" s="4" t="s">
        <v>34</v>
      </c>
    </row>
    <row r="62" spans="1:25" ht="50.1" customHeight="1" x14ac:dyDescent="0.25">
      <c r="A62" s="4" t="s">
        <v>35</v>
      </c>
      <c r="B62" s="4"/>
      <c r="C62" s="4"/>
      <c r="D62" s="4">
        <v>56</v>
      </c>
      <c r="E62" s="4">
        <v>0</v>
      </c>
      <c r="F62" s="4">
        <v>0</v>
      </c>
      <c r="G62" s="4">
        <v>0</v>
      </c>
      <c r="H62" s="1">
        <v>1</v>
      </c>
      <c r="I62" s="4">
        <v>2</v>
      </c>
      <c r="J62" s="4">
        <v>0</v>
      </c>
      <c r="K62" s="4">
        <v>1</v>
      </c>
      <c r="L62" s="4"/>
      <c r="M62" s="4"/>
      <c r="N62" s="4"/>
      <c r="O62" s="4"/>
      <c r="P62" s="1">
        <v>1</v>
      </c>
      <c r="R62" s="4"/>
      <c r="S62" s="4" t="s">
        <v>36</v>
      </c>
    </row>
    <row r="63" spans="1:25" ht="50.1" customHeight="1" x14ac:dyDescent="0.25">
      <c r="A63" s="1" t="s">
        <v>37</v>
      </c>
      <c r="D63" s="1">
        <v>40</v>
      </c>
      <c r="E63" s="4">
        <v>0</v>
      </c>
      <c r="F63" s="1">
        <v>0</v>
      </c>
      <c r="G63" s="1">
        <v>0</v>
      </c>
      <c r="H63" s="1">
        <v>1</v>
      </c>
      <c r="I63" s="1">
        <v>2</v>
      </c>
      <c r="J63" s="1">
        <v>2</v>
      </c>
      <c r="K63" s="1">
        <v>1</v>
      </c>
      <c r="P63" s="1">
        <v>1</v>
      </c>
      <c r="S63" s="1" t="s">
        <v>38</v>
      </c>
    </row>
    <row r="64" spans="1:25" ht="50.1" customHeight="1" x14ac:dyDescent="0.25">
      <c r="A64" s="1" t="s">
        <v>52</v>
      </c>
      <c r="D64" s="1">
        <v>40</v>
      </c>
      <c r="E64" s="4">
        <v>0</v>
      </c>
      <c r="F64" s="1">
        <v>0</v>
      </c>
      <c r="G64" s="1">
        <v>0</v>
      </c>
      <c r="H64" s="1">
        <v>0</v>
      </c>
      <c r="I64" s="1">
        <v>2</v>
      </c>
      <c r="J64" s="1">
        <v>2</v>
      </c>
      <c r="K64" s="1">
        <v>1</v>
      </c>
      <c r="P64" s="1">
        <v>1</v>
      </c>
      <c r="R64" s="1">
        <v>0</v>
      </c>
      <c r="S64" s="1" t="s">
        <v>53</v>
      </c>
    </row>
    <row r="65" spans="1:19" ht="50.1" customHeight="1" x14ac:dyDescent="0.25">
      <c r="A65" s="1" t="s">
        <v>54</v>
      </c>
      <c r="D65" s="1">
        <v>1</v>
      </c>
      <c r="E65" s="1">
        <v>0</v>
      </c>
      <c r="F65" s="1">
        <v>0</v>
      </c>
      <c r="G65" s="1">
        <v>0</v>
      </c>
      <c r="H65" s="1">
        <v>1</v>
      </c>
      <c r="I65" s="1">
        <v>2</v>
      </c>
      <c r="J65" s="1">
        <v>0</v>
      </c>
      <c r="K65" s="1">
        <v>1</v>
      </c>
      <c r="P65" s="1">
        <v>1</v>
      </c>
      <c r="R65" s="1">
        <v>0</v>
      </c>
      <c r="S65" s="1" t="s">
        <v>55</v>
      </c>
    </row>
    <row r="66" spans="1:19" ht="50.1" customHeight="1" x14ac:dyDescent="0.25">
      <c r="A66" s="1" t="s">
        <v>56</v>
      </c>
      <c r="D66" s="1">
        <v>50</v>
      </c>
      <c r="E66" s="4">
        <v>0</v>
      </c>
      <c r="F66" s="1">
        <v>1</v>
      </c>
      <c r="G66" s="1">
        <v>0</v>
      </c>
      <c r="H66" s="1">
        <v>1</v>
      </c>
      <c r="I66" s="1">
        <v>2</v>
      </c>
      <c r="J66" s="1">
        <v>2</v>
      </c>
      <c r="K66" s="1">
        <v>1</v>
      </c>
      <c r="P66" s="1">
        <v>1</v>
      </c>
      <c r="R66" s="1">
        <v>0</v>
      </c>
      <c r="S66" s="1" t="s">
        <v>57</v>
      </c>
    </row>
    <row r="67" spans="1:19" ht="50.1" customHeight="1" x14ac:dyDescent="0.25">
      <c r="A67" s="1" t="s">
        <v>59</v>
      </c>
      <c r="D67" s="1">
        <v>1</v>
      </c>
      <c r="E67" s="1">
        <v>0</v>
      </c>
      <c r="F67" s="1">
        <v>0</v>
      </c>
      <c r="G67" s="1">
        <v>0</v>
      </c>
      <c r="H67" s="1">
        <v>1</v>
      </c>
      <c r="I67" s="1">
        <v>2</v>
      </c>
      <c r="J67" s="1">
        <v>0</v>
      </c>
      <c r="K67" s="1">
        <v>1</v>
      </c>
      <c r="P67" s="1">
        <v>1</v>
      </c>
      <c r="R67" s="1">
        <v>0</v>
      </c>
      <c r="S67" s="1" t="s">
        <v>60</v>
      </c>
    </row>
    <row r="68" spans="1:19" ht="50.1" customHeight="1" x14ac:dyDescent="0.25">
      <c r="A68" s="1" t="s">
        <v>61</v>
      </c>
      <c r="D68" s="1">
        <v>30</v>
      </c>
      <c r="E68" s="4">
        <v>0</v>
      </c>
      <c r="F68" s="1">
        <v>0</v>
      </c>
      <c r="G68" s="1">
        <v>0</v>
      </c>
      <c r="I68" s="1">
        <v>2</v>
      </c>
      <c r="J68" s="1">
        <v>2</v>
      </c>
      <c r="K68" s="1">
        <v>1</v>
      </c>
      <c r="P68" s="1">
        <v>1</v>
      </c>
      <c r="R68" s="1">
        <v>0</v>
      </c>
    </row>
    <row r="69" spans="1:19" ht="50.1" customHeight="1" x14ac:dyDescent="0.25">
      <c r="A69" s="1" t="s">
        <v>72</v>
      </c>
      <c r="D69" s="1">
        <v>90</v>
      </c>
      <c r="E69" s="4">
        <v>0</v>
      </c>
      <c r="F69" s="1">
        <v>0</v>
      </c>
      <c r="G69" s="1">
        <v>0</v>
      </c>
      <c r="H69" s="1">
        <v>1</v>
      </c>
      <c r="I69" s="1">
        <v>2</v>
      </c>
      <c r="J69" s="1">
        <v>2</v>
      </c>
      <c r="K69" s="1">
        <v>1</v>
      </c>
      <c r="P69" s="1">
        <v>1</v>
      </c>
      <c r="R69" s="1">
        <v>0</v>
      </c>
      <c r="S69" s="1" t="s">
        <v>73</v>
      </c>
    </row>
    <row r="70" spans="1:19" ht="50.1" customHeight="1" x14ac:dyDescent="0.25">
      <c r="A70" s="1" t="s">
        <v>74</v>
      </c>
      <c r="D70" s="1">
        <v>50</v>
      </c>
      <c r="E70" s="4">
        <v>0</v>
      </c>
      <c r="F70" s="1">
        <v>0</v>
      </c>
      <c r="G70" s="1">
        <v>0</v>
      </c>
      <c r="H70" s="1">
        <v>2</v>
      </c>
      <c r="I70" s="1">
        <v>2</v>
      </c>
      <c r="J70" s="1">
        <v>2</v>
      </c>
      <c r="K70" s="1">
        <v>1</v>
      </c>
      <c r="P70" s="1">
        <v>1</v>
      </c>
      <c r="R70" s="1">
        <v>0</v>
      </c>
    </row>
    <row r="71" spans="1:19" ht="50.1" customHeight="1" x14ac:dyDescent="0.25">
      <c r="A71" s="1" t="s">
        <v>75</v>
      </c>
      <c r="D71" s="1">
        <v>180</v>
      </c>
      <c r="E71" s="4">
        <v>8</v>
      </c>
      <c r="F71" s="1">
        <v>0</v>
      </c>
      <c r="G71" s="1">
        <v>1</v>
      </c>
      <c r="H71" s="1">
        <v>1</v>
      </c>
      <c r="I71" s="1">
        <v>2</v>
      </c>
      <c r="J71" s="1">
        <v>2</v>
      </c>
      <c r="K71" s="1">
        <v>1</v>
      </c>
      <c r="P71" s="1">
        <v>1</v>
      </c>
      <c r="R71" s="1">
        <v>0</v>
      </c>
      <c r="S71" s="1" t="s">
        <v>76</v>
      </c>
    </row>
    <row r="72" spans="1:19" ht="50.1" customHeight="1" x14ac:dyDescent="0.25">
      <c r="A72" s="4" t="s">
        <v>77</v>
      </c>
      <c r="B72" s="4"/>
      <c r="C72" s="4"/>
      <c r="D72" s="4">
        <v>23</v>
      </c>
      <c r="E72" s="4">
        <v>0</v>
      </c>
      <c r="F72" s="4">
        <v>0</v>
      </c>
      <c r="G72" s="4">
        <v>0</v>
      </c>
      <c r="H72" s="1">
        <v>1</v>
      </c>
      <c r="I72" s="4">
        <v>2</v>
      </c>
      <c r="J72" s="4">
        <v>2</v>
      </c>
      <c r="K72" s="4">
        <v>1</v>
      </c>
      <c r="L72" s="4"/>
      <c r="M72" s="4"/>
      <c r="N72" s="4"/>
      <c r="O72" s="4"/>
      <c r="P72" s="1">
        <v>1</v>
      </c>
      <c r="R72" s="4">
        <v>0</v>
      </c>
      <c r="S72" s="4" t="s">
        <v>78</v>
      </c>
    </row>
    <row r="73" spans="1:19" ht="50.1" customHeight="1" x14ac:dyDescent="0.25">
      <c r="A73" s="1" t="s">
        <v>79</v>
      </c>
      <c r="B73" s="1">
        <f>16*4</f>
        <v>64</v>
      </c>
      <c r="D73" s="1">
        <v>1</v>
      </c>
      <c r="E73" s="1">
        <v>0</v>
      </c>
      <c r="F73" s="1">
        <v>0</v>
      </c>
      <c r="G73" s="1">
        <v>0</v>
      </c>
      <c r="H73" s="1">
        <v>1</v>
      </c>
      <c r="I73" s="1">
        <v>2</v>
      </c>
      <c r="J73" s="1">
        <v>0</v>
      </c>
      <c r="K73" s="1">
        <v>1</v>
      </c>
      <c r="P73" s="1">
        <v>1</v>
      </c>
      <c r="R73" s="1">
        <v>0</v>
      </c>
      <c r="S73" s="1" t="s">
        <v>80</v>
      </c>
    </row>
    <row r="74" spans="1:19" ht="50.1" customHeight="1" x14ac:dyDescent="0.25">
      <c r="A74" s="1" t="s">
        <v>81</v>
      </c>
      <c r="D74" s="1">
        <v>60</v>
      </c>
      <c r="E74" s="4">
        <v>0</v>
      </c>
      <c r="F74" s="1">
        <v>0</v>
      </c>
      <c r="G74" s="1">
        <v>0</v>
      </c>
      <c r="H74" s="1">
        <v>2</v>
      </c>
      <c r="I74" s="1">
        <v>2</v>
      </c>
      <c r="J74" s="1">
        <v>2</v>
      </c>
      <c r="K74" s="1">
        <v>1</v>
      </c>
      <c r="P74" s="1">
        <v>1</v>
      </c>
      <c r="R74" s="1">
        <v>0</v>
      </c>
    </row>
    <row r="75" spans="1:19" ht="50.1" customHeight="1" x14ac:dyDescent="0.25">
      <c r="A75" s="4" t="s">
        <v>82</v>
      </c>
      <c r="B75" s="4"/>
      <c r="C75" s="4"/>
      <c r="D75" s="4">
        <v>17</v>
      </c>
      <c r="E75" s="4">
        <v>0</v>
      </c>
      <c r="F75" s="4">
        <v>0</v>
      </c>
      <c r="G75" s="4">
        <v>0</v>
      </c>
      <c r="H75" s="1">
        <v>1</v>
      </c>
      <c r="I75" s="4">
        <v>2</v>
      </c>
      <c r="J75" s="4">
        <v>2</v>
      </c>
      <c r="K75" s="4">
        <v>1</v>
      </c>
      <c r="L75" s="4"/>
      <c r="M75" s="4"/>
      <c r="N75" s="4"/>
      <c r="O75" s="4"/>
      <c r="P75" s="1">
        <v>1</v>
      </c>
      <c r="R75" s="4">
        <v>0</v>
      </c>
      <c r="S75" s="4"/>
    </row>
    <row r="76" spans="1:19" ht="50.1" customHeight="1" x14ac:dyDescent="0.25">
      <c r="A76" s="1" t="s">
        <v>83</v>
      </c>
      <c r="D76" s="1">
        <v>30</v>
      </c>
      <c r="E76" s="4">
        <v>0</v>
      </c>
      <c r="F76" s="1">
        <v>0</v>
      </c>
      <c r="G76" s="1">
        <v>0</v>
      </c>
      <c r="H76" s="1">
        <v>2</v>
      </c>
      <c r="I76" s="1">
        <v>2</v>
      </c>
      <c r="J76" s="1">
        <v>2</v>
      </c>
      <c r="K76" s="1">
        <v>1</v>
      </c>
      <c r="P76" s="1">
        <v>1</v>
      </c>
      <c r="R76" s="1">
        <v>0</v>
      </c>
    </row>
    <row r="77" spans="1:19" ht="50.1" customHeight="1" x14ac:dyDescent="0.25">
      <c r="A77" s="1" t="s">
        <v>86</v>
      </c>
      <c r="D77" s="1">
        <v>100</v>
      </c>
      <c r="E77" s="4">
        <v>0</v>
      </c>
      <c r="F77" s="1">
        <v>0</v>
      </c>
      <c r="G77" s="1">
        <v>0</v>
      </c>
      <c r="H77" s="1">
        <v>2</v>
      </c>
      <c r="I77" s="1">
        <v>2</v>
      </c>
      <c r="J77" s="1">
        <v>2</v>
      </c>
      <c r="K77" s="1">
        <v>1</v>
      </c>
      <c r="P77" s="1">
        <v>1</v>
      </c>
      <c r="R77" s="1">
        <v>0</v>
      </c>
      <c r="S77" s="1" t="s">
        <v>87</v>
      </c>
    </row>
    <row r="78" spans="1:19" ht="50.1" customHeight="1" x14ac:dyDescent="0.25">
      <c r="A78" s="1" t="s">
        <v>95</v>
      </c>
      <c r="D78" s="1">
        <v>32</v>
      </c>
      <c r="E78" s="4">
        <v>0</v>
      </c>
      <c r="F78" s="1">
        <v>0</v>
      </c>
      <c r="G78" s="1">
        <v>1</v>
      </c>
      <c r="H78" s="1">
        <v>1</v>
      </c>
      <c r="I78" s="1">
        <v>2</v>
      </c>
      <c r="J78" s="1">
        <v>2</v>
      </c>
      <c r="K78" s="1">
        <v>1</v>
      </c>
      <c r="P78" s="1">
        <v>1</v>
      </c>
      <c r="R78" s="1">
        <v>0</v>
      </c>
      <c r="S78" s="1" t="s">
        <v>96</v>
      </c>
    </row>
    <row r="79" spans="1:19" ht="50.1" customHeight="1" x14ac:dyDescent="0.25">
      <c r="A79" s="1" t="s">
        <v>97</v>
      </c>
      <c r="D79" s="1">
        <v>347</v>
      </c>
      <c r="E79" s="4">
        <v>0</v>
      </c>
      <c r="F79" s="1">
        <v>0</v>
      </c>
      <c r="G79" s="1">
        <v>0</v>
      </c>
      <c r="H79" s="1">
        <v>1</v>
      </c>
      <c r="I79" s="1">
        <v>3</v>
      </c>
      <c r="J79" s="1">
        <v>2</v>
      </c>
      <c r="K79" s="1">
        <v>1</v>
      </c>
      <c r="P79" s="1">
        <v>1</v>
      </c>
      <c r="R79" s="1">
        <v>0</v>
      </c>
      <c r="S79" s="1" t="s">
        <v>98</v>
      </c>
    </row>
    <row r="80" spans="1:19" ht="50.1" customHeight="1" x14ac:dyDescent="0.25">
      <c r="A80" s="1" t="s">
        <v>107</v>
      </c>
      <c r="D80" s="1">
        <v>50</v>
      </c>
      <c r="E80" s="4">
        <v>0</v>
      </c>
      <c r="F80" s="1">
        <v>1</v>
      </c>
      <c r="G80" s="1">
        <v>0</v>
      </c>
      <c r="H80" s="1">
        <v>1</v>
      </c>
      <c r="I80" s="1">
        <v>2</v>
      </c>
      <c r="J80" s="1">
        <v>2</v>
      </c>
      <c r="K80" s="1">
        <v>1</v>
      </c>
      <c r="P80" s="1">
        <v>1</v>
      </c>
      <c r="R80" s="1">
        <v>0</v>
      </c>
      <c r="S80" s="1">
        <v>1</v>
      </c>
    </row>
    <row r="81" spans="1:19" ht="50.1" customHeight="1" x14ac:dyDescent="0.25">
      <c r="A81" s="1" t="s">
        <v>110</v>
      </c>
      <c r="D81" s="1">
        <v>99</v>
      </c>
      <c r="E81" s="4">
        <v>0</v>
      </c>
      <c r="F81" s="1">
        <v>0</v>
      </c>
      <c r="G81" s="1">
        <v>0</v>
      </c>
      <c r="H81" s="1">
        <v>2</v>
      </c>
      <c r="I81" s="1">
        <v>2</v>
      </c>
      <c r="J81" s="1">
        <v>2</v>
      </c>
      <c r="K81" s="1">
        <v>1</v>
      </c>
      <c r="P81" s="1">
        <v>1</v>
      </c>
      <c r="R81" s="1">
        <v>0</v>
      </c>
      <c r="S81" s="1">
        <v>1</v>
      </c>
    </row>
    <row r="82" spans="1:19" ht="50.1" customHeight="1" x14ac:dyDescent="0.25">
      <c r="A82" s="1" t="s">
        <v>112</v>
      </c>
      <c r="D82" s="1">
        <v>40</v>
      </c>
      <c r="E82" s="4">
        <v>0</v>
      </c>
      <c r="F82" s="1">
        <v>0</v>
      </c>
      <c r="G82" s="1">
        <v>0</v>
      </c>
      <c r="H82" s="1">
        <v>1</v>
      </c>
      <c r="I82" s="1">
        <v>2</v>
      </c>
      <c r="J82" s="1">
        <v>2</v>
      </c>
      <c r="K82" s="1">
        <v>1</v>
      </c>
      <c r="P82" s="1">
        <v>1</v>
      </c>
      <c r="R82" s="1">
        <v>0</v>
      </c>
      <c r="S82" s="1" t="s">
        <v>113</v>
      </c>
    </row>
    <row r="83" spans="1:19" ht="50.1" customHeight="1" x14ac:dyDescent="0.25">
      <c r="A83" s="1" t="s">
        <v>114</v>
      </c>
      <c r="D83" s="1">
        <v>50</v>
      </c>
      <c r="E83" s="4">
        <v>0</v>
      </c>
      <c r="F83" s="1">
        <v>0</v>
      </c>
      <c r="G83" s="1">
        <v>0</v>
      </c>
      <c r="H83" s="1">
        <v>1</v>
      </c>
      <c r="I83" s="1">
        <v>2</v>
      </c>
      <c r="J83" s="1">
        <v>2</v>
      </c>
      <c r="K83" s="1">
        <v>1</v>
      </c>
      <c r="P83" s="1">
        <v>1</v>
      </c>
      <c r="R83" s="1">
        <v>0</v>
      </c>
      <c r="S83" s="1" t="s">
        <v>115</v>
      </c>
    </row>
    <row r="84" spans="1:19" ht="50.1" customHeight="1" x14ac:dyDescent="0.25">
      <c r="A84" s="1" t="s">
        <v>118</v>
      </c>
      <c r="D84" s="1">
        <v>90</v>
      </c>
      <c r="E84" s="4">
        <v>0</v>
      </c>
      <c r="F84" s="1">
        <v>0</v>
      </c>
      <c r="G84" s="1">
        <v>0</v>
      </c>
      <c r="H84" s="1">
        <v>1</v>
      </c>
      <c r="I84" s="1">
        <v>2</v>
      </c>
      <c r="J84" s="1">
        <v>2</v>
      </c>
      <c r="K84" s="1">
        <v>1</v>
      </c>
      <c r="P84" s="1">
        <v>1</v>
      </c>
      <c r="R84" s="1">
        <v>0</v>
      </c>
      <c r="S84" s="1" t="s">
        <v>119</v>
      </c>
    </row>
    <row r="85" spans="1:19" ht="50.1" customHeight="1" x14ac:dyDescent="0.25">
      <c r="A85" s="4" t="s">
        <v>120</v>
      </c>
      <c r="B85" s="4"/>
      <c r="C85" s="4"/>
      <c r="D85" s="4">
        <v>51</v>
      </c>
      <c r="E85" s="4">
        <v>0</v>
      </c>
      <c r="F85" s="4">
        <v>0</v>
      </c>
      <c r="G85" s="4">
        <v>0</v>
      </c>
      <c r="H85" s="1">
        <v>2</v>
      </c>
      <c r="I85" s="4">
        <v>2</v>
      </c>
      <c r="J85" s="4">
        <v>2</v>
      </c>
      <c r="K85" s="4">
        <v>1</v>
      </c>
      <c r="L85" s="4"/>
      <c r="M85" s="4"/>
      <c r="N85" s="4"/>
      <c r="O85" s="4"/>
      <c r="P85" s="1">
        <v>1</v>
      </c>
      <c r="R85" s="4">
        <v>0</v>
      </c>
      <c r="S85" s="4"/>
    </row>
    <row r="86" spans="1:19" ht="50.1" customHeight="1" x14ac:dyDescent="0.25">
      <c r="A86" s="1" t="s">
        <v>123</v>
      </c>
      <c r="D86" s="1">
        <v>20</v>
      </c>
      <c r="E86" s="4">
        <v>0</v>
      </c>
      <c r="F86" s="1">
        <v>0</v>
      </c>
      <c r="G86" s="1">
        <v>0</v>
      </c>
      <c r="H86" s="1">
        <v>2</v>
      </c>
      <c r="I86" s="1">
        <v>1</v>
      </c>
      <c r="J86" s="1">
        <v>2</v>
      </c>
      <c r="K86" s="1">
        <v>1</v>
      </c>
      <c r="P86" s="1">
        <v>1</v>
      </c>
      <c r="R86" s="1">
        <v>0</v>
      </c>
      <c r="S86" s="1" t="s">
        <v>124</v>
      </c>
    </row>
    <row r="87" spans="1:19" ht="50.1" customHeight="1" x14ac:dyDescent="0.25">
      <c r="A87" s="1" t="s">
        <v>127</v>
      </c>
      <c r="D87" s="1">
        <v>50</v>
      </c>
      <c r="E87" s="4">
        <v>0</v>
      </c>
      <c r="F87" s="1">
        <v>0</v>
      </c>
      <c r="G87" s="1">
        <v>0</v>
      </c>
      <c r="H87" s="1">
        <v>1</v>
      </c>
      <c r="I87" s="1">
        <v>2</v>
      </c>
      <c r="J87" s="1">
        <v>2</v>
      </c>
      <c r="K87" s="1">
        <v>1</v>
      </c>
      <c r="P87" s="1">
        <v>1</v>
      </c>
      <c r="R87" s="1">
        <v>0</v>
      </c>
      <c r="S87" s="1" t="s">
        <v>128</v>
      </c>
    </row>
    <row r="88" spans="1:19" ht="50.1" customHeight="1" x14ac:dyDescent="0.25">
      <c r="A88" s="1" t="s">
        <v>129</v>
      </c>
      <c r="D88" s="1">
        <v>30</v>
      </c>
      <c r="E88" s="4">
        <v>0</v>
      </c>
      <c r="F88" s="1">
        <v>0</v>
      </c>
      <c r="G88" s="1">
        <v>0</v>
      </c>
      <c r="H88" s="1">
        <v>2</v>
      </c>
      <c r="I88" s="1">
        <v>2</v>
      </c>
      <c r="J88" s="1">
        <v>2</v>
      </c>
      <c r="K88" s="1">
        <v>1</v>
      </c>
      <c r="P88" s="1">
        <v>1</v>
      </c>
      <c r="R88" s="1">
        <v>0</v>
      </c>
    </row>
    <row r="89" spans="1:19" ht="50.1" customHeight="1" x14ac:dyDescent="0.25">
      <c r="A89" s="1" t="s">
        <v>130</v>
      </c>
      <c r="D89" s="1">
        <v>48</v>
      </c>
      <c r="E89" s="4">
        <v>0</v>
      </c>
      <c r="F89" s="1">
        <v>1</v>
      </c>
      <c r="G89" s="1">
        <v>0</v>
      </c>
      <c r="H89" s="1">
        <v>1</v>
      </c>
      <c r="I89" s="1">
        <v>0</v>
      </c>
      <c r="J89" s="1">
        <v>2</v>
      </c>
      <c r="K89" s="1">
        <v>1</v>
      </c>
      <c r="P89" s="1">
        <v>1</v>
      </c>
      <c r="R89" s="1">
        <v>0</v>
      </c>
      <c r="S89" s="1" t="s">
        <v>131</v>
      </c>
    </row>
    <row r="90" spans="1:19" ht="50.1" customHeight="1" x14ac:dyDescent="0.25">
      <c r="A90" s="1" t="s">
        <v>132</v>
      </c>
      <c r="D90" s="1">
        <v>40</v>
      </c>
      <c r="E90" s="4">
        <v>0</v>
      </c>
      <c r="F90" s="1">
        <v>0</v>
      </c>
      <c r="G90" s="1">
        <v>0</v>
      </c>
      <c r="H90" s="1">
        <v>1</v>
      </c>
      <c r="I90" s="1">
        <v>2</v>
      </c>
      <c r="J90" s="1">
        <v>2</v>
      </c>
      <c r="K90" s="1">
        <v>1</v>
      </c>
      <c r="P90" s="1">
        <v>1</v>
      </c>
      <c r="R90" s="1">
        <v>0</v>
      </c>
      <c r="S90" s="1" t="s">
        <v>133</v>
      </c>
    </row>
    <row r="91" spans="1:19" ht="50.1" customHeight="1" x14ac:dyDescent="0.25">
      <c r="A91" s="1" t="s">
        <v>134</v>
      </c>
      <c r="D91" s="1">
        <v>44</v>
      </c>
      <c r="E91" s="4">
        <v>0</v>
      </c>
      <c r="F91" s="1">
        <v>0</v>
      </c>
      <c r="G91" s="1">
        <v>0</v>
      </c>
      <c r="H91" s="1">
        <v>2</v>
      </c>
      <c r="I91" s="1">
        <v>2</v>
      </c>
      <c r="J91" s="1">
        <v>2</v>
      </c>
      <c r="K91" s="1">
        <v>1</v>
      </c>
      <c r="P91" s="1">
        <v>1</v>
      </c>
      <c r="R91" s="1">
        <v>0</v>
      </c>
      <c r="S91" s="1" t="s">
        <v>135</v>
      </c>
    </row>
    <row r="92" spans="1:19" ht="50.1" customHeight="1" x14ac:dyDescent="0.25">
      <c r="A92" s="1" t="s">
        <v>140</v>
      </c>
      <c r="D92" s="1">
        <v>19</v>
      </c>
      <c r="E92" s="4">
        <v>0</v>
      </c>
      <c r="F92" s="1">
        <v>0</v>
      </c>
      <c r="G92" s="1">
        <v>0</v>
      </c>
      <c r="H92" s="1">
        <v>1</v>
      </c>
      <c r="I92" s="1">
        <v>2</v>
      </c>
      <c r="J92" s="1">
        <v>0</v>
      </c>
      <c r="K92" s="1">
        <v>1</v>
      </c>
      <c r="P92" s="1">
        <v>1</v>
      </c>
      <c r="R92" s="1">
        <v>0</v>
      </c>
      <c r="S92" s="1" t="s">
        <v>141</v>
      </c>
    </row>
    <row r="93" spans="1:19" ht="50.1" customHeight="1" x14ac:dyDescent="0.25">
      <c r="A93" s="1" t="s">
        <v>142</v>
      </c>
      <c r="D93" s="1">
        <v>26</v>
      </c>
      <c r="E93" s="4">
        <v>0</v>
      </c>
      <c r="F93" s="1">
        <v>0</v>
      </c>
      <c r="G93" s="1">
        <v>0</v>
      </c>
      <c r="H93" s="1">
        <v>1</v>
      </c>
      <c r="I93" s="1">
        <v>1</v>
      </c>
      <c r="J93" s="1">
        <v>2</v>
      </c>
      <c r="K93" s="1">
        <v>1</v>
      </c>
      <c r="P93" s="1">
        <v>1</v>
      </c>
      <c r="R93" s="1">
        <v>0</v>
      </c>
      <c r="S93" s="1" t="s">
        <v>143</v>
      </c>
    </row>
    <row r="94" spans="1:19" ht="50.1" customHeight="1" x14ac:dyDescent="0.25">
      <c r="A94" s="1" t="s">
        <v>144</v>
      </c>
      <c r="D94" s="1">
        <v>30</v>
      </c>
      <c r="E94" s="4">
        <v>0</v>
      </c>
      <c r="F94" s="1">
        <v>0</v>
      </c>
      <c r="G94" s="1">
        <v>0</v>
      </c>
      <c r="H94" s="1">
        <v>2</v>
      </c>
      <c r="I94" s="1">
        <v>2</v>
      </c>
      <c r="J94" s="1">
        <v>2</v>
      </c>
      <c r="K94" s="1">
        <v>1</v>
      </c>
      <c r="P94" s="1">
        <v>1</v>
      </c>
      <c r="R94" s="1">
        <v>0</v>
      </c>
    </row>
    <row r="95" spans="1:19" ht="50.1" customHeight="1" x14ac:dyDescent="0.25">
      <c r="A95" s="1" t="s">
        <v>149</v>
      </c>
      <c r="D95" s="1">
        <v>70</v>
      </c>
      <c r="E95" s="1">
        <v>0</v>
      </c>
      <c r="F95" s="1">
        <v>0</v>
      </c>
      <c r="G95" s="1">
        <v>0</v>
      </c>
      <c r="H95" s="1">
        <v>1</v>
      </c>
      <c r="I95" s="1">
        <v>2</v>
      </c>
      <c r="J95" s="1">
        <v>2</v>
      </c>
      <c r="K95" s="1">
        <v>1</v>
      </c>
      <c r="P95" s="1">
        <v>1</v>
      </c>
      <c r="R95" s="1">
        <v>0</v>
      </c>
      <c r="S95" s="1" t="s">
        <v>150</v>
      </c>
    </row>
    <row r="96" spans="1:19" ht="50.1" customHeight="1" x14ac:dyDescent="0.25">
      <c r="A96" s="1" t="s">
        <v>151</v>
      </c>
      <c r="D96" s="1">
        <v>36</v>
      </c>
      <c r="E96" s="4">
        <v>0</v>
      </c>
      <c r="F96" s="1">
        <v>0</v>
      </c>
      <c r="G96" s="1">
        <v>0</v>
      </c>
      <c r="H96" s="1">
        <v>1</v>
      </c>
      <c r="I96" s="1">
        <v>2</v>
      </c>
      <c r="J96" s="1">
        <v>2</v>
      </c>
      <c r="K96" s="1">
        <v>1</v>
      </c>
      <c r="P96" s="1">
        <v>1</v>
      </c>
      <c r="R96" s="1">
        <v>0</v>
      </c>
    </row>
    <row r="97" spans="1:19" ht="50.1" customHeight="1" x14ac:dyDescent="0.25">
      <c r="A97" s="1" t="s">
        <v>152</v>
      </c>
      <c r="D97" s="1">
        <v>230</v>
      </c>
      <c r="E97" s="4">
        <v>0</v>
      </c>
      <c r="F97" s="1">
        <v>0</v>
      </c>
      <c r="G97" s="1">
        <v>0</v>
      </c>
      <c r="H97" s="1">
        <v>1</v>
      </c>
      <c r="I97" s="1">
        <v>2</v>
      </c>
      <c r="J97" s="1">
        <v>2</v>
      </c>
      <c r="K97" s="1">
        <v>1</v>
      </c>
      <c r="P97" s="1">
        <v>1</v>
      </c>
      <c r="R97" s="1">
        <v>0</v>
      </c>
      <c r="S97" s="1" t="s">
        <v>153</v>
      </c>
    </row>
    <row r="98" spans="1:19" ht="50.1" customHeight="1" x14ac:dyDescent="0.25">
      <c r="A98" s="1" t="s">
        <v>159</v>
      </c>
      <c r="D98" s="1">
        <v>40</v>
      </c>
      <c r="E98" s="4">
        <v>0</v>
      </c>
      <c r="F98" s="1">
        <v>0</v>
      </c>
      <c r="G98" s="1">
        <v>0</v>
      </c>
      <c r="H98" s="1">
        <v>1</v>
      </c>
      <c r="I98" s="1">
        <v>2</v>
      </c>
      <c r="J98" s="1">
        <v>2</v>
      </c>
      <c r="K98" s="1">
        <v>1</v>
      </c>
      <c r="P98" s="1">
        <v>1</v>
      </c>
      <c r="R98" s="1">
        <v>0</v>
      </c>
      <c r="S98" s="1" t="s">
        <v>160</v>
      </c>
    </row>
    <row r="99" spans="1:19" ht="50.1" customHeight="1" x14ac:dyDescent="0.25">
      <c r="A99" s="3" t="s">
        <v>161</v>
      </c>
      <c r="B99" s="3"/>
      <c r="C99" s="3"/>
      <c r="D99" s="3">
        <v>20</v>
      </c>
      <c r="E99" s="3">
        <v>0</v>
      </c>
      <c r="F99" s="3">
        <v>0</v>
      </c>
      <c r="G99" s="3">
        <v>0</v>
      </c>
      <c r="H99" s="1">
        <v>1</v>
      </c>
      <c r="I99" s="3">
        <v>2</v>
      </c>
      <c r="J99" s="3">
        <v>0</v>
      </c>
      <c r="K99" s="3">
        <v>1</v>
      </c>
      <c r="L99" s="3"/>
      <c r="M99" s="3"/>
      <c r="N99" s="3"/>
      <c r="O99" s="3"/>
      <c r="P99" s="1">
        <v>1</v>
      </c>
      <c r="R99" s="3">
        <v>0</v>
      </c>
      <c r="S99" s="3" t="s">
        <v>162</v>
      </c>
    </row>
    <row r="100" spans="1:19" ht="50.1" customHeight="1" x14ac:dyDescent="0.25">
      <c r="A100" s="1" t="s">
        <v>163</v>
      </c>
      <c r="D100" s="1">
        <v>120</v>
      </c>
      <c r="E100" s="1">
        <v>0</v>
      </c>
      <c r="F100" s="1">
        <v>0</v>
      </c>
      <c r="G100" s="1">
        <v>0</v>
      </c>
      <c r="H100" s="1">
        <v>1</v>
      </c>
      <c r="I100" s="1">
        <v>2</v>
      </c>
      <c r="J100" s="1">
        <v>2</v>
      </c>
      <c r="K100" s="1">
        <v>1</v>
      </c>
      <c r="P100" s="1">
        <v>1</v>
      </c>
      <c r="R100" s="1">
        <v>0</v>
      </c>
      <c r="S100" s="1" t="s">
        <v>164</v>
      </c>
    </row>
    <row r="101" spans="1:19" ht="50.1" customHeight="1" x14ac:dyDescent="0.25">
      <c r="A101" s="1" t="s">
        <v>165</v>
      </c>
      <c r="D101" s="1">
        <v>120</v>
      </c>
      <c r="E101" s="1">
        <v>0</v>
      </c>
      <c r="F101" s="1">
        <v>0</v>
      </c>
      <c r="G101" s="1">
        <v>0</v>
      </c>
      <c r="H101" s="1">
        <v>2</v>
      </c>
      <c r="I101" s="1">
        <v>2</v>
      </c>
      <c r="J101" s="1">
        <v>2</v>
      </c>
      <c r="K101" s="1">
        <v>1</v>
      </c>
      <c r="P101" s="1">
        <v>1</v>
      </c>
      <c r="R101" s="1">
        <v>0</v>
      </c>
      <c r="S101" s="1" t="s">
        <v>166</v>
      </c>
    </row>
    <row r="102" spans="1:19" ht="50.1" customHeight="1" x14ac:dyDescent="0.25">
      <c r="A102" s="1" t="s">
        <v>169</v>
      </c>
      <c r="D102" s="1">
        <v>40</v>
      </c>
      <c r="E102" s="1">
        <v>0</v>
      </c>
      <c r="F102" s="1">
        <v>0</v>
      </c>
      <c r="G102" s="1">
        <v>0</v>
      </c>
      <c r="H102" s="1">
        <v>2</v>
      </c>
      <c r="I102" s="1">
        <v>2</v>
      </c>
      <c r="J102" s="1">
        <v>2</v>
      </c>
      <c r="K102" s="1">
        <v>1</v>
      </c>
      <c r="P102" s="1">
        <v>1</v>
      </c>
      <c r="R102" s="1">
        <v>0</v>
      </c>
      <c r="S102" s="1" t="s">
        <v>170</v>
      </c>
    </row>
    <row r="103" spans="1:19" ht="50.1" customHeight="1" x14ac:dyDescent="0.25">
      <c r="A103" s="1" t="s">
        <v>171</v>
      </c>
      <c r="D103" s="3">
        <v>40</v>
      </c>
      <c r="E103" s="1">
        <v>0</v>
      </c>
      <c r="F103" s="1">
        <v>0</v>
      </c>
      <c r="G103" s="1">
        <v>0</v>
      </c>
      <c r="H103" s="1">
        <v>1</v>
      </c>
      <c r="I103" s="1">
        <v>2</v>
      </c>
      <c r="J103" s="1">
        <v>0</v>
      </c>
      <c r="K103" s="1">
        <v>1</v>
      </c>
      <c r="P103" s="1">
        <v>1</v>
      </c>
      <c r="R103" s="1">
        <v>0</v>
      </c>
      <c r="S103" s="1" t="s">
        <v>172</v>
      </c>
    </row>
    <row r="104" spans="1:19" ht="50.1" customHeight="1" x14ac:dyDescent="0.25">
      <c r="A104" s="1" t="s">
        <v>173</v>
      </c>
      <c r="D104" s="1">
        <v>30</v>
      </c>
      <c r="E104" s="1">
        <v>0</v>
      </c>
      <c r="F104" s="1">
        <v>0</v>
      </c>
      <c r="G104" s="1">
        <v>0</v>
      </c>
      <c r="H104" s="1">
        <v>1</v>
      </c>
      <c r="I104" s="1">
        <v>1</v>
      </c>
      <c r="J104" s="1">
        <v>2</v>
      </c>
      <c r="K104" s="1">
        <v>1</v>
      </c>
      <c r="P104" s="1">
        <v>1</v>
      </c>
      <c r="R104" s="1">
        <v>0</v>
      </c>
      <c r="S104" s="1" t="s">
        <v>174</v>
      </c>
    </row>
    <row r="105" spans="1:19" ht="50.1" customHeight="1" x14ac:dyDescent="0.25">
      <c r="A105" s="1" t="s">
        <v>175</v>
      </c>
      <c r="D105" s="1">
        <v>1</v>
      </c>
      <c r="E105" s="1">
        <v>0</v>
      </c>
      <c r="F105" s="1">
        <v>0</v>
      </c>
      <c r="G105" s="1">
        <v>0</v>
      </c>
      <c r="H105" s="1">
        <v>1</v>
      </c>
      <c r="I105" s="1">
        <v>2</v>
      </c>
      <c r="J105" s="1">
        <v>0</v>
      </c>
      <c r="K105" s="1">
        <v>1</v>
      </c>
      <c r="P105" s="1">
        <v>1</v>
      </c>
      <c r="R105" s="1">
        <v>0</v>
      </c>
      <c r="S105" s="1" t="s">
        <v>176</v>
      </c>
    </row>
    <row r="106" spans="1:19" ht="50.1" customHeight="1" x14ac:dyDescent="0.25">
      <c r="A106" s="1" t="s">
        <v>182</v>
      </c>
      <c r="D106" s="1">
        <v>66</v>
      </c>
      <c r="E106" s="1">
        <v>0</v>
      </c>
      <c r="F106" s="1">
        <v>0</v>
      </c>
      <c r="G106" s="1">
        <v>0</v>
      </c>
      <c r="H106" s="1">
        <v>1</v>
      </c>
      <c r="I106" s="1">
        <v>2</v>
      </c>
      <c r="J106" s="1">
        <v>2</v>
      </c>
      <c r="K106" s="1">
        <v>1</v>
      </c>
      <c r="P106" s="1">
        <v>1</v>
      </c>
      <c r="R106" s="1">
        <v>0</v>
      </c>
      <c r="S106" s="1" t="s">
        <v>183</v>
      </c>
    </row>
    <row r="107" spans="1:19" ht="44.25" customHeight="1" x14ac:dyDescent="0.25">
      <c r="A107" s="1" t="s">
        <v>184</v>
      </c>
      <c r="D107" s="1">
        <v>50</v>
      </c>
      <c r="E107" s="1">
        <v>0</v>
      </c>
      <c r="F107" s="1">
        <v>0</v>
      </c>
      <c r="G107" s="1">
        <v>0</v>
      </c>
      <c r="H107" s="1">
        <v>1</v>
      </c>
      <c r="I107" s="1">
        <v>2</v>
      </c>
      <c r="J107" s="1">
        <v>2</v>
      </c>
      <c r="K107" s="1">
        <v>1</v>
      </c>
      <c r="P107" s="1">
        <v>1</v>
      </c>
      <c r="R107" s="1">
        <v>0</v>
      </c>
      <c r="S107" s="1" t="s">
        <v>185</v>
      </c>
    </row>
    <row r="108" spans="1:19" ht="50.1" customHeight="1" x14ac:dyDescent="0.25">
      <c r="A108" s="1" t="s">
        <v>186</v>
      </c>
      <c r="D108" s="1">
        <v>30</v>
      </c>
      <c r="E108" s="1">
        <v>0</v>
      </c>
      <c r="F108" s="1">
        <v>0</v>
      </c>
      <c r="G108" s="1">
        <v>0</v>
      </c>
      <c r="H108" s="1">
        <v>1</v>
      </c>
      <c r="I108" s="1">
        <v>2</v>
      </c>
      <c r="J108" s="1">
        <v>2</v>
      </c>
      <c r="K108" s="1">
        <v>1</v>
      </c>
      <c r="P108" s="1">
        <v>1</v>
      </c>
      <c r="R108" s="1">
        <v>0</v>
      </c>
      <c r="S108" s="1" t="s">
        <v>187</v>
      </c>
    </row>
    <row r="109" spans="1:19" ht="50.1" customHeight="1" x14ac:dyDescent="0.25">
      <c r="A109" s="1" t="s">
        <v>188</v>
      </c>
      <c r="D109" s="1">
        <v>320</v>
      </c>
      <c r="E109" s="1">
        <v>0</v>
      </c>
      <c r="F109" s="1">
        <v>0</v>
      </c>
      <c r="G109" s="1">
        <v>0</v>
      </c>
      <c r="H109" s="1">
        <v>2</v>
      </c>
      <c r="I109" s="1">
        <v>2</v>
      </c>
      <c r="J109" s="1">
        <v>2</v>
      </c>
      <c r="K109" s="1">
        <v>1</v>
      </c>
      <c r="P109" s="1">
        <v>1</v>
      </c>
      <c r="R109" s="1">
        <v>0</v>
      </c>
      <c r="S109" s="1" t="s">
        <v>189</v>
      </c>
    </row>
    <row r="110" spans="1:19" ht="50.1" customHeight="1" x14ac:dyDescent="0.25">
      <c r="A110" s="1" t="s">
        <v>190</v>
      </c>
      <c r="D110" s="1">
        <v>1</v>
      </c>
      <c r="E110" s="1">
        <v>0</v>
      </c>
      <c r="F110" s="1">
        <v>0</v>
      </c>
      <c r="G110" s="1">
        <v>0</v>
      </c>
      <c r="H110" s="1">
        <v>2</v>
      </c>
      <c r="I110" s="1">
        <v>2</v>
      </c>
      <c r="J110" s="1">
        <v>0</v>
      </c>
      <c r="K110" s="1">
        <v>1</v>
      </c>
      <c r="P110" s="1">
        <v>1</v>
      </c>
      <c r="R110" s="1">
        <v>0</v>
      </c>
      <c r="S110" s="1" t="s">
        <v>191</v>
      </c>
    </row>
    <row r="111" spans="1:19" ht="50.1" customHeight="1" x14ac:dyDescent="0.25">
      <c r="A111" s="1" t="s">
        <v>192</v>
      </c>
      <c r="D111" s="1">
        <v>164</v>
      </c>
      <c r="E111" s="1">
        <v>0</v>
      </c>
      <c r="F111" s="1">
        <v>0</v>
      </c>
      <c r="G111" s="1">
        <v>0</v>
      </c>
      <c r="H111" s="1">
        <v>2</v>
      </c>
      <c r="I111" s="1">
        <v>2</v>
      </c>
      <c r="J111" s="1">
        <v>2</v>
      </c>
      <c r="K111" s="1">
        <v>1</v>
      </c>
      <c r="P111" s="1">
        <v>1</v>
      </c>
      <c r="R111" s="1">
        <v>0</v>
      </c>
    </row>
    <row r="112" spans="1:19" ht="50.1" customHeight="1" x14ac:dyDescent="0.25">
      <c r="A112" s="3" t="s">
        <v>193</v>
      </c>
      <c r="B112" s="3"/>
      <c r="C112" s="3"/>
      <c r="D112" s="3">
        <v>30</v>
      </c>
      <c r="E112" s="3">
        <v>0</v>
      </c>
      <c r="F112" s="3">
        <v>0</v>
      </c>
      <c r="G112" s="3">
        <v>0</v>
      </c>
      <c r="H112" s="1">
        <v>2</v>
      </c>
      <c r="I112" s="3">
        <v>2</v>
      </c>
      <c r="J112" s="3">
        <v>2</v>
      </c>
      <c r="K112" s="3">
        <v>1</v>
      </c>
      <c r="L112" s="3"/>
      <c r="M112" s="3"/>
      <c r="N112" s="3"/>
      <c r="O112" s="3"/>
      <c r="P112" s="1">
        <v>1</v>
      </c>
      <c r="R112" s="3">
        <v>0</v>
      </c>
      <c r="S112" s="1" t="s">
        <v>194</v>
      </c>
    </row>
    <row r="113" spans="1:19" ht="50.1" customHeight="1" x14ac:dyDescent="0.25">
      <c r="A113" s="1" t="s">
        <v>197</v>
      </c>
      <c r="C113" s="10"/>
      <c r="D113" s="1">
        <v>46</v>
      </c>
      <c r="E113" s="1">
        <v>0</v>
      </c>
      <c r="F113" s="1">
        <v>0</v>
      </c>
      <c r="G113" s="1">
        <v>0</v>
      </c>
      <c r="H113" s="1">
        <v>2</v>
      </c>
      <c r="I113" s="1">
        <v>2</v>
      </c>
      <c r="J113" s="1">
        <v>2</v>
      </c>
      <c r="K113" s="1">
        <v>1</v>
      </c>
      <c r="P113" s="1">
        <v>1</v>
      </c>
      <c r="R113" s="1">
        <v>0</v>
      </c>
    </row>
    <row r="114" spans="1:19" ht="50.1" customHeight="1" x14ac:dyDescent="0.25">
      <c r="A114" s="1" t="s">
        <v>200</v>
      </c>
      <c r="D114" s="1">
        <v>50</v>
      </c>
      <c r="E114" s="1">
        <v>0</v>
      </c>
      <c r="F114" s="1">
        <v>0</v>
      </c>
      <c r="G114" s="1">
        <v>0</v>
      </c>
      <c r="H114" s="1">
        <v>1</v>
      </c>
      <c r="I114" s="1">
        <v>1</v>
      </c>
      <c r="J114" s="1">
        <v>2</v>
      </c>
      <c r="K114" s="1">
        <v>1</v>
      </c>
      <c r="P114" s="1">
        <v>1</v>
      </c>
      <c r="R114" s="1">
        <v>0</v>
      </c>
      <c r="S114" s="1" t="s">
        <v>201</v>
      </c>
    </row>
    <row r="115" spans="1:19" ht="50.1" customHeight="1" x14ac:dyDescent="0.25">
      <c r="A115" s="1" t="s">
        <v>202</v>
      </c>
      <c r="D115" s="1">
        <v>30</v>
      </c>
      <c r="E115" s="1">
        <v>0</v>
      </c>
      <c r="F115" s="1">
        <v>0</v>
      </c>
      <c r="G115" s="1">
        <v>0</v>
      </c>
      <c r="H115" s="1">
        <v>1</v>
      </c>
      <c r="I115" s="1">
        <v>2</v>
      </c>
      <c r="J115" s="1">
        <v>2</v>
      </c>
      <c r="K115" s="1">
        <v>1</v>
      </c>
      <c r="P115" s="1">
        <v>1</v>
      </c>
      <c r="R115" s="1">
        <v>0</v>
      </c>
      <c r="S115" s="1" t="s">
        <v>203</v>
      </c>
    </row>
    <row r="116" spans="1:19" ht="50.1" customHeight="1" x14ac:dyDescent="0.25">
      <c r="A116" s="1" t="s">
        <v>206</v>
      </c>
      <c r="D116" s="1">
        <v>30</v>
      </c>
      <c r="E116" s="1">
        <v>0</v>
      </c>
      <c r="F116" s="1">
        <v>0</v>
      </c>
      <c r="G116" s="1">
        <v>0</v>
      </c>
      <c r="H116" s="1">
        <v>1</v>
      </c>
      <c r="I116" s="1">
        <v>2</v>
      </c>
      <c r="J116" s="1">
        <v>2</v>
      </c>
      <c r="K116" s="1">
        <v>1</v>
      </c>
      <c r="P116" s="1">
        <v>1</v>
      </c>
      <c r="R116" s="1">
        <v>0</v>
      </c>
      <c r="S116" s="1" t="s">
        <v>207</v>
      </c>
    </row>
    <row r="117" spans="1:19" ht="50.1" customHeight="1" x14ac:dyDescent="0.25">
      <c r="A117" s="1" t="s">
        <v>208</v>
      </c>
      <c r="D117" s="1">
        <v>63</v>
      </c>
      <c r="E117" s="1">
        <v>0</v>
      </c>
      <c r="F117" s="1">
        <v>0</v>
      </c>
      <c r="G117" s="1">
        <v>0</v>
      </c>
      <c r="H117" s="1">
        <v>1</v>
      </c>
      <c r="I117" s="1">
        <v>2</v>
      </c>
      <c r="J117" s="1">
        <v>2</v>
      </c>
      <c r="K117" s="1">
        <v>1</v>
      </c>
      <c r="P117" s="1">
        <v>1</v>
      </c>
      <c r="R117" s="1">
        <v>0</v>
      </c>
      <c r="S117" s="1" t="s">
        <v>209</v>
      </c>
    </row>
    <row r="118" spans="1:19" ht="50.1" customHeight="1" x14ac:dyDescent="0.25">
      <c r="A118" s="1" t="s">
        <v>210</v>
      </c>
      <c r="D118" s="1">
        <v>60</v>
      </c>
      <c r="E118" s="1">
        <v>0</v>
      </c>
      <c r="F118" s="1">
        <v>0</v>
      </c>
      <c r="G118" s="1">
        <v>0</v>
      </c>
      <c r="H118" s="1">
        <v>1</v>
      </c>
      <c r="I118" s="1">
        <v>2</v>
      </c>
      <c r="J118" s="1">
        <v>2</v>
      </c>
      <c r="K118" s="1">
        <v>1</v>
      </c>
      <c r="P118" s="1">
        <v>1</v>
      </c>
      <c r="R118" s="1">
        <v>0</v>
      </c>
      <c r="S118" s="1" t="s">
        <v>211</v>
      </c>
    </row>
    <row r="119" spans="1:19" ht="50.1" customHeight="1" x14ac:dyDescent="0.25">
      <c r="A119" s="1" t="s">
        <v>214</v>
      </c>
      <c r="C119" s="1">
        <f>14/60</f>
        <v>0.23333333333333334</v>
      </c>
      <c r="D119" s="1">
        <v>40</v>
      </c>
      <c r="E119" s="1">
        <v>0</v>
      </c>
      <c r="F119" s="1">
        <v>0</v>
      </c>
      <c r="G119" s="1">
        <v>0</v>
      </c>
      <c r="H119" s="1">
        <v>1</v>
      </c>
      <c r="I119" s="1">
        <v>2</v>
      </c>
      <c r="J119" s="1">
        <v>2</v>
      </c>
      <c r="K119" s="1">
        <v>1</v>
      </c>
      <c r="P119" s="1">
        <v>1</v>
      </c>
      <c r="R119" s="1">
        <v>0</v>
      </c>
      <c r="S119" s="1" t="s">
        <v>215</v>
      </c>
    </row>
    <row r="120" spans="1:19" ht="50.1" customHeight="1" x14ac:dyDescent="0.25">
      <c r="A120" s="3" t="s">
        <v>216</v>
      </c>
      <c r="B120" s="3"/>
      <c r="C120" s="3"/>
      <c r="D120" s="3">
        <v>124</v>
      </c>
      <c r="E120" s="3">
        <v>0</v>
      </c>
      <c r="F120" s="3">
        <v>0</v>
      </c>
      <c r="G120" s="3">
        <v>0</v>
      </c>
      <c r="H120" s="1">
        <v>1</v>
      </c>
      <c r="I120" s="3">
        <v>2</v>
      </c>
      <c r="J120" s="3">
        <v>2</v>
      </c>
      <c r="K120" s="3">
        <v>1</v>
      </c>
      <c r="L120" s="3"/>
      <c r="M120" s="3"/>
      <c r="N120" s="3"/>
      <c r="O120" s="3"/>
      <c r="P120" s="1">
        <v>1</v>
      </c>
      <c r="R120" s="3">
        <v>0</v>
      </c>
      <c r="S120" s="1" t="s">
        <v>217</v>
      </c>
    </row>
    <row r="121" spans="1:19" ht="50.1" customHeight="1" x14ac:dyDescent="0.25">
      <c r="A121" s="1" t="s">
        <v>221</v>
      </c>
      <c r="C121" s="1">
        <v>75</v>
      </c>
      <c r="D121" s="9">
        <v>75</v>
      </c>
      <c r="E121" s="1">
        <v>0</v>
      </c>
      <c r="F121" s="1">
        <v>0</v>
      </c>
      <c r="G121" s="1">
        <v>0</v>
      </c>
      <c r="H121" s="1">
        <v>1</v>
      </c>
      <c r="I121" s="1">
        <v>2</v>
      </c>
      <c r="K121" s="1">
        <v>1</v>
      </c>
      <c r="P121" s="1">
        <v>1</v>
      </c>
      <c r="S121" s="1" t="s">
        <v>222</v>
      </c>
    </row>
    <row r="122" spans="1:19" ht="50.1" customHeight="1" x14ac:dyDescent="0.25">
      <c r="A122" s="1" t="s">
        <v>223</v>
      </c>
      <c r="D122" s="1">
        <v>60</v>
      </c>
      <c r="E122" s="1">
        <v>0</v>
      </c>
      <c r="F122" s="1">
        <v>0</v>
      </c>
      <c r="G122" s="1">
        <v>0</v>
      </c>
      <c r="H122" s="1">
        <v>1</v>
      </c>
      <c r="I122" s="1">
        <v>2</v>
      </c>
      <c r="J122" s="1">
        <v>2</v>
      </c>
      <c r="K122" s="1">
        <v>1</v>
      </c>
      <c r="P122" s="1">
        <v>1</v>
      </c>
      <c r="R122" s="1">
        <v>0</v>
      </c>
    </row>
    <row r="123" spans="1:19" ht="50.1" customHeight="1" x14ac:dyDescent="0.25">
      <c r="A123" s="3" t="s">
        <v>224</v>
      </c>
      <c r="B123" s="3"/>
      <c r="C123" s="3"/>
      <c r="D123" s="3">
        <v>40</v>
      </c>
      <c r="E123" s="3">
        <v>0</v>
      </c>
      <c r="F123" s="3">
        <v>0</v>
      </c>
      <c r="G123" s="3">
        <v>0</v>
      </c>
      <c r="H123" s="1">
        <v>1</v>
      </c>
      <c r="I123" s="3">
        <v>2</v>
      </c>
      <c r="J123" s="3">
        <v>2</v>
      </c>
      <c r="K123" s="3">
        <v>1</v>
      </c>
      <c r="L123" s="3"/>
      <c r="M123" s="3"/>
      <c r="N123" s="3"/>
      <c r="O123" s="3"/>
      <c r="P123" s="1">
        <v>1</v>
      </c>
      <c r="R123" s="3">
        <v>0</v>
      </c>
      <c r="S123" s="3"/>
    </row>
    <row r="124" spans="1:19" ht="50.1" customHeight="1" x14ac:dyDescent="0.25">
      <c r="A124" s="1" t="s">
        <v>225</v>
      </c>
      <c r="D124" s="1">
        <v>60</v>
      </c>
      <c r="E124" s="1">
        <v>0</v>
      </c>
      <c r="F124" s="1">
        <v>0</v>
      </c>
      <c r="G124" s="1">
        <v>0</v>
      </c>
      <c r="H124" s="1">
        <v>1</v>
      </c>
      <c r="I124" s="1">
        <v>2</v>
      </c>
      <c r="J124" s="1">
        <v>2</v>
      </c>
      <c r="K124" s="1">
        <v>1</v>
      </c>
      <c r="P124" s="1">
        <v>1</v>
      </c>
      <c r="R124" s="1">
        <v>0</v>
      </c>
      <c r="S124" s="1" t="s">
        <v>226</v>
      </c>
    </row>
    <row r="125" spans="1:19" ht="50.1" customHeight="1" x14ac:dyDescent="0.25">
      <c r="A125" s="1" t="s">
        <v>227</v>
      </c>
      <c r="D125" s="1">
        <v>60</v>
      </c>
      <c r="E125" s="1">
        <v>0</v>
      </c>
      <c r="F125" s="1">
        <v>1</v>
      </c>
      <c r="G125" s="1">
        <v>0</v>
      </c>
      <c r="H125" s="1">
        <v>1</v>
      </c>
      <c r="I125" s="1">
        <v>0</v>
      </c>
      <c r="J125" s="1">
        <v>2</v>
      </c>
      <c r="K125" s="1">
        <v>1</v>
      </c>
      <c r="P125" s="1">
        <v>1</v>
      </c>
      <c r="R125" s="1">
        <v>0</v>
      </c>
      <c r="S125" s="1" t="s">
        <v>228</v>
      </c>
    </row>
    <row r="126" spans="1:19" ht="50.1" customHeight="1" x14ac:dyDescent="0.25">
      <c r="A126" s="1" t="s">
        <v>229</v>
      </c>
      <c r="D126" s="1">
        <v>45</v>
      </c>
      <c r="E126" s="1">
        <v>0</v>
      </c>
      <c r="F126" s="1">
        <v>0</v>
      </c>
      <c r="G126" s="1">
        <v>0</v>
      </c>
      <c r="H126" s="1">
        <v>1</v>
      </c>
      <c r="I126" s="1">
        <v>2</v>
      </c>
      <c r="J126" s="1">
        <v>2</v>
      </c>
      <c r="K126" s="1">
        <v>1</v>
      </c>
      <c r="P126" s="1">
        <v>1</v>
      </c>
      <c r="R126" s="1">
        <v>0</v>
      </c>
      <c r="S126" s="1" t="s">
        <v>230</v>
      </c>
    </row>
    <row r="127" spans="1:19" ht="50.1" customHeight="1" x14ac:dyDescent="0.25">
      <c r="A127" s="1" t="s">
        <v>231</v>
      </c>
      <c r="D127" s="1">
        <v>21</v>
      </c>
      <c r="E127" s="1">
        <v>0</v>
      </c>
      <c r="F127" s="1">
        <v>0</v>
      </c>
      <c r="G127" s="1">
        <v>0</v>
      </c>
      <c r="H127" s="1">
        <v>1</v>
      </c>
      <c r="I127" s="1">
        <v>2</v>
      </c>
      <c r="J127" s="1">
        <v>2</v>
      </c>
      <c r="K127" s="1">
        <v>1</v>
      </c>
      <c r="P127" s="1">
        <v>1</v>
      </c>
      <c r="R127" s="1">
        <v>0</v>
      </c>
      <c r="S127" s="1" t="s">
        <v>232</v>
      </c>
    </row>
    <row r="128" spans="1:19" ht="50.1" customHeight="1" x14ac:dyDescent="0.25">
      <c r="A128" s="1" t="s">
        <v>233</v>
      </c>
      <c r="D128" s="1">
        <v>90</v>
      </c>
      <c r="E128" s="1">
        <v>0</v>
      </c>
      <c r="F128" s="1">
        <v>0</v>
      </c>
      <c r="G128" s="1">
        <v>0</v>
      </c>
      <c r="H128" s="1">
        <v>1</v>
      </c>
      <c r="I128" s="1">
        <v>2</v>
      </c>
      <c r="J128" s="1">
        <v>2</v>
      </c>
      <c r="K128" s="1">
        <v>1</v>
      </c>
      <c r="P128" s="1">
        <v>1</v>
      </c>
      <c r="R128" s="1">
        <v>0</v>
      </c>
      <c r="S128" s="1" t="s">
        <v>234</v>
      </c>
    </row>
    <row r="129" spans="1:212" ht="50.1" customHeight="1" x14ac:dyDescent="0.25">
      <c r="A129" s="1" t="s">
        <v>236</v>
      </c>
      <c r="D129" s="1">
        <v>1</v>
      </c>
      <c r="E129" s="1">
        <v>0</v>
      </c>
      <c r="F129" s="1">
        <v>0</v>
      </c>
      <c r="G129" s="1">
        <v>0</v>
      </c>
      <c r="H129" s="1">
        <v>1</v>
      </c>
      <c r="I129" s="1">
        <v>2</v>
      </c>
      <c r="J129" s="1">
        <v>0</v>
      </c>
      <c r="K129" s="1">
        <v>1</v>
      </c>
      <c r="P129" s="1">
        <v>1</v>
      </c>
      <c r="R129" s="1">
        <v>0</v>
      </c>
      <c r="S129" s="1" t="s">
        <v>237</v>
      </c>
    </row>
    <row r="130" spans="1:212" ht="50.1" customHeight="1" x14ac:dyDescent="0.25">
      <c r="A130" s="1" t="s">
        <v>238</v>
      </c>
      <c r="D130" s="1">
        <v>200</v>
      </c>
      <c r="E130" s="1">
        <v>0</v>
      </c>
      <c r="F130" s="1">
        <v>1</v>
      </c>
      <c r="G130" s="1">
        <v>0</v>
      </c>
      <c r="H130" s="1">
        <v>1</v>
      </c>
      <c r="I130" s="1">
        <v>1</v>
      </c>
      <c r="J130" s="1">
        <v>2</v>
      </c>
      <c r="K130" s="1">
        <v>1</v>
      </c>
      <c r="P130" s="1">
        <v>1</v>
      </c>
      <c r="R130" s="1">
        <v>1</v>
      </c>
      <c r="HD130" s="3">
        <v>0</v>
      </c>
    </row>
    <row r="131" spans="1:212" ht="50.1" customHeight="1" x14ac:dyDescent="0.25">
      <c r="A131" s="1" t="s">
        <v>239</v>
      </c>
      <c r="D131" s="1">
        <v>12</v>
      </c>
      <c r="E131" s="1">
        <v>0</v>
      </c>
      <c r="F131" s="1">
        <v>0</v>
      </c>
      <c r="G131" s="1">
        <v>0</v>
      </c>
      <c r="H131" s="1">
        <v>1</v>
      </c>
      <c r="I131" s="1">
        <v>2</v>
      </c>
      <c r="J131" s="1">
        <v>2</v>
      </c>
      <c r="K131" s="1">
        <v>1</v>
      </c>
      <c r="P131" s="1">
        <v>1</v>
      </c>
      <c r="R131" s="1">
        <v>0</v>
      </c>
      <c r="S131" s="1" t="s">
        <v>240</v>
      </c>
    </row>
    <row r="132" spans="1:212" ht="50.1" customHeight="1" x14ac:dyDescent="0.25">
      <c r="A132" s="1" t="s">
        <v>242</v>
      </c>
      <c r="D132" s="1">
        <v>40</v>
      </c>
      <c r="E132" s="1">
        <v>0</v>
      </c>
      <c r="F132" s="1">
        <v>0</v>
      </c>
      <c r="G132" s="1">
        <v>0</v>
      </c>
      <c r="H132" s="1">
        <v>1</v>
      </c>
      <c r="I132" s="1">
        <v>2</v>
      </c>
      <c r="J132" s="1">
        <v>2</v>
      </c>
      <c r="K132" s="1">
        <v>1</v>
      </c>
      <c r="P132" s="1">
        <v>1</v>
      </c>
      <c r="R132" s="1">
        <v>0</v>
      </c>
      <c r="S132" s="1" t="s">
        <v>243</v>
      </c>
    </row>
    <row r="133" spans="1:212" ht="50.1" customHeight="1" x14ac:dyDescent="0.25">
      <c r="A133" s="1" t="s">
        <v>244</v>
      </c>
      <c r="D133" s="1">
        <v>92</v>
      </c>
      <c r="E133" s="1">
        <v>0</v>
      </c>
      <c r="F133" s="1">
        <v>1</v>
      </c>
      <c r="G133" s="1">
        <v>0</v>
      </c>
      <c r="I133" s="1">
        <v>2</v>
      </c>
      <c r="J133" s="1">
        <v>2</v>
      </c>
      <c r="K133" s="1">
        <v>1</v>
      </c>
      <c r="P133" s="1">
        <v>1</v>
      </c>
      <c r="R133" s="1">
        <v>0</v>
      </c>
      <c r="S133" s="1" t="s">
        <v>234</v>
      </c>
    </row>
    <row r="134" spans="1:212" ht="50.1" customHeight="1" x14ac:dyDescent="0.25">
      <c r="A134" s="1" t="s">
        <v>245</v>
      </c>
      <c r="D134" s="1">
        <v>48</v>
      </c>
      <c r="E134" s="1">
        <v>0</v>
      </c>
      <c r="F134" s="1">
        <v>1</v>
      </c>
      <c r="G134" s="1">
        <v>0</v>
      </c>
      <c r="H134" s="1">
        <v>1</v>
      </c>
      <c r="I134" s="1">
        <v>2</v>
      </c>
      <c r="J134" s="1">
        <v>2</v>
      </c>
      <c r="K134" s="1">
        <v>1</v>
      </c>
      <c r="P134" s="1">
        <v>1</v>
      </c>
      <c r="R134" s="1">
        <v>0</v>
      </c>
      <c r="S134" s="1" t="s">
        <v>234</v>
      </c>
    </row>
    <row r="135" spans="1:212" ht="50.1" customHeight="1" x14ac:dyDescent="0.25">
      <c r="A135" s="1" t="s">
        <v>246</v>
      </c>
      <c r="D135" s="1">
        <v>100</v>
      </c>
      <c r="E135" s="1">
        <v>0</v>
      </c>
      <c r="F135" s="1">
        <v>1</v>
      </c>
      <c r="G135" s="1">
        <v>0</v>
      </c>
      <c r="H135" s="1">
        <v>1</v>
      </c>
      <c r="I135" s="1">
        <v>2</v>
      </c>
      <c r="J135" s="1">
        <v>2</v>
      </c>
      <c r="K135" s="1">
        <v>1</v>
      </c>
      <c r="P135" s="1">
        <v>1</v>
      </c>
      <c r="R135" s="1">
        <v>0</v>
      </c>
      <c r="S135" s="1" t="s">
        <v>234</v>
      </c>
    </row>
    <row r="136" spans="1:212" ht="50.1" customHeight="1" x14ac:dyDescent="0.25">
      <c r="A136" s="1" t="s">
        <v>249</v>
      </c>
      <c r="D136" s="1">
        <v>40</v>
      </c>
      <c r="E136" s="1">
        <v>0</v>
      </c>
      <c r="F136" s="1">
        <v>0</v>
      </c>
      <c r="G136" s="1">
        <v>0</v>
      </c>
      <c r="H136" s="1">
        <v>1</v>
      </c>
      <c r="I136" s="1">
        <v>2</v>
      </c>
      <c r="J136" s="1">
        <v>2</v>
      </c>
      <c r="K136" s="1">
        <v>1</v>
      </c>
      <c r="P136" s="1">
        <v>1</v>
      </c>
      <c r="R136" s="1">
        <v>0</v>
      </c>
      <c r="S136" s="1" t="s">
        <v>250</v>
      </c>
    </row>
    <row r="137" spans="1:212" ht="50.1" customHeight="1" x14ac:dyDescent="0.25">
      <c r="A137" s="1" t="s">
        <v>251</v>
      </c>
      <c r="D137" s="1">
        <v>34</v>
      </c>
      <c r="E137" s="1">
        <v>0</v>
      </c>
      <c r="F137" s="1">
        <v>0</v>
      </c>
      <c r="G137" s="1">
        <v>0</v>
      </c>
      <c r="H137" s="1">
        <v>1</v>
      </c>
      <c r="I137" s="1">
        <v>2</v>
      </c>
      <c r="J137" s="1">
        <v>2</v>
      </c>
      <c r="K137" s="1">
        <v>1</v>
      </c>
      <c r="P137" s="1">
        <v>1</v>
      </c>
      <c r="R137" s="1">
        <v>0</v>
      </c>
      <c r="S137" s="1" t="s">
        <v>240</v>
      </c>
    </row>
    <row r="138" spans="1:212" ht="50.1" customHeight="1" x14ac:dyDescent="0.25">
      <c r="A138" s="1" t="s">
        <v>255</v>
      </c>
      <c r="D138" s="1">
        <v>47</v>
      </c>
      <c r="E138" s="1">
        <v>0</v>
      </c>
      <c r="F138" s="1">
        <v>0</v>
      </c>
      <c r="G138" s="1">
        <v>0</v>
      </c>
      <c r="H138" s="1">
        <v>1</v>
      </c>
      <c r="I138" s="1">
        <v>2</v>
      </c>
      <c r="J138" s="1">
        <v>2</v>
      </c>
      <c r="K138" s="1">
        <v>1</v>
      </c>
      <c r="P138" s="1">
        <v>1</v>
      </c>
      <c r="R138" s="1">
        <v>0</v>
      </c>
      <c r="S138" s="1" t="s">
        <v>162</v>
      </c>
    </row>
    <row r="139" spans="1:212" ht="50.1" customHeight="1" x14ac:dyDescent="0.25">
      <c r="A139" s="3" t="s">
        <v>256</v>
      </c>
      <c r="B139" s="3"/>
      <c r="C139" s="3"/>
      <c r="D139" s="3">
        <v>90</v>
      </c>
      <c r="E139" s="3">
        <v>0</v>
      </c>
      <c r="F139" s="3">
        <v>0</v>
      </c>
      <c r="G139" s="3">
        <v>0</v>
      </c>
      <c r="H139" s="1">
        <v>1</v>
      </c>
      <c r="I139" s="3">
        <v>2</v>
      </c>
      <c r="J139" s="3">
        <v>2</v>
      </c>
      <c r="K139" s="3">
        <v>1</v>
      </c>
      <c r="L139" s="3"/>
      <c r="M139" s="3"/>
      <c r="N139" s="3"/>
      <c r="O139" s="3"/>
      <c r="P139" s="1">
        <v>1</v>
      </c>
      <c r="R139" s="3">
        <v>0</v>
      </c>
      <c r="S139" s="3" t="s">
        <v>257</v>
      </c>
    </row>
    <row r="140" spans="1:212" ht="50.1" customHeight="1" x14ac:dyDescent="0.25">
      <c r="A140" s="3" t="s">
        <v>258</v>
      </c>
      <c r="B140" s="3"/>
      <c r="C140" s="3"/>
      <c r="D140" s="3">
        <v>32</v>
      </c>
      <c r="E140" s="3">
        <v>0</v>
      </c>
      <c r="F140" s="3">
        <v>0</v>
      </c>
      <c r="G140" s="3">
        <v>0</v>
      </c>
      <c r="H140" s="1">
        <v>1</v>
      </c>
      <c r="I140" s="3">
        <v>2</v>
      </c>
      <c r="J140" s="3">
        <v>2</v>
      </c>
      <c r="K140" s="3">
        <v>1</v>
      </c>
      <c r="L140" s="3"/>
      <c r="M140" s="3"/>
      <c r="N140" s="3"/>
      <c r="O140" s="3"/>
      <c r="P140" s="1">
        <v>1</v>
      </c>
      <c r="R140" s="3">
        <v>0</v>
      </c>
      <c r="S140" s="3" t="s">
        <v>259</v>
      </c>
    </row>
    <row r="141" spans="1:212" ht="50.1" customHeight="1" x14ac:dyDescent="0.25">
      <c r="A141" s="1" t="s">
        <v>261</v>
      </c>
      <c r="D141" s="1">
        <v>60</v>
      </c>
      <c r="E141" s="1">
        <v>0</v>
      </c>
      <c r="F141" s="1">
        <v>0</v>
      </c>
      <c r="G141" s="1">
        <v>0</v>
      </c>
      <c r="H141" s="1">
        <v>1</v>
      </c>
      <c r="I141" s="1">
        <v>2</v>
      </c>
      <c r="J141" s="1">
        <v>2</v>
      </c>
      <c r="K141" s="1">
        <v>1</v>
      </c>
      <c r="P141" s="1">
        <v>1</v>
      </c>
      <c r="R141" s="1">
        <v>0</v>
      </c>
      <c r="S141" s="1" t="s">
        <v>262</v>
      </c>
    </row>
    <row r="142" spans="1:212" ht="50.1" customHeight="1" x14ac:dyDescent="0.25">
      <c r="A142" s="1" t="s">
        <v>263</v>
      </c>
      <c r="D142" s="1">
        <v>30</v>
      </c>
      <c r="E142" s="1">
        <v>0</v>
      </c>
      <c r="F142" s="1">
        <v>0</v>
      </c>
      <c r="G142" s="1">
        <v>0</v>
      </c>
      <c r="H142" s="1">
        <v>1</v>
      </c>
      <c r="I142" s="1">
        <v>2</v>
      </c>
      <c r="J142" s="1">
        <v>2</v>
      </c>
      <c r="K142" s="1">
        <v>1</v>
      </c>
      <c r="P142" s="1">
        <v>1</v>
      </c>
      <c r="R142" s="1">
        <v>0</v>
      </c>
      <c r="S142" s="1" t="s">
        <v>264</v>
      </c>
    </row>
    <row r="143" spans="1:212" ht="50.1" customHeight="1" x14ac:dyDescent="0.25">
      <c r="A143" s="1" t="s">
        <v>267</v>
      </c>
      <c r="D143" s="1">
        <v>1</v>
      </c>
      <c r="E143" s="1">
        <v>0</v>
      </c>
      <c r="F143" s="1">
        <v>0</v>
      </c>
      <c r="G143" s="1">
        <v>0</v>
      </c>
      <c r="H143" s="1">
        <v>0</v>
      </c>
      <c r="I143" s="1">
        <v>2</v>
      </c>
      <c r="J143" s="1">
        <v>0</v>
      </c>
      <c r="K143" s="1">
        <v>1</v>
      </c>
      <c r="P143" s="1">
        <v>1</v>
      </c>
      <c r="R143" s="1">
        <v>0</v>
      </c>
      <c r="S143" s="1" t="s">
        <v>268</v>
      </c>
    </row>
    <row r="144" spans="1:212" ht="50.1" customHeight="1" x14ac:dyDescent="0.25">
      <c r="A144" s="3" t="s">
        <v>269</v>
      </c>
      <c r="B144" s="3"/>
      <c r="C144" s="3"/>
      <c r="D144" s="3">
        <v>42</v>
      </c>
      <c r="E144" s="3">
        <v>0</v>
      </c>
      <c r="F144" s="3">
        <v>0</v>
      </c>
      <c r="G144" s="3">
        <v>0</v>
      </c>
      <c r="H144" s="1">
        <v>1</v>
      </c>
      <c r="I144" s="3">
        <v>2</v>
      </c>
      <c r="J144" s="3">
        <v>2</v>
      </c>
      <c r="K144" s="3">
        <v>1</v>
      </c>
      <c r="L144" s="3"/>
      <c r="M144" s="3"/>
      <c r="N144" s="3"/>
      <c r="O144" s="3"/>
      <c r="P144" s="1">
        <v>1</v>
      </c>
      <c r="R144" s="3">
        <v>0</v>
      </c>
      <c r="S144" s="3"/>
    </row>
    <row r="145" spans="1:19" ht="50.1" customHeight="1" x14ac:dyDescent="0.25">
      <c r="A145" s="1" t="s">
        <v>272</v>
      </c>
      <c r="D145" s="1">
        <v>50</v>
      </c>
      <c r="E145" s="1">
        <v>0</v>
      </c>
      <c r="F145" s="1">
        <v>0</v>
      </c>
      <c r="G145" s="1">
        <v>0</v>
      </c>
      <c r="H145" s="1">
        <v>1</v>
      </c>
      <c r="I145" s="1">
        <v>2</v>
      </c>
      <c r="J145" s="1">
        <v>2</v>
      </c>
      <c r="K145" s="1">
        <v>1</v>
      </c>
      <c r="P145" s="1">
        <v>1</v>
      </c>
      <c r="R145" s="1">
        <v>0</v>
      </c>
      <c r="S145" s="1" t="s">
        <v>273</v>
      </c>
    </row>
    <row r="146" spans="1:19" ht="50.1" customHeight="1" x14ac:dyDescent="0.25">
      <c r="A146" s="1" t="s">
        <v>274</v>
      </c>
      <c r="D146" s="1">
        <v>100</v>
      </c>
      <c r="E146" s="1">
        <v>0</v>
      </c>
      <c r="F146" s="1">
        <v>0</v>
      </c>
      <c r="G146" s="1">
        <v>0</v>
      </c>
      <c r="H146" s="1">
        <v>1</v>
      </c>
      <c r="I146" s="1">
        <v>2</v>
      </c>
      <c r="J146" s="1">
        <v>2</v>
      </c>
      <c r="K146" s="1">
        <v>1</v>
      </c>
      <c r="P146" s="1">
        <v>1</v>
      </c>
      <c r="R146" s="1">
        <v>0</v>
      </c>
      <c r="S146" s="1" t="s">
        <v>275</v>
      </c>
    </row>
    <row r="147" spans="1:19" ht="50.1" customHeight="1" x14ac:dyDescent="0.25">
      <c r="A147" s="1" t="s">
        <v>276</v>
      </c>
      <c r="D147" s="1">
        <v>24</v>
      </c>
      <c r="E147" s="1">
        <v>0</v>
      </c>
      <c r="F147" s="1">
        <v>0</v>
      </c>
      <c r="G147" s="1">
        <v>0</v>
      </c>
      <c r="H147" s="1">
        <v>1</v>
      </c>
      <c r="I147" s="1">
        <v>2</v>
      </c>
      <c r="J147" s="1">
        <v>2</v>
      </c>
      <c r="K147" s="1">
        <v>1</v>
      </c>
      <c r="P147" s="1">
        <v>1</v>
      </c>
      <c r="R147" s="1">
        <v>0</v>
      </c>
      <c r="S147" s="1" t="s">
        <v>277</v>
      </c>
    </row>
    <row r="148" spans="1:19" ht="50.1" customHeight="1" x14ac:dyDescent="0.25">
      <c r="A148" s="1" t="s">
        <v>278</v>
      </c>
      <c r="D148" s="1">
        <v>113</v>
      </c>
      <c r="E148" s="1">
        <v>0</v>
      </c>
      <c r="F148" s="1">
        <v>0</v>
      </c>
      <c r="G148" s="1">
        <v>0</v>
      </c>
      <c r="H148" s="1">
        <v>1</v>
      </c>
      <c r="I148" s="1">
        <v>1</v>
      </c>
      <c r="J148" s="1">
        <v>2</v>
      </c>
      <c r="K148" s="1">
        <v>1</v>
      </c>
      <c r="P148" s="1">
        <v>1</v>
      </c>
      <c r="R148" s="1" t="s">
        <v>220</v>
      </c>
      <c r="S148" s="1" t="s">
        <v>279</v>
      </c>
    </row>
    <row r="149" spans="1:19" ht="50.1" customHeight="1" x14ac:dyDescent="0.25">
      <c r="A149" s="1" t="s">
        <v>281</v>
      </c>
      <c r="D149" s="1">
        <v>20</v>
      </c>
      <c r="E149" s="1">
        <v>0</v>
      </c>
      <c r="F149" s="1">
        <v>0</v>
      </c>
      <c r="G149" s="1">
        <v>0</v>
      </c>
      <c r="H149" s="1">
        <v>1</v>
      </c>
      <c r="I149" s="1">
        <v>2</v>
      </c>
      <c r="J149" s="1">
        <v>2</v>
      </c>
      <c r="K149" s="1">
        <v>1</v>
      </c>
      <c r="P149" s="1">
        <v>1</v>
      </c>
      <c r="R149" s="1">
        <v>0</v>
      </c>
      <c r="S149" s="1" t="s">
        <v>282</v>
      </c>
    </row>
    <row r="150" spans="1:19" ht="50.1" customHeight="1" x14ac:dyDescent="0.25">
      <c r="A150" s="1" t="s">
        <v>283</v>
      </c>
      <c r="D150" s="1">
        <v>30</v>
      </c>
      <c r="E150" s="1">
        <v>0</v>
      </c>
      <c r="F150" s="1">
        <v>0</v>
      </c>
      <c r="G150" s="1">
        <v>0</v>
      </c>
      <c r="H150" s="1">
        <v>1</v>
      </c>
      <c r="I150" s="1">
        <v>2</v>
      </c>
      <c r="J150" s="1">
        <v>2</v>
      </c>
      <c r="K150" s="1">
        <v>1</v>
      </c>
      <c r="P150" s="1">
        <v>1</v>
      </c>
      <c r="R150" s="1">
        <v>0</v>
      </c>
      <c r="S150" s="1" t="s">
        <v>284</v>
      </c>
    </row>
    <row r="151" spans="1:19" ht="49.5" customHeight="1" x14ac:dyDescent="0.25">
      <c r="A151" s="1" t="s">
        <v>287</v>
      </c>
      <c r="D151" s="1">
        <v>45</v>
      </c>
      <c r="E151" s="1">
        <v>0</v>
      </c>
      <c r="F151" s="1">
        <v>0</v>
      </c>
      <c r="G151" s="1">
        <v>0</v>
      </c>
      <c r="H151" s="1">
        <v>2</v>
      </c>
      <c r="I151" s="1">
        <v>2</v>
      </c>
      <c r="J151" s="1">
        <v>2</v>
      </c>
      <c r="K151" s="1">
        <v>1</v>
      </c>
      <c r="P151" s="1">
        <v>1</v>
      </c>
      <c r="R151" s="1">
        <v>0</v>
      </c>
      <c r="S151" s="1" t="s">
        <v>288</v>
      </c>
    </row>
    <row r="152" spans="1:19" ht="50.1" customHeight="1" x14ac:dyDescent="0.25">
      <c r="A152" s="1" t="s">
        <v>289</v>
      </c>
      <c r="D152" s="1">
        <v>60</v>
      </c>
      <c r="E152" s="1">
        <v>0</v>
      </c>
      <c r="F152" s="1">
        <v>0</v>
      </c>
      <c r="G152" s="1">
        <v>0</v>
      </c>
      <c r="H152" s="1">
        <v>2</v>
      </c>
      <c r="I152" s="1">
        <v>2</v>
      </c>
      <c r="J152" s="1">
        <v>2</v>
      </c>
      <c r="K152" s="1">
        <v>1</v>
      </c>
      <c r="P152" s="1">
        <v>1</v>
      </c>
      <c r="R152" s="1">
        <v>0</v>
      </c>
      <c r="S152" s="1" t="s">
        <v>290</v>
      </c>
    </row>
    <row r="153" spans="1:19" ht="50.1" customHeight="1" x14ac:dyDescent="0.25">
      <c r="A153" s="1" t="s">
        <v>293</v>
      </c>
      <c r="D153" s="1">
        <v>40</v>
      </c>
      <c r="E153" s="1">
        <v>0</v>
      </c>
      <c r="F153" s="1">
        <v>0</v>
      </c>
      <c r="G153" s="1">
        <v>0</v>
      </c>
      <c r="H153" s="1">
        <v>2</v>
      </c>
      <c r="I153" s="1">
        <v>2</v>
      </c>
      <c r="J153" s="1">
        <v>2</v>
      </c>
      <c r="K153" s="1">
        <v>1</v>
      </c>
      <c r="P153" s="1">
        <v>1</v>
      </c>
      <c r="R153" s="1">
        <v>0</v>
      </c>
      <c r="S153" s="1" t="s">
        <v>220</v>
      </c>
    </row>
    <row r="154" spans="1:19" ht="50.1" customHeight="1" x14ac:dyDescent="0.25">
      <c r="A154" s="1" t="s">
        <v>296</v>
      </c>
      <c r="D154" s="1">
        <v>45</v>
      </c>
      <c r="E154" s="1">
        <v>0</v>
      </c>
      <c r="F154" s="1">
        <v>0</v>
      </c>
      <c r="G154" s="1">
        <v>0</v>
      </c>
      <c r="H154" s="1">
        <v>1</v>
      </c>
      <c r="I154" s="1">
        <v>2</v>
      </c>
      <c r="J154" s="1">
        <v>2</v>
      </c>
      <c r="K154" s="1">
        <v>1</v>
      </c>
      <c r="P154" s="1">
        <v>1</v>
      </c>
      <c r="R154" s="1">
        <v>0</v>
      </c>
      <c r="S154" s="1" t="s">
        <v>297</v>
      </c>
    </row>
    <row r="155" spans="1:19" ht="50.1" customHeight="1" x14ac:dyDescent="0.25">
      <c r="A155" s="1" t="s">
        <v>300</v>
      </c>
      <c r="D155" s="1">
        <v>45</v>
      </c>
      <c r="E155" s="1">
        <v>0</v>
      </c>
      <c r="F155" s="1">
        <v>0</v>
      </c>
      <c r="G155" s="1">
        <v>0</v>
      </c>
      <c r="H155" s="1">
        <v>2</v>
      </c>
      <c r="I155" s="1">
        <v>2</v>
      </c>
      <c r="J155" s="1">
        <v>2</v>
      </c>
      <c r="K155" s="1">
        <v>1</v>
      </c>
      <c r="P155" s="1">
        <v>1</v>
      </c>
      <c r="R155" s="1">
        <v>0</v>
      </c>
    </row>
    <row r="156" spans="1:19" ht="50.1" customHeight="1" x14ac:dyDescent="0.25">
      <c r="A156" s="1" t="s">
        <v>301</v>
      </c>
      <c r="D156" s="1">
        <v>50</v>
      </c>
      <c r="E156" s="1">
        <v>0</v>
      </c>
      <c r="F156" s="1">
        <v>0</v>
      </c>
      <c r="G156" s="1">
        <v>0</v>
      </c>
      <c r="H156" s="1">
        <v>2</v>
      </c>
      <c r="I156" s="1">
        <v>2</v>
      </c>
      <c r="J156" s="1">
        <v>2</v>
      </c>
      <c r="K156" s="1">
        <v>1</v>
      </c>
      <c r="P156" s="1">
        <v>1</v>
      </c>
      <c r="R156" s="1">
        <v>0</v>
      </c>
      <c r="S156" s="1" t="s">
        <v>302</v>
      </c>
    </row>
    <row r="157" spans="1:19" ht="50.1" customHeight="1" x14ac:dyDescent="0.25">
      <c r="A157" s="1" t="s">
        <v>145</v>
      </c>
      <c r="D157" s="1">
        <v>75</v>
      </c>
      <c r="E157" s="4">
        <v>0</v>
      </c>
      <c r="F157" s="1">
        <v>0</v>
      </c>
      <c r="G157" s="1">
        <v>0</v>
      </c>
      <c r="H157" s="1">
        <v>2</v>
      </c>
      <c r="I157" s="1">
        <v>2</v>
      </c>
      <c r="J157" s="1">
        <v>2</v>
      </c>
      <c r="K157" s="1">
        <v>0</v>
      </c>
      <c r="P157" s="1">
        <f>SUM(P156:P156)</f>
        <v>1</v>
      </c>
      <c r="Q157" s="1">
        <v>1</v>
      </c>
      <c r="R157" s="1">
        <v>0</v>
      </c>
      <c r="S157" s="1" t="s">
        <v>146</v>
      </c>
    </row>
    <row r="158" spans="1:19" ht="50.1" customHeight="1" x14ac:dyDescent="0.25">
      <c r="A158" s="1" t="s">
        <v>154</v>
      </c>
      <c r="B158" s="1">
        <f>106-90</f>
        <v>16</v>
      </c>
      <c r="D158" s="1">
        <v>106</v>
      </c>
      <c r="E158" s="4">
        <v>0</v>
      </c>
      <c r="F158" s="1">
        <v>1</v>
      </c>
      <c r="G158" s="1">
        <v>0</v>
      </c>
      <c r="H158" s="1">
        <v>2</v>
      </c>
      <c r="I158" s="1">
        <v>2</v>
      </c>
      <c r="J158" s="1">
        <v>0</v>
      </c>
      <c r="K158" s="1">
        <v>0</v>
      </c>
      <c r="Q158" s="1">
        <v>1</v>
      </c>
      <c r="R158" s="1">
        <v>0</v>
      </c>
      <c r="S158" s="1" t="s">
        <v>155</v>
      </c>
    </row>
    <row r="159" spans="1:19" ht="50.1" customHeight="1" x14ac:dyDescent="0.25">
      <c r="A159" s="1" t="s">
        <v>270</v>
      </c>
      <c r="D159" s="1">
        <v>61</v>
      </c>
      <c r="E159" s="1">
        <v>0</v>
      </c>
      <c r="F159" s="1">
        <v>0</v>
      </c>
      <c r="G159" s="1">
        <v>0</v>
      </c>
      <c r="H159" s="1">
        <v>2</v>
      </c>
      <c r="I159" s="1">
        <v>2</v>
      </c>
      <c r="J159" s="1">
        <v>2</v>
      </c>
      <c r="K159" s="1">
        <v>0</v>
      </c>
      <c r="Q159" s="1">
        <v>1</v>
      </c>
      <c r="R159" s="1">
        <v>0</v>
      </c>
      <c r="S159" s="1" t="s">
        <v>271</v>
      </c>
    </row>
    <row r="160" spans="1:19" ht="50.1" customHeight="1" x14ac:dyDescent="0.25">
      <c r="A160" s="1" t="s">
        <v>280</v>
      </c>
      <c r="D160" s="1">
        <v>335</v>
      </c>
      <c r="E160" s="1">
        <v>0</v>
      </c>
      <c r="F160" s="1">
        <v>0</v>
      </c>
      <c r="G160" s="1">
        <v>0</v>
      </c>
      <c r="I160" s="1">
        <v>2</v>
      </c>
      <c r="J160" s="1">
        <v>2</v>
      </c>
      <c r="K160" s="1">
        <v>0</v>
      </c>
      <c r="Q160" s="1">
        <v>1</v>
      </c>
      <c r="R160" s="1">
        <v>0</v>
      </c>
    </row>
    <row r="161" spans="1:19" ht="50.1" customHeight="1" x14ac:dyDescent="0.25">
      <c r="A161" s="1" t="s">
        <v>291</v>
      </c>
      <c r="D161" s="1">
        <v>68</v>
      </c>
      <c r="E161" s="1">
        <v>0</v>
      </c>
      <c r="F161" s="1">
        <v>0</v>
      </c>
      <c r="G161" s="1">
        <v>0</v>
      </c>
      <c r="H161" s="1">
        <v>2</v>
      </c>
      <c r="I161" s="1">
        <v>2</v>
      </c>
      <c r="J161" s="1">
        <v>2</v>
      </c>
      <c r="K161" s="1">
        <v>0</v>
      </c>
      <c r="Q161" s="1">
        <v>1</v>
      </c>
      <c r="R161" s="1">
        <v>0</v>
      </c>
      <c r="S161" s="1" t="s">
        <v>292</v>
      </c>
    </row>
    <row r="162" spans="1:19" ht="50.1" customHeight="1" x14ac:dyDescent="0.25">
      <c r="B162" s="3"/>
      <c r="E162" s="3"/>
      <c r="F162" s="3"/>
      <c r="G162" s="3"/>
      <c r="H162" s="3"/>
      <c r="I162" s="3"/>
      <c r="J162" s="3"/>
      <c r="K162" s="3"/>
      <c r="L162" s="3"/>
      <c r="M162" s="3"/>
      <c r="N162" s="3"/>
      <c r="O162" s="3"/>
      <c r="P162" s="3"/>
      <c r="Q162" s="3">
        <f>SUM(Q157:Q161)</f>
        <v>5</v>
      </c>
      <c r="R162" s="3"/>
      <c r="S162" s="3"/>
    </row>
    <row r="163" spans="1:19" ht="50.1" customHeight="1" x14ac:dyDescent="0.25">
      <c r="B163" s="3"/>
      <c r="C163" s="3"/>
      <c r="D163" s="3"/>
      <c r="E163" s="3"/>
      <c r="F163" s="3"/>
      <c r="G163" s="3"/>
      <c r="H163" s="3"/>
      <c r="I163" s="3"/>
      <c r="J163" s="3" t="e">
        <f>SUM(#REF!)</f>
        <v>#REF!</v>
      </c>
      <c r="K163" s="3"/>
      <c r="L163" s="1" t="s">
        <v>11</v>
      </c>
      <c r="M163" s="1" t="s">
        <v>12</v>
      </c>
      <c r="N163" s="1" t="s">
        <v>13</v>
      </c>
      <c r="O163" s="1" t="s">
        <v>14</v>
      </c>
      <c r="P163" s="1" t="s">
        <v>15</v>
      </c>
      <c r="Q163" s="1" t="s">
        <v>16</v>
      </c>
      <c r="R163" s="3"/>
      <c r="S163" s="3"/>
    </row>
    <row r="164" spans="1:19" ht="50.1" customHeight="1" x14ac:dyDescent="0.25">
      <c r="A164" s="3"/>
      <c r="B164" s="3"/>
      <c r="C164" s="3"/>
      <c r="D164" s="3"/>
      <c r="E164" s="3"/>
      <c r="F164" s="3"/>
      <c r="G164" s="3"/>
      <c r="H164" s="3"/>
      <c r="I164" s="3"/>
      <c r="J164" s="3" t="e">
        <f>SUM(#REF!)</f>
        <v>#REF!</v>
      </c>
      <c r="K164" s="3"/>
      <c r="L164" s="3">
        <v>2</v>
      </c>
      <c r="M164" s="3">
        <v>43</v>
      </c>
      <c r="N164" s="3">
        <v>0</v>
      </c>
      <c r="O164" s="3">
        <v>10</v>
      </c>
      <c r="P164" s="3">
        <v>100</v>
      </c>
      <c r="Q164" s="3">
        <v>5</v>
      </c>
      <c r="R164" s="3">
        <f>SUM(L164:Q164)</f>
        <v>160</v>
      </c>
      <c r="S164" s="3"/>
    </row>
    <row r="165" spans="1:19" x14ac:dyDescent="0.25">
      <c r="B165" s="3"/>
      <c r="C165" s="3"/>
      <c r="D165" s="3"/>
      <c r="L165" s="8" t="s">
        <v>303</v>
      </c>
      <c r="M165" s="1" t="s">
        <v>304</v>
      </c>
      <c r="N165" s="8" t="s">
        <v>305</v>
      </c>
      <c r="O165" s="8" t="s">
        <v>306</v>
      </c>
      <c r="P165" s="8" t="s">
        <v>307</v>
      </c>
      <c r="Q165" s="8" t="s">
        <v>308</v>
      </c>
    </row>
    <row r="166" spans="1:19" x14ac:dyDescent="0.25">
      <c r="B166" s="3"/>
      <c r="C166" s="3"/>
      <c r="D166" s="3"/>
      <c r="L166" s="11">
        <f>2/160</f>
        <v>1.2500000000000001E-2</v>
      </c>
      <c r="M166" s="12">
        <f>43/160</f>
        <v>0.26874999999999999</v>
      </c>
      <c r="N166" s="11">
        <f>0/160</f>
        <v>0</v>
      </c>
      <c r="O166" s="11">
        <f>10/160</f>
        <v>6.25E-2</v>
      </c>
      <c r="P166" s="11">
        <f>100/160</f>
        <v>0.625</v>
      </c>
      <c r="Q166" s="11">
        <f>5/160</f>
        <v>3.125E-2</v>
      </c>
    </row>
    <row r="167" spans="1:19" x14ac:dyDescent="0.25">
      <c r="B167" s="3"/>
      <c r="C167" s="3"/>
      <c r="D167" s="3"/>
      <c r="L167" s="8" t="s">
        <v>309</v>
      </c>
      <c r="M167" s="1" t="s">
        <v>310</v>
      </c>
      <c r="N167" s="8" t="s">
        <v>311</v>
      </c>
      <c r="O167" s="8" t="s">
        <v>312</v>
      </c>
      <c r="P167" s="8" t="s">
        <v>313</v>
      </c>
      <c r="Q167" s="8" t="s">
        <v>314</v>
      </c>
    </row>
    <row r="168" spans="1:19" x14ac:dyDescent="0.25">
      <c r="B168" s="3"/>
      <c r="C168" s="3"/>
      <c r="D168" s="3"/>
    </row>
    <row r="169" spans="1:19" x14ac:dyDescent="0.25">
      <c r="B169" s="3"/>
      <c r="C169" s="3"/>
      <c r="D169" s="3"/>
    </row>
    <row r="170" spans="1:19" x14ac:dyDescent="0.25">
      <c r="B170" s="3"/>
      <c r="C170" s="3"/>
      <c r="D170" s="3"/>
    </row>
    <row r="174" spans="1:19" ht="50.1" customHeight="1" x14ac:dyDescent="0.25">
      <c r="A174" s="3"/>
      <c r="B174" s="3"/>
      <c r="C174" s="3"/>
      <c r="D174" s="3"/>
      <c r="E174" s="3"/>
      <c r="F174" s="3"/>
      <c r="G174" s="3"/>
      <c r="H174" s="3"/>
      <c r="I174" s="3"/>
      <c r="J174" s="3"/>
      <c r="K174" s="3"/>
      <c r="L174" s="3"/>
      <c r="M174" s="3"/>
      <c r="N174" s="3"/>
      <c r="O174" s="3"/>
      <c r="P174" s="3"/>
      <c r="Q174" s="3"/>
      <c r="R174" s="3"/>
      <c r="S174" s="3"/>
    </row>
    <row r="175" spans="1:19" ht="50.1" customHeight="1" x14ac:dyDescent="0.25">
      <c r="A175" s="3"/>
      <c r="B175" s="3"/>
      <c r="C175" s="3"/>
      <c r="D175" s="3"/>
      <c r="E175" s="3"/>
      <c r="F175" s="3"/>
      <c r="G175" s="3"/>
      <c r="H175" s="3"/>
      <c r="I175" s="3"/>
      <c r="J175" s="3"/>
      <c r="K175" s="3"/>
      <c r="L175" s="3"/>
      <c r="M175" s="3"/>
      <c r="N175" s="3"/>
      <c r="O175" s="3"/>
      <c r="P175" s="3"/>
      <c r="Q175" s="3"/>
      <c r="R175" s="3"/>
      <c r="S175" s="3"/>
    </row>
    <row r="176" spans="1:19" ht="50.1" customHeight="1" x14ac:dyDescent="0.25">
      <c r="A176" s="3"/>
      <c r="B176" s="3"/>
      <c r="C176" s="3"/>
      <c r="D176" s="3"/>
      <c r="E176" s="3"/>
      <c r="F176" s="3"/>
      <c r="G176" s="3"/>
      <c r="H176" s="3"/>
      <c r="I176" s="3"/>
      <c r="J176" s="3"/>
      <c r="K176" s="3"/>
      <c r="L176" s="3"/>
      <c r="M176" s="3"/>
      <c r="N176" s="3"/>
      <c r="O176" s="3"/>
      <c r="P176" s="3"/>
      <c r="Q176" s="3"/>
      <c r="R176" s="3"/>
      <c r="S176" s="3"/>
    </row>
    <row r="177" spans="1:19" ht="50.1" customHeight="1" x14ac:dyDescent="0.25">
      <c r="A177" s="3"/>
      <c r="B177" s="3"/>
      <c r="C177" s="3"/>
      <c r="D177" s="3"/>
      <c r="E177" s="3"/>
      <c r="F177" s="3"/>
      <c r="G177" s="3"/>
      <c r="H177" s="3"/>
      <c r="I177" s="3"/>
      <c r="J177" s="3"/>
      <c r="K177" s="3"/>
      <c r="L177" s="3"/>
      <c r="M177" s="3"/>
      <c r="N177" s="3"/>
      <c r="O177" s="3"/>
      <c r="P177" s="3"/>
      <c r="Q177" s="3"/>
      <c r="R177" s="3"/>
      <c r="S177" s="3"/>
    </row>
    <row r="178" spans="1:19" ht="50.1" customHeight="1" x14ac:dyDescent="0.25">
      <c r="A178" s="3"/>
      <c r="B178" s="3"/>
      <c r="C178" s="3"/>
      <c r="D178" s="3"/>
      <c r="E178" s="3"/>
      <c r="F178" s="3"/>
      <c r="G178" s="3"/>
      <c r="H178" s="3"/>
      <c r="I178" s="3"/>
      <c r="J178" s="3"/>
      <c r="K178" s="3"/>
      <c r="L178" s="3"/>
      <c r="M178" s="3"/>
      <c r="N178" s="3"/>
      <c r="O178" s="3"/>
      <c r="P178" s="3"/>
      <c r="Q178" s="3"/>
      <c r="R178" s="3"/>
      <c r="S178" s="3"/>
    </row>
    <row r="179" spans="1:19" ht="50.1" customHeight="1" x14ac:dyDescent="0.25">
      <c r="A179" s="3"/>
      <c r="B179" s="3"/>
      <c r="C179" s="3"/>
      <c r="D179" s="3"/>
      <c r="E179" s="3"/>
      <c r="F179" s="3"/>
      <c r="G179" s="3"/>
      <c r="H179" s="3"/>
      <c r="I179" s="3"/>
      <c r="J179" s="3"/>
      <c r="K179" s="3"/>
      <c r="L179" s="3"/>
      <c r="M179" s="3"/>
      <c r="N179" s="3"/>
      <c r="O179" s="3"/>
      <c r="P179" s="3"/>
      <c r="Q179" s="3"/>
      <c r="R179" s="3"/>
      <c r="S179" s="3"/>
    </row>
    <row r="180" spans="1:19" ht="50.1" customHeight="1" x14ac:dyDescent="0.25">
      <c r="A180" s="3"/>
      <c r="B180" s="3"/>
      <c r="C180" s="3"/>
      <c r="D180" s="3"/>
      <c r="E180" s="3"/>
      <c r="F180" s="3"/>
      <c r="G180" s="3"/>
      <c r="H180" s="3"/>
      <c r="I180" s="3"/>
      <c r="J180" s="3"/>
      <c r="K180" s="3"/>
      <c r="L180" s="3"/>
      <c r="M180" s="3"/>
      <c r="N180" s="3"/>
      <c r="O180" s="3"/>
      <c r="P180" s="3"/>
      <c r="Q180" s="3"/>
      <c r="R180" s="3"/>
      <c r="S180" s="3"/>
    </row>
    <row r="181" spans="1:19" ht="50.1" customHeight="1" x14ac:dyDescent="0.25">
      <c r="A181" s="3"/>
      <c r="B181" s="3"/>
      <c r="C181" s="3"/>
      <c r="D181" s="3"/>
      <c r="E181" s="3"/>
      <c r="F181" s="3"/>
      <c r="G181" s="3"/>
      <c r="H181" s="3"/>
      <c r="I181" s="3"/>
      <c r="J181" s="3"/>
      <c r="K181" s="3"/>
      <c r="L181" s="3"/>
      <c r="M181" s="3"/>
      <c r="N181" s="3"/>
      <c r="O181" s="3"/>
      <c r="P181" s="3"/>
      <c r="Q181" s="3"/>
      <c r="R181" s="3"/>
      <c r="S181" s="3"/>
    </row>
    <row r="182" spans="1:19" ht="50.1" customHeight="1" x14ac:dyDescent="0.25">
      <c r="A182" s="3"/>
      <c r="B182" s="3"/>
      <c r="C182" s="3"/>
      <c r="D182" s="3"/>
      <c r="E182" s="3"/>
      <c r="F182" s="3"/>
      <c r="G182" s="3"/>
      <c r="H182" s="3"/>
      <c r="I182" s="3"/>
      <c r="J182" s="3"/>
      <c r="K182" s="3"/>
      <c r="L182" s="3"/>
      <c r="M182" s="3"/>
      <c r="N182" s="3"/>
      <c r="O182" s="3"/>
      <c r="P182" s="3"/>
      <c r="Q182" s="3"/>
      <c r="R182" s="3"/>
      <c r="S182" s="3"/>
    </row>
    <row r="183" spans="1:19" ht="50.1" customHeight="1" x14ac:dyDescent="0.25">
      <c r="A183" s="3"/>
      <c r="B183" s="3"/>
      <c r="C183" s="3"/>
      <c r="D183" s="3"/>
      <c r="E183" s="3"/>
      <c r="F183" s="3"/>
      <c r="G183" s="3"/>
      <c r="H183" s="3"/>
      <c r="I183" s="3"/>
      <c r="J183" s="3"/>
      <c r="K183" s="3"/>
      <c r="L183" s="3"/>
      <c r="M183" s="3"/>
      <c r="N183" s="3"/>
      <c r="O183" s="3"/>
      <c r="P183" s="3"/>
      <c r="Q183" s="3"/>
      <c r="R183" s="3"/>
      <c r="S183" s="3"/>
    </row>
    <row r="184" spans="1:19" ht="50.1" customHeight="1" x14ac:dyDescent="0.25">
      <c r="A184" s="3"/>
      <c r="B184" s="3"/>
      <c r="C184" s="3"/>
      <c r="D184" s="3"/>
      <c r="E184" s="3"/>
      <c r="F184" s="3"/>
      <c r="G184" s="3"/>
      <c r="H184" s="3"/>
      <c r="I184" s="3"/>
      <c r="J184" s="3"/>
      <c r="K184" s="3"/>
      <c r="L184" s="3"/>
      <c r="M184" s="3"/>
      <c r="N184" s="3"/>
      <c r="O184" s="3"/>
      <c r="P184" s="3"/>
      <c r="Q184" s="3"/>
      <c r="R184" s="3"/>
      <c r="S184" s="3"/>
    </row>
    <row r="185" spans="1:19" ht="50.1" customHeight="1" x14ac:dyDescent="0.25">
      <c r="A185" s="3"/>
      <c r="B185" s="3"/>
      <c r="C185" s="3"/>
      <c r="D185" s="3"/>
      <c r="E185" s="3"/>
      <c r="F185" s="3"/>
      <c r="G185" s="3"/>
      <c r="H185" s="3"/>
      <c r="I185" s="3"/>
      <c r="J185" s="3"/>
      <c r="K185" s="3"/>
      <c r="L185" s="3"/>
      <c r="M185" s="3"/>
      <c r="N185" s="3"/>
      <c r="O185" s="3"/>
      <c r="P185" s="3"/>
      <c r="Q185" s="3"/>
      <c r="R185" s="3"/>
      <c r="S185" s="3"/>
    </row>
    <row r="186" spans="1:19" ht="50.1" customHeight="1" x14ac:dyDescent="0.25">
      <c r="A186" s="3"/>
      <c r="B186" s="3"/>
      <c r="C186" s="3"/>
      <c r="D186" s="3"/>
      <c r="E186" s="3"/>
      <c r="F186" s="3"/>
      <c r="G186" s="3"/>
      <c r="H186" s="3"/>
      <c r="I186" s="3"/>
      <c r="J186" s="3"/>
      <c r="K186" s="3"/>
      <c r="L186" s="3"/>
      <c r="M186" s="3"/>
      <c r="N186" s="3"/>
      <c r="O186" s="3"/>
      <c r="P186" s="3"/>
      <c r="Q186" s="3"/>
      <c r="R186" s="3"/>
      <c r="S186" s="3"/>
    </row>
    <row r="187" spans="1:19" ht="50.1" customHeight="1" x14ac:dyDescent="0.25">
      <c r="A187" s="3"/>
      <c r="B187" s="3"/>
      <c r="C187" s="3"/>
      <c r="D187" s="3"/>
      <c r="E187" s="3"/>
      <c r="F187" s="3"/>
      <c r="G187" s="3"/>
      <c r="H187" s="3"/>
      <c r="I187" s="3"/>
      <c r="J187" s="3"/>
      <c r="K187" s="3"/>
      <c r="L187" s="3"/>
      <c r="M187" s="3"/>
      <c r="N187" s="3"/>
      <c r="O187" s="3"/>
      <c r="P187" s="3"/>
      <c r="Q187" s="3"/>
      <c r="R187" s="3"/>
      <c r="S187" s="3"/>
    </row>
    <row r="188" spans="1:19" ht="50.1" customHeight="1" x14ac:dyDescent="0.25">
      <c r="A188" s="3"/>
      <c r="B188" s="3"/>
      <c r="C188" s="3"/>
      <c r="D188" s="3"/>
      <c r="E188" s="3"/>
      <c r="F188" s="3"/>
      <c r="G188" s="3"/>
      <c r="H188" s="3"/>
      <c r="I188" s="3"/>
      <c r="J188" s="3"/>
      <c r="K188" s="3"/>
      <c r="L188" s="3"/>
      <c r="M188" s="3"/>
      <c r="N188" s="3"/>
      <c r="O188" s="3"/>
      <c r="P188" s="3"/>
      <c r="Q188" s="3"/>
      <c r="R188" s="3"/>
      <c r="S188" s="3"/>
    </row>
    <row r="189" spans="1:19" ht="50.1" customHeight="1" x14ac:dyDescent="0.25">
      <c r="A189" s="3"/>
      <c r="B189" s="3"/>
      <c r="C189" s="3"/>
      <c r="D189" s="3"/>
      <c r="E189" s="3"/>
      <c r="F189" s="3"/>
      <c r="G189" s="3"/>
      <c r="H189" s="3"/>
      <c r="I189" s="3"/>
      <c r="J189" s="3"/>
      <c r="K189" s="3"/>
      <c r="L189" s="3"/>
      <c r="M189" s="3"/>
      <c r="N189" s="3"/>
      <c r="O189" s="3"/>
      <c r="P189" s="3"/>
      <c r="Q189" s="3"/>
      <c r="R189" s="3"/>
      <c r="S189" s="3"/>
    </row>
    <row r="190" spans="1:19" ht="50.1" customHeight="1" x14ac:dyDescent="0.25">
      <c r="A190" s="3"/>
      <c r="B190" s="3"/>
      <c r="C190" s="3"/>
      <c r="D190" s="3"/>
      <c r="E190" s="3"/>
      <c r="F190" s="3"/>
      <c r="G190" s="3"/>
      <c r="H190" s="3"/>
      <c r="I190" s="3"/>
      <c r="J190" s="3"/>
      <c r="K190" s="3"/>
      <c r="L190" s="3"/>
      <c r="M190" s="3"/>
      <c r="N190" s="3"/>
      <c r="O190" s="3"/>
      <c r="P190" s="3"/>
      <c r="Q190" s="3"/>
      <c r="R190" s="3"/>
      <c r="S190" s="3"/>
    </row>
    <row r="191" spans="1:19" ht="50.1" customHeight="1" x14ac:dyDescent="0.25">
      <c r="A191" s="3"/>
      <c r="B191" s="3"/>
      <c r="C191" s="3"/>
      <c r="D191" s="3"/>
      <c r="E191" s="3"/>
      <c r="F191" s="3"/>
      <c r="G191" s="3"/>
      <c r="H191" s="3"/>
      <c r="I191" s="3"/>
      <c r="J191" s="3"/>
      <c r="K191" s="3"/>
      <c r="L191" s="3"/>
      <c r="M191" s="3"/>
      <c r="N191" s="3"/>
      <c r="O191" s="3"/>
      <c r="P191" s="3"/>
      <c r="Q191" s="3"/>
      <c r="R191" s="3"/>
      <c r="S191" s="3"/>
    </row>
    <row r="192" spans="1:19" ht="50.1" customHeight="1" x14ac:dyDescent="0.25">
      <c r="A192" s="3"/>
      <c r="B192" s="3"/>
      <c r="C192" s="3"/>
      <c r="D192" s="3"/>
      <c r="E192" s="3"/>
      <c r="F192" s="3"/>
      <c r="G192" s="3"/>
      <c r="H192" s="3"/>
      <c r="I192" s="3"/>
      <c r="J192" s="3"/>
      <c r="K192" s="3"/>
      <c r="L192" s="3"/>
      <c r="M192" s="3"/>
      <c r="N192" s="3"/>
      <c r="O192" s="3"/>
      <c r="P192" s="3"/>
      <c r="Q192" s="3"/>
      <c r="R192" s="3"/>
      <c r="S192" s="3"/>
    </row>
    <row r="193" spans="1:19" ht="50.1" customHeight="1" x14ac:dyDescent="0.25">
      <c r="A193" s="3"/>
      <c r="B193" s="3"/>
      <c r="C193" s="3"/>
      <c r="D193" s="3"/>
      <c r="E193" s="3"/>
      <c r="F193" s="3"/>
      <c r="G193" s="3"/>
      <c r="H193" s="3"/>
      <c r="I193" s="3"/>
      <c r="J193" s="3"/>
      <c r="K193" s="3"/>
      <c r="L193" s="3"/>
      <c r="M193" s="3"/>
      <c r="N193" s="3"/>
      <c r="O193" s="3"/>
      <c r="P193" s="3"/>
      <c r="Q193" s="3"/>
      <c r="R193" s="3"/>
      <c r="S193" s="3"/>
    </row>
    <row r="194" spans="1:19" ht="50.1" customHeight="1" x14ac:dyDescent="0.25">
      <c r="A194" s="3"/>
      <c r="B194" s="3"/>
      <c r="C194" s="3"/>
      <c r="D194" s="3"/>
      <c r="E194" s="3"/>
      <c r="F194" s="3"/>
      <c r="G194" s="3"/>
      <c r="H194" s="3"/>
      <c r="I194" s="3"/>
      <c r="J194" s="3"/>
      <c r="K194" s="3"/>
      <c r="L194" s="3"/>
      <c r="M194" s="3"/>
      <c r="N194" s="3"/>
      <c r="O194" s="3"/>
      <c r="P194" s="3"/>
      <c r="Q194" s="3"/>
      <c r="R194" s="3"/>
      <c r="S194" s="3"/>
    </row>
    <row r="195" spans="1:19" ht="50.1" customHeight="1" x14ac:dyDescent="0.25">
      <c r="A195" s="3"/>
      <c r="B195" s="3"/>
      <c r="C195" s="3"/>
      <c r="D195" s="3"/>
      <c r="E195" s="3"/>
      <c r="F195" s="3"/>
      <c r="G195" s="3"/>
      <c r="H195" s="3"/>
      <c r="I195" s="3"/>
      <c r="J195" s="3"/>
      <c r="K195" s="3"/>
      <c r="L195" s="3"/>
      <c r="M195" s="3"/>
      <c r="N195" s="3"/>
      <c r="O195" s="3"/>
      <c r="P195" s="3"/>
      <c r="Q195" s="3"/>
      <c r="R195" s="3"/>
      <c r="S195" s="3"/>
    </row>
    <row r="196" spans="1:19" ht="50.1" customHeight="1" x14ac:dyDescent="0.25">
      <c r="A196" s="3"/>
      <c r="B196" s="3"/>
      <c r="C196" s="3"/>
      <c r="D196" s="3"/>
      <c r="E196" s="3"/>
      <c r="F196" s="3"/>
      <c r="G196" s="3"/>
      <c r="H196" s="3"/>
      <c r="I196" s="3"/>
      <c r="J196" s="3"/>
      <c r="K196" s="3"/>
      <c r="L196" s="3"/>
      <c r="M196" s="3"/>
      <c r="N196" s="3"/>
      <c r="O196" s="3"/>
      <c r="P196" s="3"/>
      <c r="Q196" s="3"/>
      <c r="R196" s="3"/>
      <c r="S196" s="3"/>
    </row>
    <row r="197" spans="1:19" ht="50.1" customHeight="1" x14ac:dyDescent="0.25">
      <c r="A197" s="3"/>
      <c r="B197" s="3"/>
      <c r="C197" s="3"/>
      <c r="D197" s="3"/>
      <c r="E197" s="3"/>
      <c r="F197" s="3"/>
      <c r="G197" s="3"/>
      <c r="H197" s="3"/>
      <c r="I197" s="3"/>
      <c r="J197" s="3"/>
      <c r="K197" s="3"/>
      <c r="L197" s="3"/>
      <c r="M197" s="3"/>
      <c r="N197" s="3"/>
      <c r="O197" s="3"/>
      <c r="P197" s="3"/>
      <c r="Q197" s="3"/>
      <c r="R197" s="3"/>
      <c r="S197" s="3"/>
    </row>
    <row r="198" spans="1:19" ht="50.1" customHeight="1" x14ac:dyDescent="0.25">
      <c r="A198" s="3"/>
      <c r="B198" s="3"/>
      <c r="C198" s="3"/>
      <c r="D198" s="3"/>
      <c r="E198" s="3"/>
      <c r="F198" s="3"/>
      <c r="G198" s="3"/>
      <c r="H198" s="3"/>
      <c r="I198" s="3"/>
      <c r="J198" s="3"/>
      <c r="K198" s="3"/>
      <c r="L198" s="3"/>
      <c r="M198" s="3"/>
      <c r="N198" s="3"/>
      <c r="O198" s="3"/>
      <c r="P198" s="3"/>
      <c r="Q198" s="3"/>
      <c r="R198" s="3"/>
      <c r="S198" s="3"/>
    </row>
    <row r="199" spans="1:19" ht="50.1" customHeight="1" x14ac:dyDescent="0.25">
      <c r="A199" s="3"/>
      <c r="B199" s="3"/>
      <c r="C199" s="3"/>
      <c r="D199" s="3"/>
      <c r="E199" s="3"/>
      <c r="F199" s="3"/>
      <c r="G199" s="3"/>
      <c r="H199" s="3"/>
      <c r="I199" s="3"/>
      <c r="J199" s="3"/>
      <c r="K199" s="3"/>
      <c r="L199" s="3"/>
      <c r="M199" s="3"/>
      <c r="N199" s="3"/>
      <c r="O199" s="3"/>
      <c r="P199" s="3"/>
      <c r="Q199" s="3"/>
      <c r="R199" s="3"/>
      <c r="S199" s="3"/>
    </row>
    <row r="200" spans="1:19" ht="50.1" customHeight="1" x14ac:dyDescent="0.25">
      <c r="A200" s="3"/>
      <c r="B200" s="3"/>
      <c r="C200" s="3"/>
      <c r="D200" s="3"/>
      <c r="E200" s="3"/>
      <c r="F200" s="3"/>
      <c r="G200" s="3"/>
      <c r="H200" s="3"/>
      <c r="I200" s="3"/>
      <c r="J200" s="3"/>
      <c r="K200" s="3"/>
      <c r="L200" s="3"/>
      <c r="M200" s="3"/>
      <c r="N200" s="3"/>
      <c r="O200" s="3"/>
      <c r="P200" s="3"/>
      <c r="Q200" s="3"/>
      <c r="R200" s="3"/>
      <c r="S200" s="3"/>
    </row>
    <row r="201" spans="1:19" ht="50.1" customHeight="1" x14ac:dyDescent="0.25">
      <c r="A201" s="3"/>
      <c r="B201" s="3"/>
      <c r="C201" s="3"/>
      <c r="D201" s="3"/>
      <c r="E201" s="3"/>
      <c r="F201" s="3"/>
      <c r="G201" s="3"/>
      <c r="H201" s="3"/>
      <c r="I201" s="3"/>
      <c r="J201" s="3"/>
      <c r="K201" s="3"/>
      <c r="L201" s="3"/>
      <c r="M201" s="3"/>
      <c r="N201" s="3"/>
      <c r="O201" s="3"/>
      <c r="P201" s="3"/>
      <c r="Q201" s="3"/>
      <c r="R201" s="3"/>
      <c r="S201" s="3"/>
    </row>
    <row r="202" spans="1:19" ht="50.1" customHeight="1" x14ac:dyDescent="0.25">
      <c r="A202" s="3"/>
      <c r="B202" s="3"/>
      <c r="C202" s="3"/>
      <c r="D202" s="3"/>
      <c r="E202" s="3"/>
      <c r="F202" s="3"/>
      <c r="G202" s="3"/>
      <c r="H202" s="3"/>
      <c r="I202" s="3"/>
      <c r="J202" s="3"/>
      <c r="K202" s="3"/>
      <c r="L202" s="3"/>
      <c r="M202" s="3"/>
      <c r="N202" s="3"/>
      <c r="O202" s="3"/>
      <c r="P202" s="3"/>
      <c r="Q202" s="3"/>
      <c r="R202" s="3"/>
      <c r="S202" s="3"/>
    </row>
    <row r="203" spans="1:19" ht="50.1" customHeight="1" x14ac:dyDescent="0.25">
      <c r="A203" s="3"/>
      <c r="B203" s="3"/>
      <c r="C203" s="3"/>
      <c r="D203" s="3"/>
      <c r="E203" s="3"/>
      <c r="F203" s="3"/>
      <c r="G203" s="3"/>
      <c r="H203" s="3"/>
      <c r="I203" s="3"/>
      <c r="J203" s="3"/>
      <c r="K203" s="3"/>
      <c r="L203" s="3"/>
      <c r="M203" s="3"/>
      <c r="N203" s="3"/>
      <c r="O203" s="3"/>
      <c r="P203" s="3"/>
      <c r="Q203" s="3"/>
      <c r="R203" s="3"/>
      <c r="S203" s="3"/>
    </row>
    <row r="204" spans="1:19" ht="50.1" customHeight="1" x14ac:dyDescent="0.25">
      <c r="A204" s="3"/>
      <c r="B204" s="3"/>
      <c r="C204" s="3"/>
      <c r="D204" s="3"/>
      <c r="E204" s="3"/>
      <c r="F204" s="3"/>
      <c r="G204" s="3"/>
      <c r="H204" s="3"/>
      <c r="I204" s="3"/>
      <c r="J204" s="3"/>
      <c r="K204" s="3"/>
      <c r="L204" s="3"/>
      <c r="M204" s="3"/>
      <c r="N204" s="3"/>
      <c r="O204" s="3"/>
      <c r="P204" s="3"/>
      <c r="Q204" s="3"/>
      <c r="R204" s="3"/>
      <c r="S204" s="3"/>
    </row>
    <row r="205" spans="1:19" ht="50.1" customHeight="1" x14ac:dyDescent="0.25">
      <c r="A205" s="3"/>
      <c r="B205" s="3"/>
      <c r="C205" s="3"/>
      <c r="D205" s="3"/>
      <c r="E205" s="3"/>
      <c r="F205" s="3"/>
      <c r="G205" s="3"/>
      <c r="H205" s="3"/>
      <c r="I205" s="3"/>
      <c r="J205" s="3"/>
      <c r="K205" s="3"/>
      <c r="L205" s="3"/>
      <c r="M205" s="3"/>
      <c r="N205" s="3"/>
      <c r="O205" s="3"/>
      <c r="P205" s="3"/>
      <c r="Q205" s="3"/>
      <c r="R205" s="3"/>
      <c r="S205" s="3"/>
    </row>
    <row r="206" spans="1:19" ht="50.1" customHeight="1" x14ac:dyDescent="0.25">
      <c r="A206" s="3"/>
      <c r="B206" s="3"/>
      <c r="C206" s="3"/>
      <c r="D206" s="3"/>
      <c r="E206" s="3"/>
      <c r="F206" s="3"/>
      <c r="G206" s="3"/>
      <c r="H206" s="3"/>
      <c r="I206" s="3"/>
      <c r="J206" s="3"/>
      <c r="K206" s="3"/>
      <c r="L206" s="3"/>
      <c r="M206" s="3"/>
      <c r="N206" s="3"/>
      <c r="O206" s="3"/>
      <c r="P206" s="3"/>
      <c r="Q206" s="3"/>
      <c r="R206" s="3"/>
      <c r="S206" s="3"/>
    </row>
    <row r="207" spans="1:19" ht="50.1" customHeight="1" x14ac:dyDescent="0.25">
      <c r="A207" s="3"/>
      <c r="B207" s="3"/>
      <c r="C207" s="3"/>
      <c r="D207" s="3"/>
      <c r="E207" s="3"/>
      <c r="F207" s="3"/>
      <c r="G207" s="3"/>
      <c r="H207" s="3"/>
      <c r="I207" s="3"/>
      <c r="J207" s="3"/>
      <c r="K207" s="3"/>
      <c r="L207" s="3"/>
      <c r="M207" s="3"/>
      <c r="N207" s="3"/>
      <c r="O207" s="3"/>
      <c r="P207" s="3"/>
      <c r="Q207" s="3"/>
      <c r="R207" s="3"/>
      <c r="S207" s="3"/>
    </row>
    <row r="208" spans="1:19" ht="50.1" customHeight="1" x14ac:dyDescent="0.25">
      <c r="A208" s="3"/>
      <c r="B208" s="3"/>
      <c r="C208" s="3"/>
      <c r="D208" s="3"/>
      <c r="E208" s="3"/>
      <c r="F208" s="3"/>
      <c r="G208" s="3"/>
      <c r="H208" s="3"/>
      <c r="I208" s="3"/>
      <c r="J208" s="3"/>
      <c r="K208" s="3"/>
      <c r="L208" s="3"/>
      <c r="M208" s="3"/>
      <c r="N208" s="3"/>
      <c r="O208" s="3"/>
      <c r="P208" s="3"/>
      <c r="Q208" s="3"/>
      <c r="R208" s="3"/>
      <c r="S208" s="3"/>
    </row>
    <row r="209" spans="1:19" ht="50.1" customHeight="1" x14ac:dyDescent="0.25">
      <c r="A209" s="3"/>
      <c r="B209" s="3"/>
      <c r="C209" s="3"/>
      <c r="D209" s="3"/>
      <c r="E209" s="3"/>
      <c r="F209" s="3"/>
      <c r="G209" s="3"/>
      <c r="H209" s="3"/>
      <c r="I209" s="3"/>
      <c r="J209" s="3"/>
      <c r="K209" s="3"/>
      <c r="L209" s="3"/>
      <c r="M209" s="3"/>
      <c r="N209" s="3"/>
      <c r="O209" s="3"/>
      <c r="P209" s="3"/>
      <c r="Q209" s="3"/>
      <c r="R209" s="3"/>
      <c r="S209" s="3"/>
    </row>
    <row r="210" spans="1:19" ht="50.1" customHeight="1" x14ac:dyDescent="0.25">
      <c r="A210" s="3"/>
      <c r="B210" s="3"/>
      <c r="C210" s="3"/>
      <c r="D210" s="3"/>
      <c r="E210" s="3"/>
      <c r="F210" s="3"/>
      <c r="G210" s="3"/>
      <c r="H210" s="3"/>
      <c r="I210" s="3"/>
      <c r="J210" s="3"/>
      <c r="K210" s="3"/>
      <c r="L210" s="3"/>
      <c r="M210" s="3"/>
      <c r="N210" s="3"/>
      <c r="O210" s="3"/>
      <c r="P210" s="3"/>
      <c r="Q210" s="3"/>
      <c r="R210" s="3"/>
      <c r="S210" s="3"/>
    </row>
    <row r="211" spans="1:19" ht="50.1" customHeight="1" x14ac:dyDescent="0.25">
      <c r="A211" s="3"/>
      <c r="B211" s="3"/>
      <c r="C211" s="3"/>
      <c r="D211" s="3"/>
      <c r="E211" s="3"/>
      <c r="F211" s="3"/>
      <c r="G211" s="3"/>
      <c r="H211" s="3"/>
      <c r="I211" s="3"/>
      <c r="J211" s="3"/>
      <c r="K211" s="3"/>
      <c r="L211" s="3"/>
      <c r="M211" s="3"/>
      <c r="N211" s="3"/>
      <c r="O211" s="3"/>
      <c r="P211" s="3"/>
      <c r="Q211" s="3"/>
      <c r="R211" s="3"/>
      <c r="S211" s="3"/>
    </row>
    <row r="212" spans="1:19" ht="50.1" customHeight="1" x14ac:dyDescent="0.25">
      <c r="A212" s="3"/>
      <c r="B212" s="3"/>
      <c r="C212" s="3"/>
      <c r="D212" s="3"/>
      <c r="E212" s="3"/>
      <c r="F212" s="3"/>
      <c r="G212" s="3"/>
      <c r="H212" s="3"/>
      <c r="I212" s="3"/>
      <c r="J212" s="3"/>
      <c r="K212" s="3"/>
      <c r="L212" s="3"/>
      <c r="M212" s="3"/>
      <c r="N212" s="3"/>
      <c r="O212" s="3"/>
      <c r="P212" s="3"/>
      <c r="Q212" s="3"/>
      <c r="R212" s="3"/>
      <c r="S212" s="3"/>
    </row>
    <row r="213" spans="1:19" ht="50.1" customHeight="1" x14ac:dyDescent="0.25">
      <c r="A213" s="3"/>
      <c r="B213" s="3"/>
      <c r="C213" s="3"/>
      <c r="D213" s="3"/>
      <c r="E213" s="3"/>
      <c r="F213" s="3"/>
      <c r="G213" s="3"/>
      <c r="H213" s="3"/>
      <c r="I213" s="3"/>
      <c r="J213" s="3"/>
      <c r="K213" s="3"/>
      <c r="L213" s="3"/>
      <c r="M213" s="3"/>
      <c r="N213" s="3"/>
      <c r="O213" s="3"/>
      <c r="P213" s="3"/>
      <c r="Q213" s="3"/>
      <c r="R213" s="3"/>
      <c r="S213" s="3"/>
    </row>
    <row r="214" spans="1:19" ht="50.1" customHeight="1" x14ac:dyDescent="0.25">
      <c r="A214" s="3"/>
      <c r="B214" s="3"/>
      <c r="C214" s="3"/>
      <c r="D214" s="3"/>
      <c r="E214" s="3"/>
      <c r="F214" s="3"/>
      <c r="G214" s="3"/>
      <c r="H214" s="3"/>
      <c r="I214" s="3"/>
      <c r="J214" s="3"/>
      <c r="K214" s="3"/>
      <c r="L214" s="3"/>
      <c r="M214" s="3"/>
      <c r="N214" s="3"/>
      <c r="O214" s="3"/>
      <c r="P214" s="3"/>
      <c r="Q214" s="3"/>
      <c r="R214" s="3"/>
      <c r="S214" s="3"/>
    </row>
    <row r="215" spans="1:19" ht="50.1" customHeight="1" x14ac:dyDescent="0.25">
      <c r="A215" s="3"/>
      <c r="B215" s="3"/>
      <c r="C215" s="3"/>
      <c r="D215" s="3"/>
      <c r="E215" s="3"/>
      <c r="F215" s="3"/>
      <c r="G215" s="3"/>
      <c r="H215" s="3"/>
      <c r="I215" s="3"/>
      <c r="J215" s="3"/>
      <c r="K215" s="3"/>
      <c r="L215" s="3"/>
      <c r="M215" s="3"/>
      <c r="N215" s="3"/>
      <c r="O215" s="3"/>
      <c r="P215" s="3"/>
      <c r="Q215" s="3"/>
      <c r="R215" s="3"/>
      <c r="S215" s="3"/>
    </row>
    <row r="216" spans="1:19" ht="50.1" customHeight="1" x14ac:dyDescent="0.25">
      <c r="A216" s="3"/>
      <c r="B216" s="3"/>
      <c r="C216" s="3"/>
      <c r="D216" s="3"/>
      <c r="E216" s="3"/>
      <c r="F216" s="3"/>
      <c r="G216" s="3"/>
      <c r="H216" s="3"/>
      <c r="I216" s="3"/>
      <c r="J216" s="3"/>
      <c r="K216" s="3"/>
      <c r="L216" s="3"/>
      <c r="M216" s="3"/>
      <c r="N216" s="3"/>
      <c r="O216" s="3"/>
      <c r="P216" s="3"/>
      <c r="Q216" s="3"/>
      <c r="R216" s="3"/>
      <c r="S216" s="3"/>
    </row>
    <row r="217" spans="1:19" ht="50.1" customHeight="1" x14ac:dyDescent="0.25">
      <c r="A217" s="3"/>
      <c r="B217" s="3"/>
      <c r="C217" s="3"/>
      <c r="D217" s="3"/>
      <c r="E217" s="3"/>
      <c r="F217" s="3"/>
      <c r="G217" s="3"/>
      <c r="H217" s="3"/>
      <c r="I217" s="3"/>
      <c r="J217" s="3"/>
      <c r="K217" s="3"/>
      <c r="L217" s="3"/>
      <c r="M217" s="3"/>
      <c r="N217" s="3"/>
      <c r="O217" s="3"/>
      <c r="P217" s="3"/>
      <c r="Q217" s="3"/>
      <c r="R217" s="3"/>
      <c r="S217" s="3"/>
    </row>
    <row r="218" spans="1:19" ht="50.1" customHeight="1" x14ac:dyDescent="0.25">
      <c r="A218" s="3"/>
      <c r="B218" s="3"/>
      <c r="C218" s="3"/>
      <c r="D218" s="3"/>
      <c r="E218" s="3"/>
      <c r="F218" s="3"/>
      <c r="G218" s="3"/>
      <c r="H218" s="3"/>
      <c r="I218" s="3"/>
      <c r="J218" s="3"/>
      <c r="K218" s="3"/>
      <c r="L218" s="3"/>
      <c r="M218" s="3"/>
      <c r="N218" s="3"/>
      <c r="O218" s="3"/>
      <c r="P218" s="3"/>
      <c r="Q218" s="3"/>
      <c r="R218" s="3"/>
      <c r="S218" s="3"/>
    </row>
    <row r="219" spans="1:19" ht="50.1" customHeight="1" x14ac:dyDescent="0.25">
      <c r="A219" s="3"/>
      <c r="B219" s="3"/>
      <c r="C219" s="3"/>
      <c r="D219" s="3"/>
      <c r="E219" s="3"/>
      <c r="F219" s="3"/>
      <c r="G219" s="3"/>
      <c r="H219" s="3"/>
      <c r="I219" s="3"/>
      <c r="J219" s="3"/>
      <c r="K219" s="3"/>
      <c r="L219" s="3"/>
      <c r="M219" s="3"/>
      <c r="N219" s="3"/>
      <c r="O219" s="3"/>
      <c r="P219" s="3"/>
      <c r="Q219" s="3"/>
      <c r="R219" s="3"/>
      <c r="S219" s="3"/>
    </row>
    <row r="220" spans="1:19" ht="50.1" customHeight="1" x14ac:dyDescent="0.25">
      <c r="A220" s="3"/>
      <c r="B220" s="3"/>
      <c r="C220" s="3"/>
      <c r="D220" s="3"/>
      <c r="E220" s="3"/>
      <c r="F220" s="3"/>
      <c r="G220" s="3"/>
      <c r="H220" s="3"/>
      <c r="I220" s="3"/>
      <c r="J220" s="3"/>
      <c r="K220" s="3"/>
      <c r="L220" s="3"/>
      <c r="M220" s="3"/>
      <c r="N220" s="3"/>
      <c r="O220" s="3"/>
      <c r="P220" s="3"/>
      <c r="Q220" s="3"/>
      <c r="R220" s="3"/>
      <c r="S220" s="3"/>
    </row>
    <row r="221" spans="1:19" ht="50.1" customHeight="1" x14ac:dyDescent="0.25">
      <c r="A221" s="3"/>
      <c r="B221" s="3"/>
      <c r="C221" s="3"/>
      <c r="D221" s="3"/>
      <c r="E221" s="3"/>
      <c r="F221" s="3"/>
      <c r="G221" s="3"/>
      <c r="H221" s="3"/>
      <c r="I221" s="3"/>
      <c r="J221" s="3"/>
      <c r="K221" s="3"/>
      <c r="L221" s="3"/>
      <c r="M221" s="3"/>
      <c r="N221" s="3"/>
      <c r="O221" s="3"/>
      <c r="P221" s="3"/>
      <c r="Q221" s="3"/>
      <c r="R221" s="3"/>
      <c r="S221" s="3"/>
    </row>
    <row r="222" spans="1:19" ht="50.1" customHeight="1" x14ac:dyDescent="0.25">
      <c r="A222" s="3"/>
      <c r="B222" s="3"/>
      <c r="C222" s="3"/>
      <c r="D222" s="3"/>
      <c r="E222" s="3"/>
      <c r="F222" s="3"/>
      <c r="G222" s="3"/>
      <c r="H222" s="3"/>
      <c r="I222" s="3"/>
      <c r="J222" s="3"/>
      <c r="K222" s="3"/>
      <c r="L222" s="3"/>
      <c r="M222" s="3"/>
      <c r="N222" s="3"/>
      <c r="O222" s="3"/>
      <c r="P222" s="3"/>
      <c r="Q222" s="3"/>
      <c r="R222" s="3"/>
      <c r="S222" s="3"/>
    </row>
    <row r="223" spans="1:19" ht="50.1" customHeight="1" x14ac:dyDescent="0.25">
      <c r="A223" s="3"/>
      <c r="B223" s="3"/>
      <c r="C223" s="3"/>
      <c r="D223" s="3"/>
      <c r="E223" s="3"/>
      <c r="F223" s="3"/>
      <c r="G223" s="3"/>
      <c r="H223" s="3"/>
      <c r="I223" s="3"/>
      <c r="J223" s="3"/>
      <c r="K223" s="3"/>
      <c r="L223" s="3"/>
      <c r="M223" s="3"/>
      <c r="N223" s="3"/>
      <c r="O223" s="3"/>
      <c r="P223" s="3"/>
      <c r="Q223" s="3"/>
      <c r="R223" s="3"/>
      <c r="S223" s="3"/>
    </row>
    <row r="224" spans="1:19" ht="50.1" customHeight="1" x14ac:dyDescent="0.25">
      <c r="A224" s="3"/>
      <c r="B224" s="3"/>
      <c r="C224" s="3"/>
      <c r="D224" s="3"/>
      <c r="E224" s="3"/>
      <c r="F224" s="3"/>
      <c r="G224" s="3"/>
      <c r="H224" s="3"/>
      <c r="I224" s="3"/>
      <c r="J224" s="3"/>
      <c r="K224" s="3"/>
      <c r="L224" s="3"/>
      <c r="M224" s="3"/>
      <c r="N224" s="3"/>
      <c r="O224" s="3"/>
      <c r="P224" s="3"/>
      <c r="Q224" s="3"/>
      <c r="R224" s="3"/>
      <c r="S224" s="3"/>
    </row>
    <row r="225" spans="1:19" ht="50.1" customHeight="1" x14ac:dyDescent="0.25">
      <c r="A225" s="3"/>
      <c r="B225" s="3"/>
      <c r="C225" s="3"/>
      <c r="D225" s="3"/>
      <c r="E225" s="3"/>
      <c r="F225" s="3"/>
      <c r="G225" s="3"/>
      <c r="H225" s="3"/>
      <c r="I225" s="3"/>
      <c r="J225" s="3"/>
      <c r="K225" s="3"/>
      <c r="L225" s="3"/>
      <c r="M225" s="3"/>
      <c r="N225" s="3"/>
      <c r="O225" s="3"/>
      <c r="P225" s="3"/>
      <c r="Q225" s="3"/>
      <c r="R225" s="3"/>
      <c r="S225" s="3"/>
    </row>
    <row r="226" spans="1:19" ht="50.1" customHeight="1" x14ac:dyDescent="0.25">
      <c r="A226" s="3"/>
      <c r="B226" s="3"/>
      <c r="C226" s="3"/>
      <c r="D226" s="3"/>
      <c r="E226" s="3"/>
      <c r="F226" s="3"/>
      <c r="G226" s="3"/>
      <c r="H226" s="3"/>
      <c r="I226" s="3"/>
      <c r="J226" s="3"/>
      <c r="K226" s="3"/>
      <c r="L226" s="3"/>
      <c r="M226" s="3"/>
      <c r="N226" s="3"/>
      <c r="O226" s="3"/>
      <c r="P226" s="3"/>
      <c r="Q226" s="3"/>
      <c r="R226" s="3"/>
      <c r="S226" s="3"/>
    </row>
    <row r="227" spans="1:19" ht="50.1" customHeight="1" x14ac:dyDescent="0.25">
      <c r="A227" s="3"/>
      <c r="B227" s="3"/>
      <c r="C227" s="3"/>
      <c r="D227" s="3"/>
      <c r="E227" s="3"/>
      <c r="F227" s="3"/>
      <c r="G227" s="3"/>
      <c r="H227" s="3"/>
      <c r="I227" s="3"/>
      <c r="J227" s="3"/>
      <c r="K227" s="3"/>
      <c r="L227" s="3"/>
      <c r="M227" s="3"/>
      <c r="N227" s="3"/>
      <c r="O227" s="3"/>
      <c r="P227" s="3"/>
      <c r="Q227" s="3"/>
      <c r="R227" s="3"/>
      <c r="S227" s="3"/>
    </row>
    <row r="228" spans="1:19" ht="50.1" customHeight="1" x14ac:dyDescent="0.25">
      <c r="A228" s="3"/>
      <c r="B228" s="3"/>
      <c r="C228" s="3"/>
      <c r="D228" s="3"/>
      <c r="E228" s="3"/>
      <c r="F228" s="3"/>
      <c r="G228" s="3"/>
      <c r="H228" s="3"/>
      <c r="I228" s="3"/>
      <c r="J228" s="3"/>
      <c r="K228" s="3"/>
      <c r="L228" s="3"/>
      <c r="M228" s="3"/>
      <c r="N228" s="3"/>
      <c r="O228" s="3"/>
      <c r="P228" s="3"/>
      <c r="Q228" s="3"/>
      <c r="R228" s="3"/>
      <c r="S228" s="3"/>
    </row>
    <row r="229" spans="1:19" ht="50.1" customHeight="1" x14ac:dyDescent="0.25">
      <c r="A229" s="3"/>
      <c r="B229" s="3"/>
      <c r="C229" s="3"/>
      <c r="D229" s="3"/>
      <c r="E229" s="3"/>
      <c r="F229" s="3"/>
      <c r="G229" s="3"/>
      <c r="H229" s="3"/>
      <c r="I229" s="3"/>
      <c r="J229" s="3"/>
      <c r="K229" s="3"/>
      <c r="L229" s="3"/>
      <c r="M229" s="3"/>
      <c r="N229" s="3"/>
      <c r="O229" s="3"/>
      <c r="P229" s="3"/>
      <c r="Q229" s="3"/>
      <c r="R229" s="3"/>
      <c r="S229" s="3"/>
    </row>
    <row r="230" spans="1:19" ht="50.1" customHeight="1" x14ac:dyDescent="0.25">
      <c r="A230" s="3"/>
      <c r="B230" s="3"/>
      <c r="C230" s="3"/>
      <c r="D230" s="3"/>
      <c r="E230" s="3"/>
      <c r="F230" s="3"/>
      <c r="G230" s="3"/>
      <c r="H230" s="3"/>
      <c r="I230" s="3"/>
      <c r="J230" s="3"/>
      <c r="K230" s="3"/>
      <c r="L230" s="3"/>
      <c r="M230" s="3"/>
      <c r="N230" s="3"/>
      <c r="O230" s="3"/>
      <c r="P230" s="3"/>
      <c r="Q230" s="3"/>
      <c r="R230" s="3"/>
      <c r="S230" s="3"/>
    </row>
    <row r="231" spans="1:19" ht="50.1" customHeight="1" x14ac:dyDescent="0.25">
      <c r="A231" s="3"/>
      <c r="B231" s="3"/>
      <c r="C231" s="3"/>
      <c r="D231" s="3"/>
      <c r="E231" s="3"/>
      <c r="F231" s="3"/>
      <c r="G231" s="3"/>
      <c r="H231" s="3"/>
      <c r="I231" s="3"/>
      <c r="J231" s="3"/>
      <c r="K231" s="3"/>
      <c r="L231" s="3"/>
      <c r="M231" s="3"/>
      <c r="N231" s="3"/>
      <c r="O231" s="3"/>
      <c r="P231" s="3"/>
      <c r="Q231" s="3"/>
      <c r="R231" s="3"/>
      <c r="S231" s="3"/>
    </row>
    <row r="232" spans="1:19" ht="50.1" customHeight="1" x14ac:dyDescent="0.25">
      <c r="A232" s="3"/>
      <c r="B232" s="3"/>
      <c r="C232" s="3"/>
      <c r="D232" s="3"/>
      <c r="E232" s="3"/>
      <c r="F232" s="3"/>
      <c r="G232" s="3"/>
      <c r="H232" s="3"/>
      <c r="I232" s="3"/>
      <c r="J232" s="3"/>
      <c r="K232" s="3"/>
      <c r="L232" s="3"/>
      <c r="M232" s="3"/>
      <c r="N232" s="3"/>
      <c r="O232" s="3"/>
      <c r="P232" s="3"/>
      <c r="Q232" s="3"/>
      <c r="R232" s="3"/>
      <c r="S232" s="3"/>
    </row>
    <row r="233" spans="1:19" ht="50.1" customHeight="1" x14ac:dyDescent="0.25">
      <c r="A233" s="3"/>
      <c r="B233" s="3"/>
      <c r="C233" s="3"/>
      <c r="D233" s="3"/>
      <c r="E233" s="3"/>
      <c r="F233" s="3"/>
      <c r="G233" s="3"/>
      <c r="H233" s="3"/>
      <c r="I233" s="3"/>
      <c r="J233" s="3"/>
      <c r="K233" s="3"/>
      <c r="L233" s="3"/>
      <c r="M233" s="3"/>
      <c r="N233" s="3"/>
      <c r="O233" s="3"/>
      <c r="P233" s="3"/>
      <c r="Q233" s="3"/>
      <c r="R233" s="3"/>
      <c r="S233" s="3"/>
    </row>
    <row r="234" spans="1:19" ht="50.1" customHeight="1" x14ac:dyDescent="0.25">
      <c r="A234" s="3"/>
      <c r="B234" s="3"/>
      <c r="C234" s="3"/>
      <c r="D234" s="3"/>
      <c r="E234" s="3"/>
      <c r="F234" s="3"/>
      <c r="G234" s="3"/>
      <c r="H234" s="3"/>
      <c r="I234" s="3"/>
      <c r="J234" s="3"/>
      <c r="K234" s="3"/>
      <c r="L234" s="3"/>
      <c r="M234" s="3"/>
      <c r="N234" s="3"/>
      <c r="O234" s="3"/>
      <c r="P234" s="3"/>
      <c r="Q234" s="3"/>
      <c r="R234" s="3"/>
      <c r="S234" s="3"/>
    </row>
    <row r="235" spans="1:19" ht="50.1" customHeight="1" x14ac:dyDescent="0.25">
      <c r="A235" s="3"/>
      <c r="B235" s="3"/>
      <c r="C235" s="3"/>
      <c r="D235" s="3"/>
      <c r="E235" s="3"/>
      <c r="F235" s="3"/>
      <c r="G235" s="3"/>
      <c r="H235" s="3"/>
      <c r="I235" s="3"/>
      <c r="J235" s="3"/>
      <c r="K235" s="3"/>
      <c r="L235" s="3"/>
      <c r="M235" s="3"/>
      <c r="N235" s="3"/>
      <c r="O235" s="3"/>
      <c r="P235" s="3"/>
      <c r="Q235" s="3"/>
      <c r="R235" s="3"/>
      <c r="S235" s="3"/>
    </row>
    <row r="236" spans="1:19" ht="50.1" customHeight="1" x14ac:dyDescent="0.25">
      <c r="A236" s="3"/>
      <c r="B236" s="3"/>
      <c r="C236" s="3"/>
      <c r="D236" s="3"/>
      <c r="E236" s="3"/>
      <c r="F236" s="3"/>
      <c r="G236" s="3"/>
      <c r="H236" s="3"/>
      <c r="I236" s="3"/>
      <c r="J236" s="3"/>
      <c r="K236" s="3"/>
      <c r="L236" s="3"/>
      <c r="M236" s="3"/>
      <c r="N236" s="3"/>
      <c r="O236" s="3"/>
      <c r="P236" s="3"/>
      <c r="Q236" s="3"/>
      <c r="R236" s="3"/>
      <c r="S236" s="3"/>
    </row>
    <row r="237" spans="1:19" ht="50.1" customHeight="1" x14ac:dyDescent="0.25">
      <c r="A237" s="3"/>
      <c r="B237" s="3"/>
      <c r="C237" s="3"/>
      <c r="D237" s="3"/>
      <c r="E237" s="3"/>
      <c r="F237" s="3"/>
      <c r="G237" s="3"/>
      <c r="H237" s="3"/>
      <c r="I237" s="3"/>
      <c r="J237" s="3"/>
      <c r="K237" s="3"/>
      <c r="L237" s="3"/>
      <c r="M237" s="3"/>
      <c r="N237" s="3"/>
      <c r="O237" s="3"/>
      <c r="P237" s="3"/>
      <c r="Q237" s="3"/>
      <c r="R237" s="3"/>
      <c r="S237" s="3"/>
    </row>
    <row r="238" spans="1:19" ht="50.1" customHeight="1" x14ac:dyDescent="0.25">
      <c r="A238" s="3"/>
      <c r="B238" s="3"/>
      <c r="C238" s="3"/>
      <c r="D238" s="3"/>
      <c r="E238" s="3"/>
      <c r="F238" s="3"/>
      <c r="G238" s="3"/>
      <c r="H238" s="3"/>
      <c r="I238" s="3"/>
      <c r="J238" s="3"/>
      <c r="K238" s="3"/>
      <c r="L238" s="3"/>
      <c r="M238" s="3"/>
      <c r="N238" s="3"/>
      <c r="O238" s="3"/>
      <c r="P238" s="3"/>
      <c r="Q238" s="3"/>
      <c r="R238" s="3"/>
      <c r="S238" s="3"/>
    </row>
    <row r="239" spans="1:19" ht="50.1" customHeight="1" x14ac:dyDescent="0.25">
      <c r="A239" s="3"/>
      <c r="B239" s="3"/>
      <c r="C239" s="3"/>
      <c r="D239" s="3"/>
      <c r="E239" s="3"/>
      <c r="F239" s="3"/>
      <c r="G239" s="3"/>
      <c r="H239" s="3"/>
      <c r="I239" s="3"/>
      <c r="J239" s="3"/>
      <c r="K239" s="3"/>
      <c r="L239" s="3"/>
      <c r="M239" s="3"/>
      <c r="N239" s="3"/>
      <c r="O239" s="3"/>
      <c r="P239" s="3"/>
      <c r="Q239" s="3"/>
      <c r="R239" s="3"/>
      <c r="S239" s="3"/>
    </row>
    <row r="240" spans="1:19" ht="50.1" customHeight="1" x14ac:dyDescent="0.25">
      <c r="A240" s="3"/>
      <c r="B240" s="3"/>
      <c r="C240" s="3"/>
      <c r="D240" s="3"/>
      <c r="E240" s="3"/>
      <c r="F240" s="3"/>
      <c r="G240" s="3"/>
      <c r="H240" s="3"/>
      <c r="I240" s="3"/>
      <c r="J240" s="3"/>
      <c r="K240" s="3"/>
      <c r="L240" s="3"/>
      <c r="M240" s="3"/>
      <c r="N240" s="3"/>
      <c r="O240" s="3"/>
      <c r="P240" s="3"/>
      <c r="Q240" s="3"/>
      <c r="R240" s="3"/>
      <c r="S240" s="3"/>
    </row>
    <row r="241" spans="3:4" ht="50.1" customHeight="1" x14ac:dyDescent="0.25">
      <c r="C241" s="3"/>
      <c r="D241" s="3"/>
    </row>
  </sheetData>
  <sortState ref="A2:HD241">
    <sortCondition descending="1" ref="K2:K24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241"/>
  <sheetViews>
    <sheetView tabSelected="1" workbookViewId="0">
      <selection activeCell="H9" sqref="H9"/>
    </sheetView>
  </sheetViews>
  <sheetFormatPr defaultColWidth="8.85546875" defaultRowHeight="15" x14ac:dyDescent="0.25"/>
  <cols>
    <col min="1" max="1" width="8.85546875" style="3"/>
    <col min="2" max="2" width="18.28515625" style="1" customWidth="1"/>
    <col min="3" max="4" width="28.28515625" style="1" hidden="1" customWidth="1"/>
    <col min="5" max="5" width="16.7109375" style="1" hidden="1" customWidth="1"/>
    <col min="6" max="6" width="8" style="1" customWidth="1"/>
    <col min="7" max="7" width="30.85546875" style="1" customWidth="1"/>
    <col min="8" max="8" width="15.7109375" style="1" customWidth="1"/>
    <col min="9" max="9" width="25.140625" style="1" customWidth="1"/>
    <col min="10" max="10" width="38.85546875" style="1" customWidth="1"/>
    <col min="11" max="11" width="28.140625" style="1" customWidth="1"/>
    <col min="12" max="19" width="21.140625" style="1" customWidth="1"/>
    <col min="20" max="20" width="41.7109375" style="1" customWidth="1"/>
    <col min="21" max="22" width="21.140625" style="2" customWidth="1"/>
    <col min="23" max="23" width="26.5703125" style="2" customWidth="1"/>
    <col min="24" max="24" width="50.42578125" style="2" customWidth="1"/>
    <col min="25" max="25" width="13.42578125" style="2" customWidth="1"/>
    <col min="26" max="26" width="39.28515625" style="2" customWidth="1"/>
    <col min="27" max="27" width="8.85546875" style="2"/>
    <col min="28" max="28" width="10.7109375" style="2" customWidth="1"/>
    <col min="29" max="30" width="8.85546875" style="2"/>
    <col min="31" max="31" width="20.42578125" style="2" customWidth="1"/>
    <col min="32" max="32" width="26" style="2" customWidth="1"/>
    <col min="33" max="33" width="13.85546875" style="2" customWidth="1"/>
    <col min="34" max="34" width="26.85546875" style="2" customWidth="1"/>
    <col min="35" max="35" width="18.28515625" style="2" bestFit="1" customWidth="1"/>
    <col min="36" max="36" width="59.5703125" style="2" customWidth="1"/>
    <col min="37" max="37" width="21.28515625" style="2" customWidth="1"/>
    <col min="38" max="38" width="76.85546875" style="2" customWidth="1"/>
    <col min="39" max="39" width="20.42578125" style="2" customWidth="1"/>
    <col min="40" max="40" width="24" style="2" customWidth="1"/>
    <col min="41" max="41" width="24.42578125" style="2" customWidth="1"/>
    <col min="42" max="42" width="9.28515625" style="2" customWidth="1"/>
    <col min="43" max="43" width="34.140625" style="2" customWidth="1"/>
    <col min="44" max="45" width="23" style="2" customWidth="1"/>
    <col min="46" max="46" width="52.85546875" style="2" customWidth="1"/>
    <col min="47" max="47" width="12.85546875" style="2" customWidth="1"/>
    <col min="48" max="48" width="21.42578125" style="2" customWidth="1"/>
    <col min="49" max="49" width="16.140625" style="2" bestFit="1" customWidth="1"/>
    <col min="50" max="51" width="17.85546875" style="2" customWidth="1"/>
    <col min="52" max="52" width="17.5703125" style="2" customWidth="1"/>
    <col min="53" max="53" width="16.5703125" style="2" customWidth="1"/>
    <col min="54" max="54" width="25.28515625" style="2" customWidth="1"/>
    <col min="55" max="55" width="16.5703125" style="2" customWidth="1"/>
    <col min="56" max="56" width="12.140625" style="2" customWidth="1"/>
    <col min="57" max="57" width="13.85546875" style="2" customWidth="1"/>
    <col min="58" max="58" width="10.42578125" style="2" customWidth="1"/>
    <col min="59" max="59" width="13.140625" style="2" customWidth="1"/>
    <col min="60" max="60" width="21.5703125" style="2" customWidth="1"/>
    <col min="61" max="61" width="13.140625" style="2" customWidth="1"/>
    <col min="62" max="62" width="13.42578125" style="2" customWidth="1"/>
    <col min="63" max="63" width="14.7109375" style="2" customWidth="1"/>
    <col min="64" max="64" width="14.140625" style="2" customWidth="1"/>
    <col min="65" max="66" width="13.85546875" style="2" customWidth="1"/>
    <col min="67" max="67" width="17.140625" style="2" customWidth="1"/>
    <col min="68" max="68" width="19.28515625" style="2" customWidth="1"/>
    <col min="69" max="69" width="18.28515625" style="2" customWidth="1"/>
    <col min="70" max="70" width="31.85546875" style="2" customWidth="1"/>
    <col min="71" max="71" width="22" style="2" customWidth="1"/>
    <col min="72" max="72" width="17.140625" style="2" customWidth="1"/>
    <col min="73" max="73" width="20.42578125" style="2" customWidth="1"/>
    <col min="74" max="74" width="17.5703125" style="2" customWidth="1"/>
    <col min="75" max="76" width="12.7109375" style="2" customWidth="1"/>
    <col min="77" max="78" width="16.5703125" style="2" customWidth="1"/>
    <col min="79" max="80" width="18.28515625" style="2" customWidth="1"/>
    <col min="81" max="83" width="15.7109375" style="2" customWidth="1"/>
    <col min="84" max="85" width="20.85546875" style="2" customWidth="1"/>
    <col min="86" max="87" width="13.7109375" style="2" customWidth="1"/>
    <col min="88" max="88" width="11.28515625" style="2" customWidth="1"/>
    <col min="89" max="89" width="17.140625" style="2" customWidth="1"/>
    <col min="90" max="90" width="18.28515625" style="2" customWidth="1"/>
    <col min="91" max="91" width="14.140625" style="2" customWidth="1"/>
    <col min="92" max="92" width="14.7109375" style="2" customWidth="1"/>
    <col min="93" max="93" width="22.7109375" style="2" customWidth="1"/>
    <col min="94" max="94" width="20.140625" style="2" customWidth="1"/>
    <col min="95" max="95" width="13.7109375" style="2" customWidth="1"/>
    <col min="96" max="98" width="13.28515625" style="2" customWidth="1"/>
    <col min="99" max="99" width="18.85546875" style="2" customWidth="1"/>
    <col min="100" max="100" width="6.85546875" style="2" customWidth="1"/>
    <col min="101" max="101" width="8.28515625" style="2" customWidth="1"/>
    <col min="102" max="103" width="14.140625" style="2" customWidth="1"/>
    <col min="104" max="104" width="14.42578125" style="2" customWidth="1"/>
    <col min="105" max="105" width="14.140625" style="2" customWidth="1"/>
    <col min="106" max="106" width="26.5703125" style="2" customWidth="1"/>
    <col min="107" max="107" width="12.85546875" style="2" customWidth="1"/>
    <col min="108" max="108" width="10.5703125" style="2" customWidth="1"/>
    <col min="109" max="109" width="8.140625" style="2" customWidth="1"/>
    <col min="110" max="110" width="12.5703125" style="2" customWidth="1"/>
    <col min="111" max="111" width="11.7109375" style="2" customWidth="1"/>
    <col min="112" max="112" width="11.85546875" style="2" customWidth="1"/>
    <col min="113" max="113" width="11.5703125" style="2" customWidth="1"/>
    <col min="114" max="114" width="11.5703125" style="2" bestFit="1" customWidth="1"/>
    <col min="115" max="115" width="24.140625" style="2" customWidth="1"/>
    <col min="116" max="116" width="16.140625" style="2" customWidth="1"/>
    <col min="117" max="117" width="28" style="2" customWidth="1"/>
    <col min="118" max="118" width="12.42578125" style="2" customWidth="1"/>
    <col min="119" max="119" width="18.85546875" style="2" customWidth="1"/>
    <col min="120" max="120" width="15.85546875" style="2" customWidth="1"/>
    <col min="121" max="121" width="10.5703125" style="2" customWidth="1"/>
    <col min="122" max="122" width="13.7109375" style="2" customWidth="1"/>
    <col min="123" max="123" width="19" style="2" customWidth="1"/>
    <col min="124" max="126" width="15.7109375" style="2" customWidth="1"/>
    <col min="127" max="127" width="20" style="2" customWidth="1"/>
    <col min="128" max="128" width="14.28515625" style="2" customWidth="1"/>
    <col min="129" max="129" width="16.5703125" style="2" customWidth="1"/>
    <col min="130" max="130" width="12.5703125" style="2" customWidth="1"/>
    <col min="131" max="131" width="28" style="2" customWidth="1"/>
    <col min="132" max="132" width="18.85546875" style="2" customWidth="1"/>
    <col min="133" max="133" width="16.140625" style="2" customWidth="1"/>
    <col min="134" max="135" width="15.7109375" style="2" customWidth="1"/>
    <col min="136" max="136" width="14.140625" style="2" customWidth="1"/>
    <col min="137" max="137" width="18.28515625" style="2" customWidth="1"/>
    <col min="138" max="138" width="13.85546875" style="2" customWidth="1"/>
    <col min="139" max="139" width="16.140625" style="2" customWidth="1"/>
    <col min="140" max="140" width="10.28515625" style="2" customWidth="1"/>
    <col min="141" max="141" width="14.140625" style="2" customWidth="1"/>
    <col min="142" max="142" width="13" style="2" customWidth="1"/>
    <col min="143" max="143" width="18.140625" style="2" customWidth="1"/>
    <col min="144" max="144" width="14.85546875" style="2" customWidth="1"/>
    <col min="145" max="145" width="11.28515625" style="2" customWidth="1"/>
    <col min="146" max="146" width="30.7109375" style="2" customWidth="1"/>
    <col min="147" max="147" width="10.28515625" style="2" customWidth="1"/>
    <col min="148" max="148" width="30.7109375" style="2" customWidth="1"/>
    <col min="149" max="149" width="18.140625" style="2" customWidth="1"/>
    <col min="150" max="150" width="30.7109375" style="2" customWidth="1"/>
    <col min="151" max="151" width="11" style="2" customWidth="1"/>
    <col min="152" max="153" width="30.7109375" style="2" customWidth="1"/>
    <col min="154" max="154" width="8.5703125" style="2" customWidth="1"/>
    <col min="155" max="155" width="8.7109375" style="2" customWidth="1"/>
    <col min="156" max="156" width="9" style="2" customWidth="1"/>
    <col min="157" max="157" width="16.140625" style="2" customWidth="1"/>
    <col min="158" max="158" width="16.7109375" style="2" customWidth="1"/>
    <col min="159" max="161" width="30.7109375" style="2" customWidth="1"/>
    <col min="162" max="162" width="11.85546875" style="2" customWidth="1"/>
    <col min="163" max="163" width="13" style="2" customWidth="1"/>
    <col min="164" max="165" width="9.28515625" style="2" customWidth="1"/>
    <col min="166" max="166" width="14.28515625" style="2" customWidth="1"/>
    <col min="167" max="167" width="15.5703125" style="2" customWidth="1"/>
    <col min="168" max="168" width="21" style="2" customWidth="1"/>
    <col min="169" max="169" width="22.42578125" style="2" customWidth="1"/>
    <col min="170" max="170" width="14.140625" style="2" bestFit="1" customWidth="1"/>
    <col min="171" max="172" width="14.140625" style="2" customWidth="1"/>
    <col min="173" max="173" width="14.28515625" style="2" customWidth="1"/>
    <col min="174" max="174" width="14.140625" style="2" bestFit="1" customWidth="1"/>
    <col min="175" max="177" width="14.140625" style="2" customWidth="1"/>
    <col min="178" max="178" width="23.42578125" style="2" bestFit="1" customWidth="1"/>
    <col min="179" max="182" width="17.85546875" style="2" customWidth="1"/>
    <col min="183" max="185" width="19" style="2" customWidth="1"/>
    <col min="186" max="186" width="16" style="2" customWidth="1"/>
    <col min="187" max="187" width="18.7109375" style="2" bestFit="1" customWidth="1"/>
    <col min="188" max="188" width="15.7109375" style="2" customWidth="1"/>
    <col min="189" max="189" width="19.140625" style="2" customWidth="1"/>
    <col min="190" max="210" width="15.7109375" style="2" customWidth="1"/>
    <col min="211" max="212" width="12.7109375" style="2" customWidth="1"/>
    <col min="213" max="16384" width="8.85546875" style="3"/>
  </cols>
  <sheetData>
    <row r="1" spans="1:26" ht="122.25" customHeight="1" x14ac:dyDescent="0.25">
      <c r="B1" s="1" t="s">
        <v>0</v>
      </c>
      <c r="C1" s="1" t="s">
        <v>1</v>
      </c>
      <c r="D1" s="1" t="s">
        <v>2</v>
      </c>
      <c r="E1" s="1" t="s">
        <v>3</v>
      </c>
      <c r="F1" s="1" t="s">
        <v>4</v>
      </c>
      <c r="G1" s="1" t="s">
        <v>5</v>
      </c>
      <c r="H1" s="1" t="s">
        <v>6</v>
      </c>
      <c r="I1" s="1" t="s">
        <v>7</v>
      </c>
      <c r="J1" s="1" t="s">
        <v>8</v>
      </c>
      <c r="K1" s="1" t="s">
        <v>9</v>
      </c>
      <c r="L1" s="1" t="s">
        <v>348</v>
      </c>
      <c r="M1" s="1" t="s">
        <v>11</v>
      </c>
      <c r="N1" s="1" t="s">
        <v>12</v>
      </c>
      <c r="O1" s="1" t="s">
        <v>13</v>
      </c>
      <c r="P1" s="1" t="s">
        <v>14</v>
      </c>
      <c r="Q1" s="1" t="s">
        <v>15</v>
      </c>
      <c r="R1" s="1" t="s">
        <v>16</v>
      </c>
      <c r="S1" s="1" t="s">
        <v>17</v>
      </c>
      <c r="T1" s="1" t="s">
        <v>18</v>
      </c>
    </row>
    <row r="2" spans="1:26" ht="50.1" customHeight="1" x14ac:dyDescent="0.25">
      <c r="A2" s="3">
        <v>1</v>
      </c>
      <c r="B2" s="1" t="s">
        <v>19</v>
      </c>
      <c r="E2" s="1">
        <v>81</v>
      </c>
      <c r="F2" s="4">
        <v>2</v>
      </c>
      <c r="G2" s="1">
        <v>0</v>
      </c>
      <c r="H2" s="1">
        <v>1</v>
      </c>
      <c r="I2" s="1">
        <v>2</v>
      </c>
      <c r="J2" s="1">
        <v>2</v>
      </c>
      <c r="K2" s="1">
        <v>2</v>
      </c>
      <c r="L2" s="1">
        <v>4</v>
      </c>
      <c r="N2" s="1">
        <v>1</v>
      </c>
      <c r="T2" s="1" t="s">
        <v>20</v>
      </c>
      <c r="U2" s="1" t="s">
        <v>11</v>
      </c>
      <c r="V2" s="1" t="s">
        <v>12</v>
      </c>
      <c r="W2" s="1" t="s">
        <v>13</v>
      </c>
      <c r="X2" s="1" t="s">
        <v>14</v>
      </c>
      <c r="Y2" s="1" t="s">
        <v>15</v>
      </c>
      <c r="Z2" s="1" t="s">
        <v>16</v>
      </c>
    </row>
    <row r="3" spans="1:26" ht="50.1" customHeight="1" x14ac:dyDescent="0.25">
      <c r="A3" s="3">
        <v>1</v>
      </c>
      <c r="B3" s="4" t="s">
        <v>42</v>
      </c>
      <c r="C3" s="4"/>
      <c r="D3" s="4"/>
      <c r="E3" s="4">
        <v>2000</v>
      </c>
      <c r="F3" s="4">
        <v>9</v>
      </c>
      <c r="G3" s="4">
        <v>0</v>
      </c>
      <c r="H3" s="4">
        <v>1</v>
      </c>
      <c r="I3" s="1">
        <v>1</v>
      </c>
      <c r="J3" s="4">
        <v>2</v>
      </c>
      <c r="K3" s="4">
        <v>2</v>
      </c>
      <c r="L3" s="4">
        <v>4</v>
      </c>
      <c r="M3" s="4"/>
      <c r="N3" s="1">
        <v>1</v>
      </c>
      <c r="O3" s="4"/>
      <c r="P3" s="4"/>
      <c r="Q3" s="4"/>
      <c r="R3" s="4"/>
      <c r="S3" s="4">
        <v>1</v>
      </c>
      <c r="T3" s="4" t="s">
        <v>43</v>
      </c>
    </row>
    <row r="4" spans="1:26" ht="50.1" customHeight="1" x14ac:dyDescent="0.25">
      <c r="A4" s="3">
        <v>1</v>
      </c>
      <c r="B4" s="1" t="s">
        <v>44</v>
      </c>
      <c r="E4" s="1">
        <v>6041</v>
      </c>
      <c r="F4" s="4">
        <v>27</v>
      </c>
      <c r="G4" s="1">
        <v>0</v>
      </c>
      <c r="H4" s="1">
        <v>1</v>
      </c>
      <c r="I4" s="1">
        <v>2</v>
      </c>
      <c r="J4" s="1">
        <v>2</v>
      </c>
      <c r="K4" s="1">
        <v>2</v>
      </c>
      <c r="L4" s="1">
        <v>4</v>
      </c>
      <c r="N4" s="1">
        <v>1</v>
      </c>
      <c r="S4" s="1">
        <v>1</v>
      </c>
      <c r="T4" s="1" t="s">
        <v>45</v>
      </c>
    </row>
    <row r="5" spans="1:26" ht="50.1" customHeight="1" x14ac:dyDescent="0.25">
      <c r="A5" s="3">
        <v>1</v>
      </c>
      <c r="B5" s="1" t="s">
        <v>46</v>
      </c>
      <c r="E5" s="1">
        <v>50</v>
      </c>
      <c r="F5" s="4">
        <v>2</v>
      </c>
      <c r="G5" s="4">
        <v>0</v>
      </c>
      <c r="H5" s="1">
        <v>1</v>
      </c>
      <c r="I5" s="1">
        <v>1</v>
      </c>
      <c r="J5" s="1">
        <v>1</v>
      </c>
      <c r="K5" s="1">
        <v>2</v>
      </c>
      <c r="L5" s="1">
        <v>4</v>
      </c>
      <c r="N5" s="1">
        <v>1</v>
      </c>
      <c r="S5" s="1">
        <v>0</v>
      </c>
      <c r="T5" s="1" t="s">
        <v>47</v>
      </c>
    </row>
    <row r="6" spans="1:26" ht="50.1" customHeight="1" x14ac:dyDescent="0.25">
      <c r="A6" s="3">
        <v>1</v>
      </c>
      <c r="B6" s="1" t="s">
        <v>84</v>
      </c>
      <c r="E6" s="1">
        <v>777</v>
      </c>
      <c r="F6" s="4">
        <v>22</v>
      </c>
      <c r="G6" s="1">
        <v>0</v>
      </c>
      <c r="H6" s="1">
        <v>1</v>
      </c>
      <c r="I6" s="1">
        <v>2</v>
      </c>
      <c r="J6" s="1">
        <v>2</v>
      </c>
      <c r="K6" s="1">
        <v>2</v>
      </c>
      <c r="L6" s="1">
        <v>4</v>
      </c>
      <c r="N6" s="1">
        <v>1</v>
      </c>
      <c r="T6" s="1" t="s">
        <v>85</v>
      </c>
    </row>
    <row r="7" spans="1:26" ht="50.1" customHeight="1" x14ac:dyDescent="0.25">
      <c r="A7" s="3">
        <v>1</v>
      </c>
      <c r="B7" s="1" t="s">
        <v>105</v>
      </c>
      <c r="E7" s="1">
        <v>26</v>
      </c>
      <c r="F7" s="4">
        <v>4</v>
      </c>
      <c r="G7" s="1">
        <v>0</v>
      </c>
      <c r="H7" s="1">
        <v>1</v>
      </c>
      <c r="I7" s="1">
        <v>2</v>
      </c>
      <c r="J7" s="1">
        <v>2</v>
      </c>
      <c r="K7" s="1">
        <v>2</v>
      </c>
      <c r="L7" s="1">
        <v>4</v>
      </c>
      <c r="N7" s="1">
        <v>1</v>
      </c>
      <c r="S7" s="1">
        <v>1</v>
      </c>
      <c r="T7" s="1" t="s">
        <v>106</v>
      </c>
    </row>
    <row r="8" spans="1:26" ht="50.1" customHeight="1" x14ac:dyDescent="0.25">
      <c r="A8" s="3">
        <v>1</v>
      </c>
      <c r="B8" s="1" t="s">
        <v>125</v>
      </c>
      <c r="E8" s="1">
        <v>72</v>
      </c>
      <c r="F8" s="4">
        <v>1</v>
      </c>
      <c r="G8" s="1">
        <v>0</v>
      </c>
      <c r="H8" s="1">
        <v>1</v>
      </c>
      <c r="I8" s="1">
        <v>1</v>
      </c>
      <c r="J8" s="1">
        <v>2</v>
      </c>
      <c r="K8" s="1">
        <v>2</v>
      </c>
      <c r="L8" s="1">
        <v>4</v>
      </c>
      <c r="N8" s="1">
        <v>1</v>
      </c>
      <c r="S8" s="1">
        <v>0</v>
      </c>
      <c r="T8" s="1" t="s">
        <v>126</v>
      </c>
    </row>
    <row r="9" spans="1:26" ht="50.1" customHeight="1" x14ac:dyDescent="0.25">
      <c r="A9" s="3">
        <v>1</v>
      </c>
      <c r="B9" s="1" t="s">
        <v>138</v>
      </c>
      <c r="E9" s="1">
        <v>97</v>
      </c>
      <c r="F9" s="4">
        <v>5</v>
      </c>
      <c r="G9" s="1">
        <v>0</v>
      </c>
      <c r="H9" s="1">
        <v>1</v>
      </c>
      <c r="I9" s="1">
        <v>1</v>
      </c>
      <c r="J9" s="1">
        <v>2</v>
      </c>
      <c r="K9" s="1">
        <v>2</v>
      </c>
      <c r="L9" s="1">
        <v>4</v>
      </c>
      <c r="N9" s="1">
        <v>1</v>
      </c>
      <c r="S9" s="1">
        <v>1</v>
      </c>
      <c r="T9" s="1" t="s">
        <v>139</v>
      </c>
    </row>
    <row r="10" spans="1:26" ht="50.1" customHeight="1" x14ac:dyDescent="0.25">
      <c r="A10" s="3">
        <v>1</v>
      </c>
      <c r="B10" s="1" t="s">
        <v>156</v>
      </c>
      <c r="C10" s="8" t="s">
        <v>157</v>
      </c>
      <c r="D10" s="1">
        <f>76+59+53</f>
        <v>188</v>
      </c>
      <c r="E10" s="1">
        <v>128</v>
      </c>
      <c r="F10" s="4">
        <v>3</v>
      </c>
      <c r="G10" s="1">
        <v>1</v>
      </c>
      <c r="H10" s="1">
        <v>1</v>
      </c>
      <c r="I10" s="1">
        <v>1</v>
      </c>
      <c r="J10" s="1">
        <v>2</v>
      </c>
      <c r="K10" s="1">
        <v>2</v>
      </c>
      <c r="L10" s="1">
        <v>4</v>
      </c>
      <c r="N10" s="1">
        <v>1</v>
      </c>
      <c r="S10" s="1">
        <v>0</v>
      </c>
      <c r="T10" s="1" t="s">
        <v>158</v>
      </c>
    </row>
    <row r="11" spans="1:26" ht="50.1" customHeight="1" x14ac:dyDescent="0.25">
      <c r="A11" s="3">
        <v>1</v>
      </c>
      <c r="B11" s="1" t="s">
        <v>195</v>
      </c>
      <c r="C11" s="9">
        <v>46361</v>
      </c>
      <c r="D11" s="10" t="s">
        <v>196</v>
      </c>
      <c r="E11" s="9">
        <v>18836</v>
      </c>
      <c r="F11" s="1">
        <v>19</v>
      </c>
      <c r="G11" s="1">
        <v>0</v>
      </c>
      <c r="H11" s="1">
        <v>1</v>
      </c>
      <c r="I11" s="1">
        <v>2</v>
      </c>
      <c r="J11" s="1">
        <v>2</v>
      </c>
      <c r="K11" s="1">
        <v>2</v>
      </c>
      <c r="L11" s="1">
        <v>4</v>
      </c>
      <c r="N11" s="1">
        <v>1</v>
      </c>
      <c r="S11" s="1">
        <v>0</v>
      </c>
    </row>
    <row r="12" spans="1:26" ht="50.1" customHeight="1" x14ac:dyDescent="0.25">
      <c r="A12" s="3">
        <v>1</v>
      </c>
      <c r="B12" s="1" t="s">
        <v>198</v>
      </c>
      <c r="E12" s="1">
        <v>96</v>
      </c>
      <c r="F12" s="1">
        <v>3</v>
      </c>
      <c r="G12" s="1">
        <v>0</v>
      </c>
      <c r="H12" s="1">
        <v>1</v>
      </c>
      <c r="I12" s="1">
        <v>1</v>
      </c>
      <c r="J12" s="1">
        <v>2</v>
      </c>
      <c r="K12" s="1">
        <v>2</v>
      </c>
      <c r="L12" s="1">
        <v>4</v>
      </c>
      <c r="N12" s="1">
        <v>1</v>
      </c>
      <c r="S12" s="1">
        <v>1</v>
      </c>
      <c r="T12" s="1" t="s">
        <v>199</v>
      </c>
    </row>
    <row r="13" spans="1:26" ht="50.1" customHeight="1" x14ac:dyDescent="0.25">
      <c r="A13" s="3">
        <v>1</v>
      </c>
      <c r="B13" s="1" t="s">
        <v>204</v>
      </c>
      <c r="E13" s="1">
        <v>90</v>
      </c>
      <c r="F13" s="1">
        <v>6</v>
      </c>
      <c r="G13" s="1">
        <v>0</v>
      </c>
      <c r="H13" s="1">
        <v>1</v>
      </c>
      <c r="I13" s="1">
        <v>1</v>
      </c>
      <c r="J13" s="1">
        <v>2</v>
      </c>
      <c r="K13" s="1">
        <v>2</v>
      </c>
      <c r="L13" s="1">
        <v>4</v>
      </c>
      <c r="N13" s="1">
        <v>1</v>
      </c>
      <c r="S13" s="1">
        <v>1</v>
      </c>
      <c r="T13" s="1" t="s">
        <v>205</v>
      </c>
    </row>
    <row r="14" spans="1:26" ht="50.1" customHeight="1" x14ac:dyDescent="0.25">
      <c r="A14" s="3">
        <v>1</v>
      </c>
      <c r="B14" s="1" t="s">
        <v>212</v>
      </c>
      <c r="E14" s="1">
        <v>1</v>
      </c>
      <c r="F14" s="1">
        <v>16</v>
      </c>
      <c r="G14" s="1">
        <v>0</v>
      </c>
      <c r="H14" s="1">
        <v>1</v>
      </c>
      <c r="I14" s="1">
        <v>1</v>
      </c>
      <c r="J14" s="1">
        <v>2</v>
      </c>
      <c r="K14" s="1">
        <v>0</v>
      </c>
      <c r="L14" s="1">
        <v>4</v>
      </c>
      <c r="N14" s="1">
        <v>1</v>
      </c>
      <c r="S14" s="1">
        <v>0</v>
      </c>
      <c r="T14" s="1" t="s">
        <v>213</v>
      </c>
    </row>
    <row r="15" spans="1:26" ht="50.1" customHeight="1" x14ac:dyDescent="0.25">
      <c r="A15" s="3">
        <v>1</v>
      </c>
      <c r="B15" s="1" t="s">
        <v>218</v>
      </c>
      <c r="C15" s="1">
        <f>163+170</f>
        <v>333</v>
      </c>
      <c r="E15" s="9">
        <v>2463</v>
      </c>
      <c r="F15" s="1">
        <v>13</v>
      </c>
      <c r="G15" s="1">
        <v>0</v>
      </c>
      <c r="H15" s="1">
        <v>1</v>
      </c>
      <c r="I15" s="1">
        <v>1</v>
      </c>
      <c r="J15" s="1">
        <v>2</v>
      </c>
      <c r="K15" s="1">
        <v>2</v>
      </c>
      <c r="L15" s="1">
        <v>4</v>
      </c>
      <c r="N15" s="1">
        <v>1</v>
      </c>
      <c r="S15" s="1">
        <v>1</v>
      </c>
      <c r="T15" s="1" t="s">
        <v>158</v>
      </c>
    </row>
    <row r="16" spans="1:26" ht="50.1" customHeight="1" x14ac:dyDescent="0.25">
      <c r="A16" s="3">
        <v>1</v>
      </c>
      <c r="B16" s="1" t="s">
        <v>241</v>
      </c>
      <c r="E16" s="1">
        <v>30</v>
      </c>
      <c r="F16" s="1">
        <v>1</v>
      </c>
      <c r="G16" s="1">
        <v>0</v>
      </c>
      <c r="H16" s="1">
        <v>1</v>
      </c>
      <c r="I16" s="1">
        <v>1</v>
      </c>
      <c r="J16" s="1">
        <v>2</v>
      </c>
      <c r="K16" s="1">
        <v>2</v>
      </c>
      <c r="L16" s="1">
        <v>4</v>
      </c>
      <c r="N16" s="1">
        <v>1</v>
      </c>
      <c r="S16" s="1">
        <v>0</v>
      </c>
    </row>
    <row r="17" spans="1:20" ht="50.1" customHeight="1" x14ac:dyDescent="0.25">
      <c r="A17" s="3">
        <v>1</v>
      </c>
      <c r="B17" s="1" t="s">
        <v>247</v>
      </c>
      <c r="E17" s="1">
        <v>55</v>
      </c>
      <c r="F17" s="1">
        <v>1</v>
      </c>
      <c r="G17" s="1">
        <v>1</v>
      </c>
      <c r="H17" s="1">
        <v>1</v>
      </c>
      <c r="I17" s="1">
        <v>1</v>
      </c>
      <c r="J17" s="1">
        <v>1</v>
      </c>
      <c r="K17" s="1">
        <v>1</v>
      </c>
      <c r="L17" s="1">
        <v>5</v>
      </c>
      <c r="M17" s="1">
        <v>1</v>
      </c>
      <c r="S17" s="1">
        <v>0</v>
      </c>
      <c r="T17" s="1" t="s">
        <v>248</v>
      </c>
    </row>
    <row r="18" spans="1:20" ht="50.1" customHeight="1" x14ac:dyDescent="0.25">
      <c r="A18" s="3">
        <v>1</v>
      </c>
      <c r="B18" s="1" t="s">
        <v>252</v>
      </c>
      <c r="E18" s="1">
        <v>36</v>
      </c>
      <c r="F18" s="1">
        <v>3</v>
      </c>
      <c r="G18" s="1">
        <v>1</v>
      </c>
      <c r="H18" s="1">
        <v>1</v>
      </c>
      <c r="I18" s="1">
        <v>1</v>
      </c>
      <c r="J18" s="1">
        <v>1</v>
      </c>
      <c r="K18" s="1">
        <v>2</v>
      </c>
      <c r="L18" s="1">
        <v>4</v>
      </c>
      <c r="N18" s="1">
        <v>1</v>
      </c>
      <c r="S18" s="1">
        <v>0</v>
      </c>
      <c r="T18" s="1" t="s">
        <v>253</v>
      </c>
    </row>
    <row r="19" spans="1:20" ht="50.1" customHeight="1" x14ac:dyDescent="0.25">
      <c r="A19" s="3">
        <v>1</v>
      </c>
      <c r="B19" s="1" t="s">
        <v>298</v>
      </c>
      <c r="E19" s="1">
        <v>5228</v>
      </c>
      <c r="F19" s="1">
        <v>78</v>
      </c>
      <c r="G19" s="1">
        <v>0</v>
      </c>
      <c r="H19" s="1">
        <v>1</v>
      </c>
      <c r="I19" s="1">
        <v>1</v>
      </c>
      <c r="J19" s="1">
        <v>2</v>
      </c>
      <c r="K19" s="1">
        <v>2</v>
      </c>
      <c r="L19" s="1">
        <v>4</v>
      </c>
      <c r="N19" s="1">
        <v>1</v>
      </c>
      <c r="S19" s="1">
        <v>1</v>
      </c>
      <c r="T19" s="1" t="s">
        <v>299</v>
      </c>
    </row>
    <row r="20" spans="1:20" customFormat="1" ht="50.1" customHeight="1" x14ac:dyDescent="0.25"/>
    <row r="21" spans="1:20" customFormat="1" ht="50.1" customHeight="1" x14ac:dyDescent="0.25"/>
    <row r="22" spans="1:20" customFormat="1" ht="50.1" customHeight="1" x14ac:dyDescent="0.25"/>
    <row r="23" spans="1:20" customFormat="1" ht="50.1" customHeight="1" x14ac:dyDescent="0.25"/>
    <row r="24" spans="1:20" customFormat="1" ht="50.1" customHeight="1" x14ac:dyDescent="0.25"/>
    <row r="25" spans="1:20" customFormat="1" ht="50.1" customHeight="1" x14ac:dyDescent="0.25"/>
    <row r="26" spans="1:20" customFormat="1" ht="50.1" customHeight="1" x14ac:dyDescent="0.25"/>
    <row r="27" spans="1:20" customFormat="1" ht="50.1" customHeight="1" x14ac:dyDescent="0.25"/>
    <row r="28" spans="1:20" customFormat="1" ht="50.1" customHeight="1" x14ac:dyDescent="0.25"/>
    <row r="29" spans="1:20" customFormat="1" ht="50.1" customHeight="1" x14ac:dyDescent="0.25"/>
    <row r="30" spans="1:20" customFormat="1" ht="50.1" customHeight="1" x14ac:dyDescent="0.25"/>
    <row r="31" spans="1:20" customFormat="1" ht="50.1" customHeight="1" x14ac:dyDescent="0.25"/>
    <row r="32" spans="1:20" customFormat="1" ht="50.1" customHeight="1" x14ac:dyDescent="0.25"/>
    <row r="33" customFormat="1" ht="50.1" customHeight="1" x14ac:dyDescent="0.25"/>
    <row r="34" customFormat="1" ht="49.5" customHeight="1" x14ac:dyDescent="0.25"/>
    <row r="35" customFormat="1" ht="50.1" customHeight="1" x14ac:dyDescent="0.25"/>
    <row r="36" customFormat="1" ht="50.1" customHeight="1" x14ac:dyDescent="0.25"/>
    <row r="37" customFormat="1" ht="50.1" customHeight="1" x14ac:dyDescent="0.25"/>
    <row r="38" customFormat="1" ht="50.1" customHeight="1" x14ac:dyDescent="0.25"/>
    <row r="39" customFormat="1" ht="50.1" customHeight="1" x14ac:dyDescent="0.25"/>
    <row r="40" customFormat="1" ht="50.1" customHeight="1" x14ac:dyDescent="0.25"/>
    <row r="41" customFormat="1" ht="50.1" customHeight="1" x14ac:dyDescent="0.25"/>
    <row r="42" customFormat="1" ht="50.1" customHeight="1" x14ac:dyDescent="0.25"/>
    <row r="43" customFormat="1" ht="50.1" customHeight="1" x14ac:dyDescent="0.25"/>
    <row r="44" customFormat="1" ht="50.1" customHeight="1" x14ac:dyDescent="0.25"/>
    <row r="45" customFormat="1" ht="50.1" customHeight="1" x14ac:dyDescent="0.25"/>
    <row r="46" customFormat="1" ht="50.1" customHeight="1" x14ac:dyDescent="0.25"/>
    <row r="47" customFormat="1" ht="50.1" customHeight="1" x14ac:dyDescent="0.25"/>
    <row r="48" customFormat="1" ht="50.1" customHeight="1" x14ac:dyDescent="0.25"/>
    <row r="49" customFormat="1" ht="50.1" customHeight="1" x14ac:dyDescent="0.25"/>
    <row r="50" customFormat="1" ht="50.1" customHeight="1" x14ac:dyDescent="0.25"/>
    <row r="51" customFormat="1" ht="50.1" customHeight="1" x14ac:dyDescent="0.25"/>
    <row r="52" customFormat="1" ht="50.1" customHeight="1" x14ac:dyDescent="0.25"/>
    <row r="53" customFormat="1" ht="50.1" customHeight="1" x14ac:dyDescent="0.25"/>
    <row r="54" customFormat="1" ht="50.1" customHeight="1" x14ac:dyDescent="0.25"/>
    <row r="55" customFormat="1" ht="50.1" customHeight="1" x14ac:dyDescent="0.25"/>
    <row r="56" customFormat="1" ht="50.1" customHeight="1" x14ac:dyDescent="0.25"/>
    <row r="57" customFormat="1" ht="50.1" customHeight="1" x14ac:dyDescent="0.25"/>
    <row r="58" customFormat="1" ht="50.1" customHeight="1" x14ac:dyDescent="0.25"/>
    <row r="59" customFormat="1" ht="50.1" customHeight="1" x14ac:dyDescent="0.25"/>
    <row r="60" customFormat="1" ht="50.1" customHeight="1" x14ac:dyDescent="0.25"/>
    <row r="61" customFormat="1" ht="50.1" customHeight="1" x14ac:dyDescent="0.25"/>
    <row r="62" customFormat="1" ht="50.1" customHeight="1" x14ac:dyDescent="0.25"/>
    <row r="63" customFormat="1" ht="50.1" customHeight="1" x14ac:dyDescent="0.25"/>
    <row r="64" customFormat="1" ht="50.1" customHeight="1" x14ac:dyDescent="0.25"/>
    <row r="65" customFormat="1" ht="50.1" customHeight="1" x14ac:dyDescent="0.25"/>
    <row r="66" customFormat="1" ht="50.1" customHeight="1" x14ac:dyDescent="0.25"/>
    <row r="67" customFormat="1" ht="50.1" customHeight="1" x14ac:dyDescent="0.25"/>
    <row r="68" customFormat="1" ht="50.1" customHeight="1" x14ac:dyDescent="0.25"/>
    <row r="69" customFormat="1" ht="50.1" customHeight="1" x14ac:dyDescent="0.25"/>
    <row r="70" customFormat="1" ht="50.1" customHeight="1" x14ac:dyDescent="0.25"/>
    <row r="71" customFormat="1" ht="50.1" customHeight="1" x14ac:dyDescent="0.25"/>
    <row r="72" customFormat="1" ht="50.1" customHeight="1" x14ac:dyDescent="0.25"/>
    <row r="73" customFormat="1" ht="50.1" customHeight="1" x14ac:dyDescent="0.25"/>
    <row r="74" customFormat="1" ht="50.1" customHeight="1" x14ac:dyDescent="0.25"/>
    <row r="75" customFormat="1" ht="50.1" customHeight="1" x14ac:dyDescent="0.25"/>
    <row r="76" customFormat="1" ht="50.1" customHeight="1" x14ac:dyDescent="0.25"/>
    <row r="77" customFormat="1" ht="50.1" customHeight="1" x14ac:dyDescent="0.25"/>
    <row r="78" customFormat="1" ht="50.1" customHeight="1" x14ac:dyDescent="0.25"/>
    <row r="79" customFormat="1" ht="50.1" customHeight="1" x14ac:dyDescent="0.25"/>
    <row r="80" customFormat="1" ht="50.1" customHeight="1" x14ac:dyDescent="0.25"/>
    <row r="81" customFormat="1" ht="50.1" customHeight="1" x14ac:dyDescent="0.25"/>
    <row r="82" customFormat="1" ht="50.1" customHeight="1" x14ac:dyDescent="0.25"/>
    <row r="83" customFormat="1" ht="50.1" customHeight="1" x14ac:dyDescent="0.25"/>
    <row r="84" customFormat="1" ht="50.1" customHeight="1" x14ac:dyDescent="0.25"/>
    <row r="85" customFormat="1" ht="50.1" customHeight="1" x14ac:dyDescent="0.25"/>
    <row r="86" customFormat="1" ht="50.1" customHeight="1" x14ac:dyDescent="0.25"/>
    <row r="87" customFormat="1" ht="50.1" customHeight="1" x14ac:dyDescent="0.25"/>
    <row r="88" customFormat="1" ht="50.1" customHeight="1" x14ac:dyDescent="0.25"/>
    <row r="89" customFormat="1" ht="50.1" customHeight="1" x14ac:dyDescent="0.25"/>
    <row r="90" customFormat="1" ht="50.1" customHeight="1" x14ac:dyDescent="0.25"/>
    <row r="91" customFormat="1" ht="50.1" customHeight="1" x14ac:dyDescent="0.25"/>
    <row r="92" customFormat="1" ht="50.1" customHeight="1" x14ac:dyDescent="0.25"/>
    <row r="93" customFormat="1" ht="50.1" customHeight="1" x14ac:dyDescent="0.25"/>
    <row r="94" customFormat="1" ht="50.1" customHeight="1" x14ac:dyDescent="0.25"/>
    <row r="95" customFormat="1" ht="50.1" customHeight="1" x14ac:dyDescent="0.25"/>
    <row r="96" customFormat="1" ht="50.1" customHeight="1" x14ac:dyDescent="0.25"/>
    <row r="97" customFormat="1" ht="50.1" customHeight="1" x14ac:dyDescent="0.25"/>
    <row r="98" customFormat="1" ht="50.1" customHeight="1" x14ac:dyDescent="0.25"/>
    <row r="99" customFormat="1" ht="50.1" customHeight="1" x14ac:dyDescent="0.25"/>
    <row r="100" customFormat="1" ht="50.1" customHeight="1" x14ac:dyDescent="0.25"/>
    <row r="101" customFormat="1" ht="50.1" customHeight="1" x14ac:dyDescent="0.25"/>
    <row r="102" customFormat="1" ht="50.1" customHeight="1" x14ac:dyDescent="0.25"/>
    <row r="103" customFormat="1" ht="50.1" customHeight="1" x14ac:dyDescent="0.25"/>
    <row r="104" customFormat="1" ht="50.1" customHeight="1" x14ac:dyDescent="0.25"/>
    <row r="105" customFormat="1" ht="50.1" customHeight="1" x14ac:dyDescent="0.25"/>
    <row r="106" customFormat="1" ht="50.1" customHeight="1" x14ac:dyDescent="0.25"/>
    <row r="107" customFormat="1" ht="44.25" customHeight="1" x14ac:dyDescent="0.25"/>
    <row r="108" customFormat="1" ht="50.1" customHeight="1" x14ac:dyDescent="0.25"/>
    <row r="109" customFormat="1" ht="50.1" customHeight="1" x14ac:dyDescent="0.25"/>
    <row r="110" customFormat="1" ht="50.1" customHeight="1" x14ac:dyDescent="0.25"/>
    <row r="111" customFormat="1" ht="50.1" customHeight="1" x14ac:dyDescent="0.25"/>
    <row r="112" customFormat="1" ht="50.1" customHeight="1" x14ac:dyDescent="0.25"/>
    <row r="113" customFormat="1" ht="50.1" customHeight="1" x14ac:dyDescent="0.25"/>
    <row r="114" customFormat="1" ht="50.1" customHeight="1" x14ac:dyDescent="0.25"/>
    <row r="115" customFormat="1" ht="50.1" customHeight="1" x14ac:dyDescent="0.25"/>
    <row r="116" customFormat="1" ht="50.1" customHeight="1" x14ac:dyDescent="0.25"/>
    <row r="117" customFormat="1" ht="50.1" customHeight="1" x14ac:dyDescent="0.25"/>
    <row r="118" customFormat="1" ht="50.1" customHeight="1" x14ac:dyDescent="0.25"/>
    <row r="119" customFormat="1" ht="50.1" customHeight="1" x14ac:dyDescent="0.25"/>
    <row r="120" customFormat="1" ht="50.1" customHeight="1" x14ac:dyDescent="0.25"/>
    <row r="121" customFormat="1" ht="50.1" customHeight="1" x14ac:dyDescent="0.25"/>
    <row r="122" customFormat="1" ht="50.1" customHeight="1" x14ac:dyDescent="0.25"/>
    <row r="123" customFormat="1" ht="50.1" customHeight="1" x14ac:dyDescent="0.25"/>
    <row r="124" customFormat="1" ht="50.1" customHeight="1" x14ac:dyDescent="0.25"/>
    <row r="125" customFormat="1" ht="50.1" customHeight="1" x14ac:dyDescent="0.25"/>
    <row r="126" customFormat="1" ht="50.1" customHeight="1" x14ac:dyDescent="0.25"/>
    <row r="127" customFormat="1" ht="50.1" customHeight="1" x14ac:dyDescent="0.25"/>
    <row r="128" customFormat="1" ht="50.1" customHeight="1" x14ac:dyDescent="0.25"/>
    <row r="129" customFormat="1" ht="50.1" customHeight="1" x14ac:dyDescent="0.25"/>
    <row r="130" customFormat="1" ht="50.1" customHeight="1" x14ac:dyDescent="0.25"/>
    <row r="131" customFormat="1" ht="50.1" customHeight="1" x14ac:dyDescent="0.25"/>
    <row r="132" customFormat="1" ht="50.1" customHeight="1" x14ac:dyDescent="0.25"/>
    <row r="133" customFormat="1" ht="50.1" customHeight="1" x14ac:dyDescent="0.25"/>
    <row r="134" customFormat="1" ht="50.1" customHeight="1" x14ac:dyDescent="0.25"/>
    <row r="135" customFormat="1" ht="50.1" customHeight="1" x14ac:dyDescent="0.25"/>
    <row r="136" customFormat="1" ht="50.1" customHeight="1" x14ac:dyDescent="0.25"/>
    <row r="137" customFormat="1" ht="50.1" customHeight="1" x14ac:dyDescent="0.25"/>
    <row r="138" customFormat="1" ht="50.1" customHeight="1" x14ac:dyDescent="0.25"/>
    <row r="139" customFormat="1" ht="50.1" customHeight="1" x14ac:dyDescent="0.25"/>
    <row r="140" customFormat="1" ht="50.1" customHeight="1" x14ac:dyDescent="0.25"/>
    <row r="141" customFormat="1" ht="50.1" customHeight="1" x14ac:dyDescent="0.25"/>
    <row r="142" customFormat="1" ht="50.1" customHeight="1" x14ac:dyDescent="0.25"/>
    <row r="143" customFormat="1" ht="50.1" customHeight="1" x14ac:dyDescent="0.25"/>
    <row r="144" customFormat="1" ht="50.1" customHeight="1" x14ac:dyDescent="0.25"/>
    <row r="145" customFormat="1" ht="50.1" customHeight="1" x14ac:dyDescent="0.25"/>
    <row r="146" customFormat="1" ht="50.1" customHeight="1" x14ac:dyDescent="0.25"/>
    <row r="147" customFormat="1" ht="50.1" customHeight="1" x14ac:dyDescent="0.25"/>
    <row r="148" customFormat="1" ht="50.1" customHeight="1" x14ac:dyDescent="0.25"/>
    <row r="149" customFormat="1" ht="50.1" customHeight="1" x14ac:dyDescent="0.25"/>
    <row r="150" customFormat="1" ht="50.1" customHeight="1" x14ac:dyDescent="0.25"/>
    <row r="151" customFormat="1" ht="49.5" customHeight="1" x14ac:dyDescent="0.25"/>
    <row r="152" customFormat="1" ht="50.1" customHeight="1" x14ac:dyDescent="0.25"/>
    <row r="153" customFormat="1" ht="50.1" customHeight="1" x14ac:dyDescent="0.25"/>
    <row r="154" customFormat="1" ht="50.1" customHeight="1" x14ac:dyDescent="0.25"/>
    <row r="155" customFormat="1" ht="50.1" customHeight="1" x14ac:dyDescent="0.25"/>
    <row r="156" customFormat="1" ht="50.1" customHeight="1" x14ac:dyDescent="0.25"/>
    <row r="157" customFormat="1" ht="50.1" customHeight="1" x14ac:dyDescent="0.25"/>
    <row r="158" customFormat="1" ht="50.1" customHeight="1" x14ac:dyDescent="0.25"/>
    <row r="159" customFormat="1" ht="50.1" customHeight="1" x14ac:dyDescent="0.25"/>
    <row r="160" customFormat="1" ht="50.1" customHeight="1" x14ac:dyDescent="0.25"/>
    <row r="161" spans="2:20" customFormat="1" ht="50.1" customHeight="1" x14ac:dyDescent="0.25"/>
    <row r="162" spans="2:20" customFormat="1" ht="50.1" customHeight="1" x14ac:dyDescent="0.25"/>
    <row r="163" spans="2:20" customFormat="1" ht="50.1" customHeight="1" x14ac:dyDescent="0.25"/>
    <row r="164" spans="2:20" customFormat="1" ht="50.1" customHeight="1" x14ac:dyDescent="0.25"/>
    <row r="165" spans="2:20" customFormat="1" x14ac:dyDescent="0.25"/>
    <row r="166" spans="2:20" customFormat="1" x14ac:dyDescent="0.25"/>
    <row r="167" spans="2:20" customFormat="1" x14ac:dyDescent="0.25"/>
    <row r="168" spans="2:20" customFormat="1" x14ac:dyDescent="0.25"/>
    <row r="169" spans="2:20" customFormat="1" x14ac:dyDescent="0.25"/>
    <row r="170" spans="2:20" customFormat="1" x14ac:dyDescent="0.25"/>
    <row r="171" spans="2:20" customFormat="1" ht="138.75" customHeight="1" x14ac:dyDescent="0.25"/>
    <row r="172" spans="2:20" customFormat="1" x14ac:dyDescent="0.25"/>
    <row r="173" spans="2:20" customFormat="1" x14ac:dyDescent="0.25"/>
    <row r="174" spans="2:20" customFormat="1" ht="50.1" customHeight="1" x14ac:dyDescent="0.25"/>
    <row r="175" spans="2:20" customFormat="1" ht="50.1" customHeight="1" x14ac:dyDescent="0.25"/>
    <row r="176" spans="2:20" ht="50.1" customHeight="1" x14ac:dyDescent="0.25">
      <c r="B176" s="3"/>
      <c r="C176" s="3"/>
      <c r="D176" s="3"/>
      <c r="E176" s="3"/>
      <c r="F176" s="3"/>
      <c r="G176" s="3"/>
      <c r="H176" s="3"/>
      <c r="I176" s="3"/>
      <c r="J176" s="3"/>
      <c r="K176" s="3"/>
      <c r="L176" s="3"/>
      <c r="M176" s="3"/>
      <c r="N176" s="3"/>
      <c r="O176" s="3"/>
      <c r="P176" s="3"/>
      <c r="Q176" s="3"/>
      <c r="R176" s="3"/>
      <c r="S176" s="3"/>
      <c r="T176" s="3"/>
    </row>
    <row r="177" spans="2:20" ht="50.1" customHeight="1" x14ac:dyDescent="0.25">
      <c r="B177" s="3"/>
      <c r="C177" s="3"/>
      <c r="D177" s="3"/>
      <c r="E177" s="3"/>
      <c r="F177" s="3"/>
      <c r="G177" s="3"/>
      <c r="H177" s="3"/>
      <c r="I177" s="3"/>
      <c r="J177" s="3"/>
      <c r="K177" s="3"/>
      <c r="L177" s="3"/>
      <c r="M177" s="3"/>
      <c r="N177" s="3"/>
      <c r="O177" s="3"/>
      <c r="P177" s="3"/>
      <c r="Q177" s="3"/>
      <c r="R177" s="3"/>
      <c r="S177" s="3"/>
      <c r="T177" s="3"/>
    </row>
    <row r="178" spans="2:20" ht="50.1" customHeight="1" x14ac:dyDescent="0.25">
      <c r="B178" s="3"/>
      <c r="C178" s="3"/>
      <c r="D178" s="3"/>
      <c r="E178" s="3"/>
      <c r="F178" s="3"/>
      <c r="G178" s="3"/>
      <c r="H178" s="3"/>
      <c r="I178" s="3"/>
      <c r="J178" s="3"/>
      <c r="K178" s="3"/>
      <c r="L178" s="3"/>
      <c r="M178" s="3"/>
      <c r="N178" s="3"/>
      <c r="O178" s="3"/>
      <c r="P178" s="3"/>
      <c r="Q178" s="3"/>
      <c r="R178" s="3"/>
      <c r="S178" s="3"/>
      <c r="T178" s="3"/>
    </row>
    <row r="179" spans="2:20" ht="50.1" customHeight="1" x14ac:dyDescent="0.25">
      <c r="B179" s="3"/>
      <c r="C179" s="3"/>
      <c r="D179" s="3"/>
      <c r="E179" s="3"/>
      <c r="F179" s="3"/>
      <c r="G179" s="3"/>
      <c r="H179" s="3"/>
      <c r="I179" s="3"/>
      <c r="J179" s="3"/>
      <c r="K179" s="3"/>
      <c r="L179" s="3"/>
      <c r="M179" s="3"/>
      <c r="N179" s="3"/>
      <c r="O179" s="3"/>
      <c r="P179" s="3"/>
      <c r="Q179" s="3"/>
      <c r="R179" s="3"/>
      <c r="S179" s="3"/>
      <c r="T179" s="3"/>
    </row>
    <row r="180" spans="2:20" ht="50.1" customHeight="1" x14ac:dyDescent="0.25">
      <c r="B180" s="3"/>
      <c r="C180" s="3"/>
      <c r="D180" s="3"/>
      <c r="E180" s="3"/>
      <c r="F180" s="3"/>
      <c r="G180" s="3"/>
      <c r="H180" s="3"/>
      <c r="I180" s="3"/>
      <c r="J180" s="3"/>
      <c r="K180" s="3"/>
      <c r="L180" s="3"/>
      <c r="M180" s="3"/>
      <c r="N180" s="3"/>
      <c r="O180" s="3"/>
      <c r="P180" s="3"/>
      <c r="Q180" s="3"/>
      <c r="R180" s="3"/>
      <c r="S180" s="3"/>
      <c r="T180" s="3"/>
    </row>
    <row r="181" spans="2:20" ht="50.1" customHeight="1" x14ac:dyDescent="0.25">
      <c r="B181" s="3"/>
      <c r="C181" s="3"/>
      <c r="D181" s="3"/>
      <c r="E181" s="3"/>
      <c r="F181" s="3"/>
      <c r="G181" s="3"/>
      <c r="H181" s="3"/>
      <c r="I181" s="3"/>
      <c r="J181" s="3"/>
      <c r="K181" s="3"/>
      <c r="L181" s="3"/>
      <c r="M181" s="3"/>
      <c r="N181" s="3"/>
      <c r="O181" s="3"/>
      <c r="P181" s="3"/>
      <c r="Q181" s="3"/>
      <c r="R181" s="3"/>
      <c r="S181" s="3"/>
      <c r="T181" s="3"/>
    </row>
    <row r="182" spans="2:20" ht="50.1" customHeight="1" x14ac:dyDescent="0.25">
      <c r="B182" s="3"/>
      <c r="C182" s="3"/>
      <c r="D182" s="3"/>
      <c r="E182" s="3"/>
      <c r="F182" s="3"/>
      <c r="G182" s="3"/>
      <c r="H182" s="3"/>
      <c r="I182" s="3"/>
      <c r="J182" s="3"/>
      <c r="K182" s="3"/>
      <c r="L182" s="3"/>
      <c r="M182" s="3"/>
      <c r="N182" s="3"/>
      <c r="O182" s="3"/>
      <c r="P182" s="3"/>
      <c r="Q182" s="3"/>
      <c r="R182" s="3"/>
      <c r="S182" s="3"/>
      <c r="T182" s="3"/>
    </row>
    <row r="183" spans="2:20" ht="50.1" customHeight="1" x14ac:dyDescent="0.25">
      <c r="B183" s="3"/>
      <c r="C183" s="3"/>
      <c r="D183" s="3"/>
      <c r="E183" s="3"/>
      <c r="F183" s="3"/>
      <c r="G183" s="3"/>
      <c r="H183" s="3"/>
      <c r="I183" s="3"/>
      <c r="J183" s="3"/>
      <c r="K183" s="3"/>
      <c r="L183" s="3"/>
      <c r="M183" s="3"/>
      <c r="N183" s="3"/>
      <c r="O183" s="3"/>
      <c r="P183" s="3"/>
      <c r="Q183" s="3"/>
      <c r="R183" s="3"/>
      <c r="S183" s="3"/>
      <c r="T183" s="3"/>
    </row>
    <row r="184" spans="2:20" ht="50.1" customHeight="1" x14ac:dyDescent="0.25">
      <c r="B184" s="3"/>
      <c r="C184" s="3"/>
      <c r="D184" s="3"/>
      <c r="E184" s="3"/>
      <c r="F184" s="3"/>
      <c r="G184" s="3"/>
      <c r="H184" s="3"/>
      <c r="I184" s="3"/>
      <c r="J184" s="3"/>
      <c r="K184" s="3"/>
      <c r="L184" s="3"/>
      <c r="M184" s="3"/>
      <c r="N184" s="3"/>
      <c r="O184" s="3"/>
      <c r="P184" s="3"/>
      <c r="Q184" s="3"/>
      <c r="R184" s="3"/>
      <c r="S184" s="3"/>
      <c r="T184" s="3"/>
    </row>
    <row r="185" spans="2:20" ht="50.1" customHeight="1" x14ac:dyDescent="0.25">
      <c r="B185" s="3"/>
      <c r="C185" s="3"/>
      <c r="D185" s="3"/>
      <c r="E185" s="3"/>
      <c r="F185" s="3"/>
      <c r="G185" s="3"/>
      <c r="H185" s="3"/>
      <c r="I185" s="3"/>
      <c r="J185" s="3"/>
      <c r="K185" s="3"/>
      <c r="L185" s="3"/>
      <c r="M185" s="3"/>
      <c r="N185" s="3"/>
      <c r="O185" s="3"/>
      <c r="P185" s="3"/>
      <c r="Q185" s="3"/>
      <c r="R185" s="3"/>
      <c r="S185" s="3"/>
      <c r="T185" s="3"/>
    </row>
    <row r="186" spans="2:20" ht="50.1" customHeight="1" x14ac:dyDescent="0.25">
      <c r="B186" s="3"/>
      <c r="C186" s="3"/>
      <c r="D186" s="3"/>
      <c r="E186" s="3"/>
      <c r="F186" s="3"/>
      <c r="G186" s="3"/>
      <c r="H186" s="3"/>
      <c r="I186" s="3"/>
      <c r="J186" s="3"/>
      <c r="K186" s="3"/>
      <c r="L186" s="3"/>
      <c r="M186" s="3"/>
      <c r="N186" s="3"/>
      <c r="O186" s="3"/>
      <c r="P186" s="3"/>
      <c r="Q186" s="3"/>
      <c r="R186" s="3"/>
      <c r="S186" s="3"/>
      <c r="T186" s="3"/>
    </row>
    <row r="187" spans="2:20" ht="50.1" customHeight="1" x14ac:dyDescent="0.25">
      <c r="B187" s="3"/>
      <c r="C187" s="3"/>
      <c r="D187" s="3"/>
      <c r="E187" s="3"/>
      <c r="F187" s="3"/>
      <c r="G187" s="3"/>
      <c r="H187" s="3"/>
      <c r="I187" s="3"/>
      <c r="J187" s="3"/>
      <c r="K187" s="3"/>
      <c r="L187" s="3"/>
      <c r="M187" s="3"/>
      <c r="N187" s="3"/>
      <c r="O187" s="3"/>
      <c r="P187" s="3"/>
      <c r="Q187" s="3"/>
      <c r="R187" s="3"/>
      <c r="S187" s="3"/>
      <c r="T187" s="3"/>
    </row>
    <row r="188" spans="2:20" ht="50.1" customHeight="1" x14ac:dyDescent="0.25">
      <c r="B188" s="3"/>
      <c r="C188" s="3"/>
      <c r="D188" s="3"/>
      <c r="E188" s="3"/>
      <c r="F188" s="3"/>
      <c r="G188" s="3"/>
      <c r="H188" s="3"/>
      <c r="I188" s="3"/>
      <c r="J188" s="3"/>
      <c r="K188" s="3"/>
      <c r="L188" s="3"/>
      <c r="M188" s="3"/>
      <c r="N188" s="3"/>
      <c r="O188" s="3"/>
      <c r="P188" s="3"/>
      <c r="Q188" s="3"/>
      <c r="R188" s="3"/>
      <c r="S188" s="3"/>
      <c r="T188" s="3"/>
    </row>
    <row r="189" spans="2:20" ht="50.1" customHeight="1" x14ac:dyDescent="0.25">
      <c r="B189" s="3"/>
      <c r="C189" s="3"/>
      <c r="D189" s="3"/>
      <c r="E189" s="3"/>
      <c r="F189" s="3"/>
      <c r="G189" s="3"/>
      <c r="H189" s="3"/>
      <c r="I189" s="3"/>
      <c r="J189" s="3"/>
      <c r="K189" s="3"/>
      <c r="L189" s="3"/>
      <c r="M189" s="3"/>
      <c r="N189" s="3"/>
      <c r="O189" s="3"/>
      <c r="P189" s="3"/>
      <c r="Q189" s="3"/>
      <c r="R189" s="3"/>
      <c r="S189" s="3"/>
      <c r="T189" s="3"/>
    </row>
    <row r="190" spans="2:20" ht="50.1" customHeight="1" x14ac:dyDescent="0.25">
      <c r="B190" s="3"/>
      <c r="C190" s="3"/>
      <c r="D190" s="3"/>
      <c r="E190" s="3"/>
      <c r="F190" s="3"/>
      <c r="G190" s="3"/>
      <c r="H190" s="3"/>
      <c r="I190" s="3"/>
      <c r="J190" s="3"/>
      <c r="K190" s="3"/>
      <c r="L190" s="3"/>
      <c r="M190" s="3"/>
      <c r="N190" s="3"/>
      <c r="O190" s="3"/>
      <c r="P190" s="3"/>
      <c r="Q190" s="3"/>
      <c r="R190" s="3"/>
      <c r="S190" s="3"/>
      <c r="T190" s="3"/>
    </row>
    <row r="191" spans="2:20" ht="50.1" customHeight="1" x14ac:dyDescent="0.25">
      <c r="B191" s="3"/>
      <c r="C191" s="3"/>
      <c r="D191" s="3"/>
      <c r="E191" s="3"/>
      <c r="F191" s="3"/>
      <c r="G191" s="3"/>
      <c r="H191" s="3"/>
      <c r="I191" s="3"/>
      <c r="J191" s="3"/>
      <c r="K191" s="3"/>
      <c r="L191" s="3"/>
      <c r="M191" s="3"/>
      <c r="N191" s="3"/>
      <c r="O191" s="3"/>
      <c r="P191" s="3"/>
      <c r="Q191" s="3"/>
      <c r="R191" s="3"/>
      <c r="S191" s="3"/>
      <c r="T191" s="3"/>
    </row>
    <row r="192" spans="2:20" ht="50.1" customHeight="1" x14ac:dyDescent="0.25">
      <c r="B192" s="3"/>
      <c r="C192" s="3"/>
      <c r="D192" s="3"/>
      <c r="E192" s="3"/>
      <c r="F192" s="3"/>
      <c r="G192" s="3"/>
      <c r="H192" s="3"/>
      <c r="I192" s="3"/>
      <c r="J192" s="3"/>
      <c r="K192" s="3"/>
      <c r="L192" s="3"/>
      <c r="M192" s="3"/>
      <c r="N192" s="3"/>
      <c r="O192" s="3"/>
      <c r="P192" s="3"/>
      <c r="Q192" s="3"/>
      <c r="R192" s="3"/>
      <c r="S192" s="3"/>
      <c r="T192" s="3"/>
    </row>
    <row r="193" spans="2:20" ht="50.1" customHeight="1" x14ac:dyDescent="0.25">
      <c r="B193" s="3"/>
      <c r="C193" s="3"/>
      <c r="D193" s="3"/>
      <c r="E193" s="3"/>
      <c r="F193" s="3"/>
      <c r="G193" s="3"/>
      <c r="H193" s="3"/>
      <c r="I193" s="3"/>
      <c r="J193" s="3"/>
      <c r="K193" s="3"/>
      <c r="L193" s="3"/>
      <c r="M193" s="3"/>
      <c r="N193" s="3"/>
      <c r="O193" s="3"/>
      <c r="P193" s="3"/>
      <c r="Q193" s="3"/>
      <c r="R193" s="3"/>
      <c r="S193" s="3"/>
      <c r="T193" s="3"/>
    </row>
    <row r="194" spans="2:20" ht="50.1" customHeight="1" x14ac:dyDescent="0.25">
      <c r="B194" s="3"/>
      <c r="C194" s="3"/>
      <c r="D194" s="3"/>
      <c r="E194" s="3"/>
      <c r="F194" s="3"/>
      <c r="G194" s="3"/>
      <c r="H194" s="3"/>
      <c r="I194" s="3"/>
      <c r="J194" s="3"/>
      <c r="K194" s="3"/>
      <c r="L194" s="3"/>
      <c r="M194" s="3"/>
      <c r="N194" s="3"/>
      <c r="O194" s="3"/>
      <c r="P194" s="3"/>
      <c r="Q194" s="3"/>
      <c r="R194" s="3"/>
      <c r="S194" s="3"/>
      <c r="T194" s="3"/>
    </row>
    <row r="195" spans="2:20" ht="50.1" customHeight="1" x14ac:dyDescent="0.25">
      <c r="B195" s="3"/>
      <c r="C195" s="3"/>
      <c r="D195" s="3"/>
      <c r="E195" s="3"/>
      <c r="F195" s="3"/>
      <c r="G195" s="3"/>
      <c r="H195" s="3"/>
      <c r="I195" s="3"/>
      <c r="J195" s="3"/>
      <c r="K195" s="3"/>
      <c r="L195" s="3"/>
      <c r="M195" s="3"/>
      <c r="N195" s="3"/>
      <c r="O195" s="3"/>
      <c r="P195" s="3"/>
      <c r="Q195" s="3"/>
      <c r="R195" s="3"/>
      <c r="S195" s="3"/>
      <c r="T195" s="3"/>
    </row>
    <row r="196" spans="2:20" ht="50.1" customHeight="1" x14ac:dyDescent="0.25">
      <c r="B196" s="3"/>
      <c r="C196" s="3"/>
      <c r="D196" s="3"/>
      <c r="E196" s="3"/>
      <c r="F196" s="3"/>
      <c r="G196" s="3"/>
      <c r="H196" s="3"/>
      <c r="I196" s="3"/>
      <c r="J196" s="3"/>
      <c r="K196" s="3"/>
      <c r="L196" s="3"/>
      <c r="M196" s="3"/>
      <c r="N196" s="3"/>
      <c r="O196" s="3"/>
      <c r="P196" s="3"/>
      <c r="Q196" s="3"/>
      <c r="R196" s="3"/>
      <c r="S196" s="3"/>
      <c r="T196" s="3"/>
    </row>
    <row r="197" spans="2:20" ht="50.1" customHeight="1" x14ac:dyDescent="0.25">
      <c r="B197" s="3"/>
      <c r="C197" s="3"/>
      <c r="D197" s="3"/>
      <c r="E197" s="3"/>
      <c r="F197" s="3"/>
      <c r="G197" s="3"/>
      <c r="H197" s="3"/>
      <c r="I197" s="3"/>
      <c r="J197" s="3"/>
      <c r="K197" s="3"/>
      <c r="L197" s="3"/>
      <c r="M197" s="3"/>
      <c r="N197" s="3"/>
      <c r="O197" s="3"/>
      <c r="P197" s="3"/>
      <c r="Q197" s="3"/>
      <c r="R197" s="3"/>
      <c r="S197" s="3"/>
      <c r="T197" s="3"/>
    </row>
    <row r="198" spans="2:20" ht="50.1" customHeight="1" x14ac:dyDescent="0.25">
      <c r="B198" s="3"/>
      <c r="C198" s="3"/>
      <c r="D198" s="3"/>
      <c r="E198" s="3"/>
      <c r="F198" s="3"/>
      <c r="G198" s="3"/>
      <c r="H198" s="3"/>
      <c r="I198" s="3"/>
      <c r="J198" s="3"/>
      <c r="K198" s="3"/>
      <c r="L198" s="3"/>
      <c r="M198" s="3"/>
      <c r="N198" s="3"/>
      <c r="O198" s="3"/>
      <c r="P198" s="3"/>
      <c r="Q198" s="3"/>
      <c r="R198" s="3"/>
      <c r="S198" s="3"/>
      <c r="T198" s="3"/>
    </row>
    <row r="199" spans="2:20" ht="50.1" customHeight="1" x14ac:dyDescent="0.25">
      <c r="B199" s="3"/>
      <c r="C199" s="3"/>
      <c r="D199" s="3"/>
      <c r="E199" s="3"/>
      <c r="F199" s="3"/>
      <c r="G199" s="3"/>
      <c r="H199" s="3"/>
      <c r="I199" s="3"/>
      <c r="J199" s="3"/>
      <c r="K199" s="3"/>
      <c r="L199" s="3"/>
      <c r="M199" s="3"/>
      <c r="N199" s="3"/>
      <c r="O199" s="3"/>
      <c r="P199" s="3"/>
      <c r="Q199" s="3"/>
      <c r="R199" s="3"/>
      <c r="S199" s="3"/>
      <c r="T199" s="3"/>
    </row>
    <row r="200" spans="2:20" ht="50.1" customHeight="1" x14ac:dyDescent="0.25">
      <c r="B200" s="3"/>
      <c r="C200" s="3"/>
      <c r="D200" s="3"/>
      <c r="E200" s="3"/>
      <c r="F200" s="3"/>
      <c r="G200" s="3"/>
      <c r="H200" s="3"/>
      <c r="I200" s="3"/>
      <c r="J200" s="3"/>
      <c r="K200" s="3"/>
      <c r="L200" s="3"/>
      <c r="M200" s="3"/>
      <c r="N200" s="3"/>
      <c r="O200" s="3"/>
      <c r="P200" s="3"/>
      <c r="Q200" s="3"/>
      <c r="R200" s="3"/>
      <c r="S200" s="3"/>
      <c r="T200" s="3"/>
    </row>
    <row r="201" spans="2:20" ht="50.1" customHeight="1" x14ac:dyDescent="0.25">
      <c r="B201" s="3"/>
      <c r="C201" s="3"/>
      <c r="D201" s="3"/>
      <c r="E201" s="3"/>
      <c r="F201" s="3"/>
      <c r="G201" s="3"/>
      <c r="H201" s="3"/>
      <c r="I201" s="3"/>
      <c r="J201" s="3"/>
      <c r="K201" s="3"/>
      <c r="L201" s="3"/>
      <c r="M201" s="3"/>
      <c r="N201" s="3"/>
      <c r="O201" s="3"/>
      <c r="P201" s="3"/>
      <c r="Q201" s="3"/>
      <c r="R201" s="3"/>
      <c r="S201" s="3"/>
      <c r="T201" s="3"/>
    </row>
    <row r="202" spans="2:20" ht="50.1" customHeight="1" x14ac:dyDescent="0.25">
      <c r="B202" s="3"/>
      <c r="C202" s="3"/>
      <c r="D202" s="3"/>
      <c r="E202" s="3"/>
      <c r="F202" s="3"/>
      <c r="G202" s="3"/>
      <c r="H202" s="3"/>
      <c r="I202" s="3"/>
      <c r="J202" s="3"/>
      <c r="K202" s="3"/>
      <c r="L202" s="3"/>
      <c r="M202" s="3"/>
      <c r="N202" s="3"/>
      <c r="O202" s="3"/>
      <c r="P202" s="3"/>
      <c r="Q202" s="3"/>
      <c r="R202" s="3"/>
      <c r="S202" s="3"/>
      <c r="T202" s="3"/>
    </row>
    <row r="203" spans="2:20" ht="50.1" customHeight="1" x14ac:dyDescent="0.25">
      <c r="B203" s="3"/>
      <c r="C203" s="3"/>
      <c r="D203" s="3"/>
      <c r="E203" s="3"/>
      <c r="F203" s="3"/>
      <c r="G203" s="3"/>
      <c r="H203" s="3"/>
      <c r="I203" s="3"/>
      <c r="J203" s="3"/>
      <c r="K203" s="3"/>
      <c r="L203" s="3"/>
      <c r="M203" s="3"/>
      <c r="N203" s="3"/>
      <c r="O203" s="3"/>
      <c r="P203" s="3"/>
      <c r="Q203" s="3"/>
      <c r="R203" s="3"/>
      <c r="S203" s="3"/>
      <c r="T203" s="3"/>
    </row>
    <row r="204" spans="2:20" ht="50.1" customHeight="1" x14ac:dyDescent="0.25">
      <c r="B204" s="3"/>
      <c r="C204" s="3"/>
      <c r="D204" s="3"/>
      <c r="E204" s="3"/>
      <c r="F204" s="3"/>
      <c r="G204" s="3"/>
      <c r="H204" s="3"/>
      <c r="I204" s="3"/>
      <c r="J204" s="3"/>
      <c r="K204" s="3"/>
      <c r="L204" s="3"/>
      <c r="M204" s="3"/>
      <c r="N204" s="3"/>
      <c r="O204" s="3"/>
      <c r="P204" s="3"/>
      <c r="Q204" s="3"/>
      <c r="R204" s="3"/>
      <c r="S204" s="3"/>
      <c r="T204" s="3"/>
    </row>
    <row r="205" spans="2:20" ht="50.1" customHeight="1" x14ac:dyDescent="0.25">
      <c r="B205" s="3"/>
      <c r="C205" s="3"/>
      <c r="D205" s="3"/>
      <c r="E205" s="3"/>
      <c r="F205" s="3"/>
      <c r="G205" s="3"/>
      <c r="H205" s="3"/>
      <c r="I205" s="3"/>
      <c r="J205" s="3"/>
      <c r="K205" s="3"/>
      <c r="L205" s="3"/>
      <c r="M205" s="3"/>
      <c r="N205" s="3"/>
      <c r="O205" s="3"/>
      <c r="P205" s="3"/>
      <c r="Q205" s="3"/>
      <c r="R205" s="3"/>
      <c r="S205" s="3"/>
      <c r="T205" s="3"/>
    </row>
    <row r="206" spans="2:20" ht="50.1" customHeight="1" x14ac:dyDescent="0.25">
      <c r="B206" s="3"/>
      <c r="C206" s="3"/>
      <c r="D206" s="3"/>
      <c r="E206" s="3"/>
      <c r="F206" s="3"/>
      <c r="G206" s="3"/>
      <c r="H206" s="3"/>
      <c r="I206" s="3"/>
      <c r="J206" s="3"/>
      <c r="K206" s="3"/>
      <c r="L206" s="3"/>
      <c r="M206" s="3"/>
      <c r="N206" s="3"/>
      <c r="O206" s="3"/>
      <c r="P206" s="3"/>
      <c r="Q206" s="3"/>
      <c r="R206" s="3"/>
      <c r="S206" s="3"/>
      <c r="T206" s="3"/>
    </row>
    <row r="207" spans="2:20" ht="50.1" customHeight="1" x14ac:dyDescent="0.25">
      <c r="B207" s="3"/>
      <c r="C207" s="3"/>
      <c r="D207" s="3"/>
      <c r="E207" s="3"/>
      <c r="F207" s="3"/>
      <c r="G207" s="3"/>
      <c r="H207" s="3"/>
      <c r="I207" s="3"/>
      <c r="J207" s="3"/>
      <c r="K207" s="3"/>
      <c r="L207" s="3"/>
      <c r="M207" s="3"/>
      <c r="N207" s="3"/>
      <c r="O207" s="3"/>
      <c r="P207" s="3"/>
      <c r="Q207" s="3"/>
      <c r="R207" s="3"/>
      <c r="S207" s="3"/>
      <c r="T207" s="3"/>
    </row>
    <row r="208" spans="2:20" ht="50.1" customHeight="1" x14ac:dyDescent="0.25">
      <c r="B208" s="3"/>
      <c r="C208" s="3"/>
      <c r="D208" s="3"/>
      <c r="E208" s="3"/>
      <c r="F208" s="3"/>
      <c r="G208" s="3"/>
      <c r="H208" s="3"/>
      <c r="I208" s="3"/>
      <c r="J208" s="3"/>
      <c r="K208" s="3"/>
      <c r="L208" s="3"/>
      <c r="M208" s="3"/>
      <c r="N208" s="3"/>
      <c r="O208" s="3"/>
      <c r="P208" s="3"/>
      <c r="Q208" s="3"/>
      <c r="R208" s="3"/>
      <c r="S208" s="3"/>
      <c r="T208" s="3"/>
    </row>
    <row r="209" spans="2:20" ht="50.1" customHeight="1" x14ac:dyDescent="0.25">
      <c r="B209" s="3"/>
      <c r="C209" s="3"/>
      <c r="D209" s="3"/>
      <c r="E209" s="3"/>
      <c r="F209" s="3"/>
      <c r="G209" s="3"/>
      <c r="H209" s="3"/>
      <c r="I209" s="3"/>
      <c r="J209" s="3"/>
      <c r="K209" s="3"/>
      <c r="L209" s="3"/>
      <c r="M209" s="3"/>
      <c r="N209" s="3"/>
      <c r="O209" s="3"/>
      <c r="P209" s="3"/>
      <c r="Q209" s="3"/>
      <c r="R209" s="3"/>
      <c r="S209" s="3"/>
      <c r="T209" s="3"/>
    </row>
    <row r="210" spans="2:20" ht="50.1" customHeight="1" x14ac:dyDescent="0.25">
      <c r="B210" s="3"/>
      <c r="C210" s="3"/>
      <c r="D210" s="3"/>
      <c r="E210" s="3"/>
      <c r="F210" s="3"/>
      <c r="G210" s="3"/>
      <c r="H210" s="3"/>
      <c r="I210" s="3"/>
      <c r="J210" s="3"/>
      <c r="K210" s="3"/>
      <c r="L210" s="3"/>
      <c r="M210" s="3"/>
      <c r="N210" s="3"/>
      <c r="O210" s="3"/>
      <c r="P210" s="3"/>
      <c r="Q210" s="3"/>
      <c r="R210" s="3"/>
      <c r="S210" s="3"/>
      <c r="T210" s="3"/>
    </row>
    <row r="211" spans="2:20" ht="50.1" customHeight="1" x14ac:dyDescent="0.25">
      <c r="B211" s="3"/>
      <c r="C211" s="3"/>
      <c r="D211" s="3"/>
      <c r="E211" s="3"/>
      <c r="F211" s="3"/>
      <c r="G211" s="3"/>
      <c r="H211" s="3"/>
      <c r="I211" s="3"/>
      <c r="J211" s="3"/>
      <c r="K211" s="3"/>
      <c r="L211" s="3"/>
      <c r="M211" s="3"/>
      <c r="N211" s="3"/>
      <c r="O211" s="3"/>
      <c r="P211" s="3"/>
      <c r="Q211" s="3"/>
      <c r="R211" s="3"/>
      <c r="S211" s="3"/>
      <c r="T211" s="3"/>
    </row>
    <row r="212" spans="2:20" ht="50.1" customHeight="1" x14ac:dyDescent="0.25">
      <c r="B212" s="3"/>
      <c r="C212" s="3"/>
      <c r="D212" s="3"/>
      <c r="E212" s="3"/>
      <c r="F212" s="3"/>
      <c r="G212" s="3"/>
      <c r="H212" s="3"/>
      <c r="I212" s="3"/>
      <c r="J212" s="3"/>
      <c r="K212" s="3"/>
      <c r="L212" s="3"/>
      <c r="M212" s="3"/>
      <c r="N212" s="3"/>
      <c r="O212" s="3"/>
      <c r="P212" s="3"/>
      <c r="Q212" s="3"/>
      <c r="R212" s="3"/>
      <c r="S212" s="3"/>
      <c r="T212" s="3"/>
    </row>
    <row r="213" spans="2:20" ht="50.1" customHeight="1" x14ac:dyDescent="0.25">
      <c r="B213" s="3"/>
      <c r="C213" s="3"/>
      <c r="D213" s="3"/>
      <c r="E213" s="3"/>
      <c r="F213" s="3"/>
      <c r="G213" s="3"/>
      <c r="H213" s="3"/>
      <c r="I213" s="3"/>
      <c r="J213" s="3"/>
      <c r="K213" s="3"/>
      <c r="L213" s="3"/>
      <c r="M213" s="3"/>
      <c r="N213" s="3"/>
      <c r="O213" s="3"/>
      <c r="P213" s="3"/>
      <c r="Q213" s="3"/>
      <c r="R213" s="3"/>
      <c r="S213" s="3"/>
      <c r="T213" s="3"/>
    </row>
    <row r="214" spans="2:20" ht="50.1" customHeight="1" x14ac:dyDescent="0.25">
      <c r="B214" s="3"/>
      <c r="C214" s="3"/>
      <c r="D214" s="3"/>
      <c r="E214" s="3"/>
      <c r="F214" s="3"/>
      <c r="G214" s="3"/>
      <c r="H214" s="3"/>
      <c r="I214" s="3"/>
      <c r="J214" s="3"/>
      <c r="K214" s="3"/>
      <c r="L214" s="3"/>
      <c r="M214" s="3"/>
      <c r="N214" s="3"/>
      <c r="O214" s="3"/>
      <c r="P214" s="3"/>
      <c r="Q214" s="3"/>
      <c r="R214" s="3"/>
      <c r="S214" s="3"/>
      <c r="T214" s="3"/>
    </row>
    <row r="215" spans="2:20" ht="50.1" customHeight="1" x14ac:dyDescent="0.25">
      <c r="B215" s="3"/>
      <c r="C215" s="3"/>
      <c r="D215" s="3"/>
      <c r="E215" s="3"/>
      <c r="F215" s="3"/>
      <c r="G215" s="3"/>
      <c r="H215" s="3"/>
      <c r="I215" s="3"/>
      <c r="J215" s="3"/>
      <c r="K215" s="3"/>
      <c r="L215" s="3"/>
      <c r="M215" s="3"/>
      <c r="N215" s="3"/>
      <c r="O215" s="3"/>
      <c r="P215" s="3"/>
      <c r="Q215" s="3"/>
      <c r="R215" s="3"/>
      <c r="S215" s="3"/>
      <c r="T215" s="3"/>
    </row>
    <row r="216" spans="2:20" ht="50.1" customHeight="1" x14ac:dyDescent="0.25">
      <c r="B216" s="3"/>
      <c r="C216" s="3"/>
      <c r="D216" s="3"/>
      <c r="E216" s="3"/>
      <c r="F216" s="3"/>
      <c r="G216" s="3"/>
      <c r="H216" s="3"/>
      <c r="I216" s="3"/>
      <c r="J216" s="3"/>
      <c r="K216" s="3"/>
      <c r="L216" s="3"/>
      <c r="M216" s="3"/>
      <c r="N216" s="3"/>
      <c r="O216" s="3"/>
      <c r="P216" s="3"/>
      <c r="Q216" s="3"/>
      <c r="R216" s="3"/>
      <c r="S216" s="3"/>
      <c r="T216" s="3"/>
    </row>
    <row r="217" spans="2:20" ht="50.1" customHeight="1" x14ac:dyDescent="0.25">
      <c r="B217" s="3"/>
      <c r="C217" s="3"/>
      <c r="D217" s="3"/>
      <c r="E217" s="3"/>
      <c r="F217" s="3"/>
      <c r="G217" s="3"/>
      <c r="H217" s="3"/>
      <c r="I217" s="3"/>
      <c r="J217" s="3"/>
      <c r="K217" s="3"/>
      <c r="L217" s="3"/>
      <c r="M217" s="3"/>
      <c r="N217" s="3"/>
      <c r="O217" s="3"/>
      <c r="P217" s="3"/>
      <c r="Q217" s="3"/>
      <c r="R217" s="3"/>
      <c r="S217" s="3"/>
      <c r="T217" s="3"/>
    </row>
    <row r="218" spans="2:20" ht="50.1" customHeight="1" x14ac:dyDescent="0.25">
      <c r="B218" s="3"/>
      <c r="C218" s="3"/>
      <c r="D218" s="3"/>
      <c r="E218" s="3"/>
      <c r="F218" s="3"/>
      <c r="G218" s="3"/>
      <c r="H218" s="3"/>
      <c r="I218" s="3"/>
      <c r="J218" s="3"/>
      <c r="K218" s="3"/>
      <c r="L218" s="3"/>
      <c r="M218" s="3"/>
      <c r="N218" s="3"/>
      <c r="O218" s="3"/>
      <c r="P218" s="3"/>
      <c r="Q218" s="3"/>
      <c r="R218" s="3"/>
      <c r="S218" s="3"/>
      <c r="T218" s="3"/>
    </row>
    <row r="219" spans="2:20" ht="50.1" customHeight="1" x14ac:dyDescent="0.25">
      <c r="B219" s="3"/>
      <c r="C219" s="3"/>
      <c r="D219" s="3"/>
      <c r="E219" s="3"/>
      <c r="F219" s="3"/>
      <c r="G219" s="3"/>
      <c r="H219" s="3"/>
      <c r="I219" s="3"/>
      <c r="J219" s="3"/>
      <c r="K219" s="3"/>
      <c r="L219" s="3"/>
      <c r="M219" s="3"/>
      <c r="N219" s="3"/>
      <c r="O219" s="3"/>
      <c r="P219" s="3"/>
      <c r="Q219" s="3"/>
      <c r="R219" s="3"/>
      <c r="S219" s="3"/>
      <c r="T219" s="3"/>
    </row>
    <row r="220" spans="2:20" ht="50.1" customHeight="1" x14ac:dyDescent="0.25">
      <c r="B220" s="3"/>
      <c r="C220" s="3"/>
      <c r="D220" s="3"/>
      <c r="E220" s="3"/>
      <c r="F220" s="3"/>
      <c r="G220" s="3"/>
      <c r="H220" s="3"/>
      <c r="I220" s="3"/>
      <c r="J220" s="3"/>
      <c r="K220" s="3"/>
      <c r="L220" s="3"/>
      <c r="M220" s="3"/>
      <c r="N220" s="3"/>
      <c r="O220" s="3"/>
      <c r="P220" s="3"/>
      <c r="Q220" s="3"/>
      <c r="R220" s="3"/>
      <c r="S220" s="3"/>
      <c r="T220" s="3"/>
    </row>
    <row r="221" spans="2:20" ht="50.1" customHeight="1" x14ac:dyDescent="0.25">
      <c r="B221" s="3"/>
      <c r="C221" s="3"/>
      <c r="D221" s="3"/>
      <c r="E221" s="3"/>
      <c r="F221" s="3"/>
      <c r="G221" s="3"/>
      <c r="H221" s="3"/>
      <c r="I221" s="3"/>
      <c r="J221" s="3"/>
      <c r="K221" s="3"/>
      <c r="L221" s="3"/>
      <c r="M221" s="3"/>
      <c r="N221" s="3"/>
      <c r="O221" s="3"/>
      <c r="P221" s="3"/>
      <c r="Q221" s="3"/>
      <c r="R221" s="3"/>
      <c r="S221" s="3"/>
      <c r="T221" s="3"/>
    </row>
    <row r="222" spans="2:20" ht="50.1" customHeight="1" x14ac:dyDescent="0.25">
      <c r="B222" s="3"/>
      <c r="C222" s="3"/>
      <c r="D222" s="3"/>
      <c r="E222" s="3"/>
      <c r="F222" s="3"/>
      <c r="G222" s="3"/>
      <c r="H222" s="3"/>
      <c r="I222" s="3"/>
      <c r="J222" s="3"/>
      <c r="K222" s="3"/>
      <c r="L222" s="3"/>
      <c r="M222" s="3"/>
      <c r="N222" s="3"/>
      <c r="O222" s="3"/>
      <c r="P222" s="3"/>
      <c r="Q222" s="3"/>
      <c r="R222" s="3"/>
      <c r="S222" s="3"/>
      <c r="T222" s="3"/>
    </row>
    <row r="223" spans="2:20" ht="50.1" customHeight="1" x14ac:dyDescent="0.25">
      <c r="B223" s="3"/>
      <c r="C223" s="3"/>
      <c r="D223" s="3"/>
      <c r="E223" s="3"/>
      <c r="F223" s="3"/>
      <c r="G223" s="3"/>
      <c r="H223" s="3"/>
      <c r="I223" s="3"/>
      <c r="J223" s="3"/>
      <c r="K223" s="3"/>
      <c r="L223" s="3"/>
      <c r="M223" s="3"/>
      <c r="N223" s="3"/>
      <c r="O223" s="3"/>
      <c r="P223" s="3"/>
      <c r="Q223" s="3"/>
      <c r="R223" s="3"/>
      <c r="S223" s="3"/>
      <c r="T223" s="3"/>
    </row>
    <row r="224" spans="2:20" ht="50.1" customHeight="1" x14ac:dyDescent="0.25">
      <c r="B224" s="3"/>
      <c r="C224" s="3"/>
      <c r="D224" s="3"/>
      <c r="E224" s="3"/>
      <c r="F224" s="3"/>
      <c r="G224" s="3"/>
      <c r="H224" s="3"/>
      <c r="I224" s="3"/>
      <c r="J224" s="3"/>
      <c r="K224" s="3"/>
      <c r="L224" s="3"/>
      <c r="M224" s="3"/>
      <c r="N224" s="3"/>
      <c r="O224" s="3"/>
      <c r="P224" s="3"/>
      <c r="Q224" s="3"/>
      <c r="R224" s="3"/>
      <c r="S224" s="3"/>
      <c r="T224" s="3"/>
    </row>
    <row r="225" spans="2:20" ht="50.1" customHeight="1" x14ac:dyDescent="0.25">
      <c r="B225" s="3"/>
      <c r="C225" s="3"/>
      <c r="D225" s="3"/>
      <c r="E225" s="3"/>
      <c r="F225" s="3"/>
      <c r="G225" s="3"/>
      <c r="H225" s="3"/>
      <c r="I225" s="3"/>
      <c r="J225" s="3"/>
      <c r="K225" s="3"/>
      <c r="L225" s="3"/>
      <c r="M225" s="3"/>
      <c r="N225" s="3"/>
      <c r="O225" s="3"/>
      <c r="P225" s="3"/>
      <c r="Q225" s="3"/>
      <c r="R225" s="3"/>
      <c r="S225" s="3"/>
      <c r="T225" s="3"/>
    </row>
    <row r="226" spans="2:20" ht="50.1" customHeight="1" x14ac:dyDescent="0.25">
      <c r="B226" s="3"/>
      <c r="C226" s="3"/>
      <c r="D226" s="3"/>
      <c r="E226" s="3"/>
      <c r="F226" s="3"/>
      <c r="G226" s="3"/>
      <c r="H226" s="3"/>
      <c r="I226" s="3"/>
      <c r="J226" s="3"/>
      <c r="K226" s="3"/>
      <c r="L226" s="3"/>
      <c r="M226" s="3"/>
      <c r="N226" s="3"/>
      <c r="O226" s="3"/>
      <c r="P226" s="3"/>
      <c r="Q226" s="3"/>
      <c r="R226" s="3"/>
      <c r="S226" s="3"/>
      <c r="T226" s="3"/>
    </row>
    <row r="227" spans="2:20" ht="50.1" customHeight="1" x14ac:dyDescent="0.25">
      <c r="B227" s="3"/>
      <c r="C227" s="3"/>
      <c r="D227" s="3"/>
      <c r="E227" s="3"/>
      <c r="F227" s="3"/>
      <c r="G227" s="3"/>
      <c r="H227" s="3"/>
      <c r="I227" s="3"/>
      <c r="J227" s="3"/>
      <c r="K227" s="3"/>
      <c r="L227" s="3"/>
      <c r="M227" s="3"/>
      <c r="N227" s="3"/>
      <c r="O227" s="3"/>
      <c r="P227" s="3"/>
      <c r="Q227" s="3"/>
      <c r="R227" s="3"/>
      <c r="S227" s="3"/>
      <c r="T227" s="3"/>
    </row>
    <row r="228" spans="2:20" ht="50.1" customHeight="1" x14ac:dyDescent="0.25">
      <c r="B228" s="3"/>
      <c r="C228" s="3"/>
      <c r="D228" s="3"/>
      <c r="E228" s="3"/>
      <c r="F228" s="3"/>
      <c r="G228" s="3"/>
      <c r="H228" s="3"/>
      <c r="I228" s="3"/>
      <c r="J228" s="3"/>
      <c r="K228" s="3"/>
      <c r="L228" s="3"/>
      <c r="M228" s="3"/>
      <c r="N228" s="3"/>
      <c r="O228" s="3"/>
      <c r="P228" s="3"/>
      <c r="Q228" s="3"/>
      <c r="R228" s="3"/>
      <c r="S228" s="3"/>
      <c r="T228" s="3"/>
    </row>
    <row r="229" spans="2:20" ht="50.1" customHeight="1" x14ac:dyDescent="0.25">
      <c r="B229" s="3"/>
      <c r="C229" s="3"/>
      <c r="D229" s="3"/>
      <c r="E229" s="3"/>
      <c r="F229" s="3"/>
      <c r="G229" s="3"/>
      <c r="H229" s="3"/>
      <c r="I229" s="3"/>
      <c r="J229" s="3"/>
      <c r="K229" s="3"/>
      <c r="L229" s="3"/>
      <c r="M229" s="3"/>
      <c r="N229" s="3"/>
      <c r="O229" s="3"/>
      <c r="P229" s="3"/>
      <c r="Q229" s="3"/>
      <c r="R229" s="3"/>
      <c r="S229" s="3"/>
      <c r="T229" s="3"/>
    </row>
    <row r="230" spans="2:20" ht="50.1" customHeight="1" x14ac:dyDescent="0.25">
      <c r="B230" s="3"/>
      <c r="C230" s="3"/>
      <c r="D230" s="3"/>
      <c r="E230" s="3"/>
      <c r="F230" s="3"/>
      <c r="G230" s="3"/>
      <c r="H230" s="3"/>
      <c r="I230" s="3"/>
      <c r="J230" s="3"/>
      <c r="K230" s="3"/>
      <c r="L230" s="3"/>
      <c r="M230" s="3"/>
      <c r="N230" s="3"/>
      <c r="O230" s="3"/>
      <c r="P230" s="3"/>
      <c r="Q230" s="3"/>
      <c r="R230" s="3"/>
      <c r="S230" s="3"/>
      <c r="T230" s="3"/>
    </row>
    <row r="231" spans="2:20" ht="50.1" customHeight="1" x14ac:dyDescent="0.25">
      <c r="B231" s="3"/>
      <c r="C231" s="3"/>
      <c r="D231" s="3"/>
      <c r="E231" s="3"/>
      <c r="F231" s="3"/>
      <c r="G231" s="3"/>
      <c r="H231" s="3"/>
      <c r="I231" s="3"/>
      <c r="J231" s="3"/>
      <c r="K231" s="3"/>
      <c r="L231" s="3"/>
      <c r="M231" s="3"/>
      <c r="N231" s="3"/>
      <c r="O231" s="3"/>
      <c r="P231" s="3"/>
      <c r="Q231" s="3"/>
      <c r="R231" s="3"/>
      <c r="S231" s="3"/>
      <c r="T231" s="3"/>
    </row>
    <row r="232" spans="2:20" ht="50.1" customHeight="1" x14ac:dyDescent="0.25">
      <c r="B232" s="3"/>
      <c r="C232" s="3"/>
      <c r="D232" s="3"/>
      <c r="E232" s="3"/>
      <c r="F232" s="3"/>
      <c r="G232" s="3"/>
      <c r="H232" s="3"/>
      <c r="I232" s="3"/>
      <c r="J232" s="3"/>
      <c r="K232" s="3"/>
      <c r="L232" s="3"/>
      <c r="M232" s="3"/>
      <c r="N232" s="3"/>
      <c r="O232" s="3"/>
      <c r="P232" s="3"/>
      <c r="Q232" s="3"/>
      <c r="R232" s="3"/>
      <c r="S232" s="3"/>
      <c r="T232" s="3"/>
    </row>
    <row r="233" spans="2:20" ht="50.1" customHeight="1" x14ac:dyDescent="0.25">
      <c r="B233" s="3"/>
      <c r="C233" s="3"/>
      <c r="D233" s="3"/>
      <c r="E233" s="3"/>
      <c r="F233" s="3"/>
      <c r="G233" s="3"/>
      <c r="H233" s="3"/>
      <c r="I233" s="3"/>
      <c r="J233" s="3"/>
      <c r="K233" s="3"/>
      <c r="L233" s="3"/>
      <c r="M233" s="3"/>
      <c r="N233" s="3"/>
      <c r="O233" s="3"/>
      <c r="P233" s="3"/>
      <c r="Q233" s="3"/>
      <c r="R233" s="3"/>
      <c r="S233" s="3"/>
      <c r="T233" s="3"/>
    </row>
    <row r="234" spans="2:20" ht="50.1" customHeight="1" x14ac:dyDescent="0.25">
      <c r="B234" s="3"/>
      <c r="C234" s="3"/>
      <c r="D234" s="3"/>
      <c r="E234" s="3"/>
      <c r="F234" s="3"/>
      <c r="G234" s="3"/>
      <c r="H234" s="3"/>
      <c r="I234" s="3"/>
      <c r="J234" s="3"/>
      <c r="K234" s="3"/>
      <c r="L234" s="3"/>
      <c r="M234" s="3"/>
      <c r="N234" s="3"/>
      <c r="O234" s="3"/>
      <c r="P234" s="3"/>
      <c r="Q234" s="3"/>
      <c r="R234" s="3"/>
      <c r="S234" s="3"/>
      <c r="T234" s="3"/>
    </row>
    <row r="235" spans="2:20" ht="50.1" customHeight="1" x14ac:dyDescent="0.25">
      <c r="B235" s="3"/>
      <c r="C235" s="3"/>
      <c r="D235" s="3"/>
      <c r="E235" s="3"/>
      <c r="F235" s="3"/>
      <c r="G235" s="3"/>
      <c r="H235" s="3"/>
      <c r="I235" s="3"/>
      <c r="J235" s="3"/>
      <c r="K235" s="3"/>
      <c r="L235" s="3"/>
      <c r="M235" s="3"/>
      <c r="N235" s="3"/>
      <c r="O235" s="3"/>
      <c r="P235" s="3"/>
      <c r="Q235" s="3"/>
      <c r="R235" s="3"/>
      <c r="S235" s="3"/>
      <c r="T235" s="3"/>
    </row>
    <row r="236" spans="2:20" ht="50.1" customHeight="1" x14ac:dyDescent="0.25">
      <c r="B236" s="3"/>
      <c r="C236" s="3"/>
      <c r="D236" s="3"/>
      <c r="E236" s="3"/>
      <c r="F236" s="3"/>
      <c r="G236" s="3"/>
      <c r="H236" s="3"/>
      <c r="I236" s="3"/>
      <c r="J236" s="3"/>
      <c r="K236" s="3"/>
      <c r="L236" s="3"/>
      <c r="M236" s="3"/>
      <c r="N236" s="3"/>
      <c r="O236" s="3"/>
      <c r="P236" s="3"/>
      <c r="Q236" s="3"/>
      <c r="R236" s="3"/>
      <c r="S236" s="3"/>
      <c r="T236" s="3"/>
    </row>
    <row r="237" spans="2:20" ht="50.1" customHeight="1" x14ac:dyDescent="0.25">
      <c r="B237" s="3"/>
      <c r="C237" s="3"/>
      <c r="D237" s="3"/>
      <c r="E237" s="3"/>
      <c r="F237" s="3"/>
      <c r="G237" s="3"/>
      <c r="H237" s="3"/>
      <c r="I237" s="3"/>
      <c r="J237" s="3"/>
      <c r="K237" s="3"/>
      <c r="L237" s="3"/>
      <c r="M237" s="3"/>
      <c r="N237" s="3"/>
      <c r="O237" s="3"/>
      <c r="P237" s="3"/>
      <c r="Q237" s="3"/>
      <c r="R237" s="3"/>
      <c r="S237" s="3"/>
      <c r="T237" s="3"/>
    </row>
    <row r="238" spans="2:20" ht="50.1" customHeight="1" x14ac:dyDescent="0.25">
      <c r="B238" s="3"/>
      <c r="C238" s="3"/>
      <c r="D238" s="3"/>
      <c r="E238" s="3"/>
      <c r="F238" s="3"/>
      <c r="G238" s="3"/>
      <c r="H238" s="3"/>
      <c r="I238" s="3"/>
      <c r="J238" s="3"/>
      <c r="K238" s="3"/>
      <c r="L238" s="3"/>
      <c r="M238" s="3"/>
      <c r="N238" s="3"/>
      <c r="O238" s="3"/>
      <c r="P238" s="3"/>
      <c r="Q238" s="3"/>
      <c r="R238" s="3"/>
      <c r="S238" s="3"/>
      <c r="T238" s="3"/>
    </row>
    <row r="239" spans="2:20" ht="50.1" customHeight="1" x14ac:dyDescent="0.25">
      <c r="B239" s="3"/>
      <c r="C239" s="3"/>
      <c r="D239" s="3"/>
      <c r="E239" s="3"/>
      <c r="F239" s="3"/>
      <c r="G239" s="3"/>
      <c r="H239" s="3"/>
      <c r="I239" s="3"/>
      <c r="J239" s="3"/>
      <c r="K239" s="3"/>
      <c r="L239" s="3"/>
      <c r="M239" s="3"/>
      <c r="N239" s="3"/>
      <c r="O239" s="3"/>
      <c r="P239" s="3"/>
      <c r="Q239" s="3"/>
      <c r="R239" s="3"/>
      <c r="S239" s="3"/>
      <c r="T239" s="3"/>
    </row>
    <row r="240" spans="2:20" ht="50.1" customHeight="1" x14ac:dyDescent="0.25">
      <c r="B240" s="3"/>
      <c r="C240" s="3"/>
      <c r="D240" s="3"/>
      <c r="E240" s="3"/>
      <c r="F240" s="3"/>
      <c r="G240" s="3"/>
      <c r="H240" s="3"/>
      <c r="I240" s="3"/>
      <c r="J240" s="3"/>
      <c r="K240" s="3"/>
      <c r="L240" s="3"/>
      <c r="M240" s="3"/>
      <c r="N240" s="3"/>
      <c r="O240" s="3"/>
      <c r="P240" s="3"/>
      <c r="Q240" s="3"/>
      <c r="R240" s="3"/>
      <c r="S240" s="3"/>
      <c r="T240" s="3"/>
    </row>
    <row r="241" spans="4:5" ht="50.1" customHeight="1" x14ac:dyDescent="0.25">
      <c r="D241" s="3"/>
      <c r="E241" s="3"/>
    </row>
  </sheetData>
  <sortState ref="A2:HE241">
    <sortCondition descending="1" ref="A2:A24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heetViews>
  <sheetFormatPr defaultRowHeight="15" x14ac:dyDescent="0.25"/>
  <cols>
    <col min="1" max="1" width="6.42578125" bestFit="1" customWidth="1"/>
    <col min="2" max="2" width="18.140625" customWidth="1"/>
    <col min="3" max="3" width="21.140625" customWidth="1"/>
    <col min="4" max="4" width="15.42578125" customWidth="1"/>
    <col min="5" max="5" width="20.28515625" customWidth="1"/>
    <col min="6" max="6" width="13" customWidth="1"/>
    <col min="7" max="7" width="8.5703125" bestFit="1" customWidth="1"/>
  </cols>
  <sheetData>
    <row r="1" spans="1:7" ht="60" x14ac:dyDescent="0.25">
      <c r="A1" s="13" t="s">
        <v>315</v>
      </c>
      <c r="B1" s="13" t="s">
        <v>316</v>
      </c>
      <c r="C1" s="13" t="s">
        <v>316</v>
      </c>
      <c r="D1" s="13" t="s">
        <v>317</v>
      </c>
      <c r="E1" s="13" t="s">
        <v>318</v>
      </c>
      <c r="F1" s="13" t="s">
        <v>319</v>
      </c>
      <c r="G1" s="13" t="s">
        <v>320</v>
      </c>
    </row>
    <row r="2" spans="1:7" ht="60" x14ac:dyDescent="0.25">
      <c r="A2" s="14">
        <v>0</v>
      </c>
      <c r="B2" s="14" t="s">
        <v>321</v>
      </c>
      <c r="C2" s="14" t="s">
        <v>322</v>
      </c>
      <c r="D2" s="14" t="s">
        <v>323</v>
      </c>
      <c r="E2" s="14" t="s">
        <v>323</v>
      </c>
      <c r="F2" s="14" t="s">
        <v>324</v>
      </c>
      <c r="G2" s="15" t="s">
        <v>325</v>
      </c>
    </row>
    <row r="3" spans="1:7" ht="120" x14ac:dyDescent="0.25">
      <c r="A3" s="14">
        <v>1</v>
      </c>
      <c r="B3" s="14" t="s">
        <v>326</v>
      </c>
      <c r="C3" s="14" t="s">
        <v>327</v>
      </c>
      <c r="D3" s="14" t="s">
        <v>323</v>
      </c>
      <c r="E3" s="14" t="s">
        <v>328</v>
      </c>
      <c r="F3" s="14" t="s">
        <v>329</v>
      </c>
      <c r="G3" s="15" t="s">
        <v>330</v>
      </c>
    </row>
    <row r="4" spans="1:7" ht="105" x14ac:dyDescent="0.25">
      <c r="A4" s="14">
        <v>2</v>
      </c>
      <c r="B4" s="14" t="s">
        <v>331</v>
      </c>
      <c r="C4" s="14" t="s">
        <v>332</v>
      </c>
      <c r="D4" s="14" t="s">
        <v>333</v>
      </c>
      <c r="E4" s="14" t="s">
        <v>334</v>
      </c>
      <c r="F4" s="14" t="s">
        <v>335</v>
      </c>
      <c r="G4" s="15" t="s">
        <v>336</v>
      </c>
    </row>
    <row r="5" spans="1:7" ht="90" x14ac:dyDescent="0.25">
      <c r="A5" s="14">
        <v>3</v>
      </c>
      <c r="B5" s="14" t="s">
        <v>326</v>
      </c>
      <c r="C5" s="14" t="s">
        <v>332</v>
      </c>
      <c r="D5" s="14" t="s">
        <v>323</v>
      </c>
      <c r="E5" s="14" t="s">
        <v>337</v>
      </c>
      <c r="F5" s="14" t="s">
        <v>338</v>
      </c>
      <c r="G5" s="15" t="s">
        <v>339</v>
      </c>
    </row>
    <row r="6" spans="1:7" ht="45" x14ac:dyDescent="0.25">
      <c r="A6" s="14">
        <v>4</v>
      </c>
      <c r="B6" s="14" t="s">
        <v>326</v>
      </c>
      <c r="C6" s="14" t="s">
        <v>332</v>
      </c>
      <c r="D6" s="14" t="s">
        <v>340</v>
      </c>
      <c r="E6" s="14" t="s">
        <v>341</v>
      </c>
      <c r="F6" s="16" t="s">
        <v>342</v>
      </c>
      <c r="G6" s="15" t="s">
        <v>343</v>
      </c>
    </row>
    <row r="7" spans="1:7" ht="60" x14ac:dyDescent="0.25">
      <c r="A7" s="14">
        <v>5</v>
      </c>
      <c r="B7" s="14" t="s">
        <v>326</v>
      </c>
      <c r="C7" s="14" t="s">
        <v>332</v>
      </c>
      <c r="D7" s="14" t="s">
        <v>344</v>
      </c>
      <c r="E7" s="14" t="s">
        <v>345</v>
      </c>
      <c r="F7" s="16" t="s">
        <v>346</v>
      </c>
      <c r="G7" s="15" t="s">
        <v>347</v>
      </c>
    </row>
  </sheetData>
  <hyperlinks>
    <hyperlink ref="G2" r:id="rId1"/>
    <hyperlink ref="G3" r:id="rId2"/>
    <hyperlink ref="G4" r:id="rId3"/>
    <hyperlink ref="G5" r:id="rId4"/>
    <hyperlink ref="G6" r:id="rId5"/>
    <hyperlink ref="G7" r:id="rI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grade 0</vt:lpstr>
      <vt:lpstr>N.160.Grades</vt:lpstr>
      <vt:lpstr>grade 5</vt:lpstr>
      <vt:lpstr>comparison grades.N.18</vt:lpstr>
      <vt:lpstr>Wang classification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Messina</dc:creator>
  <cp:lastModifiedBy>Anthony Messina</cp:lastModifiedBy>
  <dcterms:created xsi:type="dcterms:W3CDTF">2016-04-02T16:39:29Z</dcterms:created>
  <dcterms:modified xsi:type="dcterms:W3CDTF">2016-04-12T16:49:21Z</dcterms:modified>
</cp:coreProperties>
</file>