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\Documents\Dryad files\"/>
    </mc:Choice>
  </mc:AlternateContent>
  <bookViews>
    <workbookView xWindow="0" yWindow="0" windowWidth="19140" windowHeight="6920" tabRatio="621" xr2:uid="{7D65D6AF-1AF4-418F-A01F-2A4B46ABCF6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8" i="1" l="1"/>
  <c r="X38" i="1"/>
  <c r="W38" i="1"/>
  <c r="V38" i="1"/>
  <c r="U38" i="1"/>
  <c r="T38" i="1"/>
  <c r="R38" i="1"/>
  <c r="P38" i="1"/>
  <c r="Y37" i="1"/>
  <c r="X37" i="1"/>
  <c r="W37" i="1"/>
  <c r="V37" i="1"/>
  <c r="U37" i="1"/>
  <c r="T37" i="1"/>
  <c r="R37" i="1"/>
  <c r="P37" i="1"/>
  <c r="Y36" i="1"/>
  <c r="X36" i="1"/>
  <c r="W36" i="1"/>
  <c r="V36" i="1"/>
  <c r="U36" i="1"/>
  <c r="T36" i="1"/>
  <c r="R36" i="1"/>
  <c r="P36" i="1"/>
  <c r="Y35" i="1"/>
  <c r="X35" i="1"/>
  <c r="W35" i="1"/>
  <c r="V35" i="1"/>
  <c r="U35" i="1"/>
  <c r="T35" i="1"/>
  <c r="S35" i="1"/>
  <c r="R35" i="1"/>
  <c r="P35" i="1"/>
  <c r="Y34" i="1"/>
  <c r="X34" i="1"/>
  <c r="W34" i="1"/>
  <c r="V34" i="1"/>
  <c r="U34" i="1"/>
  <c r="T34" i="1"/>
  <c r="S34" i="1"/>
  <c r="R34" i="1"/>
  <c r="P34" i="1"/>
  <c r="Y33" i="1"/>
  <c r="X33" i="1"/>
  <c r="W33" i="1"/>
  <c r="V33" i="1"/>
  <c r="U33" i="1"/>
  <c r="T33" i="1"/>
  <c r="S33" i="1"/>
  <c r="R33" i="1"/>
  <c r="P33" i="1"/>
  <c r="Y21" i="1"/>
  <c r="X21" i="1"/>
  <c r="W21" i="1"/>
  <c r="V21" i="1"/>
  <c r="U21" i="1"/>
  <c r="T21" i="1"/>
  <c r="S21" i="1"/>
  <c r="R21" i="1"/>
  <c r="P21" i="1"/>
  <c r="Y20" i="1"/>
  <c r="X20" i="1"/>
  <c r="W20" i="1"/>
  <c r="V20" i="1"/>
  <c r="U20" i="1"/>
  <c r="T20" i="1"/>
  <c r="S20" i="1"/>
  <c r="R20" i="1"/>
  <c r="P20" i="1"/>
  <c r="Y19" i="1"/>
  <c r="X19" i="1"/>
  <c r="W19" i="1"/>
  <c r="V19" i="1"/>
  <c r="U19" i="1"/>
  <c r="T19" i="1"/>
  <c r="S19" i="1"/>
  <c r="R19" i="1"/>
  <c r="P19" i="1"/>
  <c r="Y18" i="1"/>
  <c r="X18" i="1"/>
  <c r="W18" i="1"/>
  <c r="V18" i="1"/>
  <c r="U18" i="1"/>
  <c r="T18" i="1"/>
  <c r="S18" i="1"/>
  <c r="R18" i="1"/>
  <c r="P18" i="1"/>
  <c r="Y17" i="1"/>
  <c r="X17" i="1"/>
  <c r="W17" i="1"/>
  <c r="V17" i="1"/>
  <c r="U17" i="1"/>
  <c r="T17" i="1"/>
  <c r="S17" i="1"/>
  <c r="R17" i="1"/>
  <c r="P17" i="1"/>
  <c r="Y16" i="1"/>
  <c r="X16" i="1"/>
  <c r="W16" i="1"/>
  <c r="V16" i="1"/>
  <c r="U16" i="1"/>
  <c r="T16" i="1"/>
  <c r="S16" i="1"/>
  <c r="R16" i="1"/>
  <c r="P16" i="1"/>
  <c r="M38" i="1"/>
  <c r="L38" i="1"/>
  <c r="M37" i="1"/>
  <c r="L37" i="1"/>
  <c r="M36" i="1"/>
  <c r="L36" i="1"/>
  <c r="M35" i="1"/>
  <c r="L35" i="1"/>
  <c r="M34" i="1"/>
  <c r="L34" i="1"/>
  <c r="M33" i="1"/>
  <c r="L33" i="1"/>
  <c r="Y32" i="1"/>
  <c r="X32" i="1"/>
  <c r="W32" i="1"/>
  <c r="V32" i="1"/>
  <c r="U32" i="1"/>
  <c r="T32" i="1"/>
  <c r="S32" i="1"/>
  <c r="R32" i="1"/>
  <c r="P32" i="1"/>
  <c r="M32" i="1"/>
  <c r="L32" i="1"/>
  <c r="Y31" i="1"/>
  <c r="X31" i="1"/>
  <c r="W31" i="1"/>
  <c r="V31" i="1"/>
  <c r="U31" i="1"/>
  <c r="T31" i="1"/>
  <c r="S31" i="1"/>
  <c r="R31" i="1"/>
  <c r="P31" i="1"/>
  <c r="M31" i="1"/>
  <c r="L31" i="1"/>
  <c r="Y30" i="1"/>
  <c r="X30" i="1"/>
  <c r="W30" i="1"/>
  <c r="V30" i="1"/>
  <c r="U30" i="1"/>
  <c r="T30" i="1"/>
  <c r="S30" i="1"/>
  <c r="R30" i="1"/>
  <c r="P30" i="1"/>
  <c r="M30" i="1"/>
  <c r="L30" i="1"/>
  <c r="Y29" i="1"/>
  <c r="X29" i="1"/>
  <c r="W29" i="1"/>
  <c r="V29" i="1"/>
  <c r="U29" i="1"/>
  <c r="T29" i="1"/>
  <c r="S29" i="1"/>
  <c r="R29" i="1"/>
  <c r="P29" i="1"/>
  <c r="M29" i="1"/>
  <c r="L29" i="1"/>
  <c r="Y28" i="1"/>
  <c r="X28" i="1"/>
  <c r="W28" i="1"/>
  <c r="V28" i="1"/>
  <c r="U28" i="1"/>
  <c r="T28" i="1"/>
  <c r="S28" i="1"/>
  <c r="R28" i="1"/>
  <c r="P28" i="1"/>
  <c r="M28" i="1"/>
  <c r="L28" i="1"/>
  <c r="Y27" i="1"/>
  <c r="X27" i="1"/>
  <c r="W27" i="1"/>
  <c r="V27" i="1"/>
  <c r="U27" i="1"/>
  <c r="T27" i="1"/>
  <c r="S27" i="1"/>
  <c r="R27" i="1"/>
  <c r="P27" i="1"/>
  <c r="M27" i="1"/>
  <c r="L27" i="1"/>
  <c r="Y26" i="1"/>
  <c r="X26" i="1"/>
  <c r="W26" i="1"/>
  <c r="V26" i="1"/>
  <c r="U26" i="1"/>
  <c r="T26" i="1"/>
  <c r="S26" i="1"/>
  <c r="R26" i="1"/>
  <c r="P26" i="1"/>
  <c r="M26" i="1"/>
  <c r="L26" i="1"/>
  <c r="Y25" i="1"/>
  <c r="X25" i="1"/>
  <c r="W25" i="1"/>
  <c r="V25" i="1"/>
  <c r="U25" i="1"/>
  <c r="T25" i="1"/>
  <c r="S25" i="1"/>
  <c r="R25" i="1"/>
  <c r="P25" i="1"/>
  <c r="M25" i="1"/>
  <c r="L25" i="1"/>
  <c r="Y24" i="1"/>
  <c r="X24" i="1"/>
  <c r="W24" i="1"/>
  <c r="V24" i="1"/>
  <c r="U24" i="1"/>
  <c r="T24" i="1"/>
  <c r="S24" i="1"/>
  <c r="R24" i="1"/>
  <c r="P24" i="1"/>
  <c r="M24" i="1"/>
  <c r="L24" i="1"/>
  <c r="M21" i="1"/>
  <c r="L21" i="1"/>
  <c r="M20" i="1"/>
  <c r="L20" i="1"/>
  <c r="M19" i="1"/>
  <c r="L19" i="1"/>
  <c r="M18" i="1"/>
  <c r="L18" i="1"/>
  <c r="M17" i="1"/>
  <c r="L17" i="1"/>
  <c r="M16" i="1"/>
  <c r="L16" i="1"/>
  <c r="Y15" i="1"/>
  <c r="X15" i="1"/>
  <c r="W15" i="1"/>
  <c r="V15" i="1"/>
  <c r="U15" i="1"/>
  <c r="T15" i="1"/>
  <c r="S15" i="1"/>
  <c r="R15" i="1"/>
  <c r="P15" i="1"/>
  <c r="M15" i="1"/>
  <c r="L15" i="1"/>
  <c r="Y14" i="1"/>
  <c r="X14" i="1"/>
  <c r="W14" i="1"/>
  <c r="V14" i="1"/>
  <c r="U14" i="1"/>
  <c r="T14" i="1"/>
  <c r="S14" i="1"/>
  <c r="R14" i="1"/>
  <c r="P14" i="1"/>
  <c r="M14" i="1"/>
  <c r="L14" i="1"/>
  <c r="Y13" i="1"/>
  <c r="X13" i="1"/>
  <c r="W13" i="1"/>
  <c r="V13" i="1"/>
  <c r="U13" i="1"/>
  <c r="T13" i="1"/>
  <c r="S13" i="1"/>
  <c r="R13" i="1"/>
  <c r="P13" i="1"/>
  <c r="M13" i="1"/>
  <c r="L13" i="1"/>
  <c r="Y12" i="1"/>
  <c r="X12" i="1"/>
  <c r="W12" i="1"/>
  <c r="V12" i="1"/>
  <c r="U12" i="1"/>
  <c r="T12" i="1"/>
  <c r="S12" i="1"/>
  <c r="R12" i="1"/>
  <c r="P12" i="1"/>
  <c r="M12" i="1"/>
  <c r="L12" i="1"/>
  <c r="Y11" i="1"/>
  <c r="X11" i="1"/>
  <c r="W11" i="1"/>
  <c r="V11" i="1"/>
  <c r="U11" i="1"/>
  <c r="T11" i="1"/>
  <c r="S11" i="1"/>
  <c r="R11" i="1"/>
  <c r="P11" i="1"/>
  <c r="M11" i="1"/>
  <c r="L11" i="1"/>
  <c r="Y10" i="1"/>
  <c r="X10" i="1"/>
  <c r="W10" i="1"/>
  <c r="V10" i="1"/>
  <c r="U10" i="1"/>
  <c r="T10" i="1"/>
  <c r="S10" i="1"/>
  <c r="R10" i="1"/>
  <c r="P10" i="1"/>
  <c r="M10" i="1"/>
  <c r="L10" i="1"/>
  <c r="Y9" i="1"/>
  <c r="X9" i="1"/>
  <c r="W9" i="1"/>
  <c r="V9" i="1"/>
  <c r="U9" i="1"/>
  <c r="T9" i="1"/>
  <c r="S9" i="1"/>
  <c r="R9" i="1"/>
  <c r="P9" i="1"/>
  <c r="M9" i="1"/>
  <c r="L9" i="1"/>
  <c r="Y8" i="1"/>
  <c r="X8" i="1"/>
  <c r="W8" i="1"/>
  <c r="V8" i="1"/>
  <c r="U8" i="1"/>
  <c r="T8" i="1"/>
  <c r="S8" i="1"/>
  <c r="R8" i="1"/>
  <c r="P8" i="1"/>
  <c r="M8" i="1"/>
  <c r="L8" i="1"/>
  <c r="Y7" i="1"/>
  <c r="X7" i="1"/>
  <c r="W7" i="1"/>
  <c r="V7" i="1"/>
  <c r="U7" i="1"/>
  <c r="T7" i="1"/>
  <c r="S7" i="1"/>
  <c r="R7" i="1"/>
  <c r="P7" i="1"/>
  <c r="M7" i="1"/>
  <c r="L7" i="1"/>
  <c r="AA10" i="1" l="1"/>
  <c r="AA14" i="1"/>
  <c r="AB16" i="1"/>
  <c r="AB17" i="1"/>
  <c r="AA9" i="1"/>
  <c r="AA13" i="1"/>
  <c r="AB18" i="1"/>
  <c r="AB21" i="1"/>
  <c r="AA7" i="1"/>
  <c r="AB8" i="1"/>
  <c r="AB9" i="1"/>
  <c r="AA12" i="1"/>
  <c r="AB13" i="1"/>
  <c r="AB19" i="1"/>
  <c r="AB7" i="1"/>
  <c r="AB11" i="1"/>
  <c r="AB12" i="1"/>
  <c r="AB15" i="1"/>
  <c r="AA16" i="1"/>
  <c r="AA20" i="1"/>
  <c r="AB20" i="1"/>
  <c r="AB25" i="1"/>
  <c r="AB37" i="1"/>
  <c r="AB38" i="1"/>
  <c r="AA24" i="1"/>
  <c r="AA28" i="1"/>
  <c r="AB29" i="1"/>
  <c r="AA34" i="1"/>
  <c r="AB24" i="1"/>
  <c r="AB27" i="1"/>
  <c r="AB28" i="1"/>
  <c r="AA32" i="1"/>
  <c r="AB33" i="1"/>
  <c r="AB26" i="1"/>
  <c r="AB31" i="1"/>
  <c r="AB32" i="1"/>
  <c r="AA25" i="1"/>
  <c r="AA29" i="1"/>
  <c r="AB30" i="1"/>
  <c r="AB34" i="1"/>
  <c r="AB35" i="1"/>
  <c r="AA37" i="1"/>
  <c r="AB36" i="1"/>
  <c r="AA36" i="1"/>
  <c r="AA35" i="1"/>
  <c r="AA38" i="1"/>
  <c r="AA33" i="1"/>
  <c r="AA19" i="1"/>
  <c r="AA18" i="1"/>
  <c r="AA17" i="1"/>
  <c r="AA21" i="1"/>
  <c r="AA30" i="1"/>
  <c r="AB10" i="1"/>
  <c r="AB14" i="1"/>
  <c r="AA26" i="1"/>
  <c r="AA11" i="1"/>
  <c r="AA15" i="1"/>
  <c r="AA27" i="1"/>
  <c r="AA31" i="1"/>
  <c r="AA8" i="1"/>
</calcChain>
</file>

<file path=xl/sharedStrings.xml><?xml version="1.0" encoding="utf-8"?>
<sst xmlns="http://schemas.openxmlformats.org/spreadsheetml/2006/main" count="110" uniqueCount="27">
  <si>
    <t>571/2</t>
  </si>
  <si>
    <t>576/7</t>
  </si>
  <si>
    <t>580/1</t>
  </si>
  <si>
    <t>586/7</t>
  </si>
  <si>
    <t>595/6</t>
  </si>
  <si>
    <t>597/8</t>
  </si>
  <si>
    <t>Average</t>
  </si>
  <si>
    <t>SE</t>
  </si>
  <si>
    <t>533/4</t>
  </si>
  <si>
    <t>535/6</t>
  </si>
  <si>
    <t>543/4</t>
  </si>
  <si>
    <t>545/6</t>
  </si>
  <si>
    <t>547/8</t>
  </si>
  <si>
    <t>549/5</t>
  </si>
  <si>
    <t>552/3/4</t>
  </si>
  <si>
    <t>555/6/7</t>
  </si>
  <si>
    <t xml:space="preserve"> </t>
  </si>
  <si>
    <t>Synaptic membrane fluidity</t>
  </si>
  <si>
    <r>
      <t>T (</t>
    </r>
    <r>
      <rPr>
        <i/>
        <sz val="11"/>
        <color theme="1"/>
        <rFont val="Calibri"/>
        <family val="2"/>
      </rPr>
      <t>˚C) vs fluidity</t>
    </r>
  </si>
  <si>
    <t>1000/T (K) vs ln(fluidity)</t>
  </si>
  <si>
    <r>
      <t>Temperature (</t>
    </r>
    <r>
      <rPr>
        <b/>
        <sz val="11"/>
        <color theme="1"/>
        <rFont val="Calibri"/>
        <family val="2"/>
      </rPr>
      <t>˚C)</t>
    </r>
  </si>
  <si>
    <t>Species</t>
  </si>
  <si>
    <t>Chaenocephalus aceratus</t>
  </si>
  <si>
    <t>Notothenia  coriiceps</t>
  </si>
  <si>
    <r>
      <t>Temperature (1000/K</t>
    </r>
    <r>
      <rPr>
        <b/>
        <sz val="11"/>
        <color theme="1"/>
        <rFont val="Calibri"/>
        <family val="2"/>
      </rPr>
      <t>)</t>
    </r>
  </si>
  <si>
    <t>Numbers on columns represent sample ID number</t>
  </si>
  <si>
    <r>
      <t>(abs units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</si>
</sst>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64" fontId="4" fillId="0" borderId="1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Border="1"/>
    <xf numFmtId="164" fontId="3" fillId="0" borderId="0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F304-73E6-4631-8848-8FA8E9961562}">
  <dimension ref="A1:AC38"/>
  <sheetViews>
    <sheetView tabSelected="1" zoomScale="60" zoomScaleNormal="60" workbookViewId="0">
      <selection activeCell="A3" sqref="A3"/>
    </sheetView>
  </sheetViews>
  <sheetFormatPr defaultRowHeight="14.5" x14ac:dyDescent="0.35"/>
  <cols>
    <col min="1" max="1" width="15.54296875" customWidth="1"/>
    <col min="2" max="2" width="19.81640625" customWidth="1"/>
    <col min="16" max="16" width="19.90625" customWidth="1"/>
    <col min="17" max="17" width="21.90625" customWidth="1"/>
  </cols>
  <sheetData>
    <row r="1" spans="1:28" x14ac:dyDescent="0.35">
      <c r="A1" s="3" t="s">
        <v>17</v>
      </c>
      <c r="B1" s="3"/>
    </row>
    <row r="2" spans="1:28" ht="16.5" x14ac:dyDescent="0.35">
      <c r="A2" s="3" t="s">
        <v>26</v>
      </c>
      <c r="B2" s="3"/>
    </row>
    <row r="3" spans="1:28" x14ac:dyDescent="0.35">
      <c r="A3" s="3" t="s">
        <v>25</v>
      </c>
      <c r="B3" s="3"/>
    </row>
    <row r="4" spans="1:28" x14ac:dyDescent="0.35">
      <c r="A4" s="1"/>
      <c r="B4" s="1"/>
    </row>
    <row r="5" spans="1:28" x14ac:dyDescent="0.35">
      <c r="A5" s="2" t="s">
        <v>18</v>
      </c>
      <c r="B5" s="2"/>
      <c r="P5" s="2" t="s">
        <v>19</v>
      </c>
      <c r="Q5" s="2"/>
    </row>
    <row r="6" spans="1:28" x14ac:dyDescent="0.35">
      <c r="A6" s="4" t="s">
        <v>20</v>
      </c>
      <c r="B6" s="4" t="s">
        <v>21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5</v>
      </c>
      <c r="I6" s="4">
        <v>599</v>
      </c>
      <c r="J6" s="4">
        <v>600</v>
      </c>
      <c r="L6" s="4" t="s">
        <v>6</v>
      </c>
      <c r="M6" s="4" t="s">
        <v>7</v>
      </c>
      <c r="P6" s="4" t="s">
        <v>24</v>
      </c>
      <c r="Q6" s="4" t="s">
        <v>21</v>
      </c>
      <c r="R6" s="4" t="s">
        <v>0</v>
      </c>
      <c r="S6" s="4" t="s">
        <v>1</v>
      </c>
      <c r="T6" s="4" t="s">
        <v>2</v>
      </c>
      <c r="U6" s="4" t="s">
        <v>3</v>
      </c>
      <c r="V6" s="4" t="s">
        <v>4</v>
      </c>
      <c r="W6" s="4" t="s">
        <v>5</v>
      </c>
      <c r="X6" s="4">
        <v>599</v>
      </c>
      <c r="Y6" s="4">
        <v>600</v>
      </c>
      <c r="AA6" s="5" t="s">
        <v>6</v>
      </c>
      <c r="AB6" s="5" t="s">
        <v>7</v>
      </c>
    </row>
    <row r="7" spans="1:28" x14ac:dyDescent="0.35">
      <c r="A7" s="4">
        <v>1.5</v>
      </c>
      <c r="B7" s="15" t="s">
        <v>22</v>
      </c>
      <c r="C7" s="6">
        <v>0.38200000000000001</v>
      </c>
      <c r="D7" s="6">
        <v>0.41299999999999998</v>
      </c>
      <c r="E7" s="6">
        <v>0.38733299999999998</v>
      </c>
      <c r="F7" s="6">
        <v>0.39866699999999999</v>
      </c>
      <c r="G7" s="6">
        <v>0.37833299999999997</v>
      </c>
      <c r="H7" s="6">
        <v>0.39800000000000002</v>
      </c>
      <c r="I7" s="6">
        <v>0.40033299999999999</v>
      </c>
      <c r="J7" s="6">
        <v>0.38333299999999998</v>
      </c>
      <c r="L7" s="6">
        <f t="shared" ref="L7:L21" si="0">AVERAGE(C7:J7)</f>
        <v>0.39262487499999998</v>
      </c>
      <c r="M7" s="7">
        <f>STDEV(C7:J7)/SQRT(8)</f>
        <v>4.1650087782341893E-3</v>
      </c>
      <c r="P7" s="8">
        <f t="shared" ref="P7:P21" si="1">1000/(A7+273)</f>
        <v>3.6429872495446265</v>
      </c>
      <c r="Q7" s="15" t="s">
        <v>22</v>
      </c>
      <c r="R7" s="9">
        <f t="shared" ref="R7:W7" si="2">LN(C7)</f>
        <v>-0.96233467037556186</v>
      </c>
      <c r="S7" s="9">
        <f t="shared" si="2"/>
        <v>-0.88430768602110432</v>
      </c>
      <c r="T7" s="9">
        <f t="shared" si="2"/>
        <v>-0.94847049082395851</v>
      </c>
      <c r="U7" s="9">
        <f t="shared" si="2"/>
        <v>-0.91962879701961797</v>
      </c>
      <c r="V7" s="9">
        <f t="shared" si="2"/>
        <v>-0.97198051879240066</v>
      </c>
      <c r="W7" s="9">
        <f t="shared" si="2"/>
        <v>-0.92130327369769927</v>
      </c>
      <c r="X7" s="9">
        <f t="shared" ref="X7:X15" si="3">LN(I7)</f>
        <v>-0.91545857821007692</v>
      </c>
      <c r="Y7" s="9">
        <f>LN(J7)</f>
        <v>-0.95885121585854649</v>
      </c>
      <c r="AA7" s="7">
        <f>AVERAGE(R7:Y7)</f>
        <v>-0.93529190384987071</v>
      </c>
      <c r="AB7" s="7">
        <f t="shared" ref="AB7:AB15" si="4">STDEV(R7:Y7)/SQRT(8)</f>
        <v>1.0555844680432594E-2</v>
      </c>
    </row>
    <row r="8" spans="1:28" x14ac:dyDescent="0.35">
      <c r="A8" s="4">
        <v>5</v>
      </c>
      <c r="B8" s="15" t="s">
        <v>22</v>
      </c>
      <c r="C8" s="6">
        <v>0.37066700000000002</v>
      </c>
      <c r="D8" s="6">
        <v>0.404333</v>
      </c>
      <c r="E8" s="6">
        <v>0.378</v>
      </c>
      <c r="F8" s="6">
        <v>0.38900000000000001</v>
      </c>
      <c r="G8" s="6">
        <v>0.36166700000000002</v>
      </c>
      <c r="H8" s="6">
        <v>0.37966699999999998</v>
      </c>
      <c r="I8" s="6">
        <v>0.38166699999999998</v>
      </c>
      <c r="J8" s="6">
        <v>0.372</v>
      </c>
      <c r="L8" s="6">
        <f t="shared" si="0"/>
        <v>0.37962512500000001</v>
      </c>
      <c r="M8" s="7">
        <f t="shared" ref="M8:M21" si="5">STDEV(C8:J8)/SQRT(8)</f>
        <v>4.5631759672931883E-3</v>
      </c>
      <c r="P8" s="8">
        <f t="shared" si="1"/>
        <v>3.5971223021582732</v>
      </c>
      <c r="Q8" s="15" t="s">
        <v>22</v>
      </c>
      <c r="R8" s="9">
        <f t="shared" ref="R8:R13" si="6">LN(C8)</f>
        <v>-0.99245119355954781</v>
      </c>
      <c r="S8" s="9">
        <f t="shared" ref="S8:W15" si="7">LN(D8)</f>
        <v>-0.90551648310884481</v>
      </c>
      <c r="T8" s="9">
        <f t="shared" si="7"/>
        <v>-0.97286108336254939</v>
      </c>
      <c r="U8" s="9">
        <f t="shared" si="7"/>
        <v>-0.94417593536369071</v>
      </c>
      <c r="V8" s="9">
        <f t="shared" si="7"/>
        <v>-1.0170313800171253</v>
      </c>
      <c r="W8" s="9">
        <f t="shared" si="7"/>
        <v>-0.96846072624032453</v>
      </c>
      <c r="X8" s="9">
        <f t="shared" si="3"/>
        <v>-0.96320677829984269</v>
      </c>
      <c r="Y8" s="9">
        <f>LN(J8)</f>
        <v>-0.98886142470899052</v>
      </c>
      <c r="AA8" s="7">
        <f t="shared" ref="AA8:AA13" si="8">AVERAGE(R8:Y8)</f>
        <v>-0.96907062558261448</v>
      </c>
      <c r="AB8" s="7">
        <f t="shared" si="4"/>
        <v>1.1912298217395569E-2</v>
      </c>
    </row>
    <row r="9" spans="1:28" x14ac:dyDescent="0.35">
      <c r="A9" s="4">
        <v>10</v>
      </c>
      <c r="B9" s="15" t="s">
        <v>22</v>
      </c>
      <c r="C9" s="6">
        <v>0.35566700000000001</v>
      </c>
      <c r="D9" s="6">
        <v>0.39366699999999999</v>
      </c>
      <c r="E9" s="6">
        <v>0.36433300000000002</v>
      </c>
      <c r="F9" s="6">
        <v>0.377</v>
      </c>
      <c r="G9" s="6">
        <v>0.35099999999999998</v>
      </c>
      <c r="H9" s="6">
        <v>0.36666700000000002</v>
      </c>
      <c r="I9" s="6">
        <v>0.371</v>
      </c>
      <c r="J9" s="6">
        <v>0.35933300000000001</v>
      </c>
      <c r="L9" s="6">
        <f t="shared" si="0"/>
        <v>0.36733337499999996</v>
      </c>
      <c r="M9" s="7">
        <f t="shared" si="5"/>
        <v>4.7747163974773696E-3</v>
      </c>
      <c r="P9" s="8">
        <f t="shared" si="1"/>
        <v>3.5335689045936394</v>
      </c>
      <c r="Q9" s="15" t="s">
        <v>22</v>
      </c>
      <c r="R9" s="9">
        <f t="shared" si="6"/>
        <v>-1.0337603791418097</v>
      </c>
      <c r="S9" s="9">
        <f t="shared" si="7"/>
        <v>-0.93224990471319213</v>
      </c>
      <c r="T9" s="9">
        <f t="shared" si="7"/>
        <v>-1.00968699438721</v>
      </c>
      <c r="U9" s="9">
        <f t="shared" si="7"/>
        <v>-0.97551009153412627</v>
      </c>
      <c r="V9" s="9">
        <f t="shared" si="7"/>
        <v>-1.0469690555162714</v>
      </c>
      <c r="W9" s="9">
        <f t="shared" si="7"/>
        <v>-1.0033011997732888</v>
      </c>
      <c r="X9" s="9">
        <f>LN(I9)</f>
        <v>-0.99155321637470195</v>
      </c>
      <c r="Y9" s="9">
        <f t="shared" ref="Y9:Y13" si="9">LN(J9)</f>
        <v>-1.0235057438255193</v>
      </c>
      <c r="AA9" s="7">
        <f t="shared" si="8"/>
        <v>-1.0020670731582648</v>
      </c>
      <c r="AB9" s="7">
        <f>STDEV(R9:Y9)/SQRT(8)</f>
        <v>1.2838354922846931E-2</v>
      </c>
    </row>
    <row r="10" spans="1:28" x14ac:dyDescent="0.35">
      <c r="A10" s="4">
        <v>15</v>
      </c>
      <c r="B10" s="15" t="s">
        <v>22</v>
      </c>
      <c r="C10" s="6">
        <v>0.346667</v>
      </c>
      <c r="D10" s="6">
        <v>0.378</v>
      </c>
      <c r="E10" s="6">
        <v>0.35</v>
      </c>
      <c r="F10" s="6">
        <v>0.36933300000000002</v>
      </c>
      <c r="G10" s="6">
        <v>0.342667</v>
      </c>
      <c r="H10" s="6">
        <v>0.35199999999999998</v>
      </c>
      <c r="I10" s="6">
        <v>0.35233300000000001</v>
      </c>
      <c r="J10" s="6">
        <v>0.35033300000000001</v>
      </c>
      <c r="L10" s="6">
        <f t="shared" si="0"/>
        <v>0.35516662499999996</v>
      </c>
      <c r="M10" s="7">
        <f t="shared" si="5"/>
        <v>4.2649910690640887E-3</v>
      </c>
      <c r="P10" s="8">
        <f t="shared" si="1"/>
        <v>3.4722222222222223</v>
      </c>
      <c r="Q10" s="15" t="s">
        <v>22</v>
      </c>
      <c r="R10" s="9">
        <f t="shared" si="6"/>
        <v>-1.0593906139768292</v>
      </c>
      <c r="S10" s="9">
        <f t="shared" si="7"/>
        <v>-0.97286108336254939</v>
      </c>
      <c r="T10" s="9">
        <f t="shared" si="7"/>
        <v>-1.0498221244986778</v>
      </c>
      <c r="U10" s="9">
        <f t="shared" si="7"/>
        <v>-0.99605660287050068</v>
      </c>
      <c r="V10" s="9">
        <f t="shared" si="7"/>
        <v>-1.0709961488729636</v>
      </c>
      <c r="W10" s="9">
        <f t="shared" si="7"/>
        <v>-1.04412410338404</v>
      </c>
      <c r="X10" s="9">
        <f t="shared" si="3"/>
        <v>-1.0431785278542505</v>
      </c>
      <c r="Y10" s="9">
        <f t="shared" si="9"/>
        <v>-1.0488711482485342</v>
      </c>
      <c r="AA10" s="7">
        <f t="shared" si="8"/>
        <v>-1.0356625441335432</v>
      </c>
      <c r="AB10" s="7">
        <f>STDEV(R10:Y10)/SQRT(8)</f>
        <v>1.1822487588500998E-2</v>
      </c>
    </row>
    <row r="11" spans="1:28" x14ac:dyDescent="0.35">
      <c r="A11" s="4">
        <v>20</v>
      </c>
      <c r="B11" s="15" t="s">
        <v>22</v>
      </c>
      <c r="C11" s="6">
        <v>0.33433299999999999</v>
      </c>
      <c r="D11" s="6">
        <v>0.36266700000000002</v>
      </c>
      <c r="E11" s="6">
        <v>0.33566699999999999</v>
      </c>
      <c r="F11" s="6">
        <v>0.35766700000000001</v>
      </c>
      <c r="G11" s="6">
        <v>0.32633299999999998</v>
      </c>
      <c r="H11" s="6">
        <v>0.33700000000000002</v>
      </c>
      <c r="I11" s="6">
        <v>0.340667</v>
      </c>
      <c r="J11" s="6">
        <v>0.33366699999999999</v>
      </c>
      <c r="L11" s="6">
        <f t="shared" si="0"/>
        <v>0.34100012499999999</v>
      </c>
      <c r="M11" s="7">
        <f t="shared" si="5"/>
        <v>4.4423735267691425E-3</v>
      </c>
      <c r="P11" s="8">
        <f t="shared" si="1"/>
        <v>3.4129692832764507</v>
      </c>
      <c r="Q11" s="15" t="s">
        <v>22</v>
      </c>
      <c r="R11" s="9">
        <f t="shared" si="6"/>
        <v>-1.0956177766977813</v>
      </c>
      <c r="S11" s="9">
        <f t="shared" si="7"/>
        <v>-1.0142702211171342</v>
      </c>
      <c r="T11" s="9">
        <f t="shared" si="7"/>
        <v>-1.0916356818835182</v>
      </c>
      <c r="U11" s="9">
        <f t="shared" si="7"/>
        <v>-1.0281528930535333</v>
      </c>
      <c r="V11" s="9">
        <f t="shared" si="7"/>
        <v>-1.1198369465707176</v>
      </c>
      <c r="W11" s="9">
        <f t="shared" si="7"/>
        <v>-1.0876723486297752</v>
      </c>
      <c r="X11" s="9">
        <f t="shared" si="3"/>
        <v>-1.0768498184134945</v>
      </c>
      <c r="Y11" s="9">
        <f>LN(J11)</f>
        <v>-1.0976117893345261</v>
      </c>
      <c r="AA11" s="7">
        <f>AVERAGE(R11:Y11)</f>
        <v>-1.0764559344625599</v>
      </c>
      <c r="AB11" s="7">
        <f t="shared" si="4"/>
        <v>1.2854469193271111E-2</v>
      </c>
    </row>
    <row r="12" spans="1:28" x14ac:dyDescent="0.35">
      <c r="A12" s="4">
        <v>25</v>
      </c>
      <c r="B12" s="15" t="s">
        <v>22</v>
      </c>
      <c r="C12" s="6">
        <v>0.32533299999999998</v>
      </c>
      <c r="D12" s="6">
        <v>0.34150000000000003</v>
      </c>
      <c r="E12" s="6">
        <v>0.31766699999999998</v>
      </c>
      <c r="F12" s="6">
        <v>0.35166700000000001</v>
      </c>
      <c r="G12" s="6">
        <v>0.31466699999999997</v>
      </c>
      <c r="H12" s="6">
        <v>0.32133299999999998</v>
      </c>
      <c r="I12" s="6">
        <v>0.32600000000000001</v>
      </c>
      <c r="J12" s="6">
        <v>0.31900000000000001</v>
      </c>
      <c r="L12" s="6">
        <f t="shared" si="0"/>
        <v>0.32714587499999997</v>
      </c>
      <c r="M12" s="7">
        <f t="shared" si="5"/>
        <v>4.5466671641257537E-3</v>
      </c>
      <c r="P12" s="8">
        <f t="shared" si="1"/>
        <v>3.3557046979865772</v>
      </c>
      <c r="Q12" s="15" t="s">
        <v>22</v>
      </c>
      <c r="R12" s="9">
        <f t="shared" si="6"/>
        <v>-1.1229060058278431</v>
      </c>
      <c r="S12" s="9">
        <f t="shared" si="7"/>
        <v>-1.0744075999712923</v>
      </c>
      <c r="T12" s="9">
        <f t="shared" si="7"/>
        <v>-1.1467516146786518</v>
      </c>
      <c r="U12" s="9">
        <f t="shared" si="7"/>
        <v>-1.0450705738732304</v>
      </c>
      <c r="V12" s="9">
        <f t="shared" si="7"/>
        <v>-1.1562403421832734</v>
      </c>
      <c r="W12" s="9">
        <f t="shared" si="7"/>
        <v>-1.1352773103846376</v>
      </c>
      <c r="X12" s="9">
        <f t="shared" si="3"/>
        <v>-1.1208578976154293</v>
      </c>
      <c r="Y12" s="9">
        <f t="shared" si="9"/>
        <v>-1.1425641761972924</v>
      </c>
      <c r="AA12" s="7">
        <f t="shared" si="8"/>
        <v>-1.1180094400914564</v>
      </c>
      <c r="AB12" s="7">
        <f>STDEV(R12:Y12)/SQRT(8)</f>
        <v>1.3655269533476254E-2</v>
      </c>
    </row>
    <row r="13" spans="1:28" x14ac:dyDescent="0.35">
      <c r="A13" s="4">
        <v>30</v>
      </c>
      <c r="B13" s="15" t="s">
        <v>22</v>
      </c>
      <c r="C13" s="6">
        <v>0.314</v>
      </c>
      <c r="D13" s="6">
        <v>0.32700000000000001</v>
      </c>
      <c r="E13" s="6">
        <v>0.30233300000000002</v>
      </c>
      <c r="F13" s="6">
        <v>0.339333</v>
      </c>
      <c r="G13" s="6">
        <v>0.30233300000000002</v>
      </c>
      <c r="H13" s="6">
        <v>0.31166700000000003</v>
      </c>
      <c r="I13" s="6">
        <v>0.312</v>
      </c>
      <c r="J13" s="6">
        <v>0.30566700000000002</v>
      </c>
      <c r="L13" s="6">
        <f t="shared" si="0"/>
        <v>0.31429162499999996</v>
      </c>
      <c r="M13" s="7">
        <f t="shared" si="5"/>
        <v>4.5536486231902125E-3</v>
      </c>
      <c r="P13" s="8">
        <f t="shared" si="1"/>
        <v>3.3003300330033003</v>
      </c>
      <c r="Q13" s="15" t="s">
        <v>22</v>
      </c>
      <c r="R13" s="9">
        <f t="shared" si="6"/>
        <v>-1.1583622930738837</v>
      </c>
      <c r="S13" s="9">
        <f t="shared" si="7"/>
        <v>-1.1177951080848836</v>
      </c>
      <c r="T13" s="9">
        <f t="shared" si="7"/>
        <v>-1.1962262200715503</v>
      </c>
      <c r="U13" s="9">
        <f t="shared" si="7"/>
        <v>-1.0807733528585324</v>
      </c>
      <c r="V13" s="9">
        <f t="shared" si="7"/>
        <v>-1.1962262200715503</v>
      </c>
      <c r="W13" s="9">
        <f t="shared" si="7"/>
        <v>-1.165819968843415</v>
      </c>
      <c r="X13" s="9">
        <f t="shared" si="3"/>
        <v>-1.1647520911726548</v>
      </c>
      <c r="Y13" s="9">
        <f t="shared" si="9"/>
        <v>-1.1852590048818354</v>
      </c>
      <c r="AA13" s="7">
        <f t="shared" si="8"/>
        <v>-1.1581517823822882</v>
      </c>
      <c r="AB13" s="7">
        <f t="shared" si="4"/>
        <v>1.4238164955460559E-2</v>
      </c>
    </row>
    <row r="14" spans="1:28" x14ac:dyDescent="0.35">
      <c r="A14" s="4">
        <v>35</v>
      </c>
      <c r="B14" s="15" t="s">
        <v>22</v>
      </c>
      <c r="C14" s="6">
        <v>0.30399999999999999</v>
      </c>
      <c r="D14" s="6">
        <v>0.313</v>
      </c>
      <c r="E14" s="6">
        <v>0.29266700000000001</v>
      </c>
      <c r="F14" s="6">
        <v>0.33400000000000002</v>
      </c>
      <c r="G14" s="6">
        <v>0.29199999999999998</v>
      </c>
      <c r="H14" s="6">
        <v>0.29766700000000001</v>
      </c>
      <c r="I14" s="6">
        <v>0.30599999999999999</v>
      </c>
      <c r="J14" s="6">
        <v>0.29366700000000001</v>
      </c>
      <c r="L14" s="6">
        <f t="shared" si="0"/>
        <v>0.30412512500000005</v>
      </c>
      <c r="M14" s="7">
        <f t="shared" si="5"/>
        <v>5.0074755132326924E-3</v>
      </c>
      <c r="P14" s="8">
        <f t="shared" si="1"/>
        <v>3.2467532467532467</v>
      </c>
      <c r="Q14" s="15" t="s">
        <v>22</v>
      </c>
      <c r="R14" s="9">
        <f>LN(C14)</f>
        <v>-1.1907275775759154</v>
      </c>
      <c r="S14" s="9">
        <f t="shared" si="7"/>
        <v>-1.1615520884419839</v>
      </c>
      <c r="T14" s="9">
        <f t="shared" si="7"/>
        <v>-1.2287198350636146</v>
      </c>
      <c r="U14" s="9">
        <f t="shared" si="7"/>
        <v>-1.0966142860054366</v>
      </c>
      <c r="V14" s="9">
        <f t="shared" si="7"/>
        <v>-1.2310014767138553</v>
      </c>
      <c r="W14" s="9">
        <f t="shared" si="7"/>
        <v>-1.211779866953546</v>
      </c>
      <c r="X14" s="9">
        <f t="shared" si="3"/>
        <v>-1.1841701770297564</v>
      </c>
      <c r="Y14" s="9">
        <f>LN(J14)</f>
        <v>-1.2253088066409317</v>
      </c>
      <c r="AA14" s="7">
        <f>AVERAGE(R14:Y14)</f>
        <v>-1.19123426430313</v>
      </c>
      <c r="AB14" s="7">
        <f>STDEV(R14:Y14)/SQRT(8)</f>
        <v>1.6065671776510557E-2</v>
      </c>
    </row>
    <row r="15" spans="1:28" x14ac:dyDescent="0.35">
      <c r="A15" s="4">
        <v>40</v>
      </c>
      <c r="B15" s="15" t="s">
        <v>22</v>
      </c>
      <c r="C15" s="6">
        <v>0.29599999999999999</v>
      </c>
      <c r="D15" s="6">
        <v>0.30399999999999999</v>
      </c>
      <c r="E15" s="6">
        <v>0.28666700000000001</v>
      </c>
      <c r="F15" s="6">
        <v>0.31966699999999998</v>
      </c>
      <c r="G15" s="6">
        <v>0.28499999999999998</v>
      </c>
      <c r="H15" s="6">
        <v>0.28699999999999998</v>
      </c>
      <c r="I15" s="6">
        <v>0.30433300000000002</v>
      </c>
      <c r="J15" s="6">
        <v>0.28666700000000001</v>
      </c>
      <c r="L15" s="6">
        <f t="shared" si="0"/>
        <v>0.29616674999999998</v>
      </c>
      <c r="M15" s="7">
        <f t="shared" si="5"/>
        <v>4.3702588831048836E-3</v>
      </c>
      <c r="P15" s="8">
        <f t="shared" si="1"/>
        <v>3.1948881789137382</v>
      </c>
      <c r="Q15" s="15" t="s">
        <v>22</v>
      </c>
      <c r="R15" s="9">
        <f t="shared" ref="R15:R21" si="10">LN(C15)</f>
        <v>-1.2173958246580767</v>
      </c>
      <c r="S15" s="9">
        <f t="shared" si="7"/>
        <v>-1.1907275775759154</v>
      </c>
      <c r="T15" s="9">
        <f t="shared" si="7"/>
        <v>-1.2494340156126718</v>
      </c>
      <c r="U15" s="9">
        <f t="shared" si="7"/>
        <v>-1.1404754500144847</v>
      </c>
      <c r="V15" s="9">
        <f t="shared" si="7"/>
        <v>-1.2552660987134867</v>
      </c>
      <c r="W15" s="9">
        <f t="shared" si="7"/>
        <v>-1.2482730632225161</v>
      </c>
      <c r="X15" s="9">
        <f t="shared" si="3"/>
        <v>-1.1896327823461299</v>
      </c>
      <c r="Y15" s="9">
        <f>LN(J15)</f>
        <v>-1.2494340156126718</v>
      </c>
      <c r="AA15" s="7">
        <f t="shared" ref="AA15:AA21" si="11">AVERAGE(R15:Y15)</f>
        <v>-1.2175798534694942</v>
      </c>
      <c r="AB15" s="7">
        <f t="shared" si="4"/>
        <v>1.4539912986706998E-2</v>
      </c>
    </row>
    <row r="16" spans="1:28" x14ac:dyDescent="0.35">
      <c r="A16" s="4">
        <v>45</v>
      </c>
      <c r="B16" s="15" t="s">
        <v>22</v>
      </c>
      <c r="C16" s="6">
        <v>0.29333300000000001</v>
      </c>
      <c r="D16" s="6">
        <v>0.29333300000000001</v>
      </c>
      <c r="E16" s="6">
        <v>0.27900000000000003</v>
      </c>
      <c r="F16" s="6">
        <v>0.32833299999999999</v>
      </c>
      <c r="G16" s="6">
        <v>0.275667</v>
      </c>
      <c r="H16" s="6">
        <v>0.283333</v>
      </c>
      <c r="I16" s="6">
        <v>0.30266700000000002</v>
      </c>
      <c r="J16" s="6">
        <v>0.280333</v>
      </c>
      <c r="L16" s="6">
        <f t="shared" si="0"/>
        <v>0.29199987500000008</v>
      </c>
      <c r="M16" s="7">
        <f t="shared" si="5"/>
        <v>6.1009779995783676E-3</v>
      </c>
      <c r="P16" s="8">
        <f t="shared" si="1"/>
        <v>3.1446540880503147</v>
      </c>
      <c r="Q16" s="15" t="s">
        <v>22</v>
      </c>
      <c r="R16" s="9">
        <f t="shared" si="10"/>
        <v>-1.2264467965422765</v>
      </c>
      <c r="S16" s="9">
        <f t="shared" ref="S16:S21" si="12">LN(D16)</f>
        <v>-1.2264467965422765</v>
      </c>
      <c r="T16" s="9">
        <f t="shared" ref="T16:T21" si="13">LN(E16)</f>
        <v>-1.2765434971607714</v>
      </c>
      <c r="U16" s="9">
        <f t="shared" ref="U16:U21" si="14">LN(F16)</f>
        <v>-1.1137269417070996</v>
      </c>
      <c r="V16" s="9">
        <f t="shared" ref="V16:V21" si="15">LN(G16)</f>
        <v>-1.2885616634374437</v>
      </c>
      <c r="W16" s="9">
        <f t="shared" ref="W16:W21" si="16">LN(H16)</f>
        <v>-1.2611323946371649</v>
      </c>
      <c r="X16" s="9">
        <f t="shared" ref="X16:X21" si="17">LN(I16)</f>
        <v>-1.195122087727974</v>
      </c>
      <c r="Y16" s="9">
        <f t="shared" ref="Y16:Y21" si="18">LN(J16)</f>
        <v>-1.2717770967386477</v>
      </c>
      <c r="AA16" s="7">
        <f t="shared" si="11"/>
        <v>-1.2324696593117068</v>
      </c>
      <c r="AB16" s="7">
        <f t="shared" ref="AB16:AB21" si="19">STDEV(R16:Y16)/SQRT(8)</f>
        <v>2.0276070952077341E-2</v>
      </c>
    </row>
    <row r="17" spans="1:29" x14ac:dyDescent="0.35">
      <c r="A17" s="4">
        <v>50</v>
      </c>
      <c r="B17" s="15" t="s">
        <v>22</v>
      </c>
      <c r="C17" s="6">
        <v>0.29899999999999999</v>
      </c>
      <c r="D17" s="6">
        <v>0.28399999999999997</v>
      </c>
      <c r="E17" s="6">
        <v>0.27900000000000003</v>
      </c>
      <c r="F17" s="6">
        <v>0.35333300000000001</v>
      </c>
      <c r="G17" s="6">
        <v>0.283667</v>
      </c>
      <c r="H17" s="6">
        <v>0.27800000000000002</v>
      </c>
      <c r="I17" s="6">
        <v>0.30966700000000003</v>
      </c>
      <c r="J17" s="6">
        <v>0.28199999999999997</v>
      </c>
      <c r="L17" s="6">
        <f t="shared" si="0"/>
        <v>0.29608337500000004</v>
      </c>
      <c r="M17" s="7">
        <f t="shared" si="5"/>
        <v>9.0513486128893286E-3</v>
      </c>
      <c r="P17" s="8">
        <f t="shared" si="1"/>
        <v>3.0959752321981426</v>
      </c>
      <c r="Q17" s="15" t="s">
        <v>22</v>
      </c>
      <c r="R17" s="9">
        <f t="shared" si="10"/>
        <v>-1.2073117055914506</v>
      </c>
      <c r="S17" s="9">
        <f t="shared" si="12"/>
        <v>-1.258781040820931</v>
      </c>
      <c r="T17" s="9">
        <f t="shared" si="13"/>
        <v>-1.2765434971607714</v>
      </c>
      <c r="U17" s="9">
        <f t="shared" si="14"/>
        <v>-1.0403443239408052</v>
      </c>
      <c r="V17" s="9">
        <f t="shared" si="15"/>
        <v>-1.2599542639894314</v>
      </c>
      <c r="W17" s="9">
        <f t="shared" si="16"/>
        <v>-1.2801341652914999</v>
      </c>
      <c r="X17" s="9">
        <f t="shared" si="17"/>
        <v>-1.1722577524107227</v>
      </c>
      <c r="Y17" s="9">
        <f t="shared" si="18"/>
        <v>-1.2658482080440236</v>
      </c>
      <c r="AA17" s="7">
        <f t="shared" si="11"/>
        <v>-1.2201468696562043</v>
      </c>
      <c r="AB17" s="7">
        <f t="shared" si="19"/>
        <v>2.8887701232534077E-2</v>
      </c>
    </row>
    <row r="18" spans="1:29" x14ac:dyDescent="0.35">
      <c r="A18" s="4">
        <v>55</v>
      </c>
      <c r="B18" s="15" t="s">
        <v>22</v>
      </c>
      <c r="C18" s="6">
        <v>0.32100000000000001</v>
      </c>
      <c r="D18" s="6">
        <v>0.28666700000000001</v>
      </c>
      <c r="E18" s="6">
        <v>0.281667</v>
      </c>
      <c r="F18" s="6">
        <v>0.41233300000000001</v>
      </c>
      <c r="G18" s="6">
        <v>0.286333</v>
      </c>
      <c r="H18" s="6">
        <v>0.279333</v>
      </c>
      <c r="I18" s="6">
        <v>0.32033299999999998</v>
      </c>
      <c r="J18" s="6">
        <v>0.29633300000000001</v>
      </c>
      <c r="L18" s="6">
        <f t="shared" si="0"/>
        <v>0.31049987500000004</v>
      </c>
      <c r="M18" s="7">
        <f t="shared" si="5"/>
        <v>1.5659536815168681E-2</v>
      </c>
      <c r="P18" s="8">
        <f t="shared" si="1"/>
        <v>3.0487804878048781</v>
      </c>
      <c r="Q18" s="15" t="s">
        <v>22</v>
      </c>
      <c r="R18" s="9">
        <f t="shared" si="10"/>
        <v>-1.1363141558521213</v>
      </c>
      <c r="S18" s="9">
        <f t="shared" si="12"/>
        <v>-1.2494340156126718</v>
      </c>
      <c r="T18" s="9">
        <f t="shared" si="13"/>
        <v>-1.2670297568618205</v>
      </c>
      <c r="U18" s="9">
        <f t="shared" si="14"/>
        <v>-0.88592400366552293</v>
      </c>
      <c r="V18" s="9">
        <f t="shared" si="15"/>
        <v>-1.2505998098110229</v>
      </c>
      <c r="W18" s="9">
        <f t="shared" si="16"/>
        <v>-1.2753506604862981</v>
      </c>
      <c r="X18" s="9">
        <f t="shared" si="17"/>
        <v>-1.1383941992632221</v>
      </c>
      <c r="Y18" s="9">
        <f t="shared" si="18"/>
        <v>-1.2162714569963673</v>
      </c>
      <c r="AA18" s="7">
        <f t="shared" si="11"/>
        <v>-1.1774147573186309</v>
      </c>
      <c r="AB18" s="7">
        <f t="shared" si="19"/>
        <v>4.5875156814231356E-2</v>
      </c>
    </row>
    <row r="19" spans="1:29" x14ac:dyDescent="0.35">
      <c r="A19" s="4">
        <v>60</v>
      </c>
      <c r="B19" s="15" t="s">
        <v>22</v>
      </c>
      <c r="C19" s="6">
        <v>0.35666700000000001</v>
      </c>
      <c r="D19" s="6">
        <v>0.32366699999999998</v>
      </c>
      <c r="E19" s="6">
        <v>0.30399999999999999</v>
      </c>
      <c r="F19" s="6">
        <v>0.46100000000000002</v>
      </c>
      <c r="G19" s="6">
        <v>0.29666700000000001</v>
      </c>
      <c r="H19" s="6">
        <v>0.29466700000000001</v>
      </c>
      <c r="I19" s="6">
        <v>0.34966700000000001</v>
      </c>
      <c r="J19" s="6">
        <v>0.31033300000000003</v>
      </c>
      <c r="L19" s="6">
        <f t="shared" si="0"/>
        <v>0.33708350000000004</v>
      </c>
      <c r="M19" s="7">
        <f t="shared" si="5"/>
        <v>1.9511864319287468E-2</v>
      </c>
      <c r="P19" s="8">
        <f t="shared" si="1"/>
        <v>3.0030030030030028</v>
      </c>
      <c r="Q19" s="15" t="s">
        <v>22</v>
      </c>
      <c r="R19" s="9">
        <f t="shared" si="10"/>
        <v>-1.0309527056152923</v>
      </c>
      <c r="S19" s="9">
        <f t="shared" si="12"/>
        <v>-1.1280400694933348</v>
      </c>
      <c r="T19" s="9">
        <f t="shared" si="13"/>
        <v>-1.1907275775759154</v>
      </c>
      <c r="U19" s="9">
        <f t="shared" si="14"/>
        <v>-0.77435723598548845</v>
      </c>
      <c r="V19" s="9">
        <f t="shared" si="15"/>
        <v>-1.2151449813291868</v>
      </c>
      <c r="W19" s="9">
        <f t="shared" si="16"/>
        <v>-1.2219093737915236</v>
      </c>
      <c r="X19" s="9">
        <f t="shared" si="17"/>
        <v>-1.0507740059655575</v>
      </c>
      <c r="Y19" s="9">
        <f t="shared" si="18"/>
        <v>-1.1701093644876126</v>
      </c>
      <c r="AA19" s="7">
        <f t="shared" si="11"/>
        <v>-1.0977519142804888</v>
      </c>
      <c r="AB19" s="7">
        <f t="shared" si="19"/>
        <v>5.2652301189824835E-2</v>
      </c>
    </row>
    <row r="20" spans="1:29" x14ac:dyDescent="0.35">
      <c r="A20" s="4">
        <v>65</v>
      </c>
      <c r="B20" s="15" t="s">
        <v>22</v>
      </c>
      <c r="C20" s="6">
        <v>0.36699999999999999</v>
      </c>
      <c r="D20" s="6">
        <v>0.40033299999999999</v>
      </c>
      <c r="E20" s="6">
        <v>0.30133300000000002</v>
      </c>
      <c r="F20" s="6">
        <v>0.438</v>
      </c>
      <c r="G20" s="6">
        <v>0.29266700000000001</v>
      </c>
      <c r="H20" s="6">
        <v>0.338667</v>
      </c>
      <c r="I20" s="6">
        <v>0.41166700000000001</v>
      </c>
      <c r="J20" s="6">
        <v>0.28299999999999997</v>
      </c>
      <c r="L20" s="6">
        <f t="shared" si="0"/>
        <v>0.35408337499999998</v>
      </c>
      <c r="M20" s="7">
        <f t="shared" si="5"/>
        <v>2.0920267357737079E-2</v>
      </c>
      <c r="P20" s="8">
        <f t="shared" si="1"/>
        <v>2.9585798816568047</v>
      </c>
      <c r="Q20" s="15" t="s">
        <v>22</v>
      </c>
      <c r="R20" s="9">
        <f t="shared" si="10"/>
        <v>-1.0023934309275668</v>
      </c>
      <c r="S20" s="9">
        <f t="shared" si="12"/>
        <v>-0.91545857821007692</v>
      </c>
      <c r="T20" s="9">
        <f t="shared" si="13"/>
        <v>-1.1995393134533723</v>
      </c>
      <c r="U20" s="9">
        <f t="shared" si="14"/>
        <v>-0.82553636860569091</v>
      </c>
      <c r="V20" s="9">
        <f t="shared" si="15"/>
        <v>-1.2287198350636146</v>
      </c>
      <c r="W20" s="9">
        <f t="shared" si="16"/>
        <v>-1.0827379552603353</v>
      </c>
      <c r="X20" s="9">
        <f t="shared" si="17"/>
        <v>-0.88754050887189784</v>
      </c>
      <c r="Y20" s="9">
        <f t="shared" si="18"/>
        <v>-1.2623083813388996</v>
      </c>
      <c r="AA20" s="7">
        <f t="shared" si="11"/>
        <v>-1.0505292964664319</v>
      </c>
      <c r="AB20" s="7">
        <f t="shared" si="19"/>
        <v>5.9400570381020222E-2</v>
      </c>
    </row>
    <row r="21" spans="1:29" x14ac:dyDescent="0.35">
      <c r="A21" s="4">
        <v>70</v>
      </c>
      <c r="B21" s="15" t="s">
        <v>22</v>
      </c>
      <c r="C21" s="6">
        <v>0.36566700000000002</v>
      </c>
      <c r="D21" s="6">
        <v>0.403333</v>
      </c>
      <c r="E21" s="6">
        <v>0.30866700000000002</v>
      </c>
      <c r="F21" s="6">
        <v>0.432</v>
      </c>
      <c r="G21" s="6">
        <v>0.28899999999999998</v>
      </c>
      <c r="H21" s="6">
        <v>0.338667</v>
      </c>
      <c r="I21" s="6">
        <v>0.43966699999999997</v>
      </c>
      <c r="J21" s="6">
        <v>0.29033300000000001</v>
      </c>
      <c r="L21" s="6">
        <f t="shared" si="0"/>
        <v>0.35841674999999995</v>
      </c>
      <c r="M21" s="7">
        <f t="shared" si="5"/>
        <v>2.1714587710922911E-2</v>
      </c>
      <c r="P21" s="8">
        <f t="shared" si="1"/>
        <v>2.9154518950437316</v>
      </c>
      <c r="Q21" s="15" t="s">
        <v>22</v>
      </c>
      <c r="R21" s="9">
        <f t="shared" si="10"/>
        <v>-1.0060321957984037</v>
      </c>
      <c r="S21" s="9">
        <f t="shared" si="12"/>
        <v>-0.90799275550608249</v>
      </c>
      <c r="T21" s="9">
        <f t="shared" si="13"/>
        <v>-1.1754922530910434</v>
      </c>
      <c r="U21" s="9">
        <f t="shared" si="14"/>
        <v>-0.83932969073802677</v>
      </c>
      <c r="V21" s="9">
        <f t="shared" si="15"/>
        <v>-1.2413285908697049</v>
      </c>
      <c r="W21" s="9">
        <f t="shared" si="16"/>
        <v>-1.0827379552603353</v>
      </c>
      <c r="X21" s="9">
        <f t="shared" si="17"/>
        <v>-0.82173765678310584</v>
      </c>
      <c r="Y21" s="9">
        <f t="shared" si="18"/>
        <v>-1.2367267389040286</v>
      </c>
      <c r="AA21" s="7">
        <f t="shared" si="11"/>
        <v>-1.0389222296188414</v>
      </c>
      <c r="AB21" s="7">
        <f t="shared" si="19"/>
        <v>6.0636026223209905E-2</v>
      </c>
    </row>
    <row r="22" spans="1:29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L22" s="12"/>
      <c r="M22" s="13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3"/>
      <c r="AB22" s="13"/>
    </row>
    <row r="23" spans="1:29" x14ac:dyDescent="0.35">
      <c r="A23" s="4" t="s">
        <v>20</v>
      </c>
      <c r="B23" s="4" t="s">
        <v>21</v>
      </c>
      <c r="C23" s="4" t="s">
        <v>8</v>
      </c>
      <c r="D23" s="4" t="s">
        <v>9</v>
      </c>
      <c r="E23" s="4" t="s">
        <v>10</v>
      </c>
      <c r="F23" s="4" t="s">
        <v>11</v>
      </c>
      <c r="G23" s="4" t="s">
        <v>12</v>
      </c>
      <c r="H23" s="4" t="s">
        <v>13</v>
      </c>
      <c r="I23" s="4" t="s">
        <v>14</v>
      </c>
      <c r="J23" s="4" t="s">
        <v>15</v>
      </c>
      <c r="L23" s="4" t="s">
        <v>6</v>
      </c>
      <c r="M23" s="4" t="s">
        <v>7</v>
      </c>
      <c r="P23" s="4" t="s">
        <v>24</v>
      </c>
      <c r="Q23" s="4" t="s">
        <v>21</v>
      </c>
      <c r="R23" s="4" t="s">
        <v>8</v>
      </c>
      <c r="S23" s="4" t="s">
        <v>9</v>
      </c>
      <c r="T23" s="4" t="s">
        <v>10</v>
      </c>
      <c r="U23" s="4" t="s">
        <v>11</v>
      </c>
      <c r="V23" s="4" t="s">
        <v>12</v>
      </c>
      <c r="W23" s="4" t="s">
        <v>13</v>
      </c>
      <c r="X23" s="4" t="s">
        <v>14</v>
      </c>
      <c r="Y23" s="4" t="s">
        <v>15</v>
      </c>
      <c r="AA23" s="5" t="s">
        <v>6</v>
      </c>
      <c r="AB23" s="5" t="s">
        <v>7</v>
      </c>
      <c r="AC23" t="s">
        <v>16</v>
      </c>
    </row>
    <row r="24" spans="1:29" x14ac:dyDescent="0.35">
      <c r="A24" s="10">
        <v>1.5</v>
      </c>
      <c r="B24" s="16" t="s">
        <v>23</v>
      </c>
      <c r="C24" s="11">
        <v>0.43</v>
      </c>
      <c r="D24" s="11">
        <v>0.505</v>
      </c>
      <c r="E24" s="11">
        <v>0.51</v>
      </c>
      <c r="F24" s="11">
        <v>0.39700000000000002</v>
      </c>
      <c r="G24" s="11">
        <v>0.38700000000000001</v>
      </c>
      <c r="H24" s="11">
        <v>0.41099999999999998</v>
      </c>
      <c r="I24" s="11">
        <v>0.443</v>
      </c>
      <c r="J24" s="11">
        <v>0.43966699999999997</v>
      </c>
      <c r="L24" s="6">
        <f t="shared" ref="L24:L38" si="20">AVERAGE(C24:J24)</f>
        <v>0.44033337500000003</v>
      </c>
      <c r="M24" s="7">
        <f t="shared" ref="M24:M35" si="21">STDEV(C24:J24)/SQRT(8)</f>
        <v>1.621959891275444E-2</v>
      </c>
      <c r="P24" s="8">
        <f t="shared" ref="P24:P38" si="22">1000/(A24+273)</f>
        <v>3.6429872495446265</v>
      </c>
      <c r="Q24" s="16" t="s">
        <v>23</v>
      </c>
      <c r="R24" s="9">
        <f t="shared" ref="R24:W24" si="23">LN(C24)</f>
        <v>-0.84397007029452897</v>
      </c>
      <c r="S24" s="9">
        <f t="shared" si="23"/>
        <v>-0.68319684970677719</v>
      </c>
      <c r="T24" s="9">
        <f t="shared" si="23"/>
        <v>-0.67334455326376563</v>
      </c>
      <c r="U24" s="9">
        <f t="shared" si="23"/>
        <v>-0.92381899829494663</v>
      </c>
      <c r="V24" s="9">
        <f t="shared" si="23"/>
        <v>-0.9493305859523552</v>
      </c>
      <c r="W24" s="9">
        <f t="shared" si="23"/>
        <v>-0.88916206448590251</v>
      </c>
      <c r="X24" s="9">
        <f t="shared" ref="X24:X25" si="24">LN(I24)</f>
        <v>-0.81418550893700137</v>
      </c>
      <c r="Y24" s="9">
        <f>LN(J24)</f>
        <v>-0.82173765678310584</v>
      </c>
      <c r="AA24" s="7">
        <f>AVERAGE(R24:Y24)</f>
        <v>-0.82484328596479783</v>
      </c>
      <c r="AB24" s="7">
        <f t="shared" ref="AB24" si="25">STDEV(R24:Y24)/SQRT(8)</f>
        <v>3.6088885976428633E-2</v>
      </c>
    </row>
    <row r="25" spans="1:29" x14ac:dyDescent="0.35">
      <c r="A25" s="4">
        <v>5</v>
      </c>
      <c r="B25" s="16" t="s">
        <v>23</v>
      </c>
      <c r="C25" s="11">
        <v>0.401667</v>
      </c>
      <c r="D25" s="11">
        <v>0.502</v>
      </c>
      <c r="E25" s="11">
        <v>0.501</v>
      </c>
      <c r="F25" s="11">
        <v>0.38800000000000001</v>
      </c>
      <c r="G25" s="11">
        <v>0.37766699999999997</v>
      </c>
      <c r="H25" s="11">
        <v>0.4</v>
      </c>
      <c r="I25" s="11">
        <v>0.42699999999999999</v>
      </c>
      <c r="J25" s="11">
        <v>0.41266700000000001</v>
      </c>
      <c r="L25" s="6">
        <f t="shared" si="20"/>
        <v>0.42625012499999992</v>
      </c>
      <c r="M25" s="7">
        <f t="shared" si="21"/>
        <v>1.7231326417974237E-2</v>
      </c>
      <c r="P25" s="8">
        <f t="shared" si="22"/>
        <v>3.5971223021582732</v>
      </c>
      <c r="Q25" s="16" t="s">
        <v>23</v>
      </c>
      <c r="R25" s="9">
        <f t="shared" ref="R25:R30" si="26">LN(C25)</f>
        <v>-0.91213189185031707</v>
      </c>
      <c r="S25" s="9">
        <f t="shared" ref="S25:W32" si="27">LN(D25)</f>
        <v>-0.68915515929040783</v>
      </c>
      <c r="T25" s="9">
        <f t="shared" si="27"/>
        <v>-0.69114917789727226</v>
      </c>
      <c r="U25" s="9">
        <f t="shared" si="27"/>
        <v>-0.94674993935886353</v>
      </c>
      <c r="V25" s="9">
        <f t="shared" si="27"/>
        <v>-0.97374242401009692</v>
      </c>
      <c r="W25" s="9">
        <f t="shared" si="27"/>
        <v>-0.916290731874155</v>
      </c>
      <c r="X25" s="9">
        <f t="shared" si="24"/>
        <v>-0.85097126575351256</v>
      </c>
      <c r="Y25" s="9">
        <f>LN(J25)</f>
        <v>-0.88511430665158886</v>
      </c>
      <c r="AA25" s="7">
        <f t="shared" ref="AA25:AA27" si="28">AVERAGE(R25:Y25)</f>
        <v>-0.85816311208577678</v>
      </c>
      <c r="AB25" s="7">
        <f>STDEV(R25:Y25)/SQRT(8)</f>
        <v>3.8898467777880377E-2</v>
      </c>
    </row>
    <row r="26" spans="1:29" x14ac:dyDescent="0.35">
      <c r="A26" s="4">
        <v>10</v>
      </c>
      <c r="B26" s="16" t="s">
        <v>23</v>
      </c>
      <c r="C26" s="11">
        <v>0.36133300000000002</v>
      </c>
      <c r="D26" s="11">
        <v>0.498</v>
      </c>
      <c r="E26" s="11">
        <v>0.49399999999999999</v>
      </c>
      <c r="F26" s="11">
        <v>0.36799999999999999</v>
      </c>
      <c r="G26" s="11">
        <v>0.36833300000000002</v>
      </c>
      <c r="H26" s="11">
        <v>0.38200000000000001</v>
      </c>
      <c r="I26" s="11">
        <v>0.42</v>
      </c>
      <c r="J26" s="11">
        <v>0.39733299999999999</v>
      </c>
      <c r="L26" s="6">
        <f t="shared" si="20"/>
        <v>0.41112487500000006</v>
      </c>
      <c r="M26" s="7">
        <f t="shared" si="21"/>
        <v>1.9686355824745143E-2</v>
      </c>
      <c r="P26" s="8">
        <f t="shared" si="22"/>
        <v>3.5335689045936394</v>
      </c>
      <c r="Q26" s="16" t="s">
        <v>23</v>
      </c>
      <c r="R26" s="9">
        <f t="shared" si="26"/>
        <v>-1.0179553081603059</v>
      </c>
      <c r="S26" s="9">
        <f t="shared" si="27"/>
        <v>-0.69715520195748415</v>
      </c>
      <c r="T26" s="9">
        <f t="shared" si="27"/>
        <v>-0.70521976179421453</v>
      </c>
      <c r="U26" s="9">
        <f t="shared" si="27"/>
        <v>-0.99967234081320611</v>
      </c>
      <c r="V26" s="9">
        <f t="shared" si="27"/>
        <v>-0.99876785867617857</v>
      </c>
      <c r="W26" s="9">
        <f t="shared" si="27"/>
        <v>-0.96233467037556186</v>
      </c>
      <c r="X26" s="9">
        <f t="shared" ref="X26:X38" si="29">LN(I26)</f>
        <v>-0.86750056770472306</v>
      </c>
      <c r="Y26" s="9">
        <f t="shared" ref="Y26:Y27" si="30">LN(J26)</f>
        <v>-0.92298055895147812</v>
      </c>
      <c r="AA26" s="7">
        <f t="shared" si="28"/>
        <v>-0.89644828355414397</v>
      </c>
      <c r="AB26" s="7">
        <f>STDEV(R26:Y26)/SQRT(8)</f>
        <v>4.5914805860699459E-2</v>
      </c>
    </row>
    <row r="27" spans="1:29" x14ac:dyDescent="0.35">
      <c r="A27" s="4">
        <v>15</v>
      </c>
      <c r="B27" s="16" t="s">
        <v>23</v>
      </c>
      <c r="C27" s="11">
        <v>0.343667</v>
      </c>
      <c r="D27" s="11">
        <v>0.49099999999999999</v>
      </c>
      <c r="E27" s="11">
        <v>0.48799999999999999</v>
      </c>
      <c r="F27" s="11">
        <v>0.35</v>
      </c>
      <c r="G27" s="11">
        <v>0.35666700000000001</v>
      </c>
      <c r="H27" s="11">
        <v>0.36299999999999999</v>
      </c>
      <c r="I27" s="11">
        <v>0.41299999999999998</v>
      </c>
      <c r="J27" s="11">
        <v>0.36899999999999999</v>
      </c>
      <c r="L27" s="6">
        <f t="shared" si="20"/>
        <v>0.39679175</v>
      </c>
      <c r="M27" s="7">
        <f t="shared" si="21"/>
        <v>2.1544311825323709E-2</v>
      </c>
      <c r="P27" s="8">
        <f t="shared" si="22"/>
        <v>3.4722222222222223</v>
      </c>
      <c r="Q27" s="16" t="s">
        <v>23</v>
      </c>
      <c r="R27" s="9">
        <f t="shared" si="26"/>
        <v>-1.0680821137016525</v>
      </c>
      <c r="S27" s="9">
        <f t="shared" si="27"/>
        <v>-0.71131115118761645</v>
      </c>
      <c r="T27" s="9">
        <f t="shared" si="27"/>
        <v>-0.71743987312898994</v>
      </c>
      <c r="U27" s="9">
        <f t="shared" si="27"/>
        <v>-1.0498221244986778</v>
      </c>
      <c r="V27" s="9">
        <f t="shared" si="27"/>
        <v>-1.0309527056152923</v>
      </c>
      <c r="W27" s="9">
        <f t="shared" si="27"/>
        <v>-1.0133524447172864</v>
      </c>
      <c r="X27" s="9">
        <f t="shared" si="29"/>
        <v>-0.88430768602110432</v>
      </c>
      <c r="Y27" s="9">
        <f t="shared" si="30"/>
        <v>-0.99695863494160986</v>
      </c>
      <c r="AA27" s="7">
        <f t="shared" si="28"/>
        <v>-0.93402834172652871</v>
      </c>
      <c r="AB27" s="7">
        <f>STDEV(R27:Y27)/SQRT(8)</f>
        <v>5.1756838167748169E-2</v>
      </c>
    </row>
    <row r="28" spans="1:29" x14ac:dyDescent="0.35">
      <c r="A28" s="4">
        <v>20</v>
      </c>
      <c r="B28" s="16" t="s">
        <v>23</v>
      </c>
      <c r="C28" s="11">
        <v>0.32966699999999999</v>
      </c>
      <c r="D28" s="11">
        <v>0.48799999999999999</v>
      </c>
      <c r="E28" s="11">
        <v>0.47799999999999998</v>
      </c>
      <c r="F28" s="11">
        <v>0.34</v>
      </c>
      <c r="G28" s="11">
        <v>0.346333</v>
      </c>
      <c r="H28" s="11">
        <v>0.34300000000000003</v>
      </c>
      <c r="I28" s="11">
        <v>0.41</v>
      </c>
      <c r="J28" s="11">
        <v>0.348333</v>
      </c>
      <c r="L28" s="6">
        <f t="shared" si="20"/>
        <v>0.38541662500000007</v>
      </c>
      <c r="M28" s="7">
        <f t="shared" si="21"/>
        <v>2.297978850140249E-2</v>
      </c>
      <c r="P28" s="8">
        <f t="shared" si="22"/>
        <v>3.4129692832764507</v>
      </c>
      <c r="Q28" s="16" t="s">
        <v>23</v>
      </c>
      <c r="R28" s="9">
        <f t="shared" si="26"/>
        <v>-1.1096722249057001</v>
      </c>
      <c r="S28" s="9">
        <f t="shared" si="27"/>
        <v>-0.71743987312898994</v>
      </c>
      <c r="T28" s="9">
        <f t="shared" si="27"/>
        <v>-0.73814454649068106</v>
      </c>
      <c r="U28" s="9">
        <f t="shared" si="27"/>
        <v>-1.0788096613719298</v>
      </c>
      <c r="V28" s="9">
        <f t="shared" si="27"/>
        <v>-1.0603545390153901</v>
      </c>
      <c r="W28" s="9">
        <f t="shared" si="27"/>
        <v>-1.0700248318161971</v>
      </c>
      <c r="X28" s="9">
        <f t="shared" si="29"/>
        <v>-0.89159811928378363</v>
      </c>
      <c r="Y28" s="9">
        <f>LN(J28)</f>
        <v>-1.0545963601895922</v>
      </c>
      <c r="AA28" s="7">
        <f>AVERAGE(R28:Y28)</f>
        <v>-0.96508001952528299</v>
      </c>
      <c r="AB28" s="7">
        <f t="shared" ref="AB28" si="31">STDEV(R28:Y28)/SQRT(8)</f>
        <v>5.672145300246887E-2</v>
      </c>
    </row>
    <row r="29" spans="1:29" x14ac:dyDescent="0.35">
      <c r="A29" s="4">
        <v>25</v>
      </c>
      <c r="B29" s="16" t="s">
        <v>23</v>
      </c>
      <c r="C29" s="11">
        <v>0.31533299999999997</v>
      </c>
      <c r="D29" s="11">
        <v>0.48099999999999998</v>
      </c>
      <c r="E29" s="11">
        <v>0.47099999999999997</v>
      </c>
      <c r="F29" s="11">
        <v>0.32400000000000001</v>
      </c>
      <c r="G29" s="11">
        <v>0.33400000000000002</v>
      </c>
      <c r="H29" s="11">
        <v>0.33400000000000002</v>
      </c>
      <c r="I29" s="11">
        <v>0.40100000000000002</v>
      </c>
      <c r="J29" s="11">
        <v>0.33600000000000002</v>
      </c>
      <c r="L29" s="6">
        <f t="shared" si="20"/>
        <v>0.37454162499999993</v>
      </c>
      <c r="M29" s="7">
        <f t="shared" si="21"/>
        <v>2.396815969300109E-2</v>
      </c>
      <c r="P29" s="8">
        <f t="shared" si="22"/>
        <v>3.3557046979865772</v>
      </c>
      <c r="Q29" s="16" t="s">
        <v>23</v>
      </c>
      <c r="R29" s="9">
        <f t="shared" si="26"/>
        <v>-1.1541260556813797</v>
      </c>
      <c r="S29" s="9">
        <f t="shared" si="27"/>
        <v>-0.73188800887637595</v>
      </c>
      <c r="T29" s="9">
        <f t="shared" si="27"/>
        <v>-0.75289718496571933</v>
      </c>
      <c r="U29" s="9">
        <f t="shared" si="27"/>
        <v>-1.1270117631898076</v>
      </c>
      <c r="V29" s="9">
        <f t="shared" si="27"/>
        <v>-1.0966142860054366</v>
      </c>
      <c r="W29" s="9">
        <f t="shared" si="27"/>
        <v>-1.0966142860054366</v>
      </c>
      <c r="X29" s="9">
        <f t="shared" si="29"/>
        <v>-0.91379385167556781</v>
      </c>
      <c r="Y29" s="9">
        <f>LN(J29)</f>
        <v>-1.0906441190189327</v>
      </c>
      <c r="AA29" s="7">
        <f t="shared" ref="AA29:AA30" si="32">AVERAGE(R29:Y29)</f>
        <v>-0.99544869442733208</v>
      </c>
      <c r="AB29" s="7">
        <f>STDEV(R29:Y29)/SQRT(8)</f>
        <v>6.0795537282416483E-2</v>
      </c>
    </row>
    <row r="30" spans="1:29" x14ac:dyDescent="0.35">
      <c r="A30" s="4">
        <v>30</v>
      </c>
      <c r="B30" s="16" t="s">
        <v>23</v>
      </c>
      <c r="C30" s="11">
        <v>0.30299999999999999</v>
      </c>
      <c r="D30" s="11">
        <v>0.47899999999999998</v>
      </c>
      <c r="E30" s="11">
        <v>0.46200000000000002</v>
      </c>
      <c r="F30" s="11">
        <v>0.312</v>
      </c>
      <c r="G30" s="11">
        <v>0.32166699999999998</v>
      </c>
      <c r="H30" s="11">
        <v>0.32100000000000001</v>
      </c>
      <c r="I30" s="11">
        <v>0.4</v>
      </c>
      <c r="J30" s="11">
        <v>0.32100000000000001</v>
      </c>
      <c r="L30" s="6">
        <f t="shared" si="20"/>
        <v>0.364958375</v>
      </c>
      <c r="M30" s="7">
        <f t="shared" si="21"/>
        <v>2.5366152584227995E-2</v>
      </c>
      <c r="P30" s="8">
        <f t="shared" si="22"/>
        <v>3.3003300330033003</v>
      </c>
      <c r="Q30" s="16" t="s">
        <v>23</v>
      </c>
      <c r="R30" s="9">
        <f t="shared" si="26"/>
        <v>-1.194022473472768</v>
      </c>
      <c r="S30" s="9">
        <f t="shared" si="27"/>
        <v>-0.73605468157122189</v>
      </c>
      <c r="T30" s="9">
        <f t="shared" si="27"/>
        <v>-0.77219038790039818</v>
      </c>
      <c r="U30" s="9">
        <f t="shared" si="27"/>
        <v>-1.1647520911726548</v>
      </c>
      <c r="V30" s="9">
        <f t="shared" si="27"/>
        <v>-1.1342384300423678</v>
      </c>
      <c r="W30" s="9">
        <f t="shared" si="27"/>
        <v>-1.1363141558521213</v>
      </c>
      <c r="X30" s="9">
        <f t="shared" si="29"/>
        <v>-0.916290731874155</v>
      </c>
      <c r="Y30" s="9">
        <f>LN(J30)</f>
        <v>-1.1363141558521213</v>
      </c>
      <c r="AA30" s="7">
        <f t="shared" si="32"/>
        <v>-1.023772138467226</v>
      </c>
      <c r="AB30" s="7">
        <f t="shared" ref="AB30" si="33">STDEV(R30:Y30)/SQRT(8)</f>
        <v>6.6011592805870697E-2</v>
      </c>
    </row>
    <row r="31" spans="1:29" x14ac:dyDescent="0.35">
      <c r="A31" s="4">
        <v>35</v>
      </c>
      <c r="B31" s="16" t="s">
        <v>23</v>
      </c>
      <c r="C31" s="11">
        <v>0.29233300000000001</v>
      </c>
      <c r="D31" s="11">
        <v>0.47399999999999998</v>
      </c>
      <c r="E31" s="11">
        <v>0.45400000000000001</v>
      </c>
      <c r="F31" s="11">
        <v>0.29699999999999999</v>
      </c>
      <c r="G31" s="11">
        <v>0.30733300000000002</v>
      </c>
      <c r="H31" s="11">
        <v>0.30599999999999999</v>
      </c>
      <c r="I31" s="11">
        <v>0.39500000000000002</v>
      </c>
      <c r="J31" s="11">
        <v>0.30299999999999999</v>
      </c>
      <c r="L31" s="6">
        <f t="shared" si="20"/>
        <v>0.35358324999999996</v>
      </c>
      <c r="M31" s="7">
        <f t="shared" si="21"/>
        <v>2.6797600616706416E-2</v>
      </c>
      <c r="P31" s="8">
        <f t="shared" si="22"/>
        <v>3.2467532467532467</v>
      </c>
      <c r="Q31" s="16" t="s">
        <v>23</v>
      </c>
      <c r="R31" s="9">
        <f>LN(C31)</f>
        <v>-1.229861715529569</v>
      </c>
      <c r="S31" s="9">
        <f t="shared" si="27"/>
        <v>-0.74654795728706058</v>
      </c>
      <c r="T31" s="9">
        <f t="shared" si="27"/>
        <v>-0.78965808094078904</v>
      </c>
      <c r="U31" s="9">
        <f t="shared" si="27"/>
        <v>-1.2140231401794375</v>
      </c>
      <c r="V31" s="9">
        <f t="shared" si="27"/>
        <v>-1.1798234286929394</v>
      </c>
      <c r="W31" s="9">
        <f t="shared" si="27"/>
        <v>-1.1841701770297564</v>
      </c>
      <c r="X31" s="9">
        <f t="shared" si="29"/>
        <v>-0.92886951408101515</v>
      </c>
      <c r="Y31" s="9">
        <f>LN(J31)</f>
        <v>-1.194022473472768</v>
      </c>
      <c r="AA31" s="7">
        <f>AVERAGE(R31:Y31)</f>
        <v>-1.0583720609016667</v>
      </c>
      <c r="AB31" s="7">
        <f>STDEV(R31:Y31)/SQRT(8)</f>
        <v>7.181635552495988E-2</v>
      </c>
    </row>
    <row r="32" spans="1:29" x14ac:dyDescent="0.35">
      <c r="A32" s="4">
        <v>40</v>
      </c>
      <c r="B32" s="16" t="s">
        <v>23</v>
      </c>
      <c r="C32" s="11">
        <v>0.28000000000000003</v>
      </c>
      <c r="D32" s="11">
        <v>0.47399999999999998</v>
      </c>
      <c r="E32" s="11">
        <v>0.46200000000000002</v>
      </c>
      <c r="F32" s="11">
        <v>0.28799999999999998</v>
      </c>
      <c r="G32" s="11">
        <v>0.29099999999999998</v>
      </c>
      <c r="H32" s="11">
        <v>0.29599999999999999</v>
      </c>
      <c r="I32" s="11">
        <v>0.40799999999999997</v>
      </c>
      <c r="J32" s="11">
        <v>0.29066700000000001</v>
      </c>
      <c r="L32" s="6">
        <f t="shared" si="20"/>
        <v>0.34870837499999996</v>
      </c>
      <c r="M32" s="7">
        <f t="shared" si="21"/>
        <v>2.9860406934325047E-2</v>
      </c>
      <c r="P32" s="8">
        <f t="shared" si="22"/>
        <v>3.1948881789137382</v>
      </c>
      <c r="Q32" s="16" t="s">
        <v>23</v>
      </c>
      <c r="R32" s="9">
        <f>LN(C32)</f>
        <v>-1.2729656758128873</v>
      </c>
      <c r="S32" s="9">
        <f t="shared" si="27"/>
        <v>-0.74654795728706058</v>
      </c>
      <c r="T32" s="9">
        <f t="shared" si="27"/>
        <v>-0.77219038790039818</v>
      </c>
      <c r="U32" s="9">
        <f t="shared" si="27"/>
        <v>-1.2447947988461912</v>
      </c>
      <c r="V32" s="9">
        <f t="shared" si="27"/>
        <v>-1.2344320118106447</v>
      </c>
      <c r="W32" s="9">
        <f t="shared" si="27"/>
        <v>-1.2173958246580767</v>
      </c>
      <c r="X32" s="9">
        <f t="shared" si="29"/>
        <v>-0.89648810457797545</v>
      </c>
      <c r="Y32" s="9">
        <f>LN(J32)</f>
        <v>-1.2355769969529338</v>
      </c>
      <c r="AA32" s="7">
        <f t="shared" ref="AA32:AA38" si="34">AVERAGE(R32:Y32)</f>
        <v>-1.077548969730771</v>
      </c>
      <c r="AB32" s="7">
        <f t="shared" ref="AB32:AB38" si="35">STDEV(R32:Y32)/SQRT(8)</f>
        <v>8.1382004428805388E-2</v>
      </c>
    </row>
    <row r="33" spans="1:28" x14ac:dyDescent="0.35">
      <c r="A33" s="4">
        <v>45</v>
      </c>
      <c r="B33" s="16" t="s">
        <v>23</v>
      </c>
      <c r="C33" s="11">
        <v>0.27166699999999999</v>
      </c>
      <c r="D33" s="11">
        <v>0.58099999999999996</v>
      </c>
      <c r="E33" s="11">
        <v>0.48299999999999998</v>
      </c>
      <c r="F33" s="11">
        <v>0.28199999999999997</v>
      </c>
      <c r="G33" s="11">
        <v>0.275667</v>
      </c>
      <c r="H33" s="11">
        <v>0.28399999999999997</v>
      </c>
      <c r="I33" s="11">
        <v>0.41599999999999998</v>
      </c>
      <c r="J33" s="11">
        <v>0.28299999999999997</v>
      </c>
      <c r="L33" s="6">
        <f t="shared" si="20"/>
        <v>0.35954174999999994</v>
      </c>
      <c r="M33" s="7">
        <f t="shared" si="21"/>
        <v>4.2217145686130081E-2</v>
      </c>
      <c r="P33" s="8">
        <f t="shared" si="22"/>
        <v>3.1446540880503147</v>
      </c>
      <c r="Q33" s="16" t="s">
        <v>23</v>
      </c>
      <c r="R33" s="9">
        <f t="shared" ref="R33:R38" si="36">LN(C33)</f>
        <v>-1.3031782274162718</v>
      </c>
      <c r="S33" s="9">
        <f t="shared" ref="S33:V35" si="37">LN(D33)</f>
        <v>-0.54300452213022588</v>
      </c>
      <c r="T33" s="9">
        <f t="shared" si="37"/>
        <v>-0.72773862532956435</v>
      </c>
      <c r="U33" s="9">
        <f t="shared" si="37"/>
        <v>-1.2658482080440236</v>
      </c>
      <c r="V33" s="9">
        <f t="shared" si="37"/>
        <v>-1.2885616634374437</v>
      </c>
      <c r="W33" s="9">
        <f t="shared" ref="W33:W38" si="38">LN(H33)</f>
        <v>-1.258781040820931</v>
      </c>
      <c r="X33" s="9">
        <f t="shared" si="29"/>
        <v>-0.87707001872087387</v>
      </c>
      <c r="Y33" s="9">
        <f t="shared" ref="Y33:Y38" si="39">LN(J33)</f>
        <v>-1.2623083813388996</v>
      </c>
      <c r="AA33" s="7">
        <f t="shared" si="34"/>
        <v>-1.0658113359047792</v>
      </c>
      <c r="AB33" s="7">
        <f t="shared" si="35"/>
        <v>0.10732687909521382</v>
      </c>
    </row>
    <row r="34" spans="1:28" x14ac:dyDescent="0.35">
      <c r="A34" s="4">
        <v>50</v>
      </c>
      <c r="B34" s="16" t="s">
        <v>23</v>
      </c>
      <c r="C34" s="11">
        <v>0.26666699999999999</v>
      </c>
      <c r="D34" s="11">
        <v>0.57799999999999996</v>
      </c>
      <c r="E34" s="11">
        <v>0.48</v>
      </c>
      <c r="F34" s="11">
        <v>0.27900000000000003</v>
      </c>
      <c r="G34" s="11">
        <v>0.26100000000000001</v>
      </c>
      <c r="H34" s="11">
        <v>0.27300000000000002</v>
      </c>
      <c r="I34" s="11">
        <v>0.437</v>
      </c>
      <c r="J34" s="11">
        <v>0.27166699999999999</v>
      </c>
      <c r="L34" s="6">
        <f t="shared" si="20"/>
        <v>0.35579174999999996</v>
      </c>
      <c r="M34" s="7">
        <f>STDEV(C34:J34)/SQRT(8)</f>
        <v>4.3947227450639163E-2</v>
      </c>
      <c r="P34" s="8">
        <f t="shared" si="22"/>
        <v>3.0959752321981426</v>
      </c>
      <c r="Q34" s="16" t="s">
        <v>23</v>
      </c>
      <c r="R34" s="9">
        <f t="shared" si="36"/>
        <v>-1.3217545899831007</v>
      </c>
      <c r="S34" s="9">
        <f t="shared" si="37"/>
        <v>-0.54818141030975964</v>
      </c>
      <c r="T34" s="9">
        <f t="shared" si="37"/>
        <v>-0.73396917508020043</v>
      </c>
      <c r="U34" s="9">
        <f t="shared" si="37"/>
        <v>-1.2765434971607714</v>
      </c>
      <c r="V34" s="9">
        <f t="shared" si="37"/>
        <v>-1.3432348716594436</v>
      </c>
      <c r="W34" s="9">
        <f t="shared" si="38"/>
        <v>-1.2982834837971773</v>
      </c>
      <c r="X34" s="9">
        <f t="shared" si="29"/>
        <v>-0.82782208388654688</v>
      </c>
      <c r="Y34" s="9">
        <f t="shared" si="39"/>
        <v>-1.3031782274162718</v>
      </c>
      <c r="AA34" s="7">
        <f t="shared" si="34"/>
        <v>-1.0816209174116591</v>
      </c>
      <c r="AB34" s="7">
        <f t="shared" si="35"/>
        <v>0.11417127271333399</v>
      </c>
    </row>
    <row r="35" spans="1:28" x14ac:dyDescent="0.35">
      <c r="A35" s="4">
        <v>55</v>
      </c>
      <c r="B35" s="16" t="s">
        <v>23</v>
      </c>
      <c r="C35" s="11">
        <v>0.26633299999999999</v>
      </c>
      <c r="D35" s="11">
        <v>0.61199999999999999</v>
      </c>
      <c r="E35" s="11">
        <v>0.53300000000000003</v>
      </c>
      <c r="F35" s="11">
        <v>0.28699999999999998</v>
      </c>
      <c r="G35" s="11">
        <v>0.25133299999999997</v>
      </c>
      <c r="H35" s="11">
        <v>0.27300000000000002</v>
      </c>
      <c r="I35" s="11">
        <v>0.47399999999999998</v>
      </c>
      <c r="J35" s="11">
        <v>0.29733300000000001</v>
      </c>
      <c r="L35" s="6">
        <f t="shared" si="20"/>
        <v>0.37424987499999995</v>
      </c>
      <c r="M35" s="7">
        <f t="shared" si="21"/>
        <v>5.0393399717847648E-2</v>
      </c>
      <c r="P35" s="8">
        <f t="shared" si="22"/>
        <v>3.0487804878048781</v>
      </c>
      <c r="Q35" s="16" t="s">
        <v>23</v>
      </c>
      <c r="R35" s="9">
        <f t="shared" si="36"/>
        <v>-1.323007873449211</v>
      </c>
      <c r="S35" s="9">
        <f t="shared" si="37"/>
        <v>-0.49102299646981101</v>
      </c>
      <c r="T35" s="9">
        <f t="shared" si="37"/>
        <v>-0.62923385481629246</v>
      </c>
      <c r="U35" s="9">
        <f t="shared" si="37"/>
        <v>-1.2482730632225161</v>
      </c>
      <c r="V35" s="9">
        <f t="shared" si="37"/>
        <v>-1.3809765259031173</v>
      </c>
      <c r="W35" s="9">
        <f t="shared" si="38"/>
        <v>-1.2982834837971773</v>
      </c>
      <c r="X35" s="9">
        <f t="shared" si="29"/>
        <v>-0.74654795728706058</v>
      </c>
      <c r="Y35" s="9">
        <f t="shared" si="39"/>
        <v>-1.212902556147099</v>
      </c>
      <c r="AA35" s="7">
        <f t="shared" si="34"/>
        <v>-1.0412810388865357</v>
      </c>
      <c r="AB35" s="7">
        <f t="shared" si="35"/>
        <v>0.12624715822553731</v>
      </c>
    </row>
    <row r="36" spans="1:28" x14ac:dyDescent="0.35">
      <c r="A36" s="4">
        <v>60</v>
      </c>
      <c r="B36" s="16" t="s">
        <v>23</v>
      </c>
      <c r="C36" s="11">
        <v>0.26800000000000002</v>
      </c>
      <c r="D36" s="11"/>
      <c r="E36" s="11">
        <v>0.60899999999999999</v>
      </c>
      <c r="F36" s="11">
        <v>0.34100000000000003</v>
      </c>
      <c r="G36" s="11">
        <v>0.25633299999999998</v>
      </c>
      <c r="H36" s="11">
        <v>0.29299999999999998</v>
      </c>
      <c r="I36" s="11">
        <v>0.54</v>
      </c>
      <c r="J36" s="11">
        <v>0.35399999999999998</v>
      </c>
      <c r="L36" s="6">
        <f t="shared" si="20"/>
        <v>0.38019042857142854</v>
      </c>
      <c r="M36" s="7">
        <f>STDEV(C36:J36)/SQRT(7)</f>
        <v>5.2473184318893973E-2</v>
      </c>
      <c r="P36" s="8">
        <f t="shared" si="22"/>
        <v>3.0030030030030028</v>
      </c>
      <c r="Q36" s="16" t="s">
        <v>23</v>
      </c>
      <c r="R36" s="9">
        <f t="shared" si="36"/>
        <v>-1.3167682984712803</v>
      </c>
      <c r="S36" s="9"/>
      <c r="T36" s="9">
        <f t="shared" ref="T36:V38" si="40">LN(E36)</f>
        <v>-0.49593701127224005</v>
      </c>
      <c r="U36" s="9">
        <f t="shared" si="40"/>
        <v>-1.0758728016986201</v>
      </c>
      <c r="V36" s="9">
        <f t="shared" si="40"/>
        <v>-1.3612778985355654</v>
      </c>
      <c r="W36" s="9">
        <f t="shared" si="38"/>
        <v>-1.2275826699650698</v>
      </c>
      <c r="X36" s="9">
        <f t="shared" si="29"/>
        <v>-0.61618613942381695</v>
      </c>
      <c r="Y36" s="9">
        <f t="shared" si="39"/>
        <v>-1.0384583658483626</v>
      </c>
      <c r="AA36" s="7">
        <f t="shared" si="34"/>
        <v>-1.0188690264592795</v>
      </c>
      <c r="AB36" s="7">
        <f t="shared" si="35"/>
        <v>0.11979094372726722</v>
      </c>
    </row>
    <row r="37" spans="1:28" x14ac:dyDescent="0.35">
      <c r="A37" s="4">
        <v>65</v>
      </c>
      <c r="B37" s="16" t="s">
        <v>23</v>
      </c>
      <c r="C37" s="11">
        <v>0.278333</v>
      </c>
      <c r="D37" s="11"/>
      <c r="E37" s="11">
        <v>0.55200000000000005</v>
      </c>
      <c r="F37" s="11">
        <v>0.35199999999999998</v>
      </c>
      <c r="G37" s="11">
        <v>0.278667</v>
      </c>
      <c r="H37" s="11">
        <v>0.318</v>
      </c>
      <c r="I37" s="11">
        <v>0.625</v>
      </c>
      <c r="J37" s="11">
        <v>0.35033300000000001</v>
      </c>
      <c r="L37" s="6">
        <f t="shared" si="20"/>
        <v>0.39347614285714283</v>
      </c>
      <c r="M37" s="7">
        <f>STDEV(C37:J37)/SQRT(7)</f>
        <v>5.2201633271943729E-2</v>
      </c>
      <c r="P37" s="8">
        <f t="shared" si="22"/>
        <v>2.9585798816568047</v>
      </c>
      <c r="Q37" s="16" t="s">
        <v>23</v>
      </c>
      <c r="R37" s="9">
        <f t="shared" si="36"/>
        <v>-1.2789370404048988</v>
      </c>
      <c r="S37" s="9"/>
      <c r="T37" s="9">
        <f t="shared" si="40"/>
        <v>-0.59420723270504161</v>
      </c>
      <c r="U37" s="9">
        <f t="shared" si="40"/>
        <v>-1.04412410338404</v>
      </c>
      <c r="V37" s="9">
        <f t="shared" si="40"/>
        <v>-1.2777377583940117</v>
      </c>
      <c r="W37" s="9">
        <f t="shared" si="38"/>
        <v>-1.1457038962019601</v>
      </c>
      <c r="X37" s="9">
        <f t="shared" si="29"/>
        <v>-0.47000362924573558</v>
      </c>
      <c r="Y37" s="9">
        <f t="shared" si="39"/>
        <v>-1.0488711482485342</v>
      </c>
      <c r="AA37" s="7">
        <f t="shared" si="34"/>
        <v>-0.9799406869406031</v>
      </c>
      <c r="AB37" s="7">
        <f t="shared" si="35"/>
        <v>0.11394958467319283</v>
      </c>
    </row>
    <row r="38" spans="1:28" x14ac:dyDescent="0.35">
      <c r="A38" s="4">
        <v>70</v>
      </c>
      <c r="B38" s="16" t="s">
        <v>23</v>
      </c>
      <c r="C38" s="11">
        <v>0.25733299999999998</v>
      </c>
      <c r="D38" s="11"/>
      <c r="E38" s="11">
        <v>0.52700000000000002</v>
      </c>
      <c r="F38" s="11">
        <v>0.34100000000000003</v>
      </c>
      <c r="G38" s="11">
        <v>0.28399999999999997</v>
      </c>
      <c r="H38" s="11">
        <v>0.32800000000000001</v>
      </c>
      <c r="I38" s="11">
        <v>0.626</v>
      </c>
      <c r="J38" s="11">
        <v>0.37133300000000002</v>
      </c>
      <c r="L38" s="6">
        <f t="shared" si="20"/>
        <v>0.39066657142857142</v>
      </c>
      <c r="M38" s="7">
        <f>STDEV(C38:J38)/SQRT(7)</f>
        <v>5.115147429698489E-2</v>
      </c>
      <c r="P38" s="8">
        <f t="shared" si="22"/>
        <v>2.9154518950437316</v>
      </c>
      <c r="Q38" s="16" t="s">
        <v>23</v>
      </c>
      <c r="R38" s="9">
        <f t="shared" si="36"/>
        <v>-1.3573843129630971</v>
      </c>
      <c r="S38" s="9"/>
      <c r="T38" s="9">
        <f t="shared" si="40"/>
        <v>-0.64055473044077471</v>
      </c>
      <c r="U38" s="9">
        <f t="shared" si="40"/>
        <v>-1.0758728016986201</v>
      </c>
      <c r="V38" s="9">
        <f t="shared" si="40"/>
        <v>-1.258781040820931</v>
      </c>
      <c r="W38" s="9">
        <f t="shared" si="38"/>
        <v>-1.1147416705979933</v>
      </c>
      <c r="X38" s="9">
        <f t="shared" si="29"/>
        <v>-0.46840490788203853</v>
      </c>
      <c r="Y38" s="9">
        <f t="shared" si="39"/>
        <v>-0.99065604482948844</v>
      </c>
      <c r="AA38" s="7">
        <f t="shared" si="34"/>
        <v>-0.98662792989042047</v>
      </c>
      <c r="AB38" s="7">
        <f t="shared" si="35"/>
        <v>0.1140397751067594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Biederman</dc:creator>
  <cp:lastModifiedBy>Amanda Biederman</cp:lastModifiedBy>
  <dcterms:created xsi:type="dcterms:W3CDTF">2017-11-11T14:05:43Z</dcterms:created>
  <dcterms:modified xsi:type="dcterms:W3CDTF">2017-11-11T20:04:35Z</dcterms:modified>
</cp:coreProperties>
</file>