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IO-NO5\05Share\仕事人\齋藤プロジェクト\Mol Ecol row data\190607\"/>
    </mc:Choice>
  </mc:AlternateContent>
  <xr:revisionPtr revIDLastSave="0" documentId="13_ncr:1_{7DB6091B-BD96-40CC-AC7D-4EF1CCAF0C87}" xr6:coauthVersionLast="43" xr6:coauthVersionMax="43" xr10:uidLastSave="{00000000-0000-0000-0000-000000000000}"/>
  <bookViews>
    <workbookView xWindow="2856" yWindow="144" windowWidth="25188" windowHeight="17136" tabRatio="832" xr2:uid="{00000000-000D-0000-FFFF-FFFF00000000}"/>
  </bookViews>
  <sheets>
    <sheet name="Fig. 3e" sheetId="5" r:id="rId1"/>
    <sheet name="Xla-TRPV1a" sheetId="4" r:id="rId2"/>
    <sheet name="XTRPV1 anc-2" sheetId="10" r:id="rId3"/>
    <sheet name="XTRPV1 anc-3" sheetId="15" r:id="rId4"/>
    <sheet name="Xmu-TRPV1a" sheetId="6" r:id="rId5"/>
    <sheet name="Xbo-TRPV1a" sheetId="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5" l="1"/>
  <c r="C3" i="5"/>
  <c r="C17" i="9"/>
  <c r="C16" i="9"/>
  <c r="C17" i="6"/>
  <c r="C16" i="6"/>
  <c r="C18" i="15"/>
  <c r="C17" i="15"/>
  <c r="C20" i="10"/>
  <c r="C19" i="10"/>
  <c r="C16" i="4"/>
  <c r="C15" i="4"/>
  <c r="E6" i="5" l="1"/>
  <c r="C6" i="5"/>
  <c r="E3" i="5"/>
  <c r="C14" i="4" l="1"/>
  <c r="C13" i="4"/>
  <c r="C12" i="4"/>
  <c r="C11" i="4"/>
  <c r="C18" i="10"/>
  <c r="C17" i="10"/>
  <c r="C16" i="10"/>
  <c r="C15" i="10"/>
  <c r="C14" i="10"/>
  <c r="C13" i="10"/>
  <c r="C15" i="15"/>
  <c r="C14" i="15"/>
  <c r="C13" i="15"/>
  <c r="C12" i="15"/>
  <c r="C14" i="6"/>
  <c r="C13" i="6"/>
  <c r="C12" i="6"/>
  <c r="C15" i="9"/>
  <c r="C14" i="9"/>
  <c r="C13" i="9"/>
  <c r="C12" i="9"/>
  <c r="C10" i="4" l="1"/>
  <c r="C9" i="4"/>
  <c r="C8" i="4"/>
  <c r="C7" i="4"/>
  <c r="C6" i="4"/>
  <c r="C6" i="10"/>
  <c r="C7" i="10"/>
  <c r="C8" i="10"/>
  <c r="C9" i="10"/>
  <c r="C10" i="10"/>
  <c r="C11" i="10"/>
  <c r="C12" i="10"/>
  <c r="C7" i="15"/>
  <c r="C8" i="15"/>
  <c r="C9" i="15"/>
  <c r="C10" i="15"/>
  <c r="C11" i="15"/>
  <c r="C6" i="15"/>
  <c r="C10" i="6"/>
  <c r="C7" i="9"/>
  <c r="C9" i="6"/>
  <c r="C11" i="6"/>
  <c r="C19" i="15" l="1"/>
  <c r="E5" i="5" s="1"/>
  <c r="C17" i="4"/>
  <c r="C21" i="10"/>
  <c r="E4" i="5" s="1"/>
  <c r="C22" i="10"/>
  <c r="C4" i="5"/>
  <c r="C6" i="6"/>
  <c r="C7" i="6"/>
  <c r="C8" i="6"/>
  <c r="C8" i="9"/>
  <c r="C9" i="9"/>
  <c r="C10" i="9"/>
  <c r="C11" i="9"/>
  <c r="C20" i="15" l="1"/>
  <c r="C18" i="6"/>
  <c r="C18" i="4"/>
  <c r="D3" i="5" s="1"/>
  <c r="D4" i="5"/>
  <c r="C5" i="5"/>
  <c r="C6" i="9"/>
  <c r="C18" i="9" l="1"/>
  <c r="E7" i="5" s="1"/>
  <c r="C19" i="9"/>
  <c r="C19" i="6"/>
  <c r="D6" i="5" s="1"/>
  <c r="D5" i="5"/>
  <c r="D7" i="5" l="1"/>
</calcChain>
</file>

<file path=xl/sharedStrings.xml><?xml version="1.0" encoding="utf-8"?>
<sst xmlns="http://schemas.openxmlformats.org/spreadsheetml/2006/main" count="120" uniqueCount="88">
  <si>
    <t xml:space="preserve">temp threshold </t>
    <phoneticPr fontId="1"/>
  </si>
  <si>
    <t>Data #</t>
    <phoneticPr fontId="1"/>
  </si>
  <si>
    <t>Temp (℃)</t>
    <phoneticPr fontId="1"/>
  </si>
  <si>
    <t>Average</t>
    <phoneticPr fontId="1"/>
  </si>
  <si>
    <t>SD</t>
    <phoneticPr fontId="1"/>
  </si>
  <si>
    <t>n</t>
    <phoneticPr fontId="1"/>
  </si>
  <si>
    <t>SE</t>
    <phoneticPr fontId="1"/>
  </si>
  <si>
    <t>1000/T(1/K)</t>
    <phoneticPr fontId="1"/>
  </si>
  <si>
    <t xml:space="preserve">temp threshold </t>
    <phoneticPr fontId="1"/>
  </si>
  <si>
    <t>Data #</t>
    <phoneticPr fontId="1"/>
  </si>
  <si>
    <t>1000/T(1/K)</t>
    <phoneticPr fontId="1"/>
  </si>
  <si>
    <t>Temp (℃)</t>
    <phoneticPr fontId="1"/>
  </si>
  <si>
    <t>Average</t>
    <phoneticPr fontId="1"/>
  </si>
  <si>
    <t>SD</t>
    <phoneticPr fontId="1"/>
  </si>
  <si>
    <t>n</t>
    <phoneticPr fontId="1"/>
  </si>
  <si>
    <t>SE</t>
    <phoneticPr fontId="1"/>
  </si>
  <si>
    <t>Temp threshold</t>
    <phoneticPr fontId="1"/>
  </si>
  <si>
    <t>SEM</t>
    <phoneticPr fontId="1"/>
  </si>
  <si>
    <t>1st heat (Higher)</t>
    <phoneticPr fontId="1"/>
  </si>
  <si>
    <t>2017_04_03_0006</t>
    <phoneticPr fontId="4"/>
  </si>
  <si>
    <t>2017_04_03_0011</t>
    <phoneticPr fontId="4"/>
  </si>
  <si>
    <t>2017_04_03_0018</t>
  </si>
  <si>
    <t>2017_04_03_0021</t>
  </si>
  <si>
    <t>2017_04_04_0000</t>
  </si>
  <si>
    <t>2017_04_04_0005</t>
  </si>
  <si>
    <t>2017_04_03_0007</t>
  </si>
  <si>
    <t>2017_04_03_0012</t>
  </si>
  <si>
    <t>2017_04_03_0019</t>
  </si>
  <si>
    <t>2017_04_03_0022</t>
  </si>
  <si>
    <t>2017_04_04_0006</t>
  </si>
  <si>
    <t>2017_04_04_0001</t>
  </si>
  <si>
    <t>2017_04_03_0000</t>
  </si>
  <si>
    <t>2017_04_03_0002</t>
  </si>
  <si>
    <t>2017_04_03_0009</t>
  </si>
  <si>
    <t>2017_04_03_0016</t>
  </si>
  <si>
    <t>2017_04_04_0002</t>
  </si>
  <si>
    <t>2017_04_04_0007</t>
  </si>
  <si>
    <t>2017_04_03_0003</t>
  </si>
  <si>
    <t>2017_04_03_0005</t>
  </si>
  <si>
    <t>2017_04_03_0010</t>
  </si>
  <si>
    <t>2017_04_03_0017</t>
  </si>
  <si>
    <t>2017_04_04_0004</t>
  </si>
  <si>
    <t>2017_04_04_0008</t>
  </si>
  <si>
    <t>2017_04_03_0008</t>
  </si>
  <si>
    <t>2017_04_03_0015</t>
  </si>
  <si>
    <t>2017_04_03_0020</t>
  </si>
  <si>
    <t>2017_04_04_0009</t>
  </si>
  <si>
    <t>2017_04_04_0014</t>
  </si>
  <si>
    <t>ｎ</t>
    <phoneticPr fontId="1"/>
  </si>
  <si>
    <t>Xla-TRPV1a</t>
    <phoneticPr fontId="1"/>
  </si>
  <si>
    <t>Xmu-TRPV1a</t>
    <phoneticPr fontId="1"/>
  </si>
  <si>
    <t>Xbo-TRPV1a</t>
    <phoneticPr fontId="1"/>
  </si>
  <si>
    <t>2017_06_10_0000</t>
    <phoneticPr fontId="4"/>
  </si>
  <si>
    <t>2017_06_10_0005</t>
  </si>
  <si>
    <t>2017_06_10_0010</t>
  </si>
  <si>
    <t>2017_06_10_0015</t>
  </si>
  <si>
    <t>2017_06_10_0003</t>
    <phoneticPr fontId="4"/>
  </si>
  <si>
    <t>2017_06_10_0008</t>
  </si>
  <si>
    <t>2017_06_10_0013</t>
    <phoneticPr fontId="4"/>
  </si>
  <si>
    <t>2017_06_10_0001</t>
  </si>
  <si>
    <t>2017_06_10_0006</t>
  </si>
  <si>
    <t>2017_06_10_0011</t>
  </si>
  <si>
    <t>2017_06_10_0016</t>
  </si>
  <si>
    <t>2017_06_10_0007</t>
  </si>
  <si>
    <t>2017_06_10_0012</t>
  </si>
  <si>
    <t>2017_06_10_0017</t>
  </si>
  <si>
    <t>2017_06_10_0020</t>
  </si>
  <si>
    <t>2017_06_10_0023</t>
  </si>
  <si>
    <t>2017_06_10_0004</t>
  </si>
  <si>
    <t>2017_06_10_0009</t>
  </si>
  <si>
    <t>2017_06_10_0014</t>
  </si>
  <si>
    <t>2017_06_10_0019</t>
  </si>
  <si>
    <t>2017_04_03&amp;04 + 2017_06_10</t>
    <phoneticPr fontId="1"/>
  </si>
  <si>
    <t>2017_04_04_0003</t>
    <phoneticPr fontId="4"/>
  </si>
  <si>
    <t>2017_06_10_0002</t>
    <phoneticPr fontId="4"/>
  </si>
  <si>
    <t>Temperature threshold of Xla-TRPV1a</t>
    <phoneticPr fontId="1"/>
  </si>
  <si>
    <t>Representative trace in Fig S2c</t>
    <phoneticPr fontId="1"/>
  </si>
  <si>
    <t>Representative trace in Fig S2d</t>
    <phoneticPr fontId="1"/>
  </si>
  <si>
    <t>Temperature threshold of X TRPV1 anc-2</t>
    <phoneticPr fontId="1"/>
  </si>
  <si>
    <t>Temperature threshold of XTRPV1 anc-3</t>
    <phoneticPr fontId="1"/>
  </si>
  <si>
    <t>Temperature threshold of Xmu-TRPV1a</t>
    <phoneticPr fontId="1"/>
  </si>
  <si>
    <t>Representative trace in Fig S2e</t>
    <phoneticPr fontId="1"/>
  </si>
  <si>
    <t>Representative trace in Fig S2b</t>
    <phoneticPr fontId="1"/>
  </si>
  <si>
    <t>Temperature threshold of Xbo-TRPV1a</t>
    <phoneticPr fontId="1"/>
  </si>
  <si>
    <t>X TRPV1 anc-2</t>
    <phoneticPr fontId="1"/>
  </si>
  <si>
    <t>X TRPV1 anc-3</t>
    <phoneticPr fontId="1"/>
  </si>
  <si>
    <t>Representative trace in Fig S2a</t>
    <phoneticPr fontId="1"/>
  </si>
  <si>
    <t>note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</si>
</sst>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/m/d;@"/>
    <numFmt numFmtId="177" formatCode="0.000_ "/>
    <numFmt numFmtId="178" formatCode="0.000"/>
    <numFmt numFmtId="179" formatCode="0_);[Red]\(0\)"/>
    <numFmt numFmtId="180" formatCode="0.00_ "/>
    <numFmt numFmtId="181" formatCode="0_ 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179" fontId="0" fillId="0" borderId="0" xfId="0" applyNumberFormat="1" applyAlignment="1">
      <alignment horizontal="left" vertical="center"/>
    </xf>
    <xf numFmtId="179" fontId="0" fillId="0" borderId="0" xfId="0" quotePrefix="1" applyNumberFormat="1" applyAlignment="1">
      <alignment horizontal="left" vertical="center"/>
    </xf>
    <xf numFmtId="0" fontId="6" fillId="0" borderId="0" xfId="0" applyFont="1">
      <alignment vertical="center"/>
    </xf>
    <xf numFmtId="0" fontId="0" fillId="0" borderId="0" xfId="0" quotePrefix="1" applyAlignment="1">
      <alignment horizontal="left" vertical="center"/>
    </xf>
    <xf numFmtId="0" fontId="0" fillId="2" borderId="0" xfId="0" applyFill="1">
      <alignment vertical="center"/>
    </xf>
    <xf numFmtId="180" fontId="0" fillId="0" borderId="0" xfId="0" applyNumberFormat="1">
      <alignment vertical="center"/>
    </xf>
    <xf numFmtId="0" fontId="0" fillId="0" borderId="2" xfId="0" applyBorder="1">
      <alignment vertical="center"/>
    </xf>
    <xf numFmtId="2" fontId="0" fillId="0" borderId="0" xfId="0" applyNumberFormat="1">
      <alignment vertical="center"/>
    </xf>
    <xf numFmtId="181" fontId="0" fillId="0" borderId="0" xfId="0" applyNumberFormat="1">
      <alignment vertical="center"/>
    </xf>
    <xf numFmtId="180" fontId="0" fillId="0" borderId="0" xfId="0" applyNumberFormat="1" applyAlignment="1">
      <alignment horizontal="left" vertical="center"/>
    </xf>
    <xf numFmtId="0" fontId="5" fillId="0" borderId="0" xfId="0" applyFont="1" applyAlignment="1">
      <alignment vertical="center" wrapText="1"/>
    </xf>
    <xf numFmtId="181" fontId="0" fillId="0" borderId="0" xfId="0" applyNumberFormat="1" applyAlignment="1">
      <alignment horizontal="left"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right" vertical="center"/>
    </xf>
    <xf numFmtId="2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969696"/>
      <color rgb="FFC0C0C0"/>
      <color rgb="FF66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Activation temperature</a:t>
            </a:r>
            <a:r>
              <a:rPr lang="en-US" baseline="0"/>
              <a:t> t</a:t>
            </a:r>
            <a:r>
              <a:rPr lang="en-US"/>
              <a:t>hresholds (1st heat)</a:t>
            </a:r>
          </a:p>
        </c:rich>
      </c:tx>
      <c:layout>
        <c:manualLayout>
          <c:xMode val="edge"/>
          <c:yMode val="edge"/>
          <c:x val="0.2897599240772869"/>
          <c:y val="1.0779882839933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6886776620953"/>
          <c:y val="0.19297673997646847"/>
          <c:w val="0.69721428889185466"/>
          <c:h val="0.54294192536277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69696"/>
              </a:solidFill>
              <a:ln w="25400">
                <a:solidFill>
                  <a:srgbClr val="969696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84D-4315-99D6-BAF08C535BD7}"/>
              </c:ext>
            </c:extLst>
          </c:dPt>
          <c:dPt>
            <c:idx val="1"/>
            <c:invertIfNegative val="0"/>
            <c:bubble3D val="0"/>
            <c:spPr>
              <a:solidFill>
                <a:srgbClr val="969696"/>
              </a:solidFill>
              <a:ln w="25400">
                <a:solidFill>
                  <a:srgbClr val="969696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84D-4315-99D6-BAF08C535BD7}"/>
              </c:ext>
            </c:extLst>
          </c:dPt>
          <c:dLbls>
            <c:dLbl>
              <c:idx val="0"/>
              <c:tx>
                <c:strRef>
                  <c:f>'Fig. 3e'!$E$3</c:f>
                  <c:strCache>
                    <c:ptCount val="1"/>
                    <c:pt idx="0">
                      <c:v>9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{A43BBE07-D734-4830-924E-3684D16D8A81}</c15:txfldGUID>
                      <c15:f>'Fig. 3e'!$E$3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F84D-4315-99D6-BAF08C535BD7}"/>
                </c:ext>
              </c:extLst>
            </c:dLbl>
            <c:dLbl>
              <c:idx val="1"/>
              <c:tx>
                <c:strRef>
                  <c:f>'Fig. 3e'!$E$4</c:f>
                  <c:strCache>
                    <c:ptCount val="1"/>
                    <c:pt idx="0">
                      <c:v>13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{E7C86E81-0A8E-4F70-8889-21C66F53945D}</c15:txfldGUID>
                      <c15:f>'Fig. 3e'!$E$4</c15:f>
                      <c15:dlblFieldTableCache>
                        <c:ptCount val="1"/>
                        <c:pt idx="0">
                          <c:v>13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F84D-4315-99D6-BAF08C535BD7}"/>
                </c:ext>
              </c:extLst>
            </c:dLbl>
            <c:dLbl>
              <c:idx val="2"/>
              <c:tx>
                <c:strRef>
                  <c:f>'Fig. 3e'!$E$5</c:f>
                  <c:strCache>
                    <c:ptCount val="1"/>
                    <c:pt idx="0">
                      <c:v>10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{006B9525-D7A4-4C1B-B260-21FE877FD52C}</c15:txfldGUID>
                      <c15:f>'Fig. 3e'!$E$5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F84D-4315-99D6-BAF08C535BD7}"/>
                </c:ext>
              </c:extLst>
            </c:dLbl>
            <c:dLbl>
              <c:idx val="3"/>
              <c:tx>
                <c:strRef>
                  <c:f>'Fig. 3e'!$E$6</c:f>
                  <c:strCache>
                    <c:ptCount val="1"/>
                    <c:pt idx="0">
                      <c:v>9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{FC32BA9F-DD6F-4A3D-8104-1B8559445736}</c15:txfldGUID>
                      <c15:f>'Fig. 3e'!$E$6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F84D-4315-99D6-BAF08C535BD7}"/>
                </c:ext>
              </c:extLst>
            </c:dLbl>
            <c:dLbl>
              <c:idx val="4"/>
              <c:tx>
                <c:strRef>
                  <c:f>'Fig. 3e'!$E$7</c:f>
                  <c:strCache>
                    <c:ptCount val="1"/>
                    <c:pt idx="0">
                      <c:v>10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{A74DE747-F9D6-4E1B-87BF-C80EFECB18A7}</c15:txfldGUID>
                      <c15:f>'Fig. 3e'!$E$7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F84D-4315-99D6-BAF08C535BD7}"/>
                </c:ext>
              </c:extLst>
            </c:dLbl>
            <c:dLbl>
              <c:idx val="5"/>
              <c:tx>
                <c:strRef>
                  <c:f>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{16DD5788-47A6-4198-AEFD-2C26C95D7257}</c15:txfldGUID>
                      <c15:f>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F84D-4315-99D6-BAF08C535BD7}"/>
                </c:ext>
              </c:extLst>
            </c:dLbl>
            <c:dLbl>
              <c:idx val="6"/>
              <c:tx>
                <c:strRef>
                  <c:f>'XTRPV1a anc 9'!#REF!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{6FF9934F-AAA0-4979-81EF-2883017B5517}</c15:txfldGUID>
                      <c15:f>'XTRPV1a anc 9'!#REF!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F84D-4315-99D6-BAF08C535BD7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'Fig. 3e'!$D$3:$D$7</c:f>
                <c:numCache>
                  <c:formatCode>General</c:formatCode>
                  <c:ptCount val="5"/>
                  <c:pt idx="0">
                    <c:v>0.50373558261523599</c:v>
                  </c:pt>
                  <c:pt idx="1">
                    <c:v>0.28899550635862969</c:v>
                  </c:pt>
                  <c:pt idx="2">
                    <c:v>0.45093428394609741</c:v>
                  </c:pt>
                  <c:pt idx="3">
                    <c:v>0.75733412252359011</c:v>
                  </c:pt>
                  <c:pt idx="4">
                    <c:v>0.72543351915648935</c:v>
                  </c:pt>
                </c:numCache>
              </c:numRef>
            </c:plus>
            <c:minus>
              <c:numRef>
                <c:f>'Fig. 3e'!$D$3:$D$7</c:f>
                <c:numCache>
                  <c:formatCode>General</c:formatCode>
                  <c:ptCount val="5"/>
                  <c:pt idx="0">
                    <c:v>0.50373558261523599</c:v>
                  </c:pt>
                  <c:pt idx="1">
                    <c:v>0.28899550635862969</c:v>
                  </c:pt>
                  <c:pt idx="2">
                    <c:v>0.45093428394609741</c:v>
                  </c:pt>
                  <c:pt idx="3">
                    <c:v>0.75733412252359011</c:v>
                  </c:pt>
                  <c:pt idx="4">
                    <c:v>0.72543351915648935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'Fig. 3e'!$B$3:$B$7</c:f>
              <c:strCache>
                <c:ptCount val="5"/>
                <c:pt idx="0">
                  <c:v>Xla-TRPV1a</c:v>
                </c:pt>
                <c:pt idx="1">
                  <c:v>X TRPV1 anc-2</c:v>
                </c:pt>
                <c:pt idx="2">
                  <c:v>X TRPV1 anc-3</c:v>
                </c:pt>
                <c:pt idx="3">
                  <c:v>Xmu-TRPV1a</c:v>
                </c:pt>
                <c:pt idx="4">
                  <c:v>Xbo-TRPV1a</c:v>
                </c:pt>
              </c:strCache>
            </c:strRef>
          </c:cat>
          <c:val>
            <c:numRef>
              <c:f>'Fig. 3e'!$C$3:$C$7</c:f>
              <c:numCache>
                <c:formatCode>0.00</c:formatCode>
                <c:ptCount val="5"/>
                <c:pt idx="0">
                  <c:v>38.768352196046649</c:v>
                </c:pt>
                <c:pt idx="1">
                  <c:v>41.626469674205197</c:v>
                </c:pt>
                <c:pt idx="2">
                  <c:v>38.434792493025931</c:v>
                </c:pt>
                <c:pt idx="3">
                  <c:v>38.479059025638129</c:v>
                </c:pt>
                <c:pt idx="4">
                  <c:v>38.157461064181845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84D-4315-99D6-BAF08C535BD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01098240"/>
        <c:axId val="101099776"/>
      </c:barChart>
      <c:catAx>
        <c:axId val="101098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ja-JP"/>
          </a:p>
        </c:txPr>
        <c:crossAx val="101099776"/>
        <c:crossesAt val="30"/>
        <c:auto val="1"/>
        <c:lblAlgn val="ctr"/>
        <c:lblOffset val="100"/>
        <c:tickLblSkip val="1"/>
        <c:tickMarkSkip val="1"/>
        <c:noMultiLvlLbl val="0"/>
      </c:catAx>
      <c:valAx>
        <c:axId val="101099776"/>
        <c:scaling>
          <c:orientation val="minMax"/>
          <c:max val="43"/>
          <c:min val="35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(°C)</a:t>
                </a:r>
              </a:p>
            </c:rich>
          </c:tx>
          <c:layout>
            <c:manualLayout>
              <c:xMode val="edge"/>
              <c:yMode val="edge"/>
              <c:x val="2.0114942528735646E-2"/>
              <c:y val="0.28268690353635145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01098240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139065</xdr:colOff>
      <xdr:row>8</xdr:row>
      <xdr:rowOff>17145</xdr:rowOff>
    </xdr:from>
    <xdr:to>
      <xdr:col>4</xdr:col>
      <xdr:colOff>381000</xdr:colOff>
      <xdr:row>32</xdr:row>
      <xdr:rowOff>45720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8"/>
  <sheetViews>
    <sheetView tabSelected="1" workbookViewId="0">
      <selection activeCell="C7" sqref="C7"/>
    </sheetView>
  </sheetViews>
  <sheetFormatPr defaultRowHeight="13.2" x14ac:dyDescent="0.2"/>
  <cols>
    <col min="2" max="2" width="15.44140625" customWidth="1"/>
    <col min="5" max="5" width="6.44140625" customWidth="1"/>
  </cols>
  <sheetData>
    <row r="1" spans="2:5" x14ac:dyDescent="0.2">
      <c r="B1" t="s">
        <v>72</v>
      </c>
    </row>
    <row r="2" spans="2:5" ht="26.4" x14ac:dyDescent="0.2">
      <c r="B2" s="5"/>
      <c r="C2" s="25" t="s">
        <v>16</v>
      </c>
      <c r="D2" s="27" t="s">
        <v>17</v>
      </c>
      <c r="E2" s="27" t="s">
        <v>48</v>
      </c>
    </row>
    <row r="3" spans="2:5" x14ac:dyDescent="0.2">
      <c r="B3" s="24" t="s">
        <v>49</v>
      </c>
      <c r="C3" s="36">
        <f>'Xla-TRPV1a'!C15</f>
        <v>38.768352196046649</v>
      </c>
      <c r="D3" s="36">
        <f>'Xla-TRPV1a'!C18</f>
        <v>0.50373558261523599</v>
      </c>
      <c r="E3" s="7">
        <f>'Xla-TRPV1a'!C17</f>
        <v>9</v>
      </c>
    </row>
    <row r="4" spans="2:5" x14ac:dyDescent="0.2">
      <c r="B4" t="s">
        <v>84</v>
      </c>
      <c r="C4" s="36">
        <f>'XTRPV1 anc-2'!C19</f>
        <v>41.626469674205197</v>
      </c>
      <c r="D4" s="36">
        <f>'XTRPV1 anc-2'!C22</f>
        <v>0.28899550635862969</v>
      </c>
      <c r="E4" s="7">
        <f>'XTRPV1 anc-2'!C21</f>
        <v>13</v>
      </c>
    </row>
    <row r="5" spans="2:5" x14ac:dyDescent="0.2">
      <c r="B5" t="s">
        <v>85</v>
      </c>
      <c r="C5" s="36">
        <f>'XTRPV1 anc-3'!C17</f>
        <v>38.434792493025931</v>
      </c>
      <c r="D5" s="36">
        <f>'XTRPV1 anc-3'!C20</f>
        <v>0.45093428394609741</v>
      </c>
      <c r="E5" s="7">
        <f>'XTRPV1 anc-3'!C19</f>
        <v>10</v>
      </c>
    </row>
    <row r="6" spans="2:5" x14ac:dyDescent="0.2">
      <c r="B6" t="s">
        <v>50</v>
      </c>
      <c r="C6" s="36">
        <f>'Xmu-TRPV1a'!C16</f>
        <v>38.479059025638129</v>
      </c>
      <c r="D6" s="36">
        <f>'Xmu-TRPV1a'!C19</f>
        <v>0.75733412252359011</v>
      </c>
      <c r="E6" s="7">
        <f>'Xmu-TRPV1a'!C18</f>
        <v>9</v>
      </c>
    </row>
    <row r="7" spans="2:5" x14ac:dyDescent="0.2">
      <c r="B7" s="18" t="s">
        <v>51</v>
      </c>
      <c r="C7" s="38">
        <f>'Xbo-TRPV1a'!C16</f>
        <v>38.157461064181845</v>
      </c>
      <c r="D7" s="38">
        <f>'Xbo-TRPV1a'!C19</f>
        <v>0.72543351915648935</v>
      </c>
      <c r="E7" s="26">
        <f>'Xbo-TRPV1a'!C18</f>
        <v>10</v>
      </c>
    </row>
    <row r="8" spans="2:5" x14ac:dyDescent="0.2">
      <c r="C8" s="7"/>
      <c r="D8" s="7"/>
      <c r="E8" s="7"/>
    </row>
  </sheetData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8"/>
  <sheetViews>
    <sheetView zoomScaleNormal="100" workbookViewId="0">
      <selection activeCell="D3" sqref="D3"/>
    </sheetView>
  </sheetViews>
  <sheetFormatPr defaultRowHeight="13.2" x14ac:dyDescent="0.2"/>
  <cols>
    <col min="1" max="1" width="16.88671875" customWidth="1"/>
    <col min="2" max="2" width="10.6640625" style="11" customWidth="1"/>
    <col min="3" max="3" width="9.6640625" style="11" bestFit="1" customWidth="1"/>
    <col min="4" max="4" width="29.44140625" bestFit="1" customWidth="1"/>
    <col min="5" max="5" width="19.44140625" customWidth="1"/>
  </cols>
  <sheetData>
    <row r="1" spans="1:7" ht="13.5" customHeight="1" x14ac:dyDescent="0.2">
      <c r="A1" s="1" t="s">
        <v>75</v>
      </c>
      <c r="D1" s="2"/>
      <c r="E1" s="2"/>
      <c r="F1" s="2"/>
    </row>
    <row r="2" spans="1:7" x14ac:dyDescent="0.2">
      <c r="A2" s="3"/>
      <c r="D2" s="2"/>
      <c r="E2" s="2"/>
      <c r="F2" s="2"/>
    </row>
    <row r="3" spans="1:7" x14ac:dyDescent="0.2">
      <c r="A3" s="3"/>
      <c r="B3" s="2" t="s">
        <v>8</v>
      </c>
      <c r="D3" s="2" t="s">
        <v>87</v>
      </c>
      <c r="E3" s="2"/>
      <c r="F3" s="2"/>
    </row>
    <row r="4" spans="1:7" x14ac:dyDescent="0.2">
      <c r="A4" s="4"/>
      <c r="B4" s="39" t="s">
        <v>18</v>
      </c>
      <c r="C4" s="40"/>
      <c r="D4" s="6"/>
      <c r="E4" s="2"/>
      <c r="F4" s="2"/>
      <c r="G4" s="2"/>
    </row>
    <row r="5" spans="1:7" x14ac:dyDescent="0.2">
      <c r="A5" s="4" t="s">
        <v>9</v>
      </c>
      <c r="B5" s="28" t="s">
        <v>10</v>
      </c>
      <c r="C5" s="27" t="s">
        <v>11</v>
      </c>
      <c r="D5" s="6"/>
    </row>
    <row r="6" spans="1:7" x14ac:dyDescent="0.2">
      <c r="A6" t="s">
        <v>43</v>
      </c>
      <c r="B6" s="29">
        <v>3.1981186400000001</v>
      </c>
      <c r="C6" s="30">
        <f t="shared" ref="C6" si="0">1000/B6-273.15</f>
        <v>39.533834643482805</v>
      </c>
    </row>
    <row r="7" spans="1:7" x14ac:dyDescent="0.2">
      <c r="A7" t="s">
        <v>44</v>
      </c>
      <c r="B7" s="29">
        <v>3.1727105400000002</v>
      </c>
      <c r="C7" s="31">
        <f t="shared" ref="C7:C14" si="1">1000/B7-273.15</f>
        <v>42.037908695887552</v>
      </c>
    </row>
    <row r="8" spans="1:7" x14ac:dyDescent="0.2">
      <c r="A8" t="s">
        <v>45</v>
      </c>
      <c r="B8" s="29">
        <v>3.2090820500000001</v>
      </c>
      <c r="C8" s="31">
        <f t="shared" si="1"/>
        <v>38.465591131426493</v>
      </c>
    </row>
    <row r="9" spans="1:7" x14ac:dyDescent="0.2">
      <c r="A9" t="s">
        <v>46</v>
      </c>
      <c r="B9" s="29">
        <v>3.2082506999999998</v>
      </c>
      <c r="C9" s="31">
        <f t="shared" si="1"/>
        <v>38.546339690660773</v>
      </c>
    </row>
    <row r="10" spans="1:7" x14ac:dyDescent="0.2">
      <c r="A10" t="s">
        <v>47</v>
      </c>
      <c r="B10" s="29">
        <v>3.2109525900000002</v>
      </c>
      <c r="C10" s="31">
        <f t="shared" si="1"/>
        <v>38.284059510670033</v>
      </c>
      <c r="D10" s="16" t="s">
        <v>76</v>
      </c>
    </row>
    <row r="11" spans="1:7" x14ac:dyDescent="0.2">
      <c r="A11" t="s">
        <v>68</v>
      </c>
      <c r="B11" s="29">
        <v>3.2266442999999998</v>
      </c>
      <c r="C11" s="30">
        <f t="shared" si="1"/>
        <v>36.76950367755137</v>
      </c>
    </row>
    <row r="12" spans="1:7" x14ac:dyDescent="0.2">
      <c r="A12" t="s">
        <v>69</v>
      </c>
      <c r="B12" s="29">
        <v>3.2179670900000001</v>
      </c>
      <c r="C12" s="31">
        <f t="shared" si="1"/>
        <v>37.605197934606622</v>
      </c>
    </row>
    <row r="13" spans="1:7" x14ac:dyDescent="0.2">
      <c r="A13" t="s">
        <v>70</v>
      </c>
      <c r="B13" s="29">
        <v>3.21344663</v>
      </c>
      <c r="C13" s="31">
        <f t="shared" si="1"/>
        <v>38.042347389320128</v>
      </c>
    </row>
    <row r="14" spans="1:7" x14ac:dyDescent="0.2">
      <c r="A14" t="s">
        <v>71</v>
      </c>
      <c r="B14" s="29">
        <v>3.1971314099999999</v>
      </c>
      <c r="C14" s="32">
        <f t="shared" si="1"/>
        <v>39.630387090814054</v>
      </c>
    </row>
    <row r="15" spans="1:7" x14ac:dyDescent="0.2">
      <c r="B15" s="11" t="s">
        <v>12</v>
      </c>
      <c r="C15" s="33">
        <f>AVERAGE(C6:C14)</f>
        <v>38.768352196046649</v>
      </c>
      <c r="D15" s="21"/>
    </row>
    <row r="16" spans="1:7" x14ac:dyDescent="0.2">
      <c r="B16" s="11" t="s">
        <v>13</v>
      </c>
      <c r="C16" s="33">
        <f>STDEV(C6:C14)</f>
        <v>1.5112067478457081</v>
      </c>
      <c r="D16" s="21"/>
    </row>
    <row r="17" spans="2:7" x14ac:dyDescent="0.2">
      <c r="B17" s="11" t="s">
        <v>14</v>
      </c>
      <c r="C17" s="34">
        <f>COUNT(C6:C14)</f>
        <v>9</v>
      </c>
      <c r="D17" s="23"/>
    </row>
    <row r="18" spans="2:7" x14ac:dyDescent="0.2">
      <c r="B18" s="11" t="s">
        <v>15</v>
      </c>
      <c r="C18" s="33">
        <f>C16/SQRT(C17)</f>
        <v>0.50373558261523599</v>
      </c>
      <c r="D18" s="21"/>
    </row>
    <row r="19" spans="2:7" x14ac:dyDescent="0.2">
      <c r="C19" s="33"/>
    </row>
    <row r="20" spans="2:7" x14ac:dyDescent="0.2">
      <c r="C20" s="33"/>
      <c r="D20" s="2"/>
    </row>
    <row r="21" spans="2:7" x14ac:dyDescent="0.2">
      <c r="C21" s="33"/>
      <c r="D21" s="2"/>
    </row>
    <row r="22" spans="2:7" x14ac:dyDescent="0.2">
      <c r="C22" s="33"/>
      <c r="D22" s="2"/>
    </row>
    <row r="23" spans="2:7" x14ac:dyDescent="0.2">
      <c r="C23" s="34"/>
      <c r="D23" s="2"/>
    </row>
    <row r="24" spans="2:7" x14ac:dyDescent="0.2">
      <c r="C24" s="33"/>
      <c r="D24" s="2"/>
    </row>
    <row r="25" spans="2:7" x14ac:dyDescent="0.2">
      <c r="D25" s="2"/>
    </row>
    <row r="26" spans="2:7" x14ac:dyDescent="0.2">
      <c r="D26" s="2"/>
    </row>
    <row r="28" spans="2:7" x14ac:dyDescent="0.2">
      <c r="F28" s="19"/>
      <c r="G28" s="19"/>
    </row>
  </sheetData>
  <mergeCells count="1">
    <mergeCell ref="B4:C4"/>
  </mergeCells>
  <phoneticPr fontId="1"/>
  <pageMargins left="0.7" right="0.7" top="0.75" bottom="0.75" header="0.3" footer="0.3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7"/>
  <sheetViews>
    <sheetView zoomScaleNormal="100" workbookViewId="0">
      <selection activeCell="D3" sqref="D3"/>
    </sheetView>
  </sheetViews>
  <sheetFormatPr defaultRowHeight="13.2" x14ac:dyDescent="0.2"/>
  <cols>
    <col min="1" max="1" width="15.33203125" customWidth="1"/>
    <col min="2" max="2" width="10.44140625" customWidth="1"/>
    <col min="3" max="3" width="8.33203125" customWidth="1"/>
    <col min="4" max="4" width="27.88671875" bestFit="1" customWidth="1"/>
  </cols>
  <sheetData>
    <row r="1" spans="1:7" ht="13.5" customHeight="1" x14ac:dyDescent="0.2">
      <c r="A1" s="1" t="s">
        <v>78</v>
      </c>
      <c r="B1" s="2"/>
      <c r="C1" s="2"/>
      <c r="D1" s="2"/>
      <c r="E1" s="2"/>
      <c r="F1" s="2"/>
    </row>
    <row r="2" spans="1:7" x14ac:dyDescent="0.2">
      <c r="A2" s="3"/>
      <c r="B2" s="2"/>
      <c r="C2" s="2"/>
      <c r="D2" s="2"/>
      <c r="E2" s="2"/>
      <c r="F2" s="2"/>
    </row>
    <row r="3" spans="1:7" x14ac:dyDescent="0.2">
      <c r="A3" s="3"/>
      <c r="B3" s="2" t="s">
        <v>0</v>
      </c>
      <c r="C3" s="2"/>
      <c r="D3" s="2" t="s">
        <v>87</v>
      </c>
      <c r="E3" s="2"/>
      <c r="F3" s="2"/>
    </row>
    <row r="4" spans="1:7" x14ac:dyDescent="0.2">
      <c r="A4" s="4"/>
      <c r="B4" s="39" t="s">
        <v>18</v>
      </c>
      <c r="C4" s="40"/>
      <c r="D4" s="6"/>
      <c r="E4" s="2"/>
      <c r="F4" s="2"/>
      <c r="G4" s="2"/>
    </row>
    <row r="5" spans="1:7" x14ac:dyDescent="0.2">
      <c r="A5" s="4" t="s">
        <v>1</v>
      </c>
      <c r="B5" s="10" t="s">
        <v>7</v>
      </c>
      <c r="C5" s="6" t="s">
        <v>2</v>
      </c>
      <c r="D5" s="6"/>
      <c r="E5" s="2"/>
      <c r="F5" s="2"/>
      <c r="G5" s="2"/>
    </row>
    <row r="6" spans="1:7" x14ac:dyDescent="0.2">
      <c r="A6" t="s">
        <v>37</v>
      </c>
      <c r="B6" s="29">
        <v>3.1965078999999998</v>
      </c>
      <c r="C6" s="31">
        <f t="shared" ref="C6:C18" si="0">1000/B6-273.15</f>
        <v>39.691397951808653</v>
      </c>
    </row>
    <row r="7" spans="1:7" x14ac:dyDescent="0.2">
      <c r="A7" t="s">
        <v>38</v>
      </c>
      <c r="B7" s="29">
        <v>3.1751526299999999</v>
      </c>
      <c r="C7" s="31">
        <f t="shared" si="0"/>
        <v>41.795489722804291</v>
      </c>
    </row>
    <row r="8" spans="1:7" x14ac:dyDescent="0.2">
      <c r="A8" t="s">
        <v>39</v>
      </c>
      <c r="B8" s="29">
        <v>3.1948452000000001</v>
      </c>
      <c r="C8" s="31">
        <f t="shared" si="0"/>
        <v>39.854210657843453</v>
      </c>
    </row>
    <row r="9" spans="1:7" x14ac:dyDescent="0.2">
      <c r="A9" t="s">
        <v>40</v>
      </c>
      <c r="B9" s="29">
        <v>3.1631500300000002</v>
      </c>
      <c r="C9" s="31">
        <f t="shared" si="0"/>
        <v>42.99055309289264</v>
      </c>
    </row>
    <row r="10" spans="1:7" x14ac:dyDescent="0.2">
      <c r="A10" t="s">
        <v>73</v>
      </c>
      <c r="B10" s="29">
        <v>3.1707880500000001</v>
      </c>
      <c r="C10" s="31">
        <f t="shared" si="0"/>
        <v>42.229011220885639</v>
      </c>
    </row>
    <row r="11" spans="1:7" x14ac:dyDescent="0.2">
      <c r="A11" t="s">
        <v>41</v>
      </c>
      <c r="B11" s="29">
        <v>3.1762437800000001</v>
      </c>
      <c r="C11" s="31">
        <f t="shared" si="0"/>
        <v>41.687295013923688</v>
      </c>
    </row>
    <row r="12" spans="1:7" x14ac:dyDescent="0.2">
      <c r="A12" t="s">
        <v>42</v>
      </c>
      <c r="B12" s="29">
        <v>3.1635456899999999</v>
      </c>
      <c r="C12" s="31">
        <f t="shared" si="0"/>
        <v>42.951013859547004</v>
      </c>
    </row>
    <row r="13" spans="1:7" x14ac:dyDescent="0.2">
      <c r="A13" t="s">
        <v>74</v>
      </c>
      <c r="B13" s="29">
        <v>3.1781662700000002</v>
      </c>
      <c r="C13" s="30">
        <f t="shared" si="0"/>
        <v>41.496848227987755</v>
      </c>
    </row>
    <row r="14" spans="1:7" x14ac:dyDescent="0.2">
      <c r="A14" t="s">
        <v>63</v>
      </c>
      <c r="B14" s="29">
        <v>3.1665273900000002</v>
      </c>
      <c r="C14" s="31">
        <f t="shared" si="0"/>
        <v>42.653363380981205</v>
      </c>
    </row>
    <row r="15" spans="1:7" x14ac:dyDescent="0.2">
      <c r="A15" t="s">
        <v>64</v>
      </c>
      <c r="B15" s="29">
        <v>3.18606408</v>
      </c>
      <c r="C15" s="31">
        <f t="shared" si="0"/>
        <v>40.71688242629449</v>
      </c>
    </row>
    <row r="16" spans="1:7" x14ac:dyDescent="0.2">
      <c r="A16" t="s">
        <v>65</v>
      </c>
      <c r="B16" s="29">
        <v>3.17567222</v>
      </c>
      <c r="C16" s="31">
        <f t="shared" si="0"/>
        <v>41.743959679503689</v>
      </c>
    </row>
    <row r="17" spans="1:4" x14ac:dyDescent="0.2">
      <c r="A17" t="s">
        <v>66</v>
      </c>
      <c r="B17" s="29">
        <v>3.1731262199999999</v>
      </c>
      <c r="C17" s="31">
        <f t="shared" si="0"/>
        <v>41.996619033641878</v>
      </c>
    </row>
    <row r="18" spans="1:4" x14ac:dyDescent="0.2">
      <c r="A18" t="s">
        <v>67</v>
      </c>
      <c r="B18" s="29">
        <v>3.17977701</v>
      </c>
      <c r="C18" s="32">
        <f t="shared" si="0"/>
        <v>41.337461496553203</v>
      </c>
      <c r="D18" s="16" t="s">
        <v>77</v>
      </c>
    </row>
    <row r="19" spans="1:4" x14ac:dyDescent="0.2">
      <c r="B19" s="11" t="s">
        <v>3</v>
      </c>
      <c r="C19" s="37">
        <f>AVERAGE(C6:C18)</f>
        <v>41.626469674205197</v>
      </c>
      <c r="D19" s="21"/>
    </row>
    <row r="20" spans="1:4" x14ac:dyDescent="0.2">
      <c r="B20" s="11" t="s">
        <v>4</v>
      </c>
      <c r="C20" s="37">
        <f>STDEV(C6:C18)</f>
        <v>1.0419881165547187</v>
      </c>
      <c r="D20" s="21"/>
    </row>
    <row r="21" spans="1:4" x14ac:dyDescent="0.2">
      <c r="B21" s="11" t="s">
        <v>5</v>
      </c>
      <c r="C21" s="11">
        <f>COUNT(C6:C18)</f>
        <v>13</v>
      </c>
      <c r="D21" s="23"/>
    </row>
    <row r="22" spans="1:4" x14ac:dyDescent="0.2">
      <c r="B22" s="11" t="s">
        <v>6</v>
      </c>
      <c r="C22" s="37">
        <f>C20/SQRT(C21)</f>
        <v>0.28899550635862969</v>
      </c>
      <c r="D22" s="21"/>
    </row>
    <row r="24" spans="1:4" x14ac:dyDescent="0.2">
      <c r="B24" s="2"/>
      <c r="C24" s="2"/>
    </row>
    <row r="25" spans="1:4" x14ac:dyDescent="0.2">
      <c r="B25" s="11"/>
      <c r="C25" s="19"/>
      <c r="D25" s="2"/>
    </row>
    <row r="26" spans="1:4" x14ac:dyDescent="0.2">
      <c r="B26" s="11"/>
      <c r="C26" s="19"/>
      <c r="D26" s="2"/>
    </row>
    <row r="27" spans="1:4" x14ac:dyDescent="0.2">
      <c r="B27" s="11"/>
      <c r="D27" s="2"/>
    </row>
    <row r="28" spans="1:4" x14ac:dyDescent="0.2">
      <c r="B28" s="11"/>
      <c r="C28" s="19"/>
      <c r="D28" s="2"/>
    </row>
    <row r="31" spans="1:4" x14ac:dyDescent="0.2">
      <c r="D31" s="12"/>
    </row>
    <row r="32" spans="1:4" x14ac:dyDescent="0.2">
      <c r="D32" s="2"/>
    </row>
    <row r="33" spans="2:3" x14ac:dyDescent="0.2">
      <c r="B33" s="2"/>
      <c r="C33" s="2"/>
    </row>
    <row r="37" spans="2:3" x14ac:dyDescent="0.2">
      <c r="B37" s="9"/>
      <c r="C37" s="8"/>
    </row>
  </sheetData>
  <mergeCells count="1">
    <mergeCell ref="B4:C4"/>
  </mergeCells>
  <phoneticPr fontId="4"/>
  <pageMargins left="0.7" right="0.7" top="0.75" bottom="0.75" header="0.3" footer="0.3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5"/>
  <sheetViews>
    <sheetView workbookViewId="0">
      <selection activeCell="D3" sqref="D3"/>
    </sheetView>
  </sheetViews>
  <sheetFormatPr defaultRowHeight="13.2" x14ac:dyDescent="0.2"/>
  <cols>
    <col min="1" max="1" width="15.33203125" customWidth="1"/>
    <col min="2" max="2" width="11.21875" customWidth="1"/>
    <col min="3" max="3" width="9.88671875" bestFit="1" customWidth="1"/>
    <col min="4" max="4" width="27.88671875" bestFit="1" customWidth="1"/>
  </cols>
  <sheetData>
    <row r="1" spans="1:7" ht="13.5" customHeight="1" x14ac:dyDescent="0.2">
      <c r="A1" s="1" t="s">
        <v>79</v>
      </c>
      <c r="B1" s="2"/>
      <c r="C1" s="2"/>
      <c r="D1" s="2"/>
      <c r="E1" s="2"/>
      <c r="F1" s="2"/>
    </row>
    <row r="2" spans="1:7" x14ac:dyDescent="0.2">
      <c r="A2" s="3"/>
      <c r="B2" s="2"/>
      <c r="C2" s="2"/>
      <c r="D2" s="2"/>
      <c r="E2" s="2"/>
      <c r="F2" s="2"/>
    </row>
    <row r="3" spans="1:7" x14ac:dyDescent="0.2">
      <c r="A3" s="3"/>
      <c r="B3" s="2" t="s">
        <v>0</v>
      </c>
      <c r="C3" s="2"/>
      <c r="D3" s="2" t="s">
        <v>87</v>
      </c>
      <c r="E3" s="2"/>
      <c r="F3" s="2"/>
    </row>
    <row r="4" spans="1:7" x14ac:dyDescent="0.2">
      <c r="A4" s="4"/>
      <c r="B4" s="39" t="s">
        <v>18</v>
      </c>
      <c r="C4" s="40"/>
      <c r="D4" s="6"/>
      <c r="E4" s="2"/>
      <c r="F4" s="2"/>
      <c r="G4" s="2"/>
    </row>
    <row r="5" spans="1:7" x14ac:dyDescent="0.2">
      <c r="A5" s="4" t="s">
        <v>1</v>
      </c>
      <c r="B5" s="10" t="s">
        <v>7</v>
      </c>
      <c r="C5" s="6" t="s">
        <v>2</v>
      </c>
      <c r="D5" s="6"/>
      <c r="E5" s="2"/>
      <c r="F5" s="2"/>
      <c r="G5" s="2"/>
    </row>
    <row r="6" spans="1:7" ht="13.5" customHeight="1" x14ac:dyDescent="0.2">
      <c r="A6" t="s">
        <v>31</v>
      </c>
      <c r="B6" s="29">
        <v>3.1820112599999999</v>
      </c>
      <c r="C6" s="31">
        <f t="shared" ref="C6:C15" si="0">1000/B6-273.15</f>
        <v>41.116644047010709</v>
      </c>
      <c r="D6" s="14"/>
      <c r="E6" s="41"/>
    </row>
    <row r="7" spans="1:7" x14ac:dyDescent="0.2">
      <c r="A7" s="3" t="s">
        <v>32</v>
      </c>
      <c r="B7" s="29">
        <v>3.2208667000000002</v>
      </c>
      <c r="C7" s="31">
        <f t="shared" si="0"/>
        <v>37.325438179419223</v>
      </c>
      <c r="D7" s="14"/>
      <c r="E7" s="41"/>
    </row>
    <row r="8" spans="1:7" x14ac:dyDescent="0.2">
      <c r="A8" s="3" t="s">
        <v>33</v>
      </c>
      <c r="B8" s="29">
        <v>3.2150325199999998</v>
      </c>
      <c r="C8" s="31">
        <f t="shared" si="0"/>
        <v>37.888844484223171</v>
      </c>
      <c r="D8" s="16" t="s">
        <v>81</v>
      </c>
      <c r="E8" s="41"/>
    </row>
    <row r="9" spans="1:7" x14ac:dyDescent="0.2">
      <c r="A9" t="s">
        <v>34</v>
      </c>
      <c r="B9" s="29">
        <v>3.2147627600000002</v>
      </c>
      <c r="C9" s="31">
        <f t="shared" si="0"/>
        <v>37.914944649290419</v>
      </c>
      <c r="E9" s="41"/>
    </row>
    <row r="10" spans="1:7" x14ac:dyDescent="0.2">
      <c r="A10" s="3" t="s">
        <v>35</v>
      </c>
      <c r="B10" s="35">
        <v>3.2147975799999999</v>
      </c>
      <c r="C10" s="31">
        <f t="shared" si="0"/>
        <v>37.911575453842431</v>
      </c>
      <c r="E10" s="41"/>
    </row>
    <row r="11" spans="1:7" x14ac:dyDescent="0.2">
      <c r="A11" s="3" t="s">
        <v>36</v>
      </c>
      <c r="B11" s="29">
        <v>3.18938948</v>
      </c>
      <c r="C11" s="31">
        <f t="shared" si="0"/>
        <v>40.38963078852322</v>
      </c>
      <c r="E11" s="41"/>
    </row>
    <row r="12" spans="1:7" x14ac:dyDescent="0.2">
      <c r="A12" t="s">
        <v>59</v>
      </c>
      <c r="B12" s="29">
        <v>3.2191101999999998</v>
      </c>
      <c r="C12" s="30">
        <f t="shared" si="0"/>
        <v>37.494848380773078</v>
      </c>
      <c r="E12" s="22"/>
    </row>
    <row r="13" spans="1:7" x14ac:dyDescent="0.2">
      <c r="A13" t="s">
        <v>60</v>
      </c>
      <c r="B13" s="29">
        <v>3.2032106499999999</v>
      </c>
      <c r="C13" s="31">
        <f t="shared" si="0"/>
        <v>39.036774229162859</v>
      </c>
      <c r="E13" s="22"/>
    </row>
    <row r="14" spans="1:7" x14ac:dyDescent="0.2">
      <c r="A14" t="s">
        <v>61</v>
      </c>
      <c r="B14" s="29">
        <v>3.2057047000000001</v>
      </c>
      <c r="C14" s="31">
        <f t="shared" si="0"/>
        <v>38.79389177518442</v>
      </c>
    </row>
    <row r="15" spans="1:7" x14ac:dyDescent="0.2">
      <c r="A15" t="s">
        <v>62</v>
      </c>
      <c r="B15" s="29">
        <v>3.2297098900000001</v>
      </c>
      <c r="C15" s="32">
        <f t="shared" si="0"/>
        <v>36.475332942829766</v>
      </c>
    </row>
    <row r="16" spans="1:7" x14ac:dyDescent="0.2">
      <c r="B16" s="29"/>
      <c r="C16" s="29"/>
    </row>
    <row r="17" spans="2:4" x14ac:dyDescent="0.2">
      <c r="B17" s="11" t="s">
        <v>3</v>
      </c>
      <c r="C17" s="37">
        <f>AVERAGE(C6:C16)</f>
        <v>38.434792493025931</v>
      </c>
      <c r="D17" s="21"/>
    </row>
    <row r="18" spans="2:4" x14ac:dyDescent="0.2">
      <c r="B18" s="11" t="s">
        <v>4</v>
      </c>
      <c r="C18" s="37">
        <f>STDEV(C6:C16)</f>
        <v>1.4259794123267686</v>
      </c>
      <c r="D18" s="21"/>
    </row>
    <row r="19" spans="2:4" x14ac:dyDescent="0.2">
      <c r="B19" s="11" t="s">
        <v>5</v>
      </c>
      <c r="C19" s="11">
        <f>COUNT(C6:C16)</f>
        <v>10</v>
      </c>
      <c r="D19" s="23"/>
    </row>
    <row r="20" spans="2:4" x14ac:dyDescent="0.2">
      <c r="B20" s="11" t="s">
        <v>6</v>
      </c>
      <c r="C20" s="37">
        <f>C18/SQRT(C19)</f>
        <v>0.45093428394609741</v>
      </c>
      <c r="D20" s="21"/>
    </row>
    <row r="22" spans="2:4" x14ac:dyDescent="0.2">
      <c r="B22" s="2"/>
      <c r="C22" s="2"/>
    </row>
    <row r="23" spans="2:4" x14ac:dyDescent="0.2">
      <c r="B23" s="11"/>
      <c r="C23" s="19"/>
      <c r="D23" s="2"/>
    </row>
    <row r="24" spans="2:4" x14ac:dyDescent="0.2">
      <c r="B24" s="11"/>
      <c r="C24" s="19"/>
      <c r="D24" s="2"/>
    </row>
    <row r="25" spans="2:4" x14ac:dyDescent="0.2">
      <c r="B25" s="11"/>
      <c r="D25" s="2"/>
    </row>
    <row r="26" spans="2:4" x14ac:dyDescent="0.2">
      <c r="B26" s="11"/>
      <c r="C26" s="19"/>
      <c r="D26" s="2"/>
    </row>
    <row r="29" spans="2:4" x14ac:dyDescent="0.2">
      <c r="D29" s="12"/>
    </row>
    <row r="30" spans="2:4" x14ac:dyDescent="0.2">
      <c r="D30" s="2"/>
    </row>
    <row r="31" spans="2:4" x14ac:dyDescent="0.2">
      <c r="B31" s="2"/>
      <c r="C31" s="2"/>
    </row>
    <row r="35" spans="2:3" x14ac:dyDescent="0.2">
      <c r="B35" s="9"/>
      <c r="C35" s="8"/>
    </row>
  </sheetData>
  <mergeCells count="2">
    <mergeCell ref="B4:C4"/>
    <mergeCell ref="E6:E11"/>
  </mergeCells>
  <phoneticPr fontId="4"/>
  <pageMargins left="0.7" right="0.7" top="0.75" bottom="0.75" header="0.3" footer="0.3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1"/>
  <sheetViews>
    <sheetView workbookViewId="0">
      <selection activeCell="D3" sqref="D3"/>
    </sheetView>
  </sheetViews>
  <sheetFormatPr defaultRowHeight="13.2" x14ac:dyDescent="0.2"/>
  <cols>
    <col min="1" max="1" width="15.33203125" customWidth="1"/>
    <col min="2" max="2" width="11.109375" customWidth="1"/>
    <col min="3" max="3" width="9.88671875" bestFit="1" customWidth="1"/>
    <col min="4" max="4" width="29.44140625" bestFit="1" customWidth="1"/>
    <col min="5" max="5" width="7.88671875" bestFit="1" customWidth="1"/>
    <col min="6" max="6" width="5.44140625" bestFit="1" customWidth="1"/>
    <col min="7" max="7" width="3.109375" bestFit="1" customWidth="1"/>
    <col min="8" max="8" width="5.44140625" bestFit="1" customWidth="1"/>
    <col min="9" max="9" width="18.77734375" customWidth="1"/>
  </cols>
  <sheetData>
    <row r="1" spans="1:7" ht="13.5" customHeight="1" x14ac:dyDescent="0.2">
      <c r="A1" s="1" t="s">
        <v>80</v>
      </c>
      <c r="B1" s="2"/>
      <c r="C1" s="2"/>
      <c r="D1" s="2"/>
      <c r="E1" s="2"/>
      <c r="F1" s="2"/>
    </row>
    <row r="2" spans="1:7" x14ac:dyDescent="0.2">
      <c r="A2" s="3"/>
      <c r="B2" s="2"/>
      <c r="C2" s="2"/>
      <c r="D2" s="2"/>
      <c r="E2" s="2"/>
      <c r="F2" s="2"/>
    </row>
    <row r="3" spans="1:7" x14ac:dyDescent="0.2">
      <c r="A3" s="3"/>
      <c r="B3" s="2" t="s">
        <v>8</v>
      </c>
      <c r="C3" s="2"/>
      <c r="D3" s="2" t="s">
        <v>87</v>
      </c>
      <c r="E3" s="2"/>
      <c r="F3" s="2"/>
    </row>
    <row r="4" spans="1:7" x14ac:dyDescent="0.2">
      <c r="A4" s="4"/>
      <c r="B4" s="39" t="s">
        <v>18</v>
      </c>
      <c r="C4" s="40"/>
      <c r="D4" s="6"/>
      <c r="E4" s="2"/>
      <c r="F4" s="2"/>
      <c r="G4" s="2"/>
    </row>
    <row r="5" spans="1:7" x14ac:dyDescent="0.2">
      <c r="A5" s="4" t="s">
        <v>9</v>
      </c>
      <c r="B5" s="10" t="s">
        <v>10</v>
      </c>
      <c r="C5" s="6" t="s">
        <v>11</v>
      </c>
      <c r="D5" s="6"/>
      <c r="E5" s="2"/>
      <c r="F5" s="2"/>
      <c r="G5" s="2"/>
    </row>
    <row r="6" spans="1:7" ht="13.5" customHeight="1" x14ac:dyDescent="0.2">
      <c r="A6" t="s">
        <v>25</v>
      </c>
      <c r="B6" s="35">
        <v>3.2026910599999998</v>
      </c>
      <c r="C6" s="30">
        <f t="shared" ref="C6:C13" si="0">1000/B6-273.15</f>
        <v>39.087421988494953</v>
      </c>
    </row>
    <row r="7" spans="1:7" ht="13.5" customHeight="1" x14ac:dyDescent="0.2">
      <c r="A7" t="s">
        <v>26</v>
      </c>
      <c r="B7" s="35">
        <v>3.1892855600000001</v>
      </c>
      <c r="C7" s="31">
        <f t="shared" si="0"/>
        <v>40.399847195244604</v>
      </c>
    </row>
    <row r="8" spans="1:7" ht="13.5" customHeight="1" x14ac:dyDescent="0.2">
      <c r="A8" t="s">
        <v>27</v>
      </c>
      <c r="B8" s="35">
        <v>3.1864797600000001</v>
      </c>
      <c r="C8" s="31">
        <f t="shared" si="0"/>
        <v>40.675938125525704</v>
      </c>
    </row>
    <row r="9" spans="1:7" ht="13.5" customHeight="1" x14ac:dyDescent="0.2">
      <c r="A9" t="s">
        <v>28</v>
      </c>
      <c r="B9" s="35">
        <v>3.1999891800000002</v>
      </c>
      <c r="C9" s="31">
        <f t="shared" si="0"/>
        <v>39.351056644197797</v>
      </c>
      <c r="D9" s="16" t="s">
        <v>82</v>
      </c>
    </row>
    <row r="10" spans="1:7" ht="13.5" customHeight="1" x14ac:dyDescent="0.2">
      <c r="A10" t="s">
        <v>30</v>
      </c>
      <c r="B10" s="35">
        <v>3.22899673</v>
      </c>
      <c r="C10" s="31">
        <f t="shared" si="0"/>
        <v>36.543717156536161</v>
      </c>
    </row>
    <row r="11" spans="1:7" ht="13.5" customHeight="1" x14ac:dyDescent="0.2">
      <c r="A11" t="s">
        <v>29</v>
      </c>
      <c r="B11" s="35">
        <v>3.1750462800000001</v>
      </c>
      <c r="C11" s="32">
        <f t="shared" si="0"/>
        <v>41.80603900299684</v>
      </c>
    </row>
    <row r="12" spans="1:7" ht="13.5" customHeight="1" x14ac:dyDescent="0.2">
      <c r="A12" t="s">
        <v>56</v>
      </c>
      <c r="B12" s="35">
        <v>3.2385429700000001</v>
      </c>
      <c r="C12" s="30">
        <f t="shared" si="0"/>
        <v>35.630834240405363</v>
      </c>
    </row>
    <row r="13" spans="1:7" ht="13.5" customHeight="1" x14ac:dyDescent="0.2">
      <c r="A13" t="s">
        <v>57</v>
      </c>
      <c r="B13" s="35">
        <v>3.23324313</v>
      </c>
      <c r="C13" s="31">
        <f t="shared" si="0"/>
        <v>36.136978984472478</v>
      </c>
    </row>
    <row r="14" spans="1:7" ht="13.5" customHeight="1" x14ac:dyDescent="0.2">
      <c r="A14" t="s">
        <v>58</v>
      </c>
      <c r="B14" s="35">
        <v>3.2275795600000001</v>
      </c>
      <c r="C14" s="32">
        <f>1000/B14-273.15</f>
        <v>36.679697892869285</v>
      </c>
    </row>
    <row r="15" spans="1:7" ht="13.5" customHeight="1" x14ac:dyDescent="0.2">
      <c r="B15" s="2"/>
      <c r="C15" s="8"/>
    </row>
    <row r="16" spans="1:7" x14ac:dyDescent="0.2">
      <c r="B16" s="11" t="s">
        <v>12</v>
      </c>
      <c r="C16" s="17">
        <f>AVERAGE(C6:C15)</f>
        <v>38.479059025638129</v>
      </c>
      <c r="D16" s="21"/>
    </row>
    <row r="17" spans="2:4" x14ac:dyDescent="0.2">
      <c r="B17" s="11" t="s">
        <v>4</v>
      </c>
      <c r="C17" s="17">
        <f>STDEV(C6:C15)</f>
        <v>2.2720023675707703</v>
      </c>
      <c r="D17" s="21"/>
    </row>
    <row r="18" spans="2:4" x14ac:dyDescent="0.2">
      <c r="B18" s="11" t="s">
        <v>14</v>
      </c>
      <c r="C18" s="20">
        <f>COUNT(C6:C15)</f>
        <v>9</v>
      </c>
      <c r="D18" s="23"/>
    </row>
    <row r="19" spans="2:4" x14ac:dyDescent="0.2">
      <c r="B19" s="11" t="s">
        <v>15</v>
      </c>
      <c r="C19" s="17">
        <f>C17/SQRT(C18)</f>
        <v>0.75733412252359011</v>
      </c>
      <c r="D19" s="21"/>
    </row>
    <row r="21" spans="2:4" x14ac:dyDescent="0.2">
      <c r="B21" s="2"/>
      <c r="C21" s="21"/>
      <c r="D21" s="15"/>
    </row>
    <row r="22" spans="2:4" x14ac:dyDescent="0.2">
      <c r="B22" s="11"/>
      <c r="C22" s="17"/>
      <c r="D22" s="2"/>
    </row>
    <row r="23" spans="2:4" x14ac:dyDescent="0.2">
      <c r="B23" s="11"/>
      <c r="C23" s="17"/>
      <c r="D23" s="2"/>
    </row>
    <row r="24" spans="2:4" x14ac:dyDescent="0.2">
      <c r="B24" s="11"/>
      <c r="C24" s="20"/>
      <c r="D24" s="2"/>
    </row>
    <row r="25" spans="2:4" x14ac:dyDescent="0.2">
      <c r="B25" s="11"/>
      <c r="C25" s="17"/>
      <c r="D25" s="2"/>
    </row>
    <row r="26" spans="2:4" x14ac:dyDescent="0.2">
      <c r="D26" s="2"/>
    </row>
    <row r="27" spans="2:4" x14ac:dyDescent="0.2">
      <c r="B27" s="2"/>
      <c r="C27" s="21"/>
    </row>
    <row r="28" spans="2:4" x14ac:dyDescent="0.2">
      <c r="B28" s="11"/>
      <c r="C28" s="17"/>
    </row>
    <row r="29" spans="2:4" x14ac:dyDescent="0.2">
      <c r="B29" s="11"/>
      <c r="C29" s="17"/>
    </row>
    <row r="30" spans="2:4" x14ac:dyDescent="0.2">
      <c r="B30" s="11"/>
      <c r="C30" s="20"/>
    </row>
    <row r="31" spans="2:4" x14ac:dyDescent="0.2">
      <c r="B31" s="11"/>
      <c r="C31" s="17"/>
    </row>
  </sheetData>
  <mergeCells count="1">
    <mergeCell ref="B4:C4"/>
  </mergeCells>
  <phoneticPr fontId="4"/>
  <pageMargins left="0.7" right="0.7" top="0.75" bottom="0.75" header="0.3" footer="0.3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9"/>
  <sheetViews>
    <sheetView workbookViewId="0">
      <selection activeCell="F45" sqref="F45"/>
    </sheetView>
  </sheetViews>
  <sheetFormatPr defaultRowHeight="13.2" x14ac:dyDescent="0.2"/>
  <cols>
    <col min="1" max="1" width="17" customWidth="1"/>
    <col min="2" max="2" width="10.44140625" customWidth="1"/>
    <col min="3" max="3" width="9.88671875" bestFit="1" customWidth="1"/>
    <col min="4" max="4" width="29.44140625" bestFit="1" customWidth="1"/>
    <col min="5" max="5" width="7.88671875" bestFit="1" customWidth="1"/>
    <col min="6" max="6" width="5.44140625" bestFit="1" customWidth="1"/>
    <col min="7" max="7" width="7" customWidth="1"/>
    <col min="8" max="8" width="5.44140625" bestFit="1" customWidth="1"/>
    <col min="9" max="9" width="15.21875" customWidth="1"/>
  </cols>
  <sheetData>
    <row r="1" spans="1:8" x14ac:dyDescent="0.2">
      <c r="A1" s="1" t="s">
        <v>83</v>
      </c>
      <c r="B1" s="2"/>
      <c r="C1" s="2"/>
      <c r="D1" s="2"/>
      <c r="E1" s="2"/>
      <c r="F1" s="2"/>
    </row>
    <row r="2" spans="1:8" x14ac:dyDescent="0.2">
      <c r="A2" s="3"/>
      <c r="B2" s="2"/>
      <c r="C2" s="2"/>
      <c r="D2" s="2"/>
      <c r="E2" s="2"/>
      <c r="F2" s="2"/>
    </row>
    <row r="3" spans="1:8" x14ac:dyDescent="0.2">
      <c r="A3" s="3"/>
      <c r="B3" s="2" t="s">
        <v>0</v>
      </c>
      <c r="C3" s="2"/>
      <c r="D3" s="2" t="s">
        <v>87</v>
      </c>
      <c r="E3" s="2"/>
      <c r="F3" s="2"/>
    </row>
    <row r="4" spans="1:8" x14ac:dyDescent="0.2">
      <c r="A4" s="4"/>
      <c r="B4" s="39" t="s">
        <v>18</v>
      </c>
      <c r="C4" s="40"/>
      <c r="D4" s="6"/>
      <c r="E4" s="2"/>
      <c r="F4" s="2"/>
      <c r="G4" s="2"/>
    </row>
    <row r="5" spans="1:8" x14ac:dyDescent="0.2">
      <c r="A5" s="4" t="s">
        <v>1</v>
      </c>
      <c r="B5" s="10" t="s">
        <v>7</v>
      </c>
      <c r="C5" s="6" t="s">
        <v>2</v>
      </c>
      <c r="D5" s="6"/>
      <c r="E5" s="2"/>
      <c r="F5" s="2"/>
      <c r="G5" s="2"/>
      <c r="H5" s="2"/>
    </row>
    <row r="6" spans="1:8" x14ac:dyDescent="0.2">
      <c r="A6" t="s">
        <v>19</v>
      </c>
      <c r="B6" s="29">
        <v>3.2054968599999998</v>
      </c>
      <c r="C6" s="31">
        <f t="shared" ref="C6:C15" si="0">1000/B6-273.15</f>
        <v>38.814117787343605</v>
      </c>
    </row>
    <row r="7" spans="1:8" x14ac:dyDescent="0.2">
      <c r="A7" t="s">
        <v>20</v>
      </c>
      <c r="B7" s="29">
        <v>3.2774604900000002</v>
      </c>
      <c r="C7" s="31">
        <f t="shared" si="0"/>
        <v>31.964280721657133</v>
      </c>
      <c r="G7" s="19"/>
      <c r="H7" s="19"/>
    </row>
    <row r="8" spans="1:8" x14ac:dyDescent="0.2">
      <c r="A8" t="s">
        <v>21</v>
      </c>
      <c r="B8" s="29">
        <v>3.2006126899999998</v>
      </c>
      <c r="C8" s="31">
        <f t="shared" si="0"/>
        <v>39.290178445958759</v>
      </c>
      <c r="G8" s="19"/>
      <c r="H8" s="19"/>
    </row>
    <row r="9" spans="1:8" x14ac:dyDescent="0.2">
      <c r="A9" t="s">
        <v>22</v>
      </c>
      <c r="B9" s="29">
        <v>3.1946373700000001</v>
      </c>
      <c r="C9" s="31">
        <f t="shared" si="0"/>
        <v>39.874573427562439</v>
      </c>
      <c r="G9" s="19"/>
      <c r="H9" s="19"/>
    </row>
    <row r="10" spans="1:8" x14ac:dyDescent="0.2">
      <c r="A10" t="s">
        <v>23</v>
      </c>
      <c r="B10" s="29">
        <v>3.1995215400000001</v>
      </c>
      <c r="C10" s="31">
        <f t="shared" si="0"/>
        <v>39.396731596624932</v>
      </c>
      <c r="G10" s="19"/>
      <c r="H10" s="19"/>
    </row>
    <row r="11" spans="1:8" x14ac:dyDescent="0.2">
      <c r="A11" t="s">
        <v>24</v>
      </c>
      <c r="B11" s="29">
        <v>3.2116800200000002</v>
      </c>
      <c r="C11" s="31">
        <f t="shared" si="0"/>
        <v>38.213521201592187</v>
      </c>
      <c r="D11" s="16" t="s">
        <v>86</v>
      </c>
      <c r="G11" s="19"/>
      <c r="H11" s="19"/>
    </row>
    <row r="12" spans="1:8" x14ac:dyDescent="0.2">
      <c r="A12" t="s">
        <v>52</v>
      </c>
      <c r="B12" s="29">
        <v>3.2211366099999998</v>
      </c>
      <c r="C12" s="30">
        <f t="shared" si="0"/>
        <v>37.299422385721186</v>
      </c>
      <c r="G12" s="19"/>
      <c r="H12" s="19"/>
    </row>
    <row r="13" spans="1:8" x14ac:dyDescent="0.2">
      <c r="A13" t="s">
        <v>53</v>
      </c>
      <c r="B13" s="29">
        <v>3.20035289</v>
      </c>
      <c r="C13" s="31">
        <f t="shared" si="0"/>
        <v>39.315541885913717</v>
      </c>
      <c r="G13" s="19"/>
      <c r="H13" s="19"/>
    </row>
    <row r="14" spans="1:8" x14ac:dyDescent="0.2">
      <c r="A14" t="s">
        <v>54</v>
      </c>
      <c r="B14" s="29">
        <v>3.2039900399999999</v>
      </c>
      <c r="C14" s="31">
        <f t="shared" si="0"/>
        <v>38.960832903837627</v>
      </c>
      <c r="G14" s="19"/>
      <c r="H14" s="19"/>
    </row>
    <row r="15" spans="1:8" x14ac:dyDescent="0.2">
      <c r="A15" t="s">
        <v>55</v>
      </c>
      <c r="B15" s="29">
        <v>3.20928989</v>
      </c>
      <c r="C15" s="32">
        <f t="shared" si="0"/>
        <v>38.44541028560684</v>
      </c>
      <c r="G15" s="19"/>
      <c r="H15" s="19"/>
    </row>
    <row r="16" spans="1:8" x14ac:dyDescent="0.2">
      <c r="B16" s="11" t="s">
        <v>3</v>
      </c>
      <c r="C16" s="33">
        <f>AVERAGE(C6:C15)</f>
        <v>38.157461064181845</v>
      </c>
      <c r="D16" s="21"/>
      <c r="G16" s="19"/>
      <c r="H16" s="19"/>
    </row>
    <row r="17" spans="1:8" x14ac:dyDescent="0.2">
      <c r="B17" s="11" t="s">
        <v>4</v>
      </c>
      <c r="C17" s="33">
        <f>STDEV(C6:C15)</f>
        <v>2.2940222115658964</v>
      </c>
      <c r="D17" s="21"/>
      <c r="G17" s="19"/>
      <c r="H17" s="19"/>
    </row>
    <row r="18" spans="1:8" x14ac:dyDescent="0.2">
      <c r="B18" s="11" t="s">
        <v>5</v>
      </c>
      <c r="C18" s="34">
        <f>COUNT(C6:C15)</f>
        <v>10</v>
      </c>
      <c r="D18" s="23"/>
      <c r="G18" s="19"/>
      <c r="H18" s="19"/>
    </row>
    <row r="19" spans="1:8" x14ac:dyDescent="0.2">
      <c r="B19" s="11" t="s">
        <v>6</v>
      </c>
      <c r="C19" s="33">
        <f>C17/SQRT(C18)</f>
        <v>0.72543351915648935</v>
      </c>
      <c r="D19" s="21"/>
      <c r="G19" s="19"/>
      <c r="H19" s="19"/>
    </row>
    <row r="20" spans="1:8" x14ac:dyDescent="0.2">
      <c r="C20" s="17"/>
      <c r="G20" s="19"/>
      <c r="H20" s="19"/>
    </row>
    <row r="21" spans="1:8" x14ac:dyDescent="0.2">
      <c r="G21" s="19"/>
      <c r="H21" s="19"/>
    </row>
    <row r="22" spans="1:8" x14ac:dyDescent="0.2">
      <c r="B22" s="2"/>
      <c r="C22" s="21"/>
      <c r="D22" s="12"/>
      <c r="G22" s="19"/>
      <c r="H22" s="19"/>
    </row>
    <row r="23" spans="1:8" x14ac:dyDescent="0.2">
      <c r="A23" s="13"/>
      <c r="B23" s="11"/>
      <c r="C23" s="17"/>
      <c r="D23" s="2"/>
      <c r="G23" s="19"/>
      <c r="H23" s="19"/>
    </row>
    <row r="24" spans="1:8" x14ac:dyDescent="0.2">
      <c r="A24" s="2"/>
      <c r="B24" s="11"/>
      <c r="C24" s="17"/>
      <c r="G24" s="19"/>
      <c r="H24" s="19"/>
    </row>
    <row r="25" spans="1:8" x14ac:dyDescent="0.2">
      <c r="A25" s="2"/>
      <c r="B25" s="11"/>
      <c r="C25" s="20"/>
      <c r="G25" s="19"/>
      <c r="H25" s="19"/>
    </row>
    <row r="26" spans="1:8" x14ac:dyDescent="0.2">
      <c r="B26" s="11"/>
      <c r="C26" s="17"/>
      <c r="G26" s="19"/>
      <c r="H26" s="19"/>
    </row>
    <row r="27" spans="1:8" x14ac:dyDescent="0.2">
      <c r="G27" s="19"/>
      <c r="H27" s="19"/>
    </row>
    <row r="29" spans="1:8" x14ac:dyDescent="0.2">
      <c r="B29" s="9"/>
      <c r="C29" s="8"/>
    </row>
  </sheetData>
  <mergeCells count="1">
    <mergeCell ref="B4:C4"/>
  </mergeCells>
  <phoneticPr fontId="4"/>
  <pageMargins left="0.7" right="0.7" top="0.75" bottom="0.75" header="0.3" footer="0.3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Fig. 3e</vt:lpstr>
      <vt:lpstr>Xla-TRPV1a</vt:lpstr>
      <vt:lpstr>XTRPV1 anc-2</vt:lpstr>
      <vt:lpstr>XTRPV1 anc-3</vt:lpstr>
      <vt:lpstr>Xmu-TRPV1a</vt:lpstr>
      <vt:lpstr>Xbo-TRPV1a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tominaga</dc:creator>
  <cp:lastModifiedBy>齋藤　茂</cp:lastModifiedBy>
  <cp:lastPrinted>2017-10-23T07:34:22Z</cp:lastPrinted>
  <dcterms:created xsi:type="dcterms:W3CDTF">2010-06-10T09:02:29Z</dcterms:created>
  <dcterms:modified xsi:type="dcterms:W3CDTF">2019-06-10T02:49:35Z</dcterms:modified>
</cp:coreProperties>
</file>