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B7FE6334-C1A2-E50D-BD3D-5F4D41BBC2E3}"/>
  <workbookPr codeName="ThisWorkbook" defaultThemeVersion="124226"/>
  <bookViews>
    <workbookView xWindow="-15" yWindow="45" windowWidth="12000" windowHeight="13680"/>
  </bookViews>
  <sheets>
    <sheet name="Simulate data" sheetId="6" r:id="rId1"/>
  </sheets>
  <calcPr calcId="145621"/>
</workbook>
</file>

<file path=xl/calcChain.xml><?xml version="1.0" encoding="utf-8"?>
<calcChain xmlns="http://schemas.openxmlformats.org/spreadsheetml/2006/main">
  <c r="I14" i="6" l="1"/>
  <c r="I8" i="6"/>
  <c r="F21" i="6"/>
  <c r="H3" i="6"/>
  <c r="H4" i="6"/>
  <c r="H5" i="6"/>
  <c r="H6" i="6"/>
  <c r="H2" i="6"/>
  <c r="I9" i="6"/>
  <c r="I12" i="6"/>
  <c r="I5" i="6" l="1"/>
  <c r="F19" i="6"/>
  <c r="F20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9" i="6"/>
  <c r="I13" i="6" l="1"/>
  <c r="J3" i="6"/>
  <c r="J6" i="6"/>
  <c r="I6" i="6"/>
  <c r="J4" i="6"/>
  <c r="J5" i="6"/>
  <c r="J2" i="6"/>
  <c r="I3" i="6"/>
  <c r="I2" i="6"/>
  <c r="I4" i="6"/>
  <c r="K3" i="6" l="1"/>
  <c r="L3" i="6" s="1"/>
  <c r="M3" i="6" s="1"/>
  <c r="K2" i="6"/>
  <c r="L2" i="6" s="1"/>
  <c r="M2" i="6" s="1"/>
  <c r="K5" i="6"/>
  <c r="L5" i="6" s="1"/>
  <c r="M5" i="6" s="1"/>
  <c r="K6" i="6"/>
  <c r="L6" i="6" s="1"/>
  <c r="M6" i="6" s="1"/>
  <c r="K4" i="6"/>
  <c r="L4" i="6" s="1"/>
  <c r="M4" i="6" s="1"/>
</calcChain>
</file>

<file path=xl/sharedStrings.xml><?xml version="1.0" encoding="utf-8"?>
<sst xmlns="http://schemas.openxmlformats.org/spreadsheetml/2006/main" count="63" uniqueCount="59">
  <si>
    <t>alpha</t>
  </si>
  <si>
    <t>beta</t>
  </si>
  <si>
    <t>phi F</t>
  </si>
  <si>
    <t>phi D</t>
  </si>
  <si>
    <t>actual</t>
  </si>
  <si>
    <t>gs</t>
  </si>
  <si>
    <t>m</t>
  </si>
  <si>
    <t>Model Parameters</t>
  </si>
  <si>
    <t>P</t>
  </si>
  <si>
    <t>ts</t>
  </si>
  <si>
    <t>tx</t>
  </si>
  <si>
    <t>Total pollen deposited</t>
  </si>
  <si>
    <t>Probability outcross tube forms</t>
  </si>
  <si>
    <t>Probability self tube forms</t>
  </si>
  <si>
    <t>gx</t>
  </si>
  <si>
    <t>Outcross genetic death</t>
  </si>
  <si>
    <t>Plant</t>
  </si>
  <si>
    <t>xp</t>
  </si>
  <si>
    <t>xf</t>
  </si>
  <si>
    <t>v</t>
  </si>
  <si>
    <t>Fraction viable</t>
  </si>
  <si>
    <t>O sampled</t>
  </si>
  <si>
    <t>sigma f</t>
  </si>
  <si>
    <t>sigma d</t>
  </si>
  <si>
    <t>u f</t>
  </si>
  <si>
    <t>u d</t>
  </si>
  <si>
    <t>Selfed genetic death</t>
  </si>
  <si>
    <t>Fraction of ovules than can be developed</t>
  </si>
  <si>
    <t>z</t>
  </si>
  <si>
    <t>frac fert (f)</t>
  </si>
  <si>
    <t>frac ovules competiting for resources</t>
  </si>
  <si>
    <t>estimate 1</t>
  </si>
  <si>
    <t>estimate 2</t>
  </si>
  <si>
    <t>fert that develop (d)</t>
  </si>
  <si>
    <t>develop (fd)</t>
  </si>
  <si>
    <t>based on means for pure self and pure outcrossed</t>
  </si>
  <si>
    <t>mean of individual deltas based on pure self and pure outcrossed</t>
  </si>
  <si>
    <t>Ovules sampled per flower</t>
  </si>
  <si>
    <t>Between plant fertilzation variation</t>
  </si>
  <si>
    <t>Between plant development variation</t>
  </si>
  <si>
    <t>Within plant fertilzation variation</t>
  </si>
  <si>
    <t>Within plant development variation</t>
  </si>
  <si>
    <t>Simulated Data</t>
  </si>
  <si>
    <t>Pollination parameters</t>
  </si>
  <si>
    <t>Development parameters</t>
  </si>
  <si>
    <t>Variation parameters</t>
  </si>
  <si>
    <t>outcross fraction</t>
  </si>
  <si>
    <t>Ovules sampled</t>
  </si>
  <si>
    <t>Ovules fertilized</t>
  </si>
  <si>
    <t>Ovules developed</t>
  </si>
  <si>
    <t>Plant characteristics</t>
  </si>
  <si>
    <t>Standard approach</t>
  </si>
  <si>
    <t>Pure selfing fraction</t>
  </si>
  <si>
    <t>Pure outcross fraction</t>
  </si>
  <si>
    <t>inbreeding estimate</t>
  </si>
  <si>
    <t>Inbreeding depression estimates</t>
  </si>
  <si>
    <t>Simulated data used for figures (fractions rather than counts)</t>
  </si>
  <si>
    <t>Fertilized developed</t>
  </si>
  <si>
    <t>Outcross fraction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</si>
</sst>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MS Sans Serif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1" applyNumberFormat="0" applyFont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</cellStyleXfs>
  <cellXfs count="16">
    <xf numFmtId="0" fontId="0" fillId="0" borderId="0" xfId="0"/>
    <xf numFmtId="2" fontId="0" fillId="0" borderId="0" xfId="0" applyNumberFormat="1"/>
    <xf numFmtId="0" fontId="2" fillId="3" borderId="0" xfId="2"/>
    <xf numFmtId="0" fontId="2" fillId="4" borderId="0" xfId="3"/>
    <xf numFmtId="164" fontId="0" fillId="0" borderId="0" xfId="0" applyNumberFormat="1"/>
    <xf numFmtId="0" fontId="0" fillId="0" borderId="0" xfId="0" applyAlignment="1">
      <alignment wrapText="1"/>
    </xf>
    <xf numFmtId="0" fontId="1" fillId="6" borderId="0" xfId="5"/>
    <xf numFmtId="0" fontId="2" fillId="2" borderId="0" xfId="1" applyAlignment="1">
      <alignment wrapText="1"/>
    </xf>
    <xf numFmtId="0" fontId="0" fillId="5" borderId="1" xfId="4" applyFont="1"/>
    <xf numFmtId="0" fontId="0" fillId="5" borderId="1" xfId="4" applyNumberFormat="1" applyFont="1"/>
    <xf numFmtId="0" fontId="2" fillId="9" borderId="0" xfId="8"/>
    <xf numFmtId="0" fontId="2" fillId="10" borderId="0" xfId="9" applyAlignment="1">
      <alignment wrapText="1"/>
    </xf>
    <xf numFmtId="0" fontId="2" fillId="11" borderId="0" xfId="10"/>
    <xf numFmtId="0" fontId="2" fillId="12" borderId="0" xfId="11" applyAlignment="1">
      <alignment wrapText="1"/>
    </xf>
    <xf numFmtId="0" fontId="2" fillId="7" borderId="0" xfId="6"/>
    <xf numFmtId="0" fontId="1" fillId="8" borderId="0" xfId="7"/>
  </cellXfs>
  <cellStyles count="12">
    <cellStyle name="20% - Accent3" xfId="7" builtinId="38"/>
    <cellStyle name="40% - Accent2" xfId="5" builtinId="35"/>
    <cellStyle name="60% - Accent2" xfId="3" builtinId="36"/>
    <cellStyle name="60% - Accent4" xfId="9" builtinId="44"/>
    <cellStyle name="60% - Accent5" xfId="11" builtinId="48"/>
    <cellStyle name="Accent1" xfId="1" builtinId="29"/>
    <cellStyle name="Accent2" xfId="2" builtinId="33"/>
    <cellStyle name="Accent3" xfId="6" builtinId="37"/>
    <cellStyle name="Accent4" xfId="8" builtinId="41"/>
    <cellStyle name="Accent5" xfId="10" builtinId="45"/>
    <cellStyle name="Normal" xfId="0" builtinId="0"/>
    <cellStyle name="Note" xfId="4" builtinId="1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circle"/>
            <c:size val="7"/>
            <c:spPr>
              <a:solidFill>
                <a:schemeClr val="accent1"/>
              </a:solidFill>
            </c:spPr>
          </c:marker>
          <c:xVal>
            <c:numRef>
              <c:f>'Simulate data'!$G$2:$G$6</c:f>
              <c:numCache>
                <c:formatCode>0.000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'Simulate data'!$I$2:$I$6</c:f>
              <c:numCache>
                <c:formatCode>0.000</c:formatCode>
                <c:ptCount val="5"/>
                <c:pt idx="0">
                  <c:v>0.6</c:v>
                </c:pt>
                <c:pt idx="1">
                  <c:v>0.75</c:v>
                </c:pt>
                <c:pt idx="2">
                  <c:v>0.89999999999999991</c:v>
                </c:pt>
                <c:pt idx="3">
                  <c:v>0.9</c:v>
                </c:pt>
                <c:pt idx="4">
                  <c:v>0.9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marker>
            <c:symbol val="circle"/>
            <c:size val="4"/>
          </c:marker>
          <c:xVal>
            <c:numRef>
              <c:f>'Simulate data'!$N$19:$N$137</c:f>
              <c:numCache>
                <c:formatCode>General</c:formatCode>
                <c:ptCount val="11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6">
                  <c:v>0</c:v>
                </c:pt>
                <c:pt idx="7">
                  <c:v>0.25</c:v>
                </c:pt>
                <c:pt idx="8">
                  <c:v>0.5</c:v>
                </c:pt>
                <c:pt idx="9">
                  <c:v>0.75</c:v>
                </c:pt>
                <c:pt idx="10">
                  <c:v>1</c:v>
                </c:pt>
                <c:pt idx="12">
                  <c:v>0</c:v>
                </c:pt>
                <c:pt idx="13">
                  <c:v>0.25</c:v>
                </c:pt>
                <c:pt idx="14">
                  <c:v>0.5</c:v>
                </c:pt>
                <c:pt idx="15">
                  <c:v>0.75</c:v>
                </c:pt>
                <c:pt idx="16">
                  <c:v>1</c:v>
                </c:pt>
                <c:pt idx="18">
                  <c:v>0</c:v>
                </c:pt>
                <c:pt idx="19">
                  <c:v>0.25</c:v>
                </c:pt>
                <c:pt idx="20">
                  <c:v>0.5</c:v>
                </c:pt>
                <c:pt idx="21">
                  <c:v>0.75</c:v>
                </c:pt>
                <c:pt idx="22">
                  <c:v>1</c:v>
                </c:pt>
                <c:pt idx="24">
                  <c:v>0</c:v>
                </c:pt>
                <c:pt idx="25">
                  <c:v>0.25</c:v>
                </c:pt>
                <c:pt idx="26">
                  <c:v>0.5</c:v>
                </c:pt>
                <c:pt idx="27">
                  <c:v>0.75</c:v>
                </c:pt>
                <c:pt idx="28">
                  <c:v>1</c:v>
                </c:pt>
                <c:pt idx="30">
                  <c:v>0</c:v>
                </c:pt>
                <c:pt idx="31">
                  <c:v>0.25</c:v>
                </c:pt>
                <c:pt idx="32">
                  <c:v>0.5</c:v>
                </c:pt>
                <c:pt idx="33">
                  <c:v>0.75</c:v>
                </c:pt>
                <c:pt idx="34">
                  <c:v>1</c:v>
                </c:pt>
                <c:pt idx="36">
                  <c:v>0</c:v>
                </c:pt>
                <c:pt idx="37">
                  <c:v>0.25</c:v>
                </c:pt>
                <c:pt idx="38">
                  <c:v>0.5</c:v>
                </c:pt>
                <c:pt idx="39">
                  <c:v>0.75</c:v>
                </c:pt>
                <c:pt idx="40">
                  <c:v>1</c:v>
                </c:pt>
                <c:pt idx="42">
                  <c:v>0</c:v>
                </c:pt>
                <c:pt idx="43">
                  <c:v>0.25</c:v>
                </c:pt>
                <c:pt idx="44">
                  <c:v>0.5</c:v>
                </c:pt>
                <c:pt idx="45">
                  <c:v>0.75</c:v>
                </c:pt>
                <c:pt idx="46">
                  <c:v>1</c:v>
                </c:pt>
                <c:pt idx="48">
                  <c:v>0</c:v>
                </c:pt>
                <c:pt idx="49">
                  <c:v>0.25</c:v>
                </c:pt>
                <c:pt idx="50">
                  <c:v>0.5</c:v>
                </c:pt>
                <c:pt idx="51">
                  <c:v>0.75</c:v>
                </c:pt>
                <c:pt idx="52">
                  <c:v>1</c:v>
                </c:pt>
                <c:pt idx="54">
                  <c:v>0</c:v>
                </c:pt>
                <c:pt idx="55">
                  <c:v>0.25</c:v>
                </c:pt>
                <c:pt idx="56">
                  <c:v>0.5</c:v>
                </c:pt>
                <c:pt idx="57">
                  <c:v>0.75</c:v>
                </c:pt>
                <c:pt idx="58">
                  <c:v>1</c:v>
                </c:pt>
                <c:pt idx="60">
                  <c:v>0</c:v>
                </c:pt>
                <c:pt idx="61">
                  <c:v>0.25</c:v>
                </c:pt>
                <c:pt idx="62">
                  <c:v>0.5</c:v>
                </c:pt>
                <c:pt idx="63">
                  <c:v>0.75</c:v>
                </c:pt>
                <c:pt idx="64">
                  <c:v>1</c:v>
                </c:pt>
                <c:pt idx="66">
                  <c:v>0</c:v>
                </c:pt>
                <c:pt idx="67">
                  <c:v>0.25</c:v>
                </c:pt>
                <c:pt idx="68">
                  <c:v>0.5</c:v>
                </c:pt>
                <c:pt idx="69">
                  <c:v>0.75</c:v>
                </c:pt>
                <c:pt idx="70">
                  <c:v>1</c:v>
                </c:pt>
                <c:pt idx="72">
                  <c:v>0</c:v>
                </c:pt>
                <c:pt idx="73">
                  <c:v>0.25</c:v>
                </c:pt>
                <c:pt idx="74">
                  <c:v>0.5</c:v>
                </c:pt>
                <c:pt idx="75">
                  <c:v>0.75</c:v>
                </c:pt>
                <c:pt idx="76">
                  <c:v>1</c:v>
                </c:pt>
                <c:pt idx="78">
                  <c:v>0</c:v>
                </c:pt>
                <c:pt idx="79">
                  <c:v>0.25</c:v>
                </c:pt>
                <c:pt idx="80">
                  <c:v>0.5</c:v>
                </c:pt>
                <c:pt idx="81">
                  <c:v>0.75</c:v>
                </c:pt>
                <c:pt idx="82">
                  <c:v>1</c:v>
                </c:pt>
                <c:pt idx="84">
                  <c:v>0</c:v>
                </c:pt>
                <c:pt idx="85">
                  <c:v>0.25</c:v>
                </c:pt>
                <c:pt idx="86">
                  <c:v>0.5</c:v>
                </c:pt>
                <c:pt idx="87">
                  <c:v>0.75</c:v>
                </c:pt>
                <c:pt idx="88">
                  <c:v>1</c:v>
                </c:pt>
                <c:pt idx="90">
                  <c:v>0</c:v>
                </c:pt>
                <c:pt idx="91">
                  <c:v>0.25</c:v>
                </c:pt>
                <c:pt idx="92">
                  <c:v>0.5</c:v>
                </c:pt>
                <c:pt idx="93">
                  <c:v>0.75</c:v>
                </c:pt>
                <c:pt idx="94">
                  <c:v>1</c:v>
                </c:pt>
                <c:pt idx="96">
                  <c:v>0</c:v>
                </c:pt>
                <c:pt idx="97">
                  <c:v>0.25</c:v>
                </c:pt>
                <c:pt idx="98">
                  <c:v>0.5</c:v>
                </c:pt>
                <c:pt idx="99">
                  <c:v>0.75</c:v>
                </c:pt>
                <c:pt idx="100">
                  <c:v>1</c:v>
                </c:pt>
                <c:pt idx="102">
                  <c:v>0</c:v>
                </c:pt>
                <c:pt idx="103">
                  <c:v>0.25</c:v>
                </c:pt>
                <c:pt idx="104">
                  <c:v>0.5</c:v>
                </c:pt>
                <c:pt idx="105">
                  <c:v>0.75</c:v>
                </c:pt>
                <c:pt idx="106">
                  <c:v>1</c:v>
                </c:pt>
                <c:pt idx="108">
                  <c:v>0</c:v>
                </c:pt>
                <c:pt idx="109">
                  <c:v>0.25</c:v>
                </c:pt>
                <c:pt idx="110">
                  <c:v>0.5</c:v>
                </c:pt>
                <c:pt idx="111">
                  <c:v>0.75</c:v>
                </c:pt>
                <c:pt idx="112">
                  <c:v>1</c:v>
                </c:pt>
                <c:pt idx="114">
                  <c:v>0</c:v>
                </c:pt>
                <c:pt idx="115">
                  <c:v>0.25</c:v>
                </c:pt>
                <c:pt idx="116">
                  <c:v>0.5</c:v>
                </c:pt>
                <c:pt idx="117">
                  <c:v>0.75</c:v>
                </c:pt>
                <c:pt idx="118">
                  <c:v>1</c:v>
                </c:pt>
              </c:numCache>
            </c:numRef>
          </c:xVal>
          <c:yVal>
            <c:numRef>
              <c:f>'Simulate data'!$O$19:$O$137</c:f>
              <c:numCache>
                <c:formatCode>General</c:formatCode>
                <c:ptCount val="119"/>
                <c:pt idx="0">
                  <c:v>0.44</c:v>
                </c:pt>
                <c:pt idx="1">
                  <c:v>0.72</c:v>
                </c:pt>
                <c:pt idx="2">
                  <c:v>0.66</c:v>
                </c:pt>
                <c:pt idx="3">
                  <c:v>0.9</c:v>
                </c:pt>
                <c:pt idx="4">
                  <c:v>0.62</c:v>
                </c:pt>
                <c:pt idx="6">
                  <c:v>0.72</c:v>
                </c:pt>
                <c:pt idx="7">
                  <c:v>0.48</c:v>
                </c:pt>
                <c:pt idx="8">
                  <c:v>0.92</c:v>
                </c:pt>
                <c:pt idx="9">
                  <c:v>0.94</c:v>
                </c:pt>
                <c:pt idx="10">
                  <c:v>0.94</c:v>
                </c:pt>
                <c:pt idx="12">
                  <c:v>0.5</c:v>
                </c:pt>
                <c:pt idx="13">
                  <c:v>0.94</c:v>
                </c:pt>
                <c:pt idx="14">
                  <c:v>0.64</c:v>
                </c:pt>
                <c:pt idx="15">
                  <c:v>0.66</c:v>
                </c:pt>
                <c:pt idx="16">
                  <c:v>0.84</c:v>
                </c:pt>
                <c:pt idx="18">
                  <c:v>0.66</c:v>
                </c:pt>
                <c:pt idx="19">
                  <c:v>0.84</c:v>
                </c:pt>
                <c:pt idx="20">
                  <c:v>0.86</c:v>
                </c:pt>
                <c:pt idx="21">
                  <c:v>1</c:v>
                </c:pt>
                <c:pt idx="22">
                  <c:v>0.88</c:v>
                </c:pt>
                <c:pt idx="24">
                  <c:v>0.52</c:v>
                </c:pt>
                <c:pt idx="25">
                  <c:v>0.54</c:v>
                </c:pt>
                <c:pt idx="26">
                  <c:v>0.96</c:v>
                </c:pt>
                <c:pt idx="27">
                  <c:v>0.82</c:v>
                </c:pt>
                <c:pt idx="28">
                  <c:v>0.86</c:v>
                </c:pt>
                <c:pt idx="30">
                  <c:v>0.5</c:v>
                </c:pt>
                <c:pt idx="31">
                  <c:v>0.42</c:v>
                </c:pt>
                <c:pt idx="32">
                  <c:v>0.92</c:v>
                </c:pt>
                <c:pt idx="33">
                  <c:v>0.84</c:v>
                </c:pt>
                <c:pt idx="34">
                  <c:v>0.98</c:v>
                </c:pt>
                <c:pt idx="36">
                  <c:v>0.57999999999999996</c:v>
                </c:pt>
                <c:pt idx="37">
                  <c:v>0.54</c:v>
                </c:pt>
                <c:pt idx="38">
                  <c:v>0.78</c:v>
                </c:pt>
                <c:pt idx="39">
                  <c:v>0.76</c:v>
                </c:pt>
                <c:pt idx="40">
                  <c:v>0.98</c:v>
                </c:pt>
                <c:pt idx="42">
                  <c:v>0.66</c:v>
                </c:pt>
                <c:pt idx="43">
                  <c:v>0.64</c:v>
                </c:pt>
                <c:pt idx="44">
                  <c:v>0.94</c:v>
                </c:pt>
                <c:pt idx="45">
                  <c:v>0.94</c:v>
                </c:pt>
                <c:pt idx="46">
                  <c:v>0.94</c:v>
                </c:pt>
                <c:pt idx="48">
                  <c:v>0.56000000000000005</c:v>
                </c:pt>
                <c:pt idx="49">
                  <c:v>0.86</c:v>
                </c:pt>
                <c:pt idx="50">
                  <c:v>0.88</c:v>
                </c:pt>
                <c:pt idx="51">
                  <c:v>0.98</c:v>
                </c:pt>
                <c:pt idx="52">
                  <c:v>0.94</c:v>
                </c:pt>
                <c:pt idx="54">
                  <c:v>0.8</c:v>
                </c:pt>
                <c:pt idx="55">
                  <c:v>0.96</c:v>
                </c:pt>
                <c:pt idx="56">
                  <c:v>0.82</c:v>
                </c:pt>
                <c:pt idx="57">
                  <c:v>0.92</c:v>
                </c:pt>
                <c:pt idx="58">
                  <c:v>1</c:v>
                </c:pt>
                <c:pt idx="60">
                  <c:v>0.38</c:v>
                </c:pt>
                <c:pt idx="61">
                  <c:v>0.86</c:v>
                </c:pt>
                <c:pt idx="62">
                  <c:v>0.84</c:v>
                </c:pt>
                <c:pt idx="63">
                  <c:v>0.92</c:v>
                </c:pt>
                <c:pt idx="64">
                  <c:v>0.98</c:v>
                </c:pt>
                <c:pt idx="66">
                  <c:v>0.68</c:v>
                </c:pt>
                <c:pt idx="67">
                  <c:v>0.76</c:v>
                </c:pt>
                <c:pt idx="68">
                  <c:v>1</c:v>
                </c:pt>
                <c:pt idx="69">
                  <c:v>0.78</c:v>
                </c:pt>
                <c:pt idx="70">
                  <c:v>0.7</c:v>
                </c:pt>
                <c:pt idx="72">
                  <c:v>0.54</c:v>
                </c:pt>
                <c:pt idx="73">
                  <c:v>0.6</c:v>
                </c:pt>
                <c:pt idx="74">
                  <c:v>0.84</c:v>
                </c:pt>
                <c:pt idx="75">
                  <c:v>0.98</c:v>
                </c:pt>
                <c:pt idx="76">
                  <c:v>0.86</c:v>
                </c:pt>
                <c:pt idx="78">
                  <c:v>0.44</c:v>
                </c:pt>
                <c:pt idx="79">
                  <c:v>0.82</c:v>
                </c:pt>
                <c:pt idx="80">
                  <c:v>0.84</c:v>
                </c:pt>
                <c:pt idx="81">
                  <c:v>1</c:v>
                </c:pt>
                <c:pt idx="82">
                  <c:v>0.96</c:v>
                </c:pt>
                <c:pt idx="84">
                  <c:v>0.78</c:v>
                </c:pt>
                <c:pt idx="85">
                  <c:v>0.92</c:v>
                </c:pt>
                <c:pt idx="86">
                  <c:v>0.98</c:v>
                </c:pt>
                <c:pt idx="87">
                  <c:v>0.96</c:v>
                </c:pt>
                <c:pt idx="88">
                  <c:v>1</c:v>
                </c:pt>
                <c:pt idx="90">
                  <c:v>0.16</c:v>
                </c:pt>
                <c:pt idx="91">
                  <c:v>0.94</c:v>
                </c:pt>
                <c:pt idx="92">
                  <c:v>1</c:v>
                </c:pt>
                <c:pt idx="93">
                  <c:v>0.94</c:v>
                </c:pt>
                <c:pt idx="94">
                  <c:v>0.96</c:v>
                </c:pt>
                <c:pt idx="96">
                  <c:v>0.57999999999999996</c:v>
                </c:pt>
                <c:pt idx="97">
                  <c:v>0.66</c:v>
                </c:pt>
                <c:pt idx="98">
                  <c:v>0.96</c:v>
                </c:pt>
                <c:pt idx="99">
                  <c:v>0.96</c:v>
                </c:pt>
                <c:pt idx="100">
                  <c:v>1</c:v>
                </c:pt>
                <c:pt idx="102">
                  <c:v>0.84</c:v>
                </c:pt>
                <c:pt idx="103">
                  <c:v>0.57999999999999996</c:v>
                </c:pt>
                <c:pt idx="104">
                  <c:v>0.96</c:v>
                </c:pt>
                <c:pt idx="105">
                  <c:v>0.76</c:v>
                </c:pt>
                <c:pt idx="106">
                  <c:v>0.9</c:v>
                </c:pt>
                <c:pt idx="108">
                  <c:v>0.76</c:v>
                </c:pt>
                <c:pt idx="109">
                  <c:v>0.74</c:v>
                </c:pt>
                <c:pt idx="110">
                  <c:v>0.64</c:v>
                </c:pt>
                <c:pt idx="111">
                  <c:v>0.9</c:v>
                </c:pt>
                <c:pt idx="112">
                  <c:v>0.62</c:v>
                </c:pt>
                <c:pt idx="114">
                  <c:v>0.8</c:v>
                </c:pt>
                <c:pt idx="115">
                  <c:v>0.57999999999999996</c:v>
                </c:pt>
                <c:pt idx="116">
                  <c:v>0.68</c:v>
                </c:pt>
                <c:pt idx="117">
                  <c:v>0.86</c:v>
                </c:pt>
                <c:pt idx="118">
                  <c:v>0.57999999999999996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51392"/>
        <c:axId val="179453312"/>
      </c:scatterChart>
      <c:valAx>
        <c:axId val="179451392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Outcross fraction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9453312"/>
        <c:crosses val="autoZero"/>
        <c:crossBetween val="midCat"/>
      </c:valAx>
      <c:valAx>
        <c:axId val="179453312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Fraction fertilised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94513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circle"/>
            <c:size val="7"/>
            <c:spPr>
              <a:solidFill>
                <a:schemeClr val="accent1"/>
              </a:solidFill>
            </c:spPr>
          </c:marker>
          <c:xVal>
            <c:numRef>
              <c:f>'Simulate data'!$G$2:$G$6</c:f>
              <c:numCache>
                <c:formatCode>0.000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'Simulate data'!$L$2:$L$6</c:f>
              <c:numCache>
                <c:formatCode>0.000</c:formatCode>
                <c:ptCount val="5"/>
                <c:pt idx="0">
                  <c:v>0.4</c:v>
                </c:pt>
                <c:pt idx="1">
                  <c:v>0.56000000000000005</c:v>
                </c:pt>
                <c:pt idx="2">
                  <c:v>0.66666666666666674</c:v>
                </c:pt>
                <c:pt idx="3">
                  <c:v>0.66666666666666663</c:v>
                </c:pt>
                <c:pt idx="4">
                  <c:v>0.66666666666666663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marker>
            <c:symbol val="circle"/>
            <c:size val="4"/>
          </c:marker>
          <c:xVal>
            <c:numRef>
              <c:f>'Simulate data'!$N$19:$N$137</c:f>
              <c:numCache>
                <c:formatCode>General</c:formatCode>
                <c:ptCount val="11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6">
                  <c:v>0</c:v>
                </c:pt>
                <c:pt idx="7">
                  <c:v>0.25</c:v>
                </c:pt>
                <c:pt idx="8">
                  <c:v>0.5</c:v>
                </c:pt>
                <c:pt idx="9">
                  <c:v>0.75</c:v>
                </c:pt>
                <c:pt idx="10">
                  <c:v>1</c:v>
                </c:pt>
                <c:pt idx="12">
                  <c:v>0</c:v>
                </c:pt>
                <c:pt idx="13">
                  <c:v>0.25</c:v>
                </c:pt>
                <c:pt idx="14">
                  <c:v>0.5</c:v>
                </c:pt>
                <c:pt idx="15">
                  <c:v>0.75</c:v>
                </c:pt>
                <c:pt idx="16">
                  <c:v>1</c:v>
                </c:pt>
                <c:pt idx="18">
                  <c:v>0</c:v>
                </c:pt>
                <c:pt idx="19">
                  <c:v>0.25</c:v>
                </c:pt>
                <c:pt idx="20">
                  <c:v>0.5</c:v>
                </c:pt>
                <c:pt idx="21">
                  <c:v>0.75</c:v>
                </c:pt>
                <c:pt idx="22">
                  <c:v>1</c:v>
                </c:pt>
                <c:pt idx="24">
                  <c:v>0</c:v>
                </c:pt>
                <c:pt idx="25">
                  <c:v>0.25</c:v>
                </c:pt>
                <c:pt idx="26">
                  <c:v>0.5</c:v>
                </c:pt>
                <c:pt idx="27">
                  <c:v>0.75</c:v>
                </c:pt>
                <c:pt idx="28">
                  <c:v>1</c:v>
                </c:pt>
                <c:pt idx="30">
                  <c:v>0</c:v>
                </c:pt>
                <c:pt idx="31">
                  <c:v>0.25</c:v>
                </c:pt>
                <c:pt idx="32">
                  <c:v>0.5</c:v>
                </c:pt>
                <c:pt idx="33">
                  <c:v>0.75</c:v>
                </c:pt>
                <c:pt idx="34">
                  <c:v>1</c:v>
                </c:pt>
                <c:pt idx="36">
                  <c:v>0</c:v>
                </c:pt>
                <c:pt idx="37">
                  <c:v>0.25</c:v>
                </c:pt>
                <c:pt idx="38">
                  <c:v>0.5</c:v>
                </c:pt>
                <c:pt idx="39">
                  <c:v>0.75</c:v>
                </c:pt>
                <c:pt idx="40">
                  <c:v>1</c:v>
                </c:pt>
                <c:pt idx="42">
                  <c:v>0</c:v>
                </c:pt>
                <c:pt idx="43">
                  <c:v>0.25</c:v>
                </c:pt>
                <c:pt idx="44">
                  <c:v>0.5</c:v>
                </c:pt>
                <c:pt idx="45">
                  <c:v>0.75</c:v>
                </c:pt>
                <c:pt idx="46">
                  <c:v>1</c:v>
                </c:pt>
                <c:pt idx="48">
                  <c:v>0</c:v>
                </c:pt>
                <c:pt idx="49">
                  <c:v>0.25</c:v>
                </c:pt>
                <c:pt idx="50">
                  <c:v>0.5</c:v>
                </c:pt>
                <c:pt idx="51">
                  <c:v>0.75</c:v>
                </c:pt>
                <c:pt idx="52">
                  <c:v>1</c:v>
                </c:pt>
                <c:pt idx="54">
                  <c:v>0</c:v>
                </c:pt>
                <c:pt idx="55">
                  <c:v>0.25</c:v>
                </c:pt>
                <c:pt idx="56">
                  <c:v>0.5</c:v>
                </c:pt>
                <c:pt idx="57">
                  <c:v>0.75</c:v>
                </c:pt>
                <c:pt idx="58">
                  <c:v>1</c:v>
                </c:pt>
                <c:pt idx="60">
                  <c:v>0</c:v>
                </c:pt>
                <c:pt idx="61">
                  <c:v>0.25</c:v>
                </c:pt>
                <c:pt idx="62">
                  <c:v>0.5</c:v>
                </c:pt>
                <c:pt idx="63">
                  <c:v>0.75</c:v>
                </c:pt>
                <c:pt idx="64">
                  <c:v>1</c:v>
                </c:pt>
                <c:pt idx="66">
                  <c:v>0</c:v>
                </c:pt>
                <c:pt idx="67">
                  <c:v>0.25</c:v>
                </c:pt>
                <c:pt idx="68">
                  <c:v>0.5</c:v>
                </c:pt>
                <c:pt idx="69">
                  <c:v>0.75</c:v>
                </c:pt>
                <c:pt idx="70">
                  <c:v>1</c:v>
                </c:pt>
                <c:pt idx="72">
                  <c:v>0</c:v>
                </c:pt>
                <c:pt idx="73">
                  <c:v>0.25</c:v>
                </c:pt>
                <c:pt idx="74">
                  <c:v>0.5</c:v>
                </c:pt>
                <c:pt idx="75">
                  <c:v>0.75</c:v>
                </c:pt>
                <c:pt idx="76">
                  <c:v>1</c:v>
                </c:pt>
                <c:pt idx="78">
                  <c:v>0</c:v>
                </c:pt>
                <c:pt idx="79">
                  <c:v>0.25</c:v>
                </c:pt>
                <c:pt idx="80">
                  <c:v>0.5</c:v>
                </c:pt>
                <c:pt idx="81">
                  <c:v>0.75</c:v>
                </c:pt>
                <c:pt idx="82">
                  <c:v>1</c:v>
                </c:pt>
                <c:pt idx="84">
                  <c:v>0</c:v>
                </c:pt>
                <c:pt idx="85">
                  <c:v>0.25</c:v>
                </c:pt>
                <c:pt idx="86">
                  <c:v>0.5</c:v>
                </c:pt>
                <c:pt idx="87">
                  <c:v>0.75</c:v>
                </c:pt>
                <c:pt idx="88">
                  <c:v>1</c:v>
                </c:pt>
                <c:pt idx="90">
                  <c:v>0</c:v>
                </c:pt>
                <c:pt idx="91">
                  <c:v>0.25</c:v>
                </c:pt>
                <c:pt idx="92">
                  <c:v>0.5</c:v>
                </c:pt>
                <c:pt idx="93">
                  <c:v>0.75</c:v>
                </c:pt>
                <c:pt idx="94">
                  <c:v>1</c:v>
                </c:pt>
                <c:pt idx="96">
                  <c:v>0</c:v>
                </c:pt>
                <c:pt idx="97">
                  <c:v>0.25</c:v>
                </c:pt>
                <c:pt idx="98">
                  <c:v>0.5</c:v>
                </c:pt>
                <c:pt idx="99">
                  <c:v>0.75</c:v>
                </c:pt>
                <c:pt idx="100">
                  <c:v>1</c:v>
                </c:pt>
                <c:pt idx="102">
                  <c:v>0</c:v>
                </c:pt>
                <c:pt idx="103">
                  <c:v>0.25</c:v>
                </c:pt>
                <c:pt idx="104">
                  <c:v>0.5</c:v>
                </c:pt>
                <c:pt idx="105">
                  <c:v>0.75</c:v>
                </c:pt>
                <c:pt idx="106">
                  <c:v>1</c:v>
                </c:pt>
                <c:pt idx="108">
                  <c:v>0</c:v>
                </c:pt>
                <c:pt idx="109">
                  <c:v>0.25</c:v>
                </c:pt>
                <c:pt idx="110">
                  <c:v>0.5</c:v>
                </c:pt>
                <c:pt idx="111">
                  <c:v>0.75</c:v>
                </c:pt>
                <c:pt idx="112">
                  <c:v>1</c:v>
                </c:pt>
                <c:pt idx="114">
                  <c:v>0</c:v>
                </c:pt>
                <c:pt idx="115">
                  <c:v>0.25</c:v>
                </c:pt>
                <c:pt idx="116">
                  <c:v>0.5</c:v>
                </c:pt>
                <c:pt idx="117">
                  <c:v>0.75</c:v>
                </c:pt>
                <c:pt idx="118">
                  <c:v>1</c:v>
                </c:pt>
              </c:numCache>
            </c:numRef>
          </c:xVal>
          <c:yVal>
            <c:numRef>
              <c:f>'Simulate data'!$P$19:$P$137</c:f>
              <c:numCache>
                <c:formatCode>General</c:formatCode>
                <c:ptCount val="119"/>
                <c:pt idx="0">
                  <c:v>0.18181818181818182</c:v>
                </c:pt>
                <c:pt idx="1">
                  <c:v>0.47222222222222221</c:v>
                </c:pt>
                <c:pt idx="2">
                  <c:v>0.5757575757575758</c:v>
                </c:pt>
                <c:pt idx="3">
                  <c:v>0.6</c:v>
                </c:pt>
                <c:pt idx="4">
                  <c:v>0.70967741935483875</c:v>
                </c:pt>
                <c:pt idx="6">
                  <c:v>0.1388888888888889</c:v>
                </c:pt>
                <c:pt idx="7">
                  <c:v>0.70833333333333337</c:v>
                </c:pt>
                <c:pt idx="8">
                  <c:v>0.47826086956521741</c:v>
                </c:pt>
                <c:pt idx="9">
                  <c:v>0.72340425531914898</c:v>
                </c:pt>
                <c:pt idx="10">
                  <c:v>0.48936170212765956</c:v>
                </c:pt>
                <c:pt idx="12">
                  <c:v>0.4</c:v>
                </c:pt>
                <c:pt idx="13">
                  <c:v>0.38297872340425532</c:v>
                </c:pt>
                <c:pt idx="14">
                  <c:v>0.3125</c:v>
                </c:pt>
                <c:pt idx="15">
                  <c:v>0.75757575757575757</c:v>
                </c:pt>
                <c:pt idx="16">
                  <c:v>0.76190476190476186</c:v>
                </c:pt>
                <c:pt idx="18">
                  <c:v>0.39393939393939392</c:v>
                </c:pt>
                <c:pt idx="19">
                  <c:v>0.5714285714285714</c:v>
                </c:pt>
                <c:pt idx="20">
                  <c:v>0.39534883720930231</c:v>
                </c:pt>
                <c:pt idx="21">
                  <c:v>0.44</c:v>
                </c:pt>
                <c:pt idx="22">
                  <c:v>0.40909090909090912</c:v>
                </c:pt>
                <c:pt idx="24">
                  <c:v>0.30769230769230771</c:v>
                </c:pt>
                <c:pt idx="25">
                  <c:v>0.55555555555555558</c:v>
                </c:pt>
                <c:pt idx="26">
                  <c:v>0.58333333333333337</c:v>
                </c:pt>
                <c:pt idx="27">
                  <c:v>0.34146341463414637</c:v>
                </c:pt>
                <c:pt idx="28">
                  <c:v>0.7441860465116279</c:v>
                </c:pt>
                <c:pt idx="30">
                  <c:v>0.32</c:v>
                </c:pt>
                <c:pt idx="31">
                  <c:v>0.42857142857142855</c:v>
                </c:pt>
                <c:pt idx="32">
                  <c:v>0.63043478260869568</c:v>
                </c:pt>
                <c:pt idx="33">
                  <c:v>0.42857142857142855</c:v>
                </c:pt>
                <c:pt idx="34">
                  <c:v>0.40816326530612246</c:v>
                </c:pt>
                <c:pt idx="36">
                  <c:v>0.58620689655172409</c:v>
                </c:pt>
                <c:pt idx="37">
                  <c:v>0.55555555555555558</c:v>
                </c:pt>
                <c:pt idx="38">
                  <c:v>0.66666666666666663</c:v>
                </c:pt>
                <c:pt idx="39">
                  <c:v>0.63157894736842102</c:v>
                </c:pt>
                <c:pt idx="40">
                  <c:v>0.75510204081632648</c:v>
                </c:pt>
                <c:pt idx="42">
                  <c:v>0.60606060606060608</c:v>
                </c:pt>
                <c:pt idx="43">
                  <c:v>0.34375</c:v>
                </c:pt>
                <c:pt idx="44">
                  <c:v>0.65957446808510634</c:v>
                </c:pt>
                <c:pt idx="45">
                  <c:v>0.53191489361702127</c:v>
                </c:pt>
                <c:pt idx="46">
                  <c:v>0.7021276595744681</c:v>
                </c:pt>
                <c:pt idx="48">
                  <c:v>0.6428571428571429</c:v>
                </c:pt>
                <c:pt idx="49">
                  <c:v>0.34883720930232559</c:v>
                </c:pt>
                <c:pt idx="50">
                  <c:v>0.52272727272727271</c:v>
                </c:pt>
                <c:pt idx="51">
                  <c:v>0.61224489795918369</c:v>
                </c:pt>
                <c:pt idx="52">
                  <c:v>0.76595744680851063</c:v>
                </c:pt>
                <c:pt idx="54">
                  <c:v>0.3</c:v>
                </c:pt>
                <c:pt idx="55">
                  <c:v>0.41666666666666669</c:v>
                </c:pt>
                <c:pt idx="56">
                  <c:v>0.75609756097560976</c:v>
                </c:pt>
                <c:pt idx="57">
                  <c:v>0.28260869565217389</c:v>
                </c:pt>
                <c:pt idx="58">
                  <c:v>0.68</c:v>
                </c:pt>
                <c:pt idx="60">
                  <c:v>0.26315789473684209</c:v>
                </c:pt>
                <c:pt idx="61">
                  <c:v>0.41860465116279072</c:v>
                </c:pt>
                <c:pt idx="62">
                  <c:v>0.69047619047619047</c:v>
                </c:pt>
                <c:pt idx="63">
                  <c:v>0.58695652173913049</c:v>
                </c:pt>
                <c:pt idx="64">
                  <c:v>0.65306122448979587</c:v>
                </c:pt>
                <c:pt idx="66">
                  <c:v>0.47058823529411764</c:v>
                </c:pt>
                <c:pt idx="67">
                  <c:v>0.60526315789473684</c:v>
                </c:pt>
                <c:pt idx="68">
                  <c:v>0.48</c:v>
                </c:pt>
                <c:pt idx="69">
                  <c:v>0.53846153846153844</c:v>
                </c:pt>
                <c:pt idx="70">
                  <c:v>0.7142857142857143</c:v>
                </c:pt>
                <c:pt idx="72">
                  <c:v>0.51851851851851849</c:v>
                </c:pt>
                <c:pt idx="73">
                  <c:v>0.3</c:v>
                </c:pt>
                <c:pt idx="74">
                  <c:v>0.69047619047619047</c:v>
                </c:pt>
                <c:pt idx="75">
                  <c:v>0.61224489795918369</c:v>
                </c:pt>
                <c:pt idx="76">
                  <c:v>0.76744186046511631</c:v>
                </c:pt>
                <c:pt idx="78">
                  <c:v>0.27272727272727271</c:v>
                </c:pt>
                <c:pt idx="79">
                  <c:v>0.53658536585365857</c:v>
                </c:pt>
                <c:pt idx="80">
                  <c:v>0.83333333333333337</c:v>
                </c:pt>
                <c:pt idx="81">
                  <c:v>0.46</c:v>
                </c:pt>
                <c:pt idx="82">
                  <c:v>0.79166666666666663</c:v>
                </c:pt>
                <c:pt idx="84">
                  <c:v>0.61538461538461542</c:v>
                </c:pt>
                <c:pt idx="85">
                  <c:v>0.52173913043478259</c:v>
                </c:pt>
                <c:pt idx="86">
                  <c:v>0.75510204081632648</c:v>
                </c:pt>
                <c:pt idx="87">
                  <c:v>0.64583333333333337</c:v>
                </c:pt>
                <c:pt idx="88">
                  <c:v>0.88</c:v>
                </c:pt>
                <c:pt idx="90">
                  <c:v>0.5</c:v>
                </c:pt>
                <c:pt idx="91">
                  <c:v>0.85106382978723405</c:v>
                </c:pt>
                <c:pt idx="92">
                  <c:v>0.46</c:v>
                </c:pt>
                <c:pt idx="93">
                  <c:v>0.27659574468085107</c:v>
                </c:pt>
                <c:pt idx="94">
                  <c:v>0.66666666666666663</c:v>
                </c:pt>
                <c:pt idx="96">
                  <c:v>0.31034482758620691</c:v>
                </c:pt>
                <c:pt idx="97">
                  <c:v>0.60606060606060608</c:v>
                </c:pt>
                <c:pt idx="98">
                  <c:v>0.58333333333333337</c:v>
                </c:pt>
                <c:pt idx="99">
                  <c:v>0.52083333333333337</c:v>
                </c:pt>
                <c:pt idx="100">
                  <c:v>0.92</c:v>
                </c:pt>
                <c:pt idx="102">
                  <c:v>0.6428571428571429</c:v>
                </c:pt>
                <c:pt idx="103">
                  <c:v>0.27586206896551724</c:v>
                </c:pt>
                <c:pt idx="104">
                  <c:v>0.35416666666666669</c:v>
                </c:pt>
                <c:pt idx="105">
                  <c:v>0.63157894736842102</c:v>
                </c:pt>
                <c:pt idx="106">
                  <c:v>0.66666666666666663</c:v>
                </c:pt>
                <c:pt idx="108">
                  <c:v>0.42105263157894735</c:v>
                </c:pt>
                <c:pt idx="109">
                  <c:v>0.6216216216216216</c:v>
                </c:pt>
                <c:pt idx="110">
                  <c:v>0.4375</c:v>
                </c:pt>
                <c:pt idx="111">
                  <c:v>0.53333333333333333</c:v>
                </c:pt>
                <c:pt idx="112">
                  <c:v>0.90322580645161288</c:v>
                </c:pt>
                <c:pt idx="114">
                  <c:v>0.45</c:v>
                </c:pt>
                <c:pt idx="115">
                  <c:v>0.44827586206896552</c:v>
                </c:pt>
                <c:pt idx="116">
                  <c:v>0.70588235294117652</c:v>
                </c:pt>
                <c:pt idx="117">
                  <c:v>0.67441860465116277</c:v>
                </c:pt>
                <c:pt idx="118">
                  <c:v>0.44827586206896552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86720"/>
        <c:axId val="179488640"/>
      </c:scatterChart>
      <c:valAx>
        <c:axId val="179486720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Outcross fraction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9488640"/>
        <c:crosses val="autoZero"/>
        <c:crossBetween val="midCat"/>
      </c:valAx>
      <c:valAx>
        <c:axId val="179488640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Fertilised</a:t>
                </a:r>
                <a:r>
                  <a:rPr lang="en-US" baseline="0"/>
                  <a:t> that develop</a:t>
                </a:r>
                <a:endParaRPr lang="en-US"/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94867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circle"/>
            <c:size val="7"/>
            <c:spPr>
              <a:solidFill>
                <a:schemeClr val="accent1"/>
              </a:solidFill>
            </c:spPr>
          </c:marker>
          <c:xVal>
            <c:numRef>
              <c:f>'Simulate data'!$G$2:$G$6</c:f>
              <c:numCache>
                <c:formatCode>0.000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'Simulate data'!$M$2:$M$6</c:f>
              <c:numCache>
                <c:formatCode>0.000</c:formatCode>
                <c:ptCount val="5"/>
                <c:pt idx="0">
                  <c:v>0.24</c:v>
                </c:pt>
                <c:pt idx="1">
                  <c:v>0.42000000000000004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marker>
            <c:symbol val="circle"/>
            <c:size val="4"/>
          </c:marker>
          <c:xVal>
            <c:numRef>
              <c:f>'Simulate data'!$N$19:$N$137</c:f>
              <c:numCache>
                <c:formatCode>General</c:formatCode>
                <c:ptCount val="11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6">
                  <c:v>0</c:v>
                </c:pt>
                <c:pt idx="7">
                  <c:v>0.25</c:v>
                </c:pt>
                <c:pt idx="8">
                  <c:v>0.5</c:v>
                </c:pt>
                <c:pt idx="9">
                  <c:v>0.75</c:v>
                </c:pt>
                <c:pt idx="10">
                  <c:v>1</c:v>
                </c:pt>
                <c:pt idx="12">
                  <c:v>0</c:v>
                </c:pt>
                <c:pt idx="13">
                  <c:v>0.25</c:v>
                </c:pt>
                <c:pt idx="14">
                  <c:v>0.5</c:v>
                </c:pt>
                <c:pt idx="15">
                  <c:v>0.75</c:v>
                </c:pt>
                <c:pt idx="16">
                  <c:v>1</c:v>
                </c:pt>
                <c:pt idx="18">
                  <c:v>0</c:v>
                </c:pt>
                <c:pt idx="19">
                  <c:v>0.25</c:v>
                </c:pt>
                <c:pt idx="20">
                  <c:v>0.5</c:v>
                </c:pt>
                <c:pt idx="21">
                  <c:v>0.75</c:v>
                </c:pt>
                <c:pt idx="22">
                  <c:v>1</c:v>
                </c:pt>
                <c:pt idx="24">
                  <c:v>0</c:v>
                </c:pt>
                <c:pt idx="25">
                  <c:v>0.25</c:v>
                </c:pt>
                <c:pt idx="26">
                  <c:v>0.5</c:v>
                </c:pt>
                <c:pt idx="27">
                  <c:v>0.75</c:v>
                </c:pt>
                <c:pt idx="28">
                  <c:v>1</c:v>
                </c:pt>
                <c:pt idx="30">
                  <c:v>0</c:v>
                </c:pt>
                <c:pt idx="31">
                  <c:v>0.25</c:v>
                </c:pt>
                <c:pt idx="32">
                  <c:v>0.5</c:v>
                </c:pt>
                <c:pt idx="33">
                  <c:v>0.75</c:v>
                </c:pt>
                <c:pt idx="34">
                  <c:v>1</c:v>
                </c:pt>
                <c:pt idx="36">
                  <c:v>0</c:v>
                </c:pt>
                <c:pt idx="37">
                  <c:v>0.25</c:v>
                </c:pt>
                <c:pt idx="38">
                  <c:v>0.5</c:v>
                </c:pt>
                <c:pt idx="39">
                  <c:v>0.75</c:v>
                </c:pt>
                <c:pt idx="40">
                  <c:v>1</c:v>
                </c:pt>
                <c:pt idx="42">
                  <c:v>0</c:v>
                </c:pt>
                <c:pt idx="43">
                  <c:v>0.25</c:v>
                </c:pt>
                <c:pt idx="44">
                  <c:v>0.5</c:v>
                </c:pt>
                <c:pt idx="45">
                  <c:v>0.75</c:v>
                </c:pt>
                <c:pt idx="46">
                  <c:v>1</c:v>
                </c:pt>
                <c:pt idx="48">
                  <c:v>0</c:v>
                </c:pt>
                <c:pt idx="49">
                  <c:v>0.25</c:v>
                </c:pt>
                <c:pt idx="50">
                  <c:v>0.5</c:v>
                </c:pt>
                <c:pt idx="51">
                  <c:v>0.75</c:v>
                </c:pt>
                <c:pt idx="52">
                  <c:v>1</c:v>
                </c:pt>
                <c:pt idx="54">
                  <c:v>0</c:v>
                </c:pt>
                <c:pt idx="55">
                  <c:v>0.25</c:v>
                </c:pt>
                <c:pt idx="56">
                  <c:v>0.5</c:v>
                </c:pt>
                <c:pt idx="57">
                  <c:v>0.75</c:v>
                </c:pt>
                <c:pt idx="58">
                  <c:v>1</c:v>
                </c:pt>
                <c:pt idx="60">
                  <c:v>0</c:v>
                </c:pt>
                <c:pt idx="61">
                  <c:v>0.25</c:v>
                </c:pt>
                <c:pt idx="62">
                  <c:v>0.5</c:v>
                </c:pt>
                <c:pt idx="63">
                  <c:v>0.75</c:v>
                </c:pt>
                <c:pt idx="64">
                  <c:v>1</c:v>
                </c:pt>
                <c:pt idx="66">
                  <c:v>0</c:v>
                </c:pt>
                <c:pt idx="67">
                  <c:v>0.25</c:v>
                </c:pt>
                <c:pt idx="68">
                  <c:v>0.5</c:v>
                </c:pt>
                <c:pt idx="69">
                  <c:v>0.75</c:v>
                </c:pt>
                <c:pt idx="70">
                  <c:v>1</c:v>
                </c:pt>
                <c:pt idx="72">
                  <c:v>0</c:v>
                </c:pt>
                <c:pt idx="73">
                  <c:v>0.25</c:v>
                </c:pt>
                <c:pt idx="74">
                  <c:v>0.5</c:v>
                </c:pt>
                <c:pt idx="75">
                  <c:v>0.75</c:v>
                </c:pt>
                <c:pt idx="76">
                  <c:v>1</c:v>
                </c:pt>
                <c:pt idx="78">
                  <c:v>0</c:v>
                </c:pt>
                <c:pt idx="79">
                  <c:v>0.25</c:v>
                </c:pt>
                <c:pt idx="80">
                  <c:v>0.5</c:v>
                </c:pt>
                <c:pt idx="81">
                  <c:v>0.75</c:v>
                </c:pt>
                <c:pt idx="82">
                  <c:v>1</c:v>
                </c:pt>
                <c:pt idx="84">
                  <c:v>0</c:v>
                </c:pt>
                <c:pt idx="85">
                  <c:v>0.25</c:v>
                </c:pt>
                <c:pt idx="86">
                  <c:v>0.5</c:v>
                </c:pt>
                <c:pt idx="87">
                  <c:v>0.75</c:v>
                </c:pt>
                <c:pt idx="88">
                  <c:v>1</c:v>
                </c:pt>
                <c:pt idx="90">
                  <c:v>0</c:v>
                </c:pt>
                <c:pt idx="91">
                  <c:v>0.25</c:v>
                </c:pt>
                <c:pt idx="92">
                  <c:v>0.5</c:v>
                </c:pt>
                <c:pt idx="93">
                  <c:v>0.75</c:v>
                </c:pt>
                <c:pt idx="94">
                  <c:v>1</c:v>
                </c:pt>
                <c:pt idx="96">
                  <c:v>0</c:v>
                </c:pt>
                <c:pt idx="97">
                  <c:v>0.25</c:v>
                </c:pt>
                <c:pt idx="98">
                  <c:v>0.5</c:v>
                </c:pt>
                <c:pt idx="99">
                  <c:v>0.75</c:v>
                </c:pt>
                <c:pt idx="100">
                  <c:v>1</c:v>
                </c:pt>
                <c:pt idx="102">
                  <c:v>0</c:v>
                </c:pt>
                <c:pt idx="103">
                  <c:v>0.25</c:v>
                </c:pt>
                <c:pt idx="104">
                  <c:v>0.5</c:v>
                </c:pt>
                <c:pt idx="105">
                  <c:v>0.75</c:v>
                </c:pt>
                <c:pt idx="106">
                  <c:v>1</c:v>
                </c:pt>
                <c:pt idx="108">
                  <c:v>0</c:v>
                </c:pt>
                <c:pt idx="109">
                  <c:v>0.25</c:v>
                </c:pt>
                <c:pt idx="110">
                  <c:v>0.5</c:v>
                </c:pt>
                <c:pt idx="111">
                  <c:v>0.75</c:v>
                </c:pt>
                <c:pt idx="112">
                  <c:v>1</c:v>
                </c:pt>
                <c:pt idx="114">
                  <c:v>0</c:v>
                </c:pt>
                <c:pt idx="115">
                  <c:v>0.25</c:v>
                </c:pt>
                <c:pt idx="116">
                  <c:v>0.5</c:v>
                </c:pt>
                <c:pt idx="117">
                  <c:v>0.75</c:v>
                </c:pt>
                <c:pt idx="118">
                  <c:v>1</c:v>
                </c:pt>
              </c:numCache>
            </c:numRef>
          </c:xVal>
          <c:yVal>
            <c:numRef>
              <c:f>'Simulate data'!$Q$19:$Q$137</c:f>
              <c:numCache>
                <c:formatCode>General</c:formatCode>
                <c:ptCount val="119"/>
                <c:pt idx="0">
                  <c:v>0.08</c:v>
                </c:pt>
                <c:pt idx="1">
                  <c:v>0.33999999999999997</c:v>
                </c:pt>
                <c:pt idx="2">
                  <c:v>0.38000000000000006</c:v>
                </c:pt>
                <c:pt idx="3">
                  <c:v>0.54</c:v>
                </c:pt>
                <c:pt idx="4">
                  <c:v>0.44</c:v>
                </c:pt>
                <c:pt idx="5">
                  <c:v>0</c:v>
                </c:pt>
                <c:pt idx="6">
                  <c:v>0.1</c:v>
                </c:pt>
                <c:pt idx="7">
                  <c:v>0.34</c:v>
                </c:pt>
                <c:pt idx="8">
                  <c:v>0.44000000000000006</c:v>
                </c:pt>
                <c:pt idx="9">
                  <c:v>0.68</c:v>
                </c:pt>
                <c:pt idx="10">
                  <c:v>0.45999999999999996</c:v>
                </c:pt>
                <c:pt idx="11">
                  <c:v>0</c:v>
                </c:pt>
                <c:pt idx="12">
                  <c:v>0.2</c:v>
                </c:pt>
                <c:pt idx="13">
                  <c:v>0.36</c:v>
                </c:pt>
                <c:pt idx="14">
                  <c:v>0.2</c:v>
                </c:pt>
                <c:pt idx="15">
                  <c:v>0.5</c:v>
                </c:pt>
                <c:pt idx="16">
                  <c:v>0.6399999999999999</c:v>
                </c:pt>
                <c:pt idx="17">
                  <c:v>0</c:v>
                </c:pt>
                <c:pt idx="18">
                  <c:v>0.26</c:v>
                </c:pt>
                <c:pt idx="19">
                  <c:v>0.48</c:v>
                </c:pt>
                <c:pt idx="20">
                  <c:v>0.33999999999999997</c:v>
                </c:pt>
                <c:pt idx="21">
                  <c:v>0.44</c:v>
                </c:pt>
                <c:pt idx="22">
                  <c:v>0.36000000000000004</c:v>
                </c:pt>
                <c:pt idx="23">
                  <c:v>0</c:v>
                </c:pt>
                <c:pt idx="24">
                  <c:v>0.16</c:v>
                </c:pt>
                <c:pt idx="25">
                  <c:v>0.30000000000000004</c:v>
                </c:pt>
                <c:pt idx="26">
                  <c:v>0.56000000000000005</c:v>
                </c:pt>
                <c:pt idx="27">
                  <c:v>0.28000000000000003</c:v>
                </c:pt>
                <c:pt idx="28">
                  <c:v>0.64</c:v>
                </c:pt>
                <c:pt idx="29">
                  <c:v>0</c:v>
                </c:pt>
                <c:pt idx="30">
                  <c:v>0.16</c:v>
                </c:pt>
                <c:pt idx="31">
                  <c:v>0.18</c:v>
                </c:pt>
                <c:pt idx="32">
                  <c:v>0.58000000000000007</c:v>
                </c:pt>
                <c:pt idx="33">
                  <c:v>0.36</c:v>
                </c:pt>
                <c:pt idx="34">
                  <c:v>0.4</c:v>
                </c:pt>
                <c:pt idx="35">
                  <c:v>0</c:v>
                </c:pt>
                <c:pt idx="36">
                  <c:v>0.33999999999999997</c:v>
                </c:pt>
                <c:pt idx="37">
                  <c:v>0.30000000000000004</c:v>
                </c:pt>
                <c:pt idx="38">
                  <c:v>0.52</c:v>
                </c:pt>
                <c:pt idx="39">
                  <c:v>0.48</c:v>
                </c:pt>
                <c:pt idx="40">
                  <c:v>0.74</c:v>
                </c:pt>
                <c:pt idx="41">
                  <c:v>0</c:v>
                </c:pt>
                <c:pt idx="42">
                  <c:v>0.4</c:v>
                </c:pt>
                <c:pt idx="43">
                  <c:v>0.22</c:v>
                </c:pt>
                <c:pt idx="44">
                  <c:v>0.61999999999999988</c:v>
                </c:pt>
                <c:pt idx="45">
                  <c:v>0.49999999999999994</c:v>
                </c:pt>
                <c:pt idx="46">
                  <c:v>0.66</c:v>
                </c:pt>
                <c:pt idx="47">
                  <c:v>0</c:v>
                </c:pt>
                <c:pt idx="48">
                  <c:v>0.36000000000000004</c:v>
                </c:pt>
                <c:pt idx="49">
                  <c:v>0.3</c:v>
                </c:pt>
                <c:pt idx="50">
                  <c:v>0.45999999999999996</c:v>
                </c:pt>
                <c:pt idx="51">
                  <c:v>0.6</c:v>
                </c:pt>
                <c:pt idx="52">
                  <c:v>0.72</c:v>
                </c:pt>
                <c:pt idx="53">
                  <c:v>0</c:v>
                </c:pt>
                <c:pt idx="54">
                  <c:v>0.24</c:v>
                </c:pt>
                <c:pt idx="55">
                  <c:v>0.4</c:v>
                </c:pt>
                <c:pt idx="56">
                  <c:v>0.62</c:v>
                </c:pt>
                <c:pt idx="57">
                  <c:v>0.26</c:v>
                </c:pt>
                <c:pt idx="58">
                  <c:v>0.68</c:v>
                </c:pt>
                <c:pt idx="59">
                  <c:v>0</c:v>
                </c:pt>
                <c:pt idx="60">
                  <c:v>9.9999999999999992E-2</c:v>
                </c:pt>
                <c:pt idx="61">
                  <c:v>0.36</c:v>
                </c:pt>
                <c:pt idx="62">
                  <c:v>0.57999999999999996</c:v>
                </c:pt>
                <c:pt idx="63">
                  <c:v>0.54</c:v>
                </c:pt>
                <c:pt idx="64">
                  <c:v>0.6399999999999999</c:v>
                </c:pt>
                <c:pt idx="65">
                  <c:v>0</c:v>
                </c:pt>
                <c:pt idx="66">
                  <c:v>0.32</c:v>
                </c:pt>
                <c:pt idx="67">
                  <c:v>0.46</c:v>
                </c:pt>
                <c:pt idx="68">
                  <c:v>0.48</c:v>
                </c:pt>
                <c:pt idx="69">
                  <c:v>0.42</c:v>
                </c:pt>
                <c:pt idx="70">
                  <c:v>0.5</c:v>
                </c:pt>
                <c:pt idx="71">
                  <c:v>0</c:v>
                </c:pt>
                <c:pt idx="72">
                  <c:v>0.28000000000000003</c:v>
                </c:pt>
                <c:pt idx="73">
                  <c:v>0.18</c:v>
                </c:pt>
                <c:pt idx="74">
                  <c:v>0.57999999999999996</c:v>
                </c:pt>
                <c:pt idx="75">
                  <c:v>0.6</c:v>
                </c:pt>
                <c:pt idx="76">
                  <c:v>0.66</c:v>
                </c:pt>
                <c:pt idx="77">
                  <c:v>0</c:v>
                </c:pt>
                <c:pt idx="78">
                  <c:v>0.12</c:v>
                </c:pt>
                <c:pt idx="79">
                  <c:v>0.44</c:v>
                </c:pt>
                <c:pt idx="80">
                  <c:v>0.7</c:v>
                </c:pt>
                <c:pt idx="81">
                  <c:v>0.46</c:v>
                </c:pt>
                <c:pt idx="82">
                  <c:v>0.7599999999999999</c:v>
                </c:pt>
                <c:pt idx="83">
                  <c:v>0</c:v>
                </c:pt>
                <c:pt idx="84">
                  <c:v>0.48000000000000004</c:v>
                </c:pt>
                <c:pt idx="85">
                  <c:v>0.48</c:v>
                </c:pt>
                <c:pt idx="86">
                  <c:v>0.74</c:v>
                </c:pt>
                <c:pt idx="87">
                  <c:v>0.62</c:v>
                </c:pt>
                <c:pt idx="88">
                  <c:v>0.88</c:v>
                </c:pt>
                <c:pt idx="89">
                  <c:v>0</c:v>
                </c:pt>
                <c:pt idx="90">
                  <c:v>0.08</c:v>
                </c:pt>
                <c:pt idx="91">
                  <c:v>0.79999999999999993</c:v>
                </c:pt>
                <c:pt idx="92">
                  <c:v>0.46</c:v>
                </c:pt>
                <c:pt idx="93">
                  <c:v>0.26</c:v>
                </c:pt>
                <c:pt idx="94">
                  <c:v>0.6399999999999999</c:v>
                </c:pt>
                <c:pt idx="95">
                  <c:v>0</c:v>
                </c:pt>
                <c:pt idx="96">
                  <c:v>0.18</c:v>
                </c:pt>
                <c:pt idx="97">
                  <c:v>0.4</c:v>
                </c:pt>
                <c:pt idx="98">
                  <c:v>0.56000000000000005</c:v>
                </c:pt>
                <c:pt idx="99">
                  <c:v>0.5</c:v>
                </c:pt>
                <c:pt idx="100">
                  <c:v>0.92</c:v>
                </c:pt>
                <c:pt idx="101">
                  <c:v>0</c:v>
                </c:pt>
                <c:pt idx="102">
                  <c:v>0.54</c:v>
                </c:pt>
                <c:pt idx="103">
                  <c:v>0.15999999999999998</c:v>
                </c:pt>
                <c:pt idx="104">
                  <c:v>0.34</c:v>
                </c:pt>
                <c:pt idx="105">
                  <c:v>0.48</c:v>
                </c:pt>
                <c:pt idx="106">
                  <c:v>0.6</c:v>
                </c:pt>
                <c:pt idx="107">
                  <c:v>0</c:v>
                </c:pt>
                <c:pt idx="108">
                  <c:v>0.32</c:v>
                </c:pt>
                <c:pt idx="109">
                  <c:v>0.45999999999999996</c:v>
                </c:pt>
                <c:pt idx="110">
                  <c:v>0.28000000000000003</c:v>
                </c:pt>
                <c:pt idx="111">
                  <c:v>0.48</c:v>
                </c:pt>
                <c:pt idx="112">
                  <c:v>0.55999999999999994</c:v>
                </c:pt>
                <c:pt idx="113">
                  <c:v>0</c:v>
                </c:pt>
                <c:pt idx="114">
                  <c:v>0.36000000000000004</c:v>
                </c:pt>
                <c:pt idx="115">
                  <c:v>0.26</c:v>
                </c:pt>
                <c:pt idx="116">
                  <c:v>0.48000000000000009</c:v>
                </c:pt>
                <c:pt idx="117">
                  <c:v>0.57999999999999996</c:v>
                </c:pt>
                <c:pt idx="118">
                  <c:v>0.26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906624"/>
        <c:axId val="180908800"/>
      </c:scatterChart>
      <c:valAx>
        <c:axId val="18090662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Outcross fraction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0908800"/>
        <c:crosses val="autoZero"/>
        <c:crossBetween val="midCat"/>
      </c:valAx>
      <c:valAx>
        <c:axId val="180908800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Fraction developed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09066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5</xdr:col>
      <xdr:colOff>0</xdr:colOff>
      <xdr:row>55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</xdr:colOff>
      <xdr:row>38</xdr:row>
      <xdr:rowOff>1</xdr:rowOff>
    </xdr:from>
    <xdr:to>
      <xdr:col>10</xdr:col>
      <xdr:colOff>1</xdr:colOff>
      <xdr:row>55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661147</xdr:colOff>
      <xdr:row>7</xdr:row>
      <xdr:rowOff>0</xdr:rowOff>
    </xdr:from>
    <xdr:to>
      <xdr:col>6</xdr:col>
      <xdr:colOff>0</xdr:colOff>
      <xdr:row>11</xdr:row>
      <xdr:rowOff>0</xdr:rowOff>
    </xdr:to>
    <xdr:sp macro="[0]!SimulateData" textlink="">
      <xdr:nvSpPr>
        <xdr:cNvPr id="4" name="Bevel 3"/>
        <xdr:cNvSpPr/>
      </xdr:nvSpPr>
      <xdr:spPr>
        <a:xfrm>
          <a:off x="4022912" y="1423147"/>
          <a:ext cx="1019735" cy="627529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/>
            <a:t>Generate data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15</xdr:col>
      <xdr:colOff>0</xdr:colOff>
      <xdr:row>54</xdr:row>
      <xdr:rowOff>147356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0</xdr:row>
      <xdr:rowOff>1</xdr:rowOff>
    </xdr:from>
    <xdr:to>
      <xdr:col>18</xdr:col>
      <xdr:colOff>0</xdr:colOff>
      <xdr:row>16</xdr:row>
      <xdr:rowOff>1</xdr:rowOff>
    </xdr:to>
    <xdr:sp macro="" textlink="">
      <xdr:nvSpPr>
        <xdr:cNvPr id="6" name="TextBox 5"/>
        <xdr:cNvSpPr txBox="1"/>
      </xdr:nvSpPr>
      <xdr:spPr>
        <a:xfrm>
          <a:off x="10925735" y="1"/>
          <a:ext cx="3966883" cy="2835088"/>
        </a:xfrm>
        <a:prstGeom prst="rect">
          <a:avLst/>
        </a:prstGeom>
        <a:solidFill>
          <a:srgbClr val="FFCC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" pitchFamily="34" charset="0"/>
              <a:cs typeface="Arial" pitchFamily="34" charset="0"/>
            </a:rPr>
            <a:t>Instructions on how to use this spreadsheet</a:t>
          </a:r>
        </a:p>
        <a:p>
          <a:endParaRPr lang="en-US" sz="1100" b="0">
            <a:latin typeface="Arial" pitchFamily="34" charset="0"/>
            <a:cs typeface="Arial" pitchFamily="34" charset="0"/>
          </a:endParaRPr>
        </a:p>
        <a:p>
          <a:r>
            <a:rPr lang="en-US" sz="1000" b="0">
              <a:latin typeface="Arial" pitchFamily="34" charset="0"/>
              <a:cs typeface="Arial" pitchFamily="34" charset="0"/>
            </a:rPr>
            <a:t>Yellow</a:t>
          </a:r>
          <a:r>
            <a:rPr lang="en-US" sz="1000" b="0" baseline="0">
              <a:latin typeface="Arial" pitchFamily="34" charset="0"/>
              <a:cs typeface="Arial" pitchFamily="34" charset="0"/>
            </a:rPr>
            <a:t> c</a:t>
          </a:r>
          <a:r>
            <a:rPr lang="en-US" sz="1000" b="0">
              <a:latin typeface="Arial" pitchFamily="34" charset="0"/>
              <a:cs typeface="Arial" pitchFamily="34" charset="0"/>
            </a:rPr>
            <a:t>ells in the</a:t>
          </a:r>
          <a:r>
            <a:rPr lang="en-US" sz="1000" b="0" baseline="0">
              <a:latin typeface="Arial" pitchFamily="34" charset="0"/>
              <a:cs typeface="Arial" pitchFamily="34" charset="0"/>
            </a:rPr>
            <a:t> range B3:16 contain the model's parameters and can be changed between runs 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. See paper for precise definitions. </a:t>
          </a:r>
          <a:r>
            <a:rPr lang="en-US" sz="1000" b="0" baseline="0">
              <a:latin typeface="Arial" pitchFamily="34" charset="0"/>
              <a:cs typeface="Arial" pitchFamily="34" charset="0"/>
            </a:rPr>
            <a:t>Please do not change the contents of any other cells! </a:t>
          </a:r>
        </a:p>
        <a:p>
          <a:endParaRPr lang="en-US" sz="1000" b="0" baseline="0">
            <a:latin typeface="Arial" pitchFamily="34" charset="0"/>
            <a:cs typeface="Arial" pitchFamily="34" charset="0"/>
          </a:endParaRPr>
        </a:p>
        <a:p>
          <a:r>
            <a:rPr lang="en-US" sz="1000" b="0" baseline="0">
              <a:latin typeface="Arial" pitchFamily="34" charset="0"/>
              <a:cs typeface="Arial" pitchFamily="34" charset="0"/>
            </a:rPr>
            <a:t>To run the model and generate simulated data press the blue button (cells F8:F11) and wait a few seconds.</a:t>
          </a:r>
        </a:p>
        <a:p>
          <a:endParaRPr lang="en-US" sz="1000" b="0" baseline="0">
            <a:latin typeface="Arial" pitchFamily="34" charset="0"/>
            <a:cs typeface="Arial" pitchFamily="34" charset="0"/>
          </a:endParaRPr>
        </a:p>
        <a:p>
          <a:r>
            <a:rPr lang="en-US" sz="1000" b="0" baseline="0">
              <a:latin typeface="Arial" pitchFamily="34" charset="0"/>
              <a:cs typeface="Arial" pitchFamily="34" charset="0"/>
            </a:rPr>
            <a:t>The raw simulated data are presented in columns G to K below row 18. The same data are presented in columns M to Q in terms of fractions io produce the graphs as shown.</a:t>
          </a:r>
        </a:p>
        <a:p>
          <a:endParaRPr lang="en-US" sz="1000" b="0" baseline="0">
            <a:latin typeface="Arial" pitchFamily="34" charset="0"/>
            <a:cs typeface="Arial" pitchFamily="34" charset="0"/>
          </a:endParaRPr>
        </a:p>
        <a:p>
          <a:r>
            <a:rPr lang="en-US" sz="1000" b="0" baseline="0">
              <a:latin typeface="Arial" pitchFamily="34" charset="0"/>
              <a:cs typeface="Arial" pitchFamily="34" charset="0"/>
            </a:rPr>
            <a:t>If more than 20 plants are desired or the number of replicates differs from 5, then change the constant  PLANTS_SIMULATED or REPLICATES_SIMULATEDin the code, which can be found by pressing Alt-F11. You will need to clear rows below row 18, except columns F and Q, for the graphs to display properly.</a:t>
          </a:r>
          <a:endParaRPr lang="en-US" sz="10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37"/>
  <sheetViews>
    <sheetView tabSelected="1" zoomScale="85" zoomScaleNormal="85" workbookViewId="0">
      <selection activeCell="S17" sqref="S17"/>
    </sheetView>
  </sheetViews>
  <sheetFormatPr defaultRowHeight="12.75" x14ac:dyDescent="0.2"/>
  <cols>
    <col min="1" max="17" width="12.5703125" customWidth="1"/>
    <col min="19" max="19" width="7.85546875" bestFit="1" customWidth="1"/>
    <col min="20" max="20" width="6.42578125" customWidth="1"/>
    <col min="21" max="21" width="7.42578125" customWidth="1"/>
    <col min="22" max="22" width="7.5703125" bestFit="1" customWidth="1"/>
    <col min="23" max="23" width="7.7109375" bestFit="1" customWidth="1"/>
    <col min="24" max="24" width="8" bestFit="1" customWidth="1"/>
    <col min="25" max="25" width="6.85546875" customWidth="1"/>
    <col min="26" max="26" width="7.7109375" bestFit="1" customWidth="1"/>
  </cols>
  <sheetData>
    <row r="1" spans="1:13" ht="38.25" customHeight="1" x14ac:dyDescent="0.2">
      <c r="A1" s="2" t="s">
        <v>7</v>
      </c>
      <c r="B1" s="2"/>
      <c r="C1" s="2"/>
      <c r="D1" s="2"/>
      <c r="E1" s="2"/>
      <c r="F1" s="2"/>
      <c r="G1" s="7" t="s">
        <v>17</v>
      </c>
      <c r="H1" s="7" t="s">
        <v>18</v>
      </c>
      <c r="I1" s="7" t="s">
        <v>29</v>
      </c>
      <c r="J1" s="7" t="s">
        <v>28</v>
      </c>
      <c r="K1" s="7" t="s">
        <v>30</v>
      </c>
      <c r="L1" s="7" t="s">
        <v>33</v>
      </c>
      <c r="M1" s="7" t="s">
        <v>34</v>
      </c>
    </row>
    <row r="2" spans="1:13" x14ac:dyDescent="0.2">
      <c r="A2" s="6" t="s">
        <v>43</v>
      </c>
      <c r="B2" s="6"/>
      <c r="C2" s="6"/>
      <c r="D2" s="6"/>
      <c r="E2" s="6"/>
      <c r="F2" s="6"/>
      <c r="G2" s="4">
        <v>0</v>
      </c>
      <c r="H2" s="4">
        <f>G2/(G2+1-G2)</f>
        <v>0</v>
      </c>
      <c r="I2" s="4">
        <f>MIN($I$8*($I$9*H2+1-H2),$B$7)</f>
        <v>0.6</v>
      </c>
      <c r="J2" s="4">
        <f>$I$9*H2/($I$9*H2+1-H2)</f>
        <v>0</v>
      </c>
      <c r="K2" s="4">
        <f>I2*($B$9*J2+$B$8*(1-J2))</f>
        <v>0.24</v>
      </c>
      <c r="L2" s="4">
        <f>IF(K2&gt;$B$10,$B$10/I2,K2/I2)</f>
        <v>0.4</v>
      </c>
      <c r="M2" s="4">
        <f>I2*L2</f>
        <v>0.24</v>
      </c>
    </row>
    <row r="3" spans="1:13" x14ac:dyDescent="0.2">
      <c r="A3" s="3" t="s">
        <v>8</v>
      </c>
      <c r="B3" s="8">
        <v>300</v>
      </c>
      <c r="C3" t="s">
        <v>11</v>
      </c>
      <c r="G3" s="4">
        <v>0.25</v>
      </c>
      <c r="H3" s="4">
        <f t="shared" ref="H3:H6" si="0">G3/(G3+1-G3)</f>
        <v>0.25</v>
      </c>
      <c r="I3" s="4">
        <f>MIN($I$8*($I$9*H3+1-H3),$B$7)</f>
        <v>0.75</v>
      </c>
      <c r="J3" s="4">
        <f>$I$9*H3/($I$9*H3+1-H3)</f>
        <v>0.4</v>
      </c>
      <c r="K3" s="4">
        <f t="shared" ref="K3:K6" si="1">I3*($B$9*J3+$B$8*(1-J3))</f>
        <v>0.42000000000000004</v>
      </c>
      <c r="L3" s="4">
        <f t="shared" ref="L3:L6" si="2">IF(K3&gt;$B$10,$B$10/I3,K3/I3)</f>
        <v>0.56000000000000005</v>
      </c>
      <c r="M3" s="4">
        <f>I3*L3</f>
        <v>0.42000000000000004</v>
      </c>
    </row>
    <row r="4" spans="1:13" x14ac:dyDescent="0.2">
      <c r="A4" s="3" t="s">
        <v>10</v>
      </c>
      <c r="B4" s="8">
        <v>0.2</v>
      </c>
      <c r="C4" t="s">
        <v>12</v>
      </c>
      <c r="G4" s="4">
        <v>0.5</v>
      </c>
      <c r="H4" s="4">
        <f t="shared" si="0"/>
        <v>0.5</v>
      </c>
      <c r="I4" s="4">
        <f>MIN($I$8*($I$9*H4+1-H4),$B$7)</f>
        <v>0.89999999999999991</v>
      </c>
      <c r="J4" s="4">
        <f>$I$9*H4/($I$9*H4+1-H4)</f>
        <v>0.66666666666666663</v>
      </c>
      <c r="K4" s="4">
        <f t="shared" si="1"/>
        <v>0.6</v>
      </c>
      <c r="L4" s="4">
        <f t="shared" si="2"/>
        <v>0.66666666666666674</v>
      </c>
      <c r="M4" s="4">
        <f>I4*L4</f>
        <v>0.6</v>
      </c>
    </row>
    <row r="5" spans="1:13" x14ac:dyDescent="0.2">
      <c r="A5" s="3" t="s">
        <v>9</v>
      </c>
      <c r="B5" s="9">
        <v>0.1</v>
      </c>
      <c r="C5" t="s">
        <v>13</v>
      </c>
      <c r="G5" s="4">
        <v>0.75</v>
      </c>
      <c r="H5" s="4">
        <f t="shared" si="0"/>
        <v>0.75</v>
      </c>
      <c r="I5" s="4">
        <f>MIN($I$8*($I$9*H5+1-H5),$B$7)</f>
        <v>0.9</v>
      </c>
      <c r="J5" s="4">
        <f>$I$9*H5/($I$9*H5+1-H5)</f>
        <v>0.8571428571428571</v>
      </c>
      <c r="K5" s="4">
        <f t="shared" si="1"/>
        <v>0.66857142857142859</v>
      </c>
      <c r="L5" s="4">
        <f t="shared" si="2"/>
        <v>0.66666666666666663</v>
      </c>
      <c r="M5" s="4">
        <f>I5*L5</f>
        <v>0.6</v>
      </c>
    </row>
    <row r="6" spans="1:13" x14ac:dyDescent="0.2">
      <c r="A6" s="6" t="s">
        <v>44</v>
      </c>
      <c r="B6" s="6"/>
      <c r="C6" s="6"/>
      <c r="D6" s="6"/>
      <c r="E6" s="6"/>
      <c r="F6" s="6"/>
      <c r="G6" s="4">
        <v>1</v>
      </c>
      <c r="H6" s="4">
        <f t="shared" si="0"/>
        <v>1</v>
      </c>
      <c r="I6" s="4">
        <f>MIN($I$8*($I$9*H6+1-H6),$B$7)</f>
        <v>0.9</v>
      </c>
      <c r="J6" s="4">
        <f>$I$9*H6/($I$9*H6+1-H6)</f>
        <v>1</v>
      </c>
      <c r="K6" s="4">
        <f t="shared" si="1"/>
        <v>0.72000000000000008</v>
      </c>
      <c r="L6" s="4">
        <f t="shared" si="2"/>
        <v>0.66666666666666663</v>
      </c>
      <c r="M6" s="4">
        <f>I6*L6</f>
        <v>0.6</v>
      </c>
    </row>
    <row r="7" spans="1:13" x14ac:dyDescent="0.2">
      <c r="A7" s="3" t="s">
        <v>19</v>
      </c>
      <c r="B7" s="8">
        <v>0.9</v>
      </c>
      <c r="C7" t="s">
        <v>20</v>
      </c>
    </row>
    <row r="8" spans="1:13" x14ac:dyDescent="0.2">
      <c r="A8" s="3" t="s">
        <v>5</v>
      </c>
      <c r="B8" s="8">
        <v>0.4</v>
      </c>
      <c r="C8" t="s">
        <v>26</v>
      </c>
      <c r="H8" t="s">
        <v>0</v>
      </c>
      <c r="I8" s="4">
        <f>B3*B5/B12</f>
        <v>0.6</v>
      </c>
    </row>
    <row r="9" spans="1:13" x14ac:dyDescent="0.2">
      <c r="A9" s="3" t="s">
        <v>14</v>
      </c>
      <c r="B9" s="8">
        <v>0.8</v>
      </c>
      <c r="C9" t="s">
        <v>15</v>
      </c>
      <c r="H9" t="s">
        <v>1</v>
      </c>
      <c r="I9" s="4">
        <f>B4/B5</f>
        <v>2</v>
      </c>
    </row>
    <row r="10" spans="1:13" x14ac:dyDescent="0.2">
      <c r="A10" s="3" t="s">
        <v>6</v>
      </c>
      <c r="B10" s="8">
        <v>0.6</v>
      </c>
      <c r="C10" t="s">
        <v>27</v>
      </c>
    </row>
    <row r="11" spans="1:13" x14ac:dyDescent="0.2">
      <c r="A11" s="6" t="s">
        <v>45</v>
      </c>
      <c r="B11" s="6"/>
      <c r="C11" s="6"/>
      <c r="D11" s="6"/>
      <c r="E11" s="6"/>
      <c r="F11" s="6"/>
      <c r="H11" s="14" t="s">
        <v>55</v>
      </c>
      <c r="I11" s="14"/>
      <c r="J11" s="14"/>
      <c r="K11" s="14"/>
      <c r="L11" s="14"/>
      <c r="M11" s="14"/>
    </row>
    <row r="12" spans="1:13" x14ac:dyDescent="0.2">
      <c r="A12" s="3" t="s">
        <v>21</v>
      </c>
      <c r="B12" s="8">
        <v>50</v>
      </c>
      <c r="C12" t="s">
        <v>37</v>
      </c>
      <c r="H12" s="15" t="s">
        <v>4</v>
      </c>
      <c r="I12" s="4">
        <f>1-B8/B9</f>
        <v>0.5</v>
      </c>
    </row>
    <row r="13" spans="1:13" x14ac:dyDescent="0.2">
      <c r="A13" s="3" t="s">
        <v>22</v>
      </c>
      <c r="B13" s="8">
        <v>0.2</v>
      </c>
      <c r="C13" t="s">
        <v>38</v>
      </c>
      <c r="H13" s="15" t="s">
        <v>31</v>
      </c>
      <c r="I13" s="4">
        <f>AVERAGE(F19:F38)</f>
        <v>0.54485346065625218</v>
      </c>
      <c r="J13" t="s">
        <v>36</v>
      </c>
    </row>
    <row r="14" spans="1:13" x14ac:dyDescent="0.2">
      <c r="A14" s="3" t="s">
        <v>23</v>
      </c>
      <c r="B14" s="8">
        <v>0.2</v>
      </c>
      <c r="C14" t="s">
        <v>39</v>
      </c>
      <c r="H14" s="15" t="s">
        <v>32</v>
      </c>
      <c r="I14" s="4">
        <f>1-AVERAGE(D19:D38)/AVERAGE(E19:E38)</f>
        <v>0.58223684210526305</v>
      </c>
      <c r="J14" t="s">
        <v>35</v>
      </c>
    </row>
    <row r="15" spans="1:13" x14ac:dyDescent="0.2">
      <c r="A15" s="3" t="s">
        <v>2</v>
      </c>
      <c r="B15" s="8">
        <v>0.1</v>
      </c>
      <c r="C15" t="s">
        <v>40</v>
      </c>
    </row>
    <row r="16" spans="1:13" x14ac:dyDescent="0.2">
      <c r="A16" s="3" t="s">
        <v>3</v>
      </c>
      <c r="B16" s="8">
        <v>0.1</v>
      </c>
      <c r="C16" t="s">
        <v>41</v>
      </c>
    </row>
    <row r="17" spans="1:17" x14ac:dyDescent="0.2">
      <c r="A17" s="12" t="s">
        <v>50</v>
      </c>
      <c r="B17" s="12"/>
      <c r="C17" s="12"/>
      <c r="D17" s="12" t="s">
        <v>51</v>
      </c>
      <c r="E17" s="12"/>
      <c r="F17" s="12"/>
      <c r="G17" s="10" t="s">
        <v>42</v>
      </c>
      <c r="H17" s="10"/>
      <c r="I17" s="10"/>
      <c r="J17" s="10"/>
      <c r="K17" s="10"/>
      <c r="M17" s="10" t="s">
        <v>56</v>
      </c>
      <c r="N17" s="10"/>
      <c r="O17" s="10"/>
      <c r="P17" s="10"/>
      <c r="Q17" s="10"/>
    </row>
    <row r="18" spans="1:17" ht="24" customHeight="1" x14ac:dyDescent="0.2">
      <c r="A18" s="13" t="s">
        <v>16</v>
      </c>
      <c r="B18" s="13" t="s">
        <v>24</v>
      </c>
      <c r="C18" s="13" t="s">
        <v>25</v>
      </c>
      <c r="D18" s="13" t="s">
        <v>52</v>
      </c>
      <c r="E18" s="13" t="s">
        <v>53</v>
      </c>
      <c r="F18" s="13" t="s">
        <v>54</v>
      </c>
      <c r="G18" s="11" t="s">
        <v>16</v>
      </c>
      <c r="H18" s="11" t="s">
        <v>46</v>
      </c>
      <c r="I18" s="11" t="s">
        <v>47</v>
      </c>
      <c r="J18" s="11" t="s">
        <v>48</v>
      </c>
      <c r="K18" s="11" t="s">
        <v>49</v>
      </c>
      <c r="L18" s="5"/>
      <c r="M18" s="11" t="s">
        <v>16</v>
      </c>
      <c r="N18" s="11" t="s">
        <v>58</v>
      </c>
      <c r="O18" s="11" t="s">
        <v>48</v>
      </c>
      <c r="P18" s="11" t="s">
        <v>57</v>
      </c>
      <c r="Q18" s="11" t="s">
        <v>49</v>
      </c>
    </row>
    <row r="19" spans="1:17" x14ac:dyDescent="0.2">
      <c r="A19">
        <v>1</v>
      </c>
      <c r="B19" s="4">
        <v>-0.27629824966079558</v>
      </c>
      <c r="C19" s="4">
        <v>0.20525311613057379</v>
      </c>
      <c r="D19">
        <v>0.08</v>
      </c>
      <c r="E19">
        <v>0.44</v>
      </c>
      <c r="F19" s="1">
        <f>1-D19/E19</f>
        <v>0.81818181818181812</v>
      </c>
      <c r="G19">
        <v>1</v>
      </c>
      <c r="H19">
        <v>0</v>
      </c>
      <c r="I19">
        <v>50</v>
      </c>
      <c r="J19">
        <v>22</v>
      </c>
      <c r="K19">
        <v>4</v>
      </c>
      <c r="M19">
        <v>1</v>
      </c>
      <c r="N19">
        <v>0</v>
      </c>
      <c r="O19">
        <v>0.44</v>
      </c>
      <c r="P19">
        <v>0.18181818181818182</v>
      </c>
      <c r="Q19">
        <f>IF(M19="","",O19*P19)</f>
        <v>0.08</v>
      </c>
    </row>
    <row r="20" spans="1:17" x14ac:dyDescent="0.2">
      <c r="A20">
        <v>2</v>
      </c>
      <c r="B20" s="4">
        <v>-0.16199739910155239</v>
      </c>
      <c r="C20" s="4">
        <v>-0.38288244776259089</v>
      </c>
      <c r="D20">
        <v>0.1</v>
      </c>
      <c r="E20">
        <v>0.46</v>
      </c>
      <c r="F20" s="1">
        <f t="shared" ref="F20:F38" si="3">1-D20/E20</f>
        <v>0.78260869565217395</v>
      </c>
      <c r="G20">
        <v>1</v>
      </c>
      <c r="H20">
        <v>0.25</v>
      </c>
      <c r="I20">
        <v>50</v>
      </c>
      <c r="J20">
        <v>36</v>
      </c>
      <c r="K20">
        <v>17</v>
      </c>
      <c r="M20">
        <v>1</v>
      </c>
      <c r="N20">
        <v>0.25</v>
      </c>
      <c r="O20">
        <v>0.72</v>
      </c>
      <c r="P20">
        <v>0.47222222222222221</v>
      </c>
      <c r="Q20">
        <f t="shared" ref="Q20:Q83" si="4">IF(M20="","",O20*P20)</f>
        <v>0.33999999999999997</v>
      </c>
    </row>
    <row r="21" spans="1:17" x14ac:dyDescent="0.2">
      <c r="A21">
        <v>3</v>
      </c>
      <c r="B21" s="4">
        <v>-0.39420885796224614</v>
      </c>
      <c r="C21" s="4">
        <v>-7.1806532773600719E-3</v>
      </c>
      <c r="D21">
        <v>0.2</v>
      </c>
      <c r="E21">
        <v>0.64</v>
      </c>
      <c r="F21" s="1">
        <f>1-D21/E21</f>
        <v>0.6875</v>
      </c>
      <c r="G21">
        <v>1</v>
      </c>
      <c r="H21">
        <v>0.5</v>
      </c>
      <c r="I21">
        <v>50</v>
      </c>
      <c r="J21">
        <v>33</v>
      </c>
      <c r="K21">
        <v>19</v>
      </c>
      <c r="M21">
        <v>1</v>
      </c>
      <c r="N21">
        <v>0.5</v>
      </c>
      <c r="O21">
        <v>0.66</v>
      </c>
      <c r="P21">
        <v>0.5757575757575758</v>
      </c>
      <c r="Q21">
        <f t="shared" si="4"/>
        <v>0.38000000000000006</v>
      </c>
    </row>
    <row r="22" spans="1:17" x14ac:dyDescent="0.2">
      <c r="A22">
        <v>4</v>
      </c>
      <c r="B22" s="4">
        <v>-0.2614338040667355</v>
      </c>
      <c r="C22" s="4">
        <v>0.35303774489868039</v>
      </c>
      <c r="D22">
        <v>0.26</v>
      </c>
      <c r="E22">
        <v>0.36</v>
      </c>
      <c r="F22" s="1">
        <f t="shared" si="3"/>
        <v>0.27777777777777768</v>
      </c>
      <c r="G22">
        <v>1</v>
      </c>
      <c r="H22">
        <v>0.75</v>
      </c>
      <c r="I22">
        <v>50</v>
      </c>
      <c r="J22">
        <v>45</v>
      </c>
      <c r="K22">
        <v>27</v>
      </c>
      <c r="M22">
        <v>1</v>
      </c>
      <c r="N22">
        <v>0.75</v>
      </c>
      <c r="O22">
        <v>0.9</v>
      </c>
      <c r="P22">
        <v>0.6</v>
      </c>
      <c r="Q22">
        <f t="shared" si="4"/>
        <v>0.54</v>
      </c>
    </row>
    <row r="23" spans="1:17" x14ac:dyDescent="0.2">
      <c r="A23">
        <v>5</v>
      </c>
      <c r="B23" s="4">
        <v>-0.1366182591478049</v>
      </c>
      <c r="C23" s="4">
        <v>-4.1398198429492099E-2</v>
      </c>
      <c r="D23">
        <v>0.16</v>
      </c>
      <c r="E23">
        <v>0.64</v>
      </c>
      <c r="F23" s="1">
        <f t="shared" si="3"/>
        <v>0.75</v>
      </c>
      <c r="G23">
        <v>1</v>
      </c>
      <c r="H23">
        <v>1</v>
      </c>
      <c r="I23">
        <v>50</v>
      </c>
      <c r="J23">
        <v>31</v>
      </c>
      <c r="K23">
        <v>22</v>
      </c>
      <c r="M23">
        <v>1</v>
      </c>
      <c r="N23">
        <v>1</v>
      </c>
      <c r="O23">
        <v>0.62</v>
      </c>
      <c r="P23">
        <v>0.70967741935483875</v>
      </c>
      <c r="Q23">
        <f t="shared" si="4"/>
        <v>0.44</v>
      </c>
    </row>
    <row r="24" spans="1:17" x14ac:dyDescent="0.2">
      <c r="A24">
        <v>6</v>
      </c>
      <c r="B24" s="4">
        <v>-3.9222924949050136E-2</v>
      </c>
      <c r="C24" s="4">
        <v>-1.7532234928763265E-2</v>
      </c>
      <c r="D24">
        <v>0.16</v>
      </c>
      <c r="E24">
        <v>0.4</v>
      </c>
      <c r="F24" s="1">
        <f t="shared" si="3"/>
        <v>0.60000000000000009</v>
      </c>
      <c r="G24">
        <v>2</v>
      </c>
      <c r="H24">
        <v>0</v>
      </c>
      <c r="I24">
        <v>50</v>
      </c>
      <c r="J24">
        <v>36</v>
      </c>
      <c r="K24">
        <v>5</v>
      </c>
      <c r="Q24" t="str">
        <f t="shared" si="4"/>
        <v/>
      </c>
    </row>
    <row r="25" spans="1:17" x14ac:dyDescent="0.2">
      <c r="A25">
        <v>7</v>
      </c>
      <c r="B25" s="4">
        <v>0.16189827562914272</v>
      </c>
      <c r="C25" s="4">
        <v>-0.37950227784173762</v>
      </c>
      <c r="D25">
        <v>0.34</v>
      </c>
      <c r="E25">
        <v>0.74</v>
      </c>
      <c r="F25" s="1">
        <f t="shared" si="3"/>
        <v>0.54054054054054057</v>
      </c>
      <c r="G25">
        <v>2</v>
      </c>
      <c r="H25">
        <v>0.25</v>
      </c>
      <c r="I25">
        <v>50</v>
      </c>
      <c r="J25">
        <v>24</v>
      </c>
      <c r="K25">
        <v>17</v>
      </c>
      <c r="M25">
        <v>2</v>
      </c>
      <c r="N25">
        <v>0</v>
      </c>
      <c r="O25">
        <v>0.72</v>
      </c>
      <c r="P25">
        <v>0.1388888888888889</v>
      </c>
      <c r="Q25">
        <f t="shared" si="4"/>
        <v>0.1</v>
      </c>
    </row>
    <row r="26" spans="1:17" x14ac:dyDescent="0.2">
      <c r="A26">
        <v>8</v>
      </c>
      <c r="B26" s="4">
        <v>-0.24487197813945408</v>
      </c>
      <c r="C26" s="4">
        <v>-0.11946773557498243</v>
      </c>
      <c r="D26">
        <v>0.4</v>
      </c>
      <c r="E26">
        <v>0.66</v>
      </c>
      <c r="F26" s="1">
        <f t="shared" si="3"/>
        <v>0.39393939393939392</v>
      </c>
      <c r="G26">
        <v>2</v>
      </c>
      <c r="H26">
        <v>0.5</v>
      </c>
      <c r="I26">
        <v>50</v>
      </c>
      <c r="J26">
        <v>46</v>
      </c>
      <c r="K26">
        <v>22</v>
      </c>
      <c r="M26">
        <v>2</v>
      </c>
      <c r="N26">
        <v>0.25</v>
      </c>
      <c r="O26">
        <v>0.48</v>
      </c>
      <c r="P26">
        <v>0.70833333333333337</v>
      </c>
      <c r="Q26">
        <f t="shared" si="4"/>
        <v>0.34</v>
      </c>
    </row>
    <row r="27" spans="1:17" x14ac:dyDescent="0.2">
      <c r="A27">
        <v>9</v>
      </c>
      <c r="B27" s="4">
        <v>-8.5566766995071597E-2</v>
      </c>
      <c r="C27" s="4">
        <v>0.15491018340692705</v>
      </c>
      <c r="D27">
        <v>0.36</v>
      </c>
      <c r="E27">
        <v>0.72</v>
      </c>
      <c r="F27" s="1">
        <f t="shared" si="3"/>
        <v>0.5</v>
      </c>
      <c r="G27">
        <v>2</v>
      </c>
      <c r="H27">
        <v>0.75</v>
      </c>
      <c r="I27">
        <v>50</v>
      </c>
      <c r="J27">
        <v>47</v>
      </c>
      <c r="K27">
        <v>34</v>
      </c>
      <c r="M27">
        <v>2</v>
      </c>
      <c r="N27">
        <v>0.5</v>
      </c>
      <c r="O27">
        <v>0.92</v>
      </c>
      <c r="P27">
        <v>0.47826086956521741</v>
      </c>
      <c r="Q27">
        <f t="shared" si="4"/>
        <v>0.44000000000000006</v>
      </c>
    </row>
    <row r="28" spans="1:17" x14ac:dyDescent="0.2">
      <c r="A28">
        <v>10</v>
      </c>
      <c r="B28" s="4">
        <v>-1.4031856538264154E-2</v>
      </c>
      <c r="C28" s="4">
        <v>0.33993035694395773</v>
      </c>
      <c r="D28">
        <v>0.24</v>
      </c>
      <c r="E28">
        <v>0.68</v>
      </c>
      <c r="F28" s="1">
        <f t="shared" si="3"/>
        <v>0.6470588235294118</v>
      </c>
      <c r="G28">
        <v>2</v>
      </c>
      <c r="H28">
        <v>1</v>
      </c>
      <c r="I28">
        <v>50</v>
      </c>
      <c r="J28">
        <v>47</v>
      </c>
      <c r="K28">
        <v>23</v>
      </c>
      <c r="M28">
        <v>2</v>
      </c>
      <c r="N28">
        <v>0.75</v>
      </c>
      <c r="O28">
        <v>0.94</v>
      </c>
      <c r="P28">
        <v>0.72340425531914898</v>
      </c>
      <c r="Q28">
        <f t="shared" si="4"/>
        <v>0.68</v>
      </c>
    </row>
    <row r="29" spans="1:17" x14ac:dyDescent="0.2">
      <c r="A29">
        <v>11</v>
      </c>
      <c r="B29" s="4">
        <v>0.10350537233412789</v>
      </c>
      <c r="C29" s="4">
        <v>0.11301432115199841</v>
      </c>
      <c r="D29">
        <v>0.1</v>
      </c>
      <c r="E29">
        <v>0.64</v>
      </c>
      <c r="F29" s="1">
        <f t="shared" si="3"/>
        <v>0.84375</v>
      </c>
      <c r="G29">
        <v>3</v>
      </c>
      <c r="H29">
        <v>0</v>
      </c>
      <c r="I29">
        <v>50</v>
      </c>
      <c r="J29">
        <v>25</v>
      </c>
      <c r="K29">
        <v>10</v>
      </c>
      <c r="M29">
        <v>2</v>
      </c>
      <c r="N29">
        <v>1</v>
      </c>
      <c r="O29">
        <v>0.94</v>
      </c>
      <c r="P29">
        <v>0.48936170212765956</v>
      </c>
      <c r="Q29">
        <f t="shared" si="4"/>
        <v>0.45999999999999996</v>
      </c>
    </row>
    <row r="30" spans="1:17" x14ac:dyDescent="0.2">
      <c r="A30">
        <v>12</v>
      </c>
      <c r="B30" s="4">
        <v>0.11054406147916503</v>
      </c>
      <c r="C30" s="4">
        <v>-5.173332388135337E-2</v>
      </c>
      <c r="D30">
        <v>0.32</v>
      </c>
      <c r="E30">
        <v>0.5</v>
      </c>
      <c r="F30" s="1">
        <f t="shared" si="3"/>
        <v>0.36</v>
      </c>
      <c r="G30">
        <v>3</v>
      </c>
      <c r="H30">
        <v>0.25</v>
      </c>
      <c r="I30">
        <v>50</v>
      </c>
      <c r="J30">
        <v>47</v>
      </c>
      <c r="K30">
        <v>18</v>
      </c>
      <c r="Q30" t="str">
        <f t="shared" si="4"/>
        <v/>
      </c>
    </row>
    <row r="31" spans="1:17" x14ac:dyDescent="0.2">
      <c r="A31">
        <v>13</v>
      </c>
      <c r="B31" s="4">
        <v>-8.1951374627533172E-2</v>
      </c>
      <c r="C31" s="4">
        <v>0.32403489109076572</v>
      </c>
      <c r="D31">
        <v>0.28000000000000003</v>
      </c>
      <c r="E31">
        <v>0.66</v>
      </c>
      <c r="F31" s="1">
        <f t="shared" si="3"/>
        <v>0.57575757575757569</v>
      </c>
      <c r="G31">
        <v>3</v>
      </c>
      <c r="H31">
        <v>0.5</v>
      </c>
      <c r="I31">
        <v>50</v>
      </c>
      <c r="J31">
        <v>32</v>
      </c>
      <c r="K31">
        <v>10</v>
      </c>
      <c r="M31">
        <v>3</v>
      </c>
      <c r="N31">
        <v>0</v>
      </c>
      <c r="O31">
        <v>0.5</v>
      </c>
      <c r="P31">
        <v>0.4</v>
      </c>
      <c r="Q31">
        <f t="shared" si="4"/>
        <v>0.2</v>
      </c>
    </row>
    <row r="32" spans="1:17" x14ac:dyDescent="0.2">
      <c r="A32">
        <v>14</v>
      </c>
      <c r="B32" s="4">
        <v>-4.1972639309434318E-2</v>
      </c>
      <c r="C32" s="4">
        <v>-9.1871423990932469E-2</v>
      </c>
      <c r="D32">
        <v>0.12</v>
      </c>
      <c r="E32">
        <v>0.76</v>
      </c>
      <c r="F32" s="1">
        <f t="shared" si="3"/>
        <v>0.84210526315789469</v>
      </c>
      <c r="G32">
        <v>3</v>
      </c>
      <c r="H32">
        <v>0.75</v>
      </c>
      <c r="I32">
        <v>50</v>
      </c>
      <c r="J32">
        <v>33</v>
      </c>
      <c r="K32">
        <v>25</v>
      </c>
      <c r="M32">
        <v>3</v>
      </c>
      <c r="N32">
        <v>0.25</v>
      </c>
      <c r="O32">
        <v>0.94</v>
      </c>
      <c r="P32">
        <v>0.38297872340425532</v>
      </c>
      <c r="Q32">
        <f t="shared" si="4"/>
        <v>0.36</v>
      </c>
    </row>
    <row r="33" spans="1:17" x14ac:dyDescent="0.2">
      <c r="A33">
        <v>15</v>
      </c>
      <c r="B33" s="4">
        <v>0.22118393999943492</v>
      </c>
      <c r="C33" s="4">
        <v>-0.18481764700991415</v>
      </c>
      <c r="D33">
        <v>0.48</v>
      </c>
      <c r="E33">
        <v>0.88</v>
      </c>
      <c r="F33" s="1">
        <f t="shared" si="3"/>
        <v>0.45454545454545459</v>
      </c>
      <c r="G33">
        <v>3</v>
      </c>
      <c r="H33">
        <v>1</v>
      </c>
      <c r="I33">
        <v>50</v>
      </c>
      <c r="J33">
        <v>42</v>
      </c>
      <c r="K33">
        <v>32</v>
      </c>
      <c r="M33">
        <v>3</v>
      </c>
      <c r="N33">
        <v>0.5</v>
      </c>
      <c r="O33">
        <v>0.64</v>
      </c>
      <c r="P33">
        <v>0.3125</v>
      </c>
      <c r="Q33">
        <f t="shared" si="4"/>
        <v>0.2</v>
      </c>
    </row>
    <row r="34" spans="1:17" x14ac:dyDescent="0.2">
      <c r="A34">
        <v>16</v>
      </c>
      <c r="B34" s="4">
        <v>-0.2847433391735687</v>
      </c>
      <c r="C34" s="4">
        <v>0.15367616105262713</v>
      </c>
      <c r="D34">
        <v>0.08</v>
      </c>
      <c r="E34">
        <v>0.64</v>
      </c>
      <c r="F34" s="1">
        <f t="shared" si="3"/>
        <v>0.875</v>
      </c>
      <c r="G34">
        <v>4</v>
      </c>
      <c r="H34">
        <v>0</v>
      </c>
      <c r="I34">
        <v>50</v>
      </c>
      <c r="J34">
        <v>33</v>
      </c>
      <c r="K34">
        <v>13</v>
      </c>
      <c r="M34">
        <v>3</v>
      </c>
      <c r="N34">
        <v>0.75</v>
      </c>
      <c r="O34">
        <v>0.66</v>
      </c>
      <c r="P34">
        <v>0.75757575757575757</v>
      </c>
      <c r="Q34">
        <f t="shared" si="4"/>
        <v>0.5</v>
      </c>
    </row>
    <row r="35" spans="1:17" x14ac:dyDescent="0.2">
      <c r="A35">
        <v>17</v>
      </c>
      <c r="B35" s="4">
        <v>6.6120019687423426E-3</v>
      </c>
      <c r="C35" s="4">
        <v>-0.18319302667405948</v>
      </c>
      <c r="D35">
        <v>0.18</v>
      </c>
      <c r="E35">
        <v>0.92</v>
      </c>
      <c r="F35" s="1">
        <f t="shared" si="3"/>
        <v>0.80434782608695654</v>
      </c>
      <c r="G35">
        <v>4</v>
      </c>
      <c r="H35">
        <v>0.25</v>
      </c>
      <c r="I35">
        <v>50</v>
      </c>
      <c r="J35">
        <v>42</v>
      </c>
      <c r="K35">
        <v>24</v>
      </c>
      <c r="M35">
        <v>3</v>
      </c>
      <c r="N35">
        <v>1</v>
      </c>
      <c r="O35">
        <v>0.84</v>
      </c>
      <c r="P35">
        <v>0.76190476190476186</v>
      </c>
      <c r="Q35">
        <f t="shared" si="4"/>
        <v>0.6399999999999999</v>
      </c>
    </row>
    <row r="36" spans="1:17" x14ac:dyDescent="0.2">
      <c r="A36">
        <v>18</v>
      </c>
      <c r="B36" s="4">
        <v>3.2942734611563655E-2</v>
      </c>
      <c r="C36" s="4">
        <v>7.2790365003698621E-2</v>
      </c>
      <c r="D36">
        <v>0.54</v>
      </c>
      <c r="E36">
        <v>0.6</v>
      </c>
      <c r="F36" s="1">
        <f t="shared" si="3"/>
        <v>9.9999999999999867E-2</v>
      </c>
      <c r="G36">
        <v>4</v>
      </c>
      <c r="H36">
        <v>0.5</v>
      </c>
      <c r="I36">
        <v>50</v>
      </c>
      <c r="J36">
        <v>43</v>
      </c>
      <c r="K36">
        <v>17</v>
      </c>
      <c r="Q36" t="str">
        <f t="shared" si="4"/>
        <v/>
      </c>
    </row>
    <row r="37" spans="1:17" x14ac:dyDescent="0.2">
      <c r="A37">
        <v>19</v>
      </c>
      <c r="B37" s="4">
        <v>8.5788897450562354E-2</v>
      </c>
      <c r="C37" s="4">
        <v>-0.10098990347525848</v>
      </c>
      <c r="D37">
        <v>0.32</v>
      </c>
      <c r="E37">
        <v>0.56000000000000005</v>
      </c>
      <c r="F37" s="1">
        <f t="shared" si="3"/>
        <v>0.4285714285714286</v>
      </c>
      <c r="G37">
        <v>4</v>
      </c>
      <c r="H37">
        <v>0.75</v>
      </c>
      <c r="I37">
        <v>50</v>
      </c>
      <c r="J37">
        <v>50</v>
      </c>
      <c r="K37">
        <v>22</v>
      </c>
      <c r="M37">
        <v>4</v>
      </c>
      <c r="N37">
        <v>0</v>
      </c>
      <c r="O37">
        <v>0.66</v>
      </c>
      <c r="P37">
        <v>0.39393939393939392</v>
      </c>
      <c r="Q37">
        <f t="shared" si="4"/>
        <v>0.26</v>
      </c>
    </row>
    <row r="38" spans="1:17" x14ac:dyDescent="0.2">
      <c r="A38">
        <v>20</v>
      </c>
      <c r="B38" s="4">
        <v>7.5165356807521844E-2</v>
      </c>
      <c r="C38" s="4">
        <v>-0.23789214699857403</v>
      </c>
      <c r="D38">
        <v>0.36</v>
      </c>
      <c r="E38">
        <v>0.26</v>
      </c>
      <c r="F38" s="1">
        <f t="shared" si="3"/>
        <v>-0.38461538461538458</v>
      </c>
      <c r="G38">
        <v>4</v>
      </c>
      <c r="H38">
        <v>1</v>
      </c>
      <c r="I38">
        <v>50</v>
      </c>
      <c r="J38">
        <v>44</v>
      </c>
      <c r="K38">
        <v>18</v>
      </c>
      <c r="M38">
        <v>4</v>
      </c>
      <c r="N38">
        <v>0.25</v>
      </c>
      <c r="O38">
        <v>0.84</v>
      </c>
      <c r="P38">
        <v>0.5714285714285714</v>
      </c>
      <c r="Q38">
        <f t="shared" si="4"/>
        <v>0.48</v>
      </c>
    </row>
    <row r="39" spans="1:17" x14ac:dyDescent="0.2">
      <c r="G39">
        <v>5</v>
      </c>
      <c r="H39">
        <v>0</v>
      </c>
      <c r="I39">
        <v>50</v>
      </c>
      <c r="J39">
        <v>26</v>
      </c>
      <c r="K39">
        <v>8</v>
      </c>
      <c r="M39">
        <v>4</v>
      </c>
      <c r="N39">
        <v>0.5</v>
      </c>
      <c r="O39">
        <v>0.86</v>
      </c>
      <c r="P39">
        <v>0.39534883720930231</v>
      </c>
      <c r="Q39">
        <f t="shared" si="4"/>
        <v>0.33999999999999997</v>
      </c>
    </row>
    <row r="40" spans="1:17" x14ac:dyDescent="0.2">
      <c r="G40">
        <v>5</v>
      </c>
      <c r="H40">
        <v>0.25</v>
      </c>
      <c r="I40">
        <v>50</v>
      </c>
      <c r="J40">
        <v>27</v>
      </c>
      <c r="K40">
        <v>15</v>
      </c>
      <c r="M40">
        <v>4</v>
      </c>
      <c r="N40">
        <v>0.75</v>
      </c>
      <c r="O40">
        <v>1</v>
      </c>
      <c r="P40">
        <v>0.44</v>
      </c>
      <c r="Q40">
        <f t="shared" si="4"/>
        <v>0.44</v>
      </c>
    </row>
    <row r="41" spans="1:17" x14ac:dyDescent="0.2">
      <c r="G41">
        <v>5</v>
      </c>
      <c r="H41">
        <v>0.5</v>
      </c>
      <c r="I41">
        <v>50</v>
      </c>
      <c r="J41">
        <v>48</v>
      </c>
      <c r="K41">
        <v>28</v>
      </c>
      <c r="M41">
        <v>4</v>
      </c>
      <c r="N41">
        <v>1</v>
      </c>
      <c r="O41">
        <v>0.88</v>
      </c>
      <c r="P41">
        <v>0.40909090909090912</v>
      </c>
      <c r="Q41">
        <f t="shared" si="4"/>
        <v>0.36000000000000004</v>
      </c>
    </row>
    <row r="42" spans="1:17" x14ac:dyDescent="0.2">
      <c r="G42">
        <v>5</v>
      </c>
      <c r="H42">
        <v>0.75</v>
      </c>
      <c r="I42">
        <v>50</v>
      </c>
      <c r="J42">
        <v>41</v>
      </c>
      <c r="K42">
        <v>14</v>
      </c>
      <c r="Q42" t="str">
        <f t="shared" si="4"/>
        <v/>
      </c>
    </row>
    <row r="43" spans="1:17" x14ac:dyDescent="0.2">
      <c r="G43">
        <v>5</v>
      </c>
      <c r="H43">
        <v>1</v>
      </c>
      <c r="I43">
        <v>50</v>
      </c>
      <c r="J43">
        <v>43</v>
      </c>
      <c r="K43">
        <v>32</v>
      </c>
      <c r="M43">
        <v>5</v>
      </c>
      <c r="N43">
        <v>0</v>
      </c>
      <c r="O43">
        <v>0.52</v>
      </c>
      <c r="P43">
        <v>0.30769230769230771</v>
      </c>
      <c r="Q43">
        <f t="shared" si="4"/>
        <v>0.16</v>
      </c>
    </row>
    <row r="44" spans="1:17" x14ac:dyDescent="0.2">
      <c r="G44">
        <v>6</v>
      </c>
      <c r="H44">
        <v>0</v>
      </c>
      <c r="I44">
        <v>50</v>
      </c>
      <c r="J44">
        <v>25</v>
      </c>
      <c r="K44">
        <v>8</v>
      </c>
      <c r="M44">
        <v>5</v>
      </c>
      <c r="N44">
        <v>0.25</v>
      </c>
      <c r="O44">
        <v>0.54</v>
      </c>
      <c r="P44">
        <v>0.55555555555555558</v>
      </c>
      <c r="Q44">
        <f t="shared" si="4"/>
        <v>0.30000000000000004</v>
      </c>
    </row>
    <row r="45" spans="1:17" x14ac:dyDescent="0.2">
      <c r="G45">
        <v>6</v>
      </c>
      <c r="H45">
        <v>0.25</v>
      </c>
      <c r="I45">
        <v>50</v>
      </c>
      <c r="J45">
        <v>21</v>
      </c>
      <c r="K45">
        <v>9</v>
      </c>
      <c r="M45">
        <v>5</v>
      </c>
      <c r="N45">
        <v>0.5</v>
      </c>
      <c r="O45">
        <v>0.96</v>
      </c>
      <c r="P45">
        <v>0.58333333333333337</v>
      </c>
      <c r="Q45">
        <f t="shared" si="4"/>
        <v>0.56000000000000005</v>
      </c>
    </row>
    <row r="46" spans="1:17" x14ac:dyDescent="0.2">
      <c r="G46">
        <v>6</v>
      </c>
      <c r="H46">
        <v>0.5</v>
      </c>
      <c r="I46">
        <v>50</v>
      </c>
      <c r="J46">
        <v>46</v>
      </c>
      <c r="K46">
        <v>29</v>
      </c>
      <c r="M46">
        <v>5</v>
      </c>
      <c r="N46">
        <v>0.75</v>
      </c>
      <c r="O46">
        <v>0.82</v>
      </c>
      <c r="P46">
        <v>0.34146341463414637</v>
      </c>
      <c r="Q46">
        <f t="shared" si="4"/>
        <v>0.28000000000000003</v>
      </c>
    </row>
    <row r="47" spans="1:17" x14ac:dyDescent="0.2">
      <c r="G47">
        <v>6</v>
      </c>
      <c r="H47">
        <v>0.75</v>
      </c>
      <c r="I47">
        <v>50</v>
      </c>
      <c r="J47">
        <v>42</v>
      </c>
      <c r="K47">
        <v>18</v>
      </c>
      <c r="M47">
        <v>5</v>
      </c>
      <c r="N47">
        <v>1</v>
      </c>
      <c r="O47">
        <v>0.86</v>
      </c>
      <c r="P47">
        <v>0.7441860465116279</v>
      </c>
      <c r="Q47">
        <f t="shared" si="4"/>
        <v>0.64</v>
      </c>
    </row>
    <row r="48" spans="1:17" x14ac:dyDescent="0.2">
      <c r="G48">
        <v>6</v>
      </c>
      <c r="H48">
        <v>1</v>
      </c>
      <c r="I48">
        <v>50</v>
      </c>
      <c r="J48">
        <v>49</v>
      </c>
      <c r="K48">
        <v>20</v>
      </c>
      <c r="Q48" t="str">
        <f t="shared" si="4"/>
        <v/>
      </c>
    </row>
    <row r="49" spans="7:17" x14ac:dyDescent="0.2">
      <c r="G49">
        <v>7</v>
      </c>
      <c r="H49">
        <v>0</v>
      </c>
      <c r="I49">
        <v>50</v>
      </c>
      <c r="J49">
        <v>29</v>
      </c>
      <c r="K49">
        <v>17</v>
      </c>
      <c r="M49">
        <v>6</v>
      </c>
      <c r="N49">
        <v>0</v>
      </c>
      <c r="O49">
        <v>0.5</v>
      </c>
      <c r="P49">
        <v>0.32</v>
      </c>
      <c r="Q49">
        <f t="shared" si="4"/>
        <v>0.16</v>
      </c>
    </row>
    <row r="50" spans="7:17" x14ac:dyDescent="0.2">
      <c r="G50">
        <v>7</v>
      </c>
      <c r="H50">
        <v>0.25</v>
      </c>
      <c r="I50">
        <v>50</v>
      </c>
      <c r="J50">
        <v>27</v>
      </c>
      <c r="K50">
        <v>15</v>
      </c>
      <c r="M50">
        <v>6</v>
      </c>
      <c r="N50">
        <v>0.25</v>
      </c>
      <c r="O50">
        <v>0.42</v>
      </c>
      <c r="P50">
        <v>0.42857142857142855</v>
      </c>
      <c r="Q50">
        <f t="shared" si="4"/>
        <v>0.18</v>
      </c>
    </row>
    <row r="51" spans="7:17" x14ac:dyDescent="0.2">
      <c r="G51">
        <v>7</v>
      </c>
      <c r="H51">
        <v>0.5</v>
      </c>
      <c r="I51">
        <v>50</v>
      </c>
      <c r="J51">
        <v>39</v>
      </c>
      <c r="K51">
        <v>26</v>
      </c>
      <c r="M51">
        <v>6</v>
      </c>
      <c r="N51">
        <v>0.5</v>
      </c>
      <c r="O51">
        <v>0.92</v>
      </c>
      <c r="P51">
        <v>0.63043478260869568</v>
      </c>
      <c r="Q51">
        <f t="shared" si="4"/>
        <v>0.58000000000000007</v>
      </c>
    </row>
    <row r="52" spans="7:17" x14ac:dyDescent="0.2">
      <c r="G52">
        <v>7</v>
      </c>
      <c r="H52">
        <v>0.75</v>
      </c>
      <c r="I52">
        <v>50</v>
      </c>
      <c r="J52">
        <v>38</v>
      </c>
      <c r="K52">
        <v>24</v>
      </c>
      <c r="M52">
        <v>6</v>
      </c>
      <c r="N52">
        <v>0.75</v>
      </c>
      <c r="O52">
        <v>0.84</v>
      </c>
      <c r="P52">
        <v>0.42857142857142855</v>
      </c>
      <c r="Q52">
        <f t="shared" si="4"/>
        <v>0.36</v>
      </c>
    </row>
    <row r="53" spans="7:17" x14ac:dyDescent="0.2">
      <c r="G53">
        <v>7</v>
      </c>
      <c r="H53">
        <v>1</v>
      </c>
      <c r="I53">
        <v>50</v>
      </c>
      <c r="J53">
        <v>49</v>
      </c>
      <c r="K53">
        <v>37</v>
      </c>
      <c r="M53">
        <v>6</v>
      </c>
      <c r="N53">
        <v>1</v>
      </c>
      <c r="O53">
        <v>0.98</v>
      </c>
      <c r="P53">
        <v>0.40816326530612246</v>
      </c>
      <c r="Q53">
        <f t="shared" si="4"/>
        <v>0.4</v>
      </c>
    </row>
    <row r="54" spans="7:17" x14ac:dyDescent="0.2">
      <c r="G54">
        <v>8</v>
      </c>
      <c r="H54">
        <v>0</v>
      </c>
      <c r="I54">
        <v>50</v>
      </c>
      <c r="J54">
        <v>33</v>
      </c>
      <c r="K54">
        <v>20</v>
      </c>
      <c r="Q54" t="str">
        <f t="shared" si="4"/>
        <v/>
      </c>
    </row>
    <row r="55" spans="7:17" x14ac:dyDescent="0.2">
      <c r="G55">
        <v>8</v>
      </c>
      <c r="H55">
        <v>0.25</v>
      </c>
      <c r="I55">
        <v>50</v>
      </c>
      <c r="J55">
        <v>32</v>
      </c>
      <c r="K55">
        <v>11</v>
      </c>
      <c r="M55">
        <v>7</v>
      </c>
      <c r="N55">
        <v>0</v>
      </c>
      <c r="O55">
        <v>0.57999999999999996</v>
      </c>
      <c r="P55">
        <v>0.58620689655172409</v>
      </c>
      <c r="Q55">
        <f t="shared" si="4"/>
        <v>0.33999999999999997</v>
      </c>
    </row>
    <row r="56" spans="7:17" x14ac:dyDescent="0.2">
      <c r="G56">
        <v>8</v>
      </c>
      <c r="H56">
        <v>0.5</v>
      </c>
      <c r="I56">
        <v>50</v>
      </c>
      <c r="J56">
        <v>47</v>
      </c>
      <c r="K56">
        <v>31</v>
      </c>
      <c r="M56">
        <v>7</v>
      </c>
      <c r="N56">
        <v>0.25</v>
      </c>
      <c r="O56">
        <v>0.54</v>
      </c>
      <c r="P56">
        <v>0.55555555555555558</v>
      </c>
      <c r="Q56">
        <f t="shared" si="4"/>
        <v>0.30000000000000004</v>
      </c>
    </row>
    <row r="57" spans="7:17" x14ac:dyDescent="0.2">
      <c r="G57">
        <v>8</v>
      </c>
      <c r="H57">
        <v>0.75</v>
      </c>
      <c r="I57">
        <v>50</v>
      </c>
      <c r="J57">
        <v>47</v>
      </c>
      <c r="K57">
        <v>25</v>
      </c>
      <c r="M57">
        <v>7</v>
      </c>
      <c r="N57">
        <v>0.5</v>
      </c>
      <c r="O57">
        <v>0.78</v>
      </c>
      <c r="P57">
        <v>0.66666666666666663</v>
      </c>
      <c r="Q57">
        <f t="shared" si="4"/>
        <v>0.52</v>
      </c>
    </row>
    <row r="58" spans="7:17" x14ac:dyDescent="0.2">
      <c r="G58">
        <v>8</v>
      </c>
      <c r="H58">
        <v>1</v>
      </c>
      <c r="I58">
        <v>50</v>
      </c>
      <c r="J58">
        <v>47</v>
      </c>
      <c r="K58">
        <v>33</v>
      </c>
      <c r="M58">
        <v>7</v>
      </c>
      <c r="N58">
        <v>0.75</v>
      </c>
      <c r="O58">
        <v>0.76</v>
      </c>
      <c r="P58">
        <v>0.63157894736842102</v>
      </c>
      <c r="Q58">
        <f t="shared" si="4"/>
        <v>0.48</v>
      </c>
    </row>
    <row r="59" spans="7:17" x14ac:dyDescent="0.2">
      <c r="G59">
        <v>9</v>
      </c>
      <c r="H59">
        <v>0</v>
      </c>
      <c r="I59">
        <v>50</v>
      </c>
      <c r="J59">
        <v>28</v>
      </c>
      <c r="K59">
        <v>18</v>
      </c>
      <c r="M59">
        <v>7</v>
      </c>
      <c r="N59">
        <v>1</v>
      </c>
      <c r="O59">
        <v>0.98</v>
      </c>
      <c r="P59">
        <v>0.75510204081632648</v>
      </c>
      <c r="Q59">
        <f t="shared" si="4"/>
        <v>0.74</v>
      </c>
    </row>
    <row r="60" spans="7:17" x14ac:dyDescent="0.2">
      <c r="G60">
        <v>9</v>
      </c>
      <c r="H60">
        <v>0.25</v>
      </c>
      <c r="I60">
        <v>50</v>
      </c>
      <c r="J60">
        <v>43</v>
      </c>
      <c r="K60">
        <v>15</v>
      </c>
      <c r="Q60" t="str">
        <f t="shared" si="4"/>
        <v/>
      </c>
    </row>
    <row r="61" spans="7:17" x14ac:dyDescent="0.2">
      <c r="G61">
        <v>9</v>
      </c>
      <c r="H61">
        <v>0.5</v>
      </c>
      <c r="I61">
        <v>50</v>
      </c>
      <c r="J61">
        <v>44</v>
      </c>
      <c r="K61">
        <v>23</v>
      </c>
      <c r="M61">
        <v>8</v>
      </c>
      <c r="N61">
        <v>0</v>
      </c>
      <c r="O61">
        <v>0.66</v>
      </c>
      <c r="P61">
        <v>0.60606060606060608</v>
      </c>
      <c r="Q61">
        <f t="shared" si="4"/>
        <v>0.4</v>
      </c>
    </row>
    <row r="62" spans="7:17" x14ac:dyDescent="0.2">
      <c r="G62">
        <v>9</v>
      </c>
      <c r="H62">
        <v>0.75</v>
      </c>
      <c r="I62">
        <v>50</v>
      </c>
      <c r="J62">
        <v>49</v>
      </c>
      <c r="K62">
        <v>30</v>
      </c>
      <c r="M62">
        <v>8</v>
      </c>
      <c r="N62">
        <v>0.25</v>
      </c>
      <c r="O62">
        <v>0.64</v>
      </c>
      <c r="P62">
        <v>0.34375</v>
      </c>
      <c r="Q62">
        <f t="shared" si="4"/>
        <v>0.22</v>
      </c>
    </row>
    <row r="63" spans="7:17" x14ac:dyDescent="0.2">
      <c r="G63">
        <v>9</v>
      </c>
      <c r="H63">
        <v>1</v>
      </c>
      <c r="I63">
        <v>50</v>
      </c>
      <c r="J63">
        <v>47</v>
      </c>
      <c r="K63">
        <v>36</v>
      </c>
      <c r="M63">
        <v>8</v>
      </c>
      <c r="N63">
        <v>0.5</v>
      </c>
      <c r="O63">
        <v>0.94</v>
      </c>
      <c r="P63">
        <v>0.65957446808510634</v>
      </c>
      <c r="Q63">
        <f t="shared" si="4"/>
        <v>0.61999999999999988</v>
      </c>
    </row>
    <row r="64" spans="7:17" x14ac:dyDescent="0.2">
      <c r="G64">
        <v>10</v>
      </c>
      <c r="H64">
        <v>0</v>
      </c>
      <c r="I64">
        <v>50</v>
      </c>
      <c r="J64">
        <v>40</v>
      </c>
      <c r="K64">
        <v>12</v>
      </c>
      <c r="M64">
        <v>8</v>
      </c>
      <c r="N64">
        <v>0.75</v>
      </c>
      <c r="O64">
        <v>0.94</v>
      </c>
      <c r="P64">
        <v>0.53191489361702127</v>
      </c>
      <c r="Q64">
        <f t="shared" si="4"/>
        <v>0.49999999999999994</v>
      </c>
    </row>
    <row r="65" spans="7:17" x14ac:dyDescent="0.2">
      <c r="G65">
        <v>10</v>
      </c>
      <c r="H65">
        <v>0.25</v>
      </c>
      <c r="I65">
        <v>50</v>
      </c>
      <c r="J65">
        <v>48</v>
      </c>
      <c r="K65">
        <v>20</v>
      </c>
      <c r="M65">
        <v>8</v>
      </c>
      <c r="N65">
        <v>1</v>
      </c>
      <c r="O65">
        <v>0.94</v>
      </c>
      <c r="P65">
        <v>0.7021276595744681</v>
      </c>
      <c r="Q65">
        <f t="shared" si="4"/>
        <v>0.66</v>
      </c>
    </row>
    <row r="66" spans="7:17" x14ac:dyDescent="0.2">
      <c r="G66">
        <v>10</v>
      </c>
      <c r="H66">
        <v>0.5</v>
      </c>
      <c r="I66">
        <v>50</v>
      </c>
      <c r="J66">
        <v>41</v>
      </c>
      <c r="K66">
        <v>31</v>
      </c>
      <c r="Q66" t="str">
        <f t="shared" si="4"/>
        <v/>
      </c>
    </row>
    <row r="67" spans="7:17" x14ac:dyDescent="0.2">
      <c r="G67">
        <v>10</v>
      </c>
      <c r="H67">
        <v>0.75</v>
      </c>
      <c r="I67">
        <v>50</v>
      </c>
      <c r="J67">
        <v>46</v>
      </c>
      <c r="K67">
        <v>13</v>
      </c>
      <c r="M67">
        <v>9</v>
      </c>
      <c r="N67">
        <v>0</v>
      </c>
      <c r="O67">
        <v>0.56000000000000005</v>
      </c>
      <c r="P67">
        <v>0.6428571428571429</v>
      </c>
      <c r="Q67">
        <f t="shared" si="4"/>
        <v>0.36000000000000004</v>
      </c>
    </row>
    <row r="68" spans="7:17" x14ac:dyDescent="0.2">
      <c r="G68">
        <v>10</v>
      </c>
      <c r="H68">
        <v>1</v>
      </c>
      <c r="I68">
        <v>50</v>
      </c>
      <c r="J68">
        <v>50</v>
      </c>
      <c r="K68">
        <v>34</v>
      </c>
      <c r="M68">
        <v>9</v>
      </c>
      <c r="N68">
        <v>0.25</v>
      </c>
      <c r="O68">
        <v>0.86</v>
      </c>
      <c r="P68">
        <v>0.34883720930232559</v>
      </c>
      <c r="Q68">
        <f t="shared" si="4"/>
        <v>0.3</v>
      </c>
    </row>
    <row r="69" spans="7:17" x14ac:dyDescent="0.2">
      <c r="G69">
        <v>11</v>
      </c>
      <c r="H69">
        <v>0</v>
      </c>
      <c r="I69">
        <v>50</v>
      </c>
      <c r="J69">
        <v>19</v>
      </c>
      <c r="K69">
        <v>5</v>
      </c>
      <c r="M69">
        <v>9</v>
      </c>
      <c r="N69">
        <v>0.5</v>
      </c>
      <c r="O69">
        <v>0.88</v>
      </c>
      <c r="P69">
        <v>0.52272727272727271</v>
      </c>
      <c r="Q69">
        <f t="shared" si="4"/>
        <v>0.45999999999999996</v>
      </c>
    </row>
    <row r="70" spans="7:17" x14ac:dyDescent="0.2">
      <c r="G70">
        <v>11</v>
      </c>
      <c r="H70">
        <v>0.25</v>
      </c>
      <c r="I70">
        <v>50</v>
      </c>
      <c r="J70">
        <v>43</v>
      </c>
      <c r="K70">
        <v>18</v>
      </c>
      <c r="M70">
        <v>9</v>
      </c>
      <c r="N70">
        <v>0.75</v>
      </c>
      <c r="O70">
        <v>0.98</v>
      </c>
      <c r="P70">
        <v>0.61224489795918369</v>
      </c>
      <c r="Q70">
        <f t="shared" si="4"/>
        <v>0.6</v>
      </c>
    </row>
    <row r="71" spans="7:17" x14ac:dyDescent="0.2">
      <c r="G71">
        <v>11</v>
      </c>
      <c r="H71">
        <v>0.5</v>
      </c>
      <c r="I71">
        <v>50</v>
      </c>
      <c r="J71">
        <v>42</v>
      </c>
      <c r="K71">
        <v>29</v>
      </c>
      <c r="M71">
        <v>9</v>
      </c>
      <c r="N71">
        <v>1</v>
      </c>
      <c r="O71">
        <v>0.94</v>
      </c>
      <c r="P71">
        <v>0.76595744680851063</v>
      </c>
      <c r="Q71">
        <f t="shared" si="4"/>
        <v>0.72</v>
      </c>
    </row>
    <row r="72" spans="7:17" x14ac:dyDescent="0.2">
      <c r="G72">
        <v>11</v>
      </c>
      <c r="H72">
        <v>0.75</v>
      </c>
      <c r="I72">
        <v>50</v>
      </c>
      <c r="J72">
        <v>46</v>
      </c>
      <c r="K72">
        <v>27</v>
      </c>
      <c r="Q72" t="str">
        <f t="shared" si="4"/>
        <v/>
      </c>
    </row>
    <row r="73" spans="7:17" x14ac:dyDescent="0.2">
      <c r="G73">
        <v>11</v>
      </c>
      <c r="H73">
        <v>1</v>
      </c>
      <c r="I73">
        <v>50</v>
      </c>
      <c r="J73">
        <v>49</v>
      </c>
      <c r="K73">
        <v>32</v>
      </c>
      <c r="M73">
        <v>10</v>
      </c>
      <c r="N73">
        <v>0</v>
      </c>
      <c r="O73">
        <v>0.8</v>
      </c>
      <c r="P73">
        <v>0.3</v>
      </c>
      <c r="Q73">
        <f t="shared" si="4"/>
        <v>0.24</v>
      </c>
    </row>
    <row r="74" spans="7:17" x14ac:dyDescent="0.2">
      <c r="G74">
        <v>12</v>
      </c>
      <c r="H74">
        <v>0</v>
      </c>
      <c r="I74">
        <v>50</v>
      </c>
      <c r="J74">
        <v>34</v>
      </c>
      <c r="K74">
        <v>16</v>
      </c>
      <c r="M74">
        <v>10</v>
      </c>
      <c r="N74">
        <v>0.25</v>
      </c>
      <c r="O74">
        <v>0.96</v>
      </c>
      <c r="P74">
        <v>0.41666666666666669</v>
      </c>
      <c r="Q74">
        <f t="shared" si="4"/>
        <v>0.4</v>
      </c>
    </row>
    <row r="75" spans="7:17" x14ac:dyDescent="0.2">
      <c r="G75">
        <v>12</v>
      </c>
      <c r="H75">
        <v>0.25</v>
      </c>
      <c r="I75">
        <v>50</v>
      </c>
      <c r="J75">
        <v>38</v>
      </c>
      <c r="K75">
        <v>23</v>
      </c>
      <c r="M75">
        <v>10</v>
      </c>
      <c r="N75">
        <v>0.5</v>
      </c>
      <c r="O75">
        <v>0.82</v>
      </c>
      <c r="P75">
        <v>0.75609756097560976</v>
      </c>
      <c r="Q75">
        <f t="shared" si="4"/>
        <v>0.62</v>
      </c>
    </row>
    <row r="76" spans="7:17" x14ac:dyDescent="0.2">
      <c r="G76">
        <v>12</v>
      </c>
      <c r="H76">
        <v>0.5</v>
      </c>
      <c r="I76">
        <v>50</v>
      </c>
      <c r="J76">
        <v>50</v>
      </c>
      <c r="K76">
        <v>24</v>
      </c>
      <c r="M76">
        <v>10</v>
      </c>
      <c r="N76">
        <v>0.75</v>
      </c>
      <c r="O76">
        <v>0.92</v>
      </c>
      <c r="P76">
        <v>0.28260869565217389</v>
      </c>
      <c r="Q76">
        <f t="shared" si="4"/>
        <v>0.26</v>
      </c>
    </row>
    <row r="77" spans="7:17" x14ac:dyDescent="0.2">
      <c r="G77">
        <v>12</v>
      </c>
      <c r="H77">
        <v>0.75</v>
      </c>
      <c r="I77">
        <v>50</v>
      </c>
      <c r="J77">
        <v>39</v>
      </c>
      <c r="K77">
        <v>21</v>
      </c>
      <c r="M77">
        <v>10</v>
      </c>
      <c r="N77">
        <v>1</v>
      </c>
      <c r="O77">
        <v>1</v>
      </c>
      <c r="P77">
        <v>0.68</v>
      </c>
      <c r="Q77">
        <f t="shared" si="4"/>
        <v>0.68</v>
      </c>
    </row>
    <row r="78" spans="7:17" x14ac:dyDescent="0.2">
      <c r="G78">
        <v>12</v>
      </c>
      <c r="H78">
        <v>1</v>
      </c>
      <c r="I78">
        <v>50</v>
      </c>
      <c r="J78">
        <v>35</v>
      </c>
      <c r="K78">
        <v>25</v>
      </c>
      <c r="Q78" t="str">
        <f t="shared" si="4"/>
        <v/>
      </c>
    </row>
    <row r="79" spans="7:17" x14ac:dyDescent="0.2">
      <c r="G79">
        <v>13</v>
      </c>
      <c r="H79">
        <v>0</v>
      </c>
      <c r="I79">
        <v>50</v>
      </c>
      <c r="J79">
        <v>27</v>
      </c>
      <c r="K79">
        <v>14</v>
      </c>
      <c r="M79">
        <v>11</v>
      </c>
      <c r="N79">
        <v>0</v>
      </c>
      <c r="O79">
        <v>0.38</v>
      </c>
      <c r="P79">
        <v>0.26315789473684209</v>
      </c>
      <c r="Q79">
        <f t="shared" si="4"/>
        <v>9.9999999999999992E-2</v>
      </c>
    </row>
    <row r="80" spans="7:17" x14ac:dyDescent="0.2">
      <c r="G80">
        <v>13</v>
      </c>
      <c r="H80">
        <v>0.25</v>
      </c>
      <c r="I80">
        <v>50</v>
      </c>
      <c r="J80">
        <v>30</v>
      </c>
      <c r="K80">
        <v>9</v>
      </c>
      <c r="M80">
        <v>11</v>
      </c>
      <c r="N80">
        <v>0.25</v>
      </c>
      <c r="O80">
        <v>0.86</v>
      </c>
      <c r="P80">
        <v>0.41860465116279072</v>
      </c>
      <c r="Q80">
        <f t="shared" si="4"/>
        <v>0.36</v>
      </c>
    </row>
    <row r="81" spans="7:17" x14ac:dyDescent="0.2">
      <c r="G81">
        <v>13</v>
      </c>
      <c r="H81">
        <v>0.5</v>
      </c>
      <c r="I81">
        <v>50</v>
      </c>
      <c r="J81">
        <v>42</v>
      </c>
      <c r="K81">
        <v>29</v>
      </c>
      <c r="M81">
        <v>11</v>
      </c>
      <c r="N81">
        <v>0.5</v>
      </c>
      <c r="O81">
        <v>0.84</v>
      </c>
      <c r="P81">
        <v>0.69047619047619047</v>
      </c>
      <c r="Q81">
        <f t="shared" si="4"/>
        <v>0.57999999999999996</v>
      </c>
    </row>
    <row r="82" spans="7:17" x14ac:dyDescent="0.2">
      <c r="G82">
        <v>13</v>
      </c>
      <c r="H82">
        <v>0.75</v>
      </c>
      <c r="I82">
        <v>50</v>
      </c>
      <c r="J82">
        <v>49</v>
      </c>
      <c r="K82">
        <v>30</v>
      </c>
      <c r="M82">
        <v>11</v>
      </c>
      <c r="N82">
        <v>0.75</v>
      </c>
      <c r="O82">
        <v>0.92</v>
      </c>
      <c r="P82">
        <v>0.58695652173913049</v>
      </c>
      <c r="Q82">
        <f t="shared" si="4"/>
        <v>0.54</v>
      </c>
    </row>
    <row r="83" spans="7:17" x14ac:dyDescent="0.2">
      <c r="G83">
        <v>13</v>
      </c>
      <c r="H83">
        <v>1</v>
      </c>
      <c r="I83">
        <v>50</v>
      </c>
      <c r="J83">
        <v>43</v>
      </c>
      <c r="K83">
        <v>33</v>
      </c>
      <c r="M83">
        <v>11</v>
      </c>
      <c r="N83">
        <v>1</v>
      </c>
      <c r="O83">
        <v>0.98</v>
      </c>
      <c r="P83">
        <v>0.65306122448979587</v>
      </c>
      <c r="Q83">
        <f t="shared" si="4"/>
        <v>0.6399999999999999</v>
      </c>
    </row>
    <row r="84" spans="7:17" x14ac:dyDescent="0.2">
      <c r="G84">
        <v>14</v>
      </c>
      <c r="H84">
        <v>0</v>
      </c>
      <c r="I84">
        <v>50</v>
      </c>
      <c r="J84">
        <v>22</v>
      </c>
      <c r="K84">
        <v>6</v>
      </c>
      <c r="Q84" t="str">
        <f t="shared" ref="Q84:Q137" si="5">IF(M84="","",O84*P84)</f>
        <v/>
      </c>
    </row>
    <row r="85" spans="7:17" x14ac:dyDescent="0.2">
      <c r="G85">
        <v>14</v>
      </c>
      <c r="H85">
        <v>0.25</v>
      </c>
      <c r="I85">
        <v>50</v>
      </c>
      <c r="J85">
        <v>41</v>
      </c>
      <c r="K85">
        <v>22</v>
      </c>
      <c r="M85">
        <v>12</v>
      </c>
      <c r="N85">
        <v>0</v>
      </c>
      <c r="O85">
        <v>0.68</v>
      </c>
      <c r="P85">
        <v>0.47058823529411764</v>
      </c>
      <c r="Q85">
        <f t="shared" si="5"/>
        <v>0.32</v>
      </c>
    </row>
    <row r="86" spans="7:17" x14ac:dyDescent="0.2">
      <c r="G86">
        <v>14</v>
      </c>
      <c r="H86">
        <v>0.5</v>
      </c>
      <c r="I86">
        <v>50</v>
      </c>
      <c r="J86">
        <v>42</v>
      </c>
      <c r="K86">
        <v>35</v>
      </c>
      <c r="M86">
        <v>12</v>
      </c>
      <c r="N86">
        <v>0.25</v>
      </c>
      <c r="O86">
        <v>0.76</v>
      </c>
      <c r="P86">
        <v>0.60526315789473684</v>
      </c>
      <c r="Q86">
        <f t="shared" si="5"/>
        <v>0.46</v>
      </c>
    </row>
    <row r="87" spans="7:17" x14ac:dyDescent="0.2">
      <c r="G87">
        <v>14</v>
      </c>
      <c r="H87">
        <v>0.75</v>
      </c>
      <c r="I87">
        <v>50</v>
      </c>
      <c r="J87">
        <v>50</v>
      </c>
      <c r="K87">
        <v>23</v>
      </c>
      <c r="M87">
        <v>12</v>
      </c>
      <c r="N87">
        <v>0.5</v>
      </c>
      <c r="O87">
        <v>1</v>
      </c>
      <c r="P87">
        <v>0.48</v>
      </c>
      <c r="Q87">
        <f t="shared" si="5"/>
        <v>0.48</v>
      </c>
    </row>
    <row r="88" spans="7:17" x14ac:dyDescent="0.2">
      <c r="G88">
        <v>14</v>
      </c>
      <c r="H88">
        <v>1</v>
      </c>
      <c r="I88">
        <v>50</v>
      </c>
      <c r="J88">
        <v>48</v>
      </c>
      <c r="K88">
        <v>38</v>
      </c>
      <c r="M88">
        <v>12</v>
      </c>
      <c r="N88">
        <v>0.75</v>
      </c>
      <c r="O88">
        <v>0.78</v>
      </c>
      <c r="P88">
        <v>0.53846153846153844</v>
      </c>
      <c r="Q88">
        <f t="shared" si="5"/>
        <v>0.42</v>
      </c>
    </row>
    <row r="89" spans="7:17" x14ac:dyDescent="0.2">
      <c r="G89">
        <v>15</v>
      </c>
      <c r="H89">
        <v>0</v>
      </c>
      <c r="I89">
        <v>50</v>
      </c>
      <c r="J89">
        <v>39</v>
      </c>
      <c r="K89">
        <v>24</v>
      </c>
      <c r="M89">
        <v>12</v>
      </c>
      <c r="N89">
        <v>1</v>
      </c>
      <c r="O89">
        <v>0.7</v>
      </c>
      <c r="P89">
        <v>0.7142857142857143</v>
      </c>
      <c r="Q89">
        <f t="shared" si="5"/>
        <v>0.5</v>
      </c>
    </row>
    <row r="90" spans="7:17" x14ac:dyDescent="0.2">
      <c r="G90">
        <v>15</v>
      </c>
      <c r="H90">
        <v>0.25</v>
      </c>
      <c r="I90">
        <v>50</v>
      </c>
      <c r="J90">
        <v>46</v>
      </c>
      <c r="K90">
        <v>24</v>
      </c>
      <c r="Q90" t="str">
        <f t="shared" si="5"/>
        <v/>
      </c>
    </row>
    <row r="91" spans="7:17" x14ac:dyDescent="0.2">
      <c r="G91">
        <v>15</v>
      </c>
      <c r="H91">
        <v>0.5</v>
      </c>
      <c r="I91">
        <v>50</v>
      </c>
      <c r="J91">
        <v>49</v>
      </c>
      <c r="K91">
        <v>37</v>
      </c>
      <c r="M91">
        <v>13</v>
      </c>
      <c r="N91">
        <v>0</v>
      </c>
      <c r="O91">
        <v>0.54</v>
      </c>
      <c r="P91">
        <v>0.51851851851851849</v>
      </c>
      <c r="Q91">
        <f t="shared" si="5"/>
        <v>0.28000000000000003</v>
      </c>
    </row>
    <row r="92" spans="7:17" x14ac:dyDescent="0.2">
      <c r="G92">
        <v>15</v>
      </c>
      <c r="H92">
        <v>0.75</v>
      </c>
      <c r="I92">
        <v>50</v>
      </c>
      <c r="J92">
        <v>48</v>
      </c>
      <c r="K92">
        <v>31</v>
      </c>
      <c r="M92">
        <v>13</v>
      </c>
      <c r="N92">
        <v>0.25</v>
      </c>
      <c r="O92">
        <v>0.6</v>
      </c>
      <c r="P92">
        <v>0.3</v>
      </c>
      <c r="Q92">
        <f t="shared" si="5"/>
        <v>0.18</v>
      </c>
    </row>
    <row r="93" spans="7:17" x14ac:dyDescent="0.2">
      <c r="G93">
        <v>15</v>
      </c>
      <c r="H93">
        <v>1</v>
      </c>
      <c r="I93">
        <v>50</v>
      </c>
      <c r="J93">
        <v>50</v>
      </c>
      <c r="K93">
        <v>44</v>
      </c>
      <c r="M93">
        <v>13</v>
      </c>
      <c r="N93">
        <v>0.5</v>
      </c>
      <c r="O93">
        <v>0.84</v>
      </c>
      <c r="P93">
        <v>0.69047619047619047</v>
      </c>
      <c r="Q93">
        <f t="shared" si="5"/>
        <v>0.57999999999999996</v>
      </c>
    </row>
    <row r="94" spans="7:17" x14ac:dyDescent="0.2">
      <c r="G94">
        <v>16</v>
      </c>
      <c r="H94">
        <v>0</v>
      </c>
      <c r="I94">
        <v>50</v>
      </c>
      <c r="J94">
        <v>8</v>
      </c>
      <c r="K94">
        <v>4</v>
      </c>
      <c r="M94">
        <v>13</v>
      </c>
      <c r="N94">
        <v>0.75</v>
      </c>
      <c r="O94">
        <v>0.98</v>
      </c>
      <c r="P94">
        <v>0.61224489795918369</v>
      </c>
      <c r="Q94">
        <f t="shared" si="5"/>
        <v>0.6</v>
      </c>
    </row>
    <row r="95" spans="7:17" x14ac:dyDescent="0.2">
      <c r="G95">
        <v>16</v>
      </c>
      <c r="H95">
        <v>0.25</v>
      </c>
      <c r="I95">
        <v>50</v>
      </c>
      <c r="J95">
        <v>47</v>
      </c>
      <c r="K95">
        <v>40</v>
      </c>
      <c r="M95">
        <v>13</v>
      </c>
      <c r="N95">
        <v>1</v>
      </c>
      <c r="O95">
        <v>0.86</v>
      </c>
      <c r="P95">
        <v>0.76744186046511631</v>
      </c>
      <c r="Q95">
        <f t="shared" si="5"/>
        <v>0.66</v>
      </c>
    </row>
    <row r="96" spans="7:17" x14ac:dyDescent="0.2">
      <c r="G96">
        <v>16</v>
      </c>
      <c r="H96">
        <v>0.5</v>
      </c>
      <c r="I96">
        <v>50</v>
      </c>
      <c r="J96">
        <v>50</v>
      </c>
      <c r="K96">
        <v>23</v>
      </c>
      <c r="Q96" t="str">
        <f t="shared" si="5"/>
        <v/>
      </c>
    </row>
    <row r="97" spans="7:17" x14ac:dyDescent="0.2">
      <c r="G97">
        <v>16</v>
      </c>
      <c r="H97">
        <v>0.75</v>
      </c>
      <c r="I97">
        <v>50</v>
      </c>
      <c r="J97">
        <v>47</v>
      </c>
      <c r="K97">
        <v>13</v>
      </c>
      <c r="M97">
        <v>14</v>
      </c>
      <c r="N97">
        <v>0</v>
      </c>
      <c r="O97">
        <v>0.44</v>
      </c>
      <c r="P97">
        <v>0.27272727272727271</v>
      </c>
      <c r="Q97">
        <f t="shared" si="5"/>
        <v>0.12</v>
      </c>
    </row>
    <row r="98" spans="7:17" x14ac:dyDescent="0.2">
      <c r="G98">
        <v>16</v>
      </c>
      <c r="H98">
        <v>1</v>
      </c>
      <c r="I98">
        <v>50</v>
      </c>
      <c r="J98">
        <v>48</v>
      </c>
      <c r="K98">
        <v>32</v>
      </c>
      <c r="M98">
        <v>14</v>
      </c>
      <c r="N98">
        <v>0.25</v>
      </c>
      <c r="O98">
        <v>0.82</v>
      </c>
      <c r="P98">
        <v>0.53658536585365857</v>
      </c>
      <c r="Q98">
        <f t="shared" si="5"/>
        <v>0.44</v>
      </c>
    </row>
    <row r="99" spans="7:17" x14ac:dyDescent="0.2">
      <c r="G99">
        <v>17</v>
      </c>
      <c r="H99">
        <v>0</v>
      </c>
      <c r="I99">
        <v>50</v>
      </c>
      <c r="J99">
        <v>29</v>
      </c>
      <c r="K99">
        <v>9</v>
      </c>
      <c r="M99">
        <v>14</v>
      </c>
      <c r="N99">
        <v>0.5</v>
      </c>
      <c r="O99">
        <v>0.84</v>
      </c>
      <c r="P99">
        <v>0.83333333333333337</v>
      </c>
      <c r="Q99">
        <f t="shared" si="5"/>
        <v>0.7</v>
      </c>
    </row>
    <row r="100" spans="7:17" x14ac:dyDescent="0.2">
      <c r="G100">
        <v>17</v>
      </c>
      <c r="H100">
        <v>0.25</v>
      </c>
      <c r="I100">
        <v>50</v>
      </c>
      <c r="J100">
        <v>33</v>
      </c>
      <c r="K100">
        <v>20</v>
      </c>
      <c r="M100">
        <v>14</v>
      </c>
      <c r="N100">
        <v>0.75</v>
      </c>
      <c r="O100">
        <v>1</v>
      </c>
      <c r="P100">
        <v>0.46</v>
      </c>
      <c r="Q100">
        <f t="shared" si="5"/>
        <v>0.46</v>
      </c>
    </row>
    <row r="101" spans="7:17" x14ac:dyDescent="0.2">
      <c r="G101">
        <v>17</v>
      </c>
      <c r="H101">
        <v>0.5</v>
      </c>
      <c r="I101">
        <v>50</v>
      </c>
      <c r="J101">
        <v>48</v>
      </c>
      <c r="K101">
        <v>28</v>
      </c>
      <c r="M101">
        <v>14</v>
      </c>
      <c r="N101">
        <v>1</v>
      </c>
      <c r="O101">
        <v>0.96</v>
      </c>
      <c r="P101">
        <v>0.79166666666666663</v>
      </c>
      <c r="Q101">
        <f t="shared" si="5"/>
        <v>0.7599999999999999</v>
      </c>
    </row>
    <row r="102" spans="7:17" x14ac:dyDescent="0.2">
      <c r="G102">
        <v>17</v>
      </c>
      <c r="H102">
        <v>0.75</v>
      </c>
      <c r="I102">
        <v>50</v>
      </c>
      <c r="J102">
        <v>48</v>
      </c>
      <c r="K102">
        <v>25</v>
      </c>
      <c r="Q102" t="str">
        <f t="shared" si="5"/>
        <v/>
      </c>
    </row>
    <row r="103" spans="7:17" x14ac:dyDescent="0.2">
      <c r="G103">
        <v>17</v>
      </c>
      <c r="H103">
        <v>1</v>
      </c>
      <c r="I103">
        <v>50</v>
      </c>
      <c r="J103">
        <v>50</v>
      </c>
      <c r="K103">
        <v>46</v>
      </c>
      <c r="M103">
        <v>15</v>
      </c>
      <c r="N103">
        <v>0</v>
      </c>
      <c r="O103">
        <v>0.78</v>
      </c>
      <c r="P103">
        <v>0.61538461538461542</v>
      </c>
      <c r="Q103">
        <f t="shared" si="5"/>
        <v>0.48000000000000004</v>
      </c>
    </row>
    <row r="104" spans="7:17" x14ac:dyDescent="0.2">
      <c r="G104">
        <v>18</v>
      </c>
      <c r="H104">
        <v>0</v>
      </c>
      <c r="I104">
        <v>50</v>
      </c>
      <c r="J104">
        <v>42</v>
      </c>
      <c r="K104">
        <v>27</v>
      </c>
      <c r="M104">
        <v>15</v>
      </c>
      <c r="N104">
        <v>0.25</v>
      </c>
      <c r="O104">
        <v>0.92</v>
      </c>
      <c r="P104">
        <v>0.52173913043478259</v>
      </c>
      <c r="Q104">
        <f t="shared" si="5"/>
        <v>0.48</v>
      </c>
    </row>
    <row r="105" spans="7:17" x14ac:dyDescent="0.2">
      <c r="G105">
        <v>18</v>
      </c>
      <c r="H105">
        <v>0.25</v>
      </c>
      <c r="I105">
        <v>50</v>
      </c>
      <c r="J105">
        <v>29</v>
      </c>
      <c r="K105">
        <v>8</v>
      </c>
      <c r="M105">
        <v>15</v>
      </c>
      <c r="N105">
        <v>0.5</v>
      </c>
      <c r="O105">
        <v>0.98</v>
      </c>
      <c r="P105">
        <v>0.75510204081632648</v>
      </c>
      <c r="Q105">
        <f t="shared" si="5"/>
        <v>0.74</v>
      </c>
    </row>
    <row r="106" spans="7:17" x14ac:dyDescent="0.2">
      <c r="G106">
        <v>18</v>
      </c>
      <c r="H106">
        <v>0.5</v>
      </c>
      <c r="I106">
        <v>50</v>
      </c>
      <c r="J106">
        <v>48</v>
      </c>
      <c r="K106">
        <v>17</v>
      </c>
      <c r="M106">
        <v>15</v>
      </c>
      <c r="N106">
        <v>0.75</v>
      </c>
      <c r="O106">
        <v>0.96</v>
      </c>
      <c r="P106">
        <v>0.64583333333333337</v>
      </c>
      <c r="Q106">
        <f t="shared" si="5"/>
        <v>0.62</v>
      </c>
    </row>
    <row r="107" spans="7:17" x14ac:dyDescent="0.2">
      <c r="G107">
        <v>18</v>
      </c>
      <c r="H107">
        <v>0.75</v>
      </c>
      <c r="I107">
        <v>50</v>
      </c>
      <c r="J107">
        <v>38</v>
      </c>
      <c r="K107">
        <v>24</v>
      </c>
      <c r="M107">
        <v>15</v>
      </c>
      <c r="N107">
        <v>1</v>
      </c>
      <c r="O107">
        <v>1</v>
      </c>
      <c r="P107">
        <v>0.88</v>
      </c>
      <c r="Q107">
        <f t="shared" si="5"/>
        <v>0.88</v>
      </c>
    </row>
    <row r="108" spans="7:17" x14ac:dyDescent="0.2">
      <c r="G108">
        <v>18</v>
      </c>
      <c r="H108">
        <v>1</v>
      </c>
      <c r="I108">
        <v>50</v>
      </c>
      <c r="J108">
        <v>45</v>
      </c>
      <c r="K108">
        <v>30</v>
      </c>
      <c r="Q108" t="str">
        <f t="shared" si="5"/>
        <v/>
      </c>
    </row>
    <row r="109" spans="7:17" x14ac:dyDescent="0.2">
      <c r="G109">
        <v>19</v>
      </c>
      <c r="H109">
        <v>0</v>
      </c>
      <c r="I109">
        <v>50</v>
      </c>
      <c r="J109">
        <v>38</v>
      </c>
      <c r="K109">
        <v>16</v>
      </c>
      <c r="M109">
        <v>16</v>
      </c>
      <c r="N109">
        <v>0</v>
      </c>
      <c r="O109">
        <v>0.16</v>
      </c>
      <c r="P109">
        <v>0.5</v>
      </c>
      <c r="Q109">
        <f t="shared" si="5"/>
        <v>0.08</v>
      </c>
    </row>
    <row r="110" spans="7:17" x14ac:dyDescent="0.2">
      <c r="G110">
        <v>19</v>
      </c>
      <c r="H110">
        <v>0.25</v>
      </c>
      <c r="I110">
        <v>50</v>
      </c>
      <c r="J110">
        <v>37</v>
      </c>
      <c r="K110">
        <v>23</v>
      </c>
      <c r="M110">
        <v>16</v>
      </c>
      <c r="N110">
        <v>0.25</v>
      </c>
      <c r="O110">
        <v>0.94</v>
      </c>
      <c r="P110">
        <v>0.85106382978723405</v>
      </c>
      <c r="Q110">
        <f t="shared" si="5"/>
        <v>0.79999999999999993</v>
      </c>
    </row>
    <row r="111" spans="7:17" x14ac:dyDescent="0.2">
      <c r="G111">
        <v>19</v>
      </c>
      <c r="H111">
        <v>0.5</v>
      </c>
      <c r="I111">
        <v>50</v>
      </c>
      <c r="J111">
        <v>32</v>
      </c>
      <c r="K111">
        <v>14</v>
      </c>
      <c r="M111">
        <v>16</v>
      </c>
      <c r="N111">
        <v>0.5</v>
      </c>
      <c r="O111">
        <v>1</v>
      </c>
      <c r="P111">
        <v>0.46</v>
      </c>
      <c r="Q111">
        <f t="shared" si="5"/>
        <v>0.46</v>
      </c>
    </row>
    <row r="112" spans="7:17" x14ac:dyDescent="0.2">
      <c r="G112">
        <v>19</v>
      </c>
      <c r="H112">
        <v>0.75</v>
      </c>
      <c r="I112">
        <v>50</v>
      </c>
      <c r="J112">
        <v>45</v>
      </c>
      <c r="K112">
        <v>24</v>
      </c>
      <c r="M112">
        <v>16</v>
      </c>
      <c r="N112">
        <v>0.75</v>
      </c>
      <c r="O112">
        <v>0.94</v>
      </c>
      <c r="P112">
        <v>0.27659574468085107</v>
      </c>
      <c r="Q112">
        <f t="shared" si="5"/>
        <v>0.26</v>
      </c>
    </row>
    <row r="113" spans="7:17" x14ac:dyDescent="0.2">
      <c r="G113">
        <v>19</v>
      </c>
      <c r="H113">
        <v>1</v>
      </c>
      <c r="I113">
        <v>50</v>
      </c>
      <c r="J113">
        <v>31</v>
      </c>
      <c r="K113">
        <v>28</v>
      </c>
      <c r="M113">
        <v>16</v>
      </c>
      <c r="N113">
        <v>1</v>
      </c>
      <c r="O113">
        <v>0.96</v>
      </c>
      <c r="P113">
        <v>0.66666666666666663</v>
      </c>
      <c r="Q113">
        <f t="shared" si="5"/>
        <v>0.6399999999999999</v>
      </c>
    </row>
    <row r="114" spans="7:17" x14ac:dyDescent="0.2">
      <c r="G114">
        <v>20</v>
      </c>
      <c r="H114">
        <v>0</v>
      </c>
      <c r="I114">
        <v>50</v>
      </c>
      <c r="J114">
        <v>40</v>
      </c>
      <c r="K114">
        <v>18</v>
      </c>
      <c r="Q114" t="str">
        <f t="shared" si="5"/>
        <v/>
      </c>
    </row>
    <row r="115" spans="7:17" x14ac:dyDescent="0.2">
      <c r="G115">
        <v>20</v>
      </c>
      <c r="H115">
        <v>0.25</v>
      </c>
      <c r="I115">
        <v>50</v>
      </c>
      <c r="J115">
        <v>29</v>
      </c>
      <c r="K115">
        <v>13</v>
      </c>
      <c r="M115">
        <v>17</v>
      </c>
      <c r="N115">
        <v>0</v>
      </c>
      <c r="O115">
        <v>0.57999999999999996</v>
      </c>
      <c r="P115">
        <v>0.31034482758620691</v>
      </c>
      <c r="Q115">
        <f t="shared" si="5"/>
        <v>0.18</v>
      </c>
    </row>
    <row r="116" spans="7:17" x14ac:dyDescent="0.2">
      <c r="G116">
        <v>20</v>
      </c>
      <c r="H116">
        <v>0.5</v>
      </c>
      <c r="I116">
        <v>50</v>
      </c>
      <c r="J116">
        <v>34</v>
      </c>
      <c r="K116">
        <v>24</v>
      </c>
      <c r="M116">
        <v>17</v>
      </c>
      <c r="N116">
        <v>0.25</v>
      </c>
      <c r="O116">
        <v>0.66</v>
      </c>
      <c r="P116">
        <v>0.60606060606060608</v>
      </c>
      <c r="Q116">
        <f t="shared" si="5"/>
        <v>0.4</v>
      </c>
    </row>
    <row r="117" spans="7:17" x14ac:dyDescent="0.2">
      <c r="G117">
        <v>20</v>
      </c>
      <c r="H117">
        <v>0.75</v>
      </c>
      <c r="I117">
        <v>50</v>
      </c>
      <c r="J117">
        <v>43</v>
      </c>
      <c r="K117">
        <v>29</v>
      </c>
      <c r="M117">
        <v>17</v>
      </c>
      <c r="N117">
        <v>0.5</v>
      </c>
      <c r="O117">
        <v>0.96</v>
      </c>
      <c r="P117">
        <v>0.58333333333333337</v>
      </c>
      <c r="Q117">
        <f t="shared" si="5"/>
        <v>0.56000000000000005</v>
      </c>
    </row>
    <row r="118" spans="7:17" x14ac:dyDescent="0.2">
      <c r="G118">
        <v>20</v>
      </c>
      <c r="H118">
        <v>1</v>
      </c>
      <c r="I118">
        <v>50</v>
      </c>
      <c r="J118">
        <v>29</v>
      </c>
      <c r="K118">
        <v>13</v>
      </c>
      <c r="M118">
        <v>17</v>
      </c>
      <c r="N118">
        <v>0.75</v>
      </c>
      <c r="O118">
        <v>0.96</v>
      </c>
      <c r="P118">
        <v>0.52083333333333337</v>
      </c>
      <c r="Q118">
        <f t="shared" si="5"/>
        <v>0.5</v>
      </c>
    </row>
    <row r="119" spans="7:17" x14ac:dyDescent="0.2">
      <c r="M119">
        <v>17</v>
      </c>
      <c r="N119">
        <v>1</v>
      </c>
      <c r="O119">
        <v>1</v>
      </c>
      <c r="P119">
        <v>0.92</v>
      </c>
      <c r="Q119">
        <f t="shared" si="5"/>
        <v>0.92</v>
      </c>
    </row>
    <row r="120" spans="7:17" x14ac:dyDescent="0.2">
      <c r="Q120" t="str">
        <f t="shared" si="5"/>
        <v/>
      </c>
    </row>
    <row r="121" spans="7:17" x14ac:dyDescent="0.2">
      <c r="M121">
        <v>18</v>
      </c>
      <c r="N121">
        <v>0</v>
      </c>
      <c r="O121">
        <v>0.84</v>
      </c>
      <c r="P121">
        <v>0.6428571428571429</v>
      </c>
      <c r="Q121">
        <f t="shared" si="5"/>
        <v>0.54</v>
      </c>
    </row>
    <row r="122" spans="7:17" x14ac:dyDescent="0.2">
      <c r="M122">
        <v>18</v>
      </c>
      <c r="N122">
        <v>0.25</v>
      </c>
      <c r="O122">
        <v>0.57999999999999996</v>
      </c>
      <c r="P122">
        <v>0.27586206896551724</v>
      </c>
      <c r="Q122">
        <f t="shared" si="5"/>
        <v>0.15999999999999998</v>
      </c>
    </row>
    <row r="123" spans="7:17" x14ac:dyDescent="0.2">
      <c r="M123">
        <v>18</v>
      </c>
      <c r="N123">
        <v>0.5</v>
      </c>
      <c r="O123">
        <v>0.96</v>
      </c>
      <c r="P123">
        <v>0.35416666666666669</v>
      </c>
      <c r="Q123">
        <f t="shared" si="5"/>
        <v>0.34</v>
      </c>
    </row>
    <row r="124" spans="7:17" x14ac:dyDescent="0.2">
      <c r="M124">
        <v>18</v>
      </c>
      <c r="N124">
        <v>0.75</v>
      </c>
      <c r="O124">
        <v>0.76</v>
      </c>
      <c r="P124">
        <v>0.63157894736842102</v>
      </c>
      <c r="Q124">
        <f t="shared" si="5"/>
        <v>0.48</v>
      </c>
    </row>
    <row r="125" spans="7:17" x14ac:dyDescent="0.2">
      <c r="M125">
        <v>18</v>
      </c>
      <c r="N125">
        <v>1</v>
      </c>
      <c r="O125">
        <v>0.9</v>
      </c>
      <c r="P125">
        <v>0.66666666666666663</v>
      </c>
      <c r="Q125">
        <f t="shared" si="5"/>
        <v>0.6</v>
      </c>
    </row>
    <row r="126" spans="7:17" x14ac:dyDescent="0.2">
      <c r="Q126" t="str">
        <f t="shared" si="5"/>
        <v/>
      </c>
    </row>
    <row r="127" spans="7:17" x14ac:dyDescent="0.2">
      <c r="M127">
        <v>19</v>
      </c>
      <c r="N127">
        <v>0</v>
      </c>
      <c r="O127">
        <v>0.76</v>
      </c>
      <c r="P127">
        <v>0.42105263157894735</v>
      </c>
      <c r="Q127">
        <f t="shared" si="5"/>
        <v>0.32</v>
      </c>
    </row>
    <row r="128" spans="7:17" x14ac:dyDescent="0.2">
      <c r="M128">
        <v>19</v>
      </c>
      <c r="N128">
        <v>0.25</v>
      </c>
      <c r="O128">
        <v>0.74</v>
      </c>
      <c r="P128">
        <v>0.6216216216216216</v>
      </c>
      <c r="Q128">
        <f t="shared" si="5"/>
        <v>0.45999999999999996</v>
      </c>
    </row>
    <row r="129" spans="13:17" x14ac:dyDescent="0.2">
      <c r="M129">
        <v>19</v>
      </c>
      <c r="N129">
        <v>0.5</v>
      </c>
      <c r="O129">
        <v>0.64</v>
      </c>
      <c r="P129">
        <v>0.4375</v>
      </c>
      <c r="Q129">
        <f t="shared" si="5"/>
        <v>0.28000000000000003</v>
      </c>
    </row>
    <row r="130" spans="13:17" x14ac:dyDescent="0.2">
      <c r="M130">
        <v>19</v>
      </c>
      <c r="N130">
        <v>0.75</v>
      </c>
      <c r="O130">
        <v>0.9</v>
      </c>
      <c r="P130">
        <v>0.53333333333333333</v>
      </c>
      <c r="Q130">
        <f t="shared" si="5"/>
        <v>0.48</v>
      </c>
    </row>
    <row r="131" spans="13:17" x14ac:dyDescent="0.2">
      <c r="M131">
        <v>19</v>
      </c>
      <c r="N131">
        <v>1</v>
      </c>
      <c r="O131">
        <v>0.62</v>
      </c>
      <c r="P131">
        <v>0.90322580645161288</v>
      </c>
      <c r="Q131">
        <f t="shared" si="5"/>
        <v>0.55999999999999994</v>
      </c>
    </row>
    <row r="132" spans="13:17" x14ac:dyDescent="0.2">
      <c r="Q132" t="str">
        <f t="shared" si="5"/>
        <v/>
      </c>
    </row>
    <row r="133" spans="13:17" x14ac:dyDescent="0.2">
      <c r="M133">
        <v>20</v>
      </c>
      <c r="N133">
        <v>0</v>
      </c>
      <c r="O133">
        <v>0.8</v>
      </c>
      <c r="P133">
        <v>0.45</v>
      </c>
      <c r="Q133">
        <f t="shared" si="5"/>
        <v>0.36000000000000004</v>
      </c>
    </row>
    <row r="134" spans="13:17" x14ac:dyDescent="0.2">
      <c r="M134">
        <v>20</v>
      </c>
      <c r="N134">
        <v>0.25</v>
      </c>
      <c r="O134">
        <v>0.57999999999999996</v>
      </c>
      <c r="P134">
        <v>0.44827586206896552</v>
      </c>
      <c r="Q134">
        <f t="shared" si="5"/>
        <v>0.26</v>
      </c>
    </row>
    <row r="135" spans="13:17" x14ac:dyDescent="0.2">
      <c r="M135">
        <v>20</v>
      </c>
      <c r="N135">
        <v>0.5</v>
      </c>
      <c r="O135">
        <v>0.68</v>
      </c>
      <c r="P135">
        <v>0.70588235294117652</v>
      </c>
      <c r="Q135">
        <f t="shared" si="5"/>
        <v>0.48000000000000009</v>
      </c>
    </row>
    <row r="136" spans="13:17" x14ac:dyDescent="0.2">
      <c r="M136">
        <v>20</v>
      </c>
      <c r="N136">
        <v>0.75</v>
      </c>
      <c r="O136">
        <v>0.86</v>
      </c>
      <c r="P136">
        <v>0.67441860465116277</v>
      </c>
      <c r="Q136">
        <f t="shared" si="5"/>
        <v>0.57999999999999996</v>
      </c>
    </row>
    <row r="137" spans="13:17" x14ac:dyDescent="0.2">
      <c r="M137">
        <v>20</v>
      </c>
      <c r="N137">
        <v>1</v>
      </c>
      <c r="O137">
        <v>0.57999999999999996</v>
      </c>
      <c r="P137">
        <v>0.44827586206896552</v>
      </c>
      <c r="Q137">
        <f t="shared" si="5"/>
        <v>0.26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Simulate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Richards</dc:creator>
  <cp:lastModifiedBy>Anonymous</cp:lastModifiedBy>
  <dcterms:created xsi:type="dcterms:W3CDTF">2011-03-17T09:52:34Z</dcterms:created>
  <dcterms:modified xsi:type="dcterms:W3CDTF">2011-11-01T16:01:36Z</dcterms:modified>
</cp:coreProperties>
</file>