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artaxana\OneDrive - Universidade de Aveiro\NanoSIMS_timida\"/>
    </mc:Choice>
  </mc:AlternateContent>
  <bookViews>
    <workbookView xWindow="6696" yWindow="0" windowWidth="21372" windowHeight="9204"/>
  </bookViews>
  <sheets>
    <sheet name="Number of Spawned Eggs" sheetId="1" r:id="rId1"/>
    <sheet name="13C in Slug Fatty Acids" sheetId="2" r:id="rId2"/>
    <sheet name="Egg mass Fatty Acids" sheetId="3" r:id="rId3"/>
    <sheet name="Acetabularia Fatty Acids" sheetId="4" r:id="rId4"/>
    <sheet name="Slug Fatty Acids" sheetId="5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" l="1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K35" i="3"/>
  <c r="L35" i="3"/>
  <c r="M35" i="3"/>
  <c r="N35" i="3"/>
  <c r="O35" i="3"/>
  <c r="Q35" i="3"/>
  <c r="P35" i="3"/>
  <c r="B35" i="3"/>
  <c r="C35" i="3"/>
  <c r="D35" i="3"/>
  <c r="E35" i="3"/>
  <c r="F35" i="3"/>
  <c r="G35" i="3"/>
  <c r="I35" i="3"/>
  <c r="H35" i="3"/>
  <c r="Q34" i="3"/>
  <c r="P34" i="3"/>
  <c r="I34" i="3"/>
  <c r="H34" i="3"/>
  <c r="Q33" i="3"/>
  <c r="P33" i="3"/>
  <c r="I33" i="3"/>
  <c r="H33" i="3"/>
  <c r="Q32" i="3"/>
  <c r="P32" i="3"/>
  <c r="I32" i="3"/>
  <c r="H32" i="3"/>
  <c r="Q31" i="3"/>
  <c r="P31" i="3"/>
  <c r="I31" i="3"/>
  <c r="H31" i="3"/>
  <c r="Q30" i="3"/>
  <c r="P30" i="3"/>
  <c r="I30" i="3"/>
  <c r="H30" i="3"/>
  <c r="Q29" i="3"/>
  <c r="P29" i="3"/>
  <c r="I29" i="3"/>
  <c r="H29" i="3"/>
  <c r="Q28" i="3"/>
  <c r="P28" i="3"/>
  <c r="I28" i="3"/>
  <c r="H28" i="3"/>
  <c r="Q27" i="3"/>
  <c r="P27" i="3"/>
  <c r="I27" i="3"/>
  <c r="H27" i="3"/>
  <c r="Q26" i="3"/>
  <c r="P26" i="3"/>
  <c r="I26" i="3"/>
  <c r="H26" i="3"/>
  <c r="Q25" i="3"/>
  <c r="P25" i="3"/>
  <c r="I25" i="3"/>
  <c r="H25" i="3"/>
  <c r="Q24" i="3"/>
  <c r="P24" i="3"/>
  <c r="I24" i="3"/>
  <c r="H24" i="3"/>
  <c r="Q23" i="3"/>
  <c r="P23" i="3"/>
  <c r="I23" i="3"/>
  <c r="H23" i="3"/>
  <c r="Q22" i="3"/>
  <c r="P22" i="3"/>
  <c r="I22" i="3"/>
  <c r="H22" i="3"/>
  <c r="Q21" i="3"/>
  <c r="P21" i="3"/>
  <c r="I21" i="3"/>
  <c r="H21" i="3"/>
  <c r="Q20" i="3"/>
  <c r="P20" i="3"/>
  <c r="I20" i="3"/>
  <c r="H20" i="3"/>
  <c r="Q19" i="3"/>
  <c r="P19" i="3"/>
  <c r="I19" i="3"/>
  <c r="H19" i="3"/>
  <c r="Q18" i="3"/>
  <c r="P18" i="3"/>
  <c r="I18" i="3"/>
  <c r="H18" i="3"/>
  <c r="Q17" i="3"/>
  <c r="P17" i="3"/>
  <c r="I17" i="3"/>
  <c r="H17" i="3"/>
  <c r="Q16" i="3"/>
  <c r="P16" i="3"/>
  <c r="I16" i="3"/>
  <c r="H16" i="3"/>
  <c r="Q15" i="3"/>
  <c r="P15" i="3"/>
  <c r="I15" i="3"/>
  <c r="H15" i="3"/>
  <c r="Q14" i="3"/>
  <c r="P14" i="3"/>
  <c r="I14" i="3"/>
  <c r="H14" i="3"/>
  <c r="K13" i="3"/>
  <c r="L13" i="3"/>
  <c r="M13" i="3"/>
  <c r="N13" i="3"/>
  <c r="O13" i="3"/>
  <c r="Q13" i="3"/>
  <c r="P13" i="3"/>
  <c r="B13" i="3"/>
  <c r="C13" i="3"/>
  <c r="D13" i="3"/>
  <c r="E13" i="3"/>
  <c r="F13" i="3"/>
  <c r="G13" i="3"/>
  <c r="I13" i="3"/>
  <c r="H13" i="3"/>
  <c r="Q12" i="3"/>
  <c r="P12" i="3"/>
  <c r="I12" i="3"/>
  <c r="H12" i="3"/>
  <c r="Q11" i="3"/>
  <c r="P11" i="3"/>
  <c r="I11" i="3"/>
  <c r="H11" i="3"/>
  <c r="Q10" i="3"/>
  <c r="P10" i="3"/>
  <c r="I10" i="3"/>
  <c r="H10" i="3"/>
  <c r="Q9" i="3"/>
  <c r="P9" i="3"/>
  <c r="I9" i="3"/>
  <c r="H9" i="3"/>
  <c r="Q8" i="3"/>
  <c r="P8" i="3"/>
  <c r="I8" i="3"/>
  <c r="H8" i="3"/>
  <c r="K7" i="3"/>
  <c r="L7" i="3"/>
  <c r="M7" i="3"/>
  <c r="N7" i="3"/>
  <c r="O7" i="3"/>
  <c r="Q7" i="3"/>
  <c r="P7" i="3"/>
  <c r="B7" i="3"/>
  <c r="C7" i="3"/>
  <c r="D7" i="3"/>
  <c r="E7" i="3"/>
  <c r="F7" i="3"/>
  <c r="G7" i="3"/>
  <c r="I7" i="3"/>
  <c r="H7" i="3"/>
  <c r="Q6" i="3"/>
  <c r="P6" i="3"/>
  <c r="I6" i="3"/>
  <c r="H6" i="3"/>
  <c r="Q5" i="3"/>
  <c r="P5" i="3"/>
  <c r="I5" i="3"/>
  <c r="H5" i="3"/>
  <c r="Q4" i="3"/>
  <c r="P4" i="3"/>
  <c r="I4" i="3"/>
  <c r="H4" i="3"/>
  <c r="Q3" i="3"/>
  <c r="P3" i="3"/>
  <c r="I3" i="3"/>
  <c r="H3" i="3"/>
  <c r="J16" i="1"/>
  <c r="J15" i="1"/>
  <c r="J14" i="1"/>
  <c r="J13" i="1"/>
  <c r="J12" i="1"/>
  <c r="L12" i="1"/>
  <c r="K12" i="1"/>
  <c r="J9" i="1"/>
  <c r="J8" i="1"/>
  <c r="J7" i="1"/>
  <c r="J6" i="1"/>
  <c r="J5" i="1"/>
  <c r="J4" i="1"/>
  <c r="L4" i="1"/>
  <c r="K4" i="1"/>
</calcChain>
</file>

<file path=xl/sharedStrings.xml><?xml version="1.0" encoding="utf-8"?>
<sst xmlns="http://schemas.openxmlformats.org/spreadsheetml/2006/main" count="230" uniqueCount="145">
  <si>
    <t>Egg mass number</t>
  </si>
  <si>
    <t>Treatment</t>
  </si>
  <si>
    <r>
      <t>N eggs slug</t>
    </r>
    <r>
      <rPr>
        <vertAlign val="superscript"/>
        <sz val="12"/>
        <color theme="1"/>
        <rFont val="Calibri"/>
        <family val="2"/>
      </rPr>
      <t>-1</t>
    </r>
    <r>
      <rPr>
        <sz val="12"/>
        <color theme="1"/>
        <rFont val="Calibri"/>
        <family val="2"/>
      </rPr>
      <t xml:space="preserve"> week</t>
    </r>
    <r>
      <rPr>
        <vertAlign val="superscript"/>
        <sz val="12"/>
        <color theme="1"/>
        <rFont val="Calibri"/>
        <family val="2"/>
      </rPr>
      <t>-1</t>
    </r>
  </si>
  <si>
    <t>Mean</t>
  </si>
  <si>
    <t>SE</t>
  </si>
  <si>
    <t>Couple 1</t>
  </si>
  <si>
    <t>Couple 2</t>
  </si>
  <si>
    <t>Couple 3</t>
  </si>
  <si>
    <t>Couple 4</t>
  </si>
  <si>
    <t>Couple 5</t>
  </si>
  <si>
    <t>Couple 6</t>
  </si>
  <si>
    <t>Couple 6 *</t>
  </si>
  <si>
    <t>* not included because one of the slugs crawled to the lid, dried and died.</t>
  </si>
  <si>
    <t>Treatment/Fatty acid</t>
  </si>
  <si>
    <t>14:0</t>
  </si>
  <si>
    <t>16:0</t>
  </si>
  <si>
    <t>16:1n7</t>
  </si>
  <si>
    <t>16:2n4</t>
  </si>
  <si>
    <t>16:3n3</t>
  </si>
  <si>
    <t>18:0</t>
  </si>
  <si>
    <t>18:1n9</t>
  </si>
  <si>
    <t>18:2n9</t>
  </si>
  <si>
    <t>18:2n6</t>
  </si>
  <si>
    <t>18:2n3</t>
  </si>
  <si>
    <t>18:3n6</t>
  </si>
  <si>
    <t>18:3n3</t>
  </si>
  <si>
    <t>18:4n3</t>
  </si>
  <si>
    <t>20:0</t>
  </si>
  <si>
    <t>20:1n11</t>
  </si>
  <si>
    <t>20:1n7</t>
  </si>
  <si>
    <t>20:2n9</t>
  </si>
  <si>
    <t>20:2n6</t>
  </si>
  <si>
    <t>20:3n9</t>
  </si>
  <si>
    <t>20:3n6</t>
  </si>
  <si>
    <t>20:4n6</t>
  </si>
  <si>
    <t>20:4n3</t>
  </si>
  <si>
    <t>20:5n3</t>
  </si>
  <si>
    <t>22:2n9</t>
  </si>
  <si>
    <t>22:4n6</t>
  </si>
  <si>
    <t>22:5n3</t>
  </si>
  <si>
    <r>
      <t xml:space="preserve">Pulse 6h in 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</si>
  <si>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Pulse 6h in 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2</t>
    </r>
    <r>
      <rPr>
        <sz val="11"/>
        <color theme="1"/>
        <rFont val="Calibri"/>
        <family val="2"/>
        <scheme val="minor"/>
      </rPr>
      <t/>
    </r>
  </si>
  <si>
    <r>
      <t xml:space="preserve">Pulse 6h in 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3</t>
    </r>
  </si>
  <si>
    <t>-</t>
  </si>
  <si>
    <r>
      <t xml:space="preserve">Pulse 12h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</si>
  <si>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Pulse 12h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2</t>
    </r>
    <r>
      <rPr>
        <sz val="11"/>
        <color theme="1"/>
        <rFont val="Calibri"/>
        <family val="2"/>
        <scheme val="minor"/>
      </rPr>
      <t/>
    </r>
  </si>
  <si>
    <r>
      <t xml:space="preserve">Pulse 12h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3</t>
    </r>
    <r>
      <rPr>
        <sz val="11"/>
        <color theme="1"/>
        <rFont val="Calibri"/>
        <family val="2"/>
        <scheme val="minor"/>
      </rPr>
      <t/>
    </r>
  </si>
  <si>
    <r>
      <t xml:space="preserve">Pulse 24h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</si>
  <si>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Pulse 24h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2</t>
    </r>
    <r>
      <rPr>
        <sz val="11"/>
        <color theme="1"/>
        <rFont val="Calibri"/>
        <family val="2"/>
        <scheme val="minor"/>
      </rPr>
      <t/>
    </r>
  </si>
  <si>
    <r>
      <t xml:space="preserve">Pulse 24h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3</t>
    </r>
  </si>
  <si>
    <r>
      <t xml:space="preserve">Pulse 36h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</si>
  <si>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Pulse 36h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2</t>
    </r>
    <r>
      <rPr>
        <sz val="11"/>
        <color theme="1"/>
        <rFont val="Calibri"/>
        <family val="2"/>
        <scheme val="minor"/>
      </rPr>
      <t/>
    </r>
  </si>
  <si>
    <r>
      <t xml:space="preserve">Pulse 36h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3</t>
    </r>
  </si>
  <si>
    <r>
      <t xml:space="preserve">Control light 36h in </t>
    </r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</si>
  <si>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Control light 36h in </t>
    </r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N replicate 2</t>
    </r>
    <r>
      <rPr>
        <sz val="11"/>
        <color theme="1"/>
        <rFont val="Calibri"/>
        <family val="2"/>
        <scheme val="minor"/>
      </rPr>
      <t/>
    </r>
  </si>
  <si>
    <r>
      <t xml:space="preserve">Control light 36h in </t>
    </r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N replicate 3</t>
    </r>
  </si>
  <si>
    <r>
      <t xml:space="preserve">Control Dark 36h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</si>
  <si>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Control Dark 36h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2</t>
    </r>
    <r>
      <rPr>
        <sz val="11"/>
        <color theme="1"/>
        <rFont val="Calibri"/>
        <family val="2"/>
        <scheme val="minor"/>
      </rPr>
      <t/>
    </r>
  </si>
  <si>
    <r>
      <t xml:space="preserve">Control Dark 36h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3</t>
    </r>
  </si>
  <si>
    <r>
      <t xml:space="preserve">Chase 3h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</si>
  <si>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Chase 3h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2</t>
    </r>
  </si>
  <si>
    <r>
      <t xml:space="preserve">Chase 3h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3</t>
    </r>
  </si>
  <si>
    <r>
      <t xml:space="preserve">Chase 12h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1</t>
    </r>
  </si>
  <si>
    <r>
      <t xml:space="preserve">Chase 12h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2</t>
    </r>
  </si>
  <si>
    <r>
      <t xml:space="preserve">Chase 12h in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replicate 3</t>
    </r>
  </si>
  <si>
    <t>Couple 1_8</t>
  </si>
  <si>
    <t>Couple 2_8</t>
  </si>
  <si>
    <t>Couple 3_7</t>
  </si>
  <si>
    <t>Couple 4_7</t>
  </si>
  <si>
    <t>Couple 5_8</t>
  </si>
  <si>
    <t>Couple 6_7</t>
  </si>
  <si>
    <t>Average</t>
  </si>
  <si>
    <t>Couple 1_5</t>
  </si>
  <si>
    <t>Couple 2_2</t>
  </si>
  <si>
    <t>Couple 3_3</t>
  </si>
  <si>
    <t>Couple 4_1</t>
  </si>
  <si>
    <t>Couple 5_4</t>
  </si>
  <si>
    <t>Ʃ SFA</t>
  </si>
  <si>
    <t>16:1n-7</t>
  </si>
  <si>
    <t xml:space="preserve">18:1n-13 </t>
  </si>
  <si>
    <t>18:1n-9</t>
  </si>
  <si>
    <t>18:1n-6</t>
  </si>
  <si>
    <t>20:1n-11</t>
  </si>
  <si>
    <t>Ʃ MUFA</t>
  </si>
  <si>
    <t>16:2n-4</t>
  </si>
  <si>
    <t>18:2n-6</t>
  </si>
  <si>
    <t>18:2n-5</t>
  </si>
  <si>
    <t>18:2n-3</t>
  </si>
  <si>
    <r>
      <rPr>
        <vertAlign val="superscript"/>
        <sz val="12"/>
        <color theme="1"/>
        <rFont val="Calibri (Body)"/>
      </rPr>
      <t>Δ5,11</t>
    </r>
    <r>
      <rPr>
        <sz val="12"/>
        <color theme="1"/>
        <rFont val="Calibri"/>
        <family val="2"/>
        <scheme val="minor"/>
      </rPr>
      <t xml:space="preserve"> 20:2</t>
    </r>
  </si>
  <si>
    <t>20:2n-6</t>
  </si>
  <si>
    <t>18:3n-6</t>
  </si>
  <si>
    <t>18:3n-4</t>
  </si>
  <si>
    <t>18:3n-3</t>
  </si>
  <si>
    <r>
      <rPr>
        <vertAlign val="superscript"/>
        <sz val="12"/>
        <color theme="1"/>
        <rFont val="Calibri (Body)"/>
      </rPr>
      <t>Δ5,11,14</t>
    </r>
    <r>
      <rPr>
        <sz val="12"/>
        <color theme="1"/>
        <rFont val="Calibri"/>
        <family val="2"/>
        <scheme val="minor"/>
      </rPr>
      <t xml:space="preserve"> 20:3</t>
    </r>
  </si>
  <si>
    <t>20:3n-6</t>
  </si>
  <si>
    <t>20:3n-3</t>
  </si>
  <si>
    <r>
      <rPr>
        <vertAlign val="superscript"/>
        <sz val="12"/>
        <color theme="1"/>
        <rFont val="Calibri (Body)"/>
      </rPr>
      <t>Δ7, 13, 16</t>
    </r>
    <r>
      <rPr>
        <sz val="12"/>
        <color theme="1"/>
        <rFont val="Calibri"/>
        <family val="2"/>
        <scheme val="minor"/>
      </rPr>
      <t xml:space="preserve"> 22:3</t>
    </r>
  </si>
  <si>
    <t>18:4n-4</t>
  </si>
  <si>
    <t>18:4n-3</t>
  </si>
  <si>
    <t>20:4n-6</t>
  </si>
  <si>
    <t>20:4n-3</t>
  </si>
  <si>
    <r>
      <t>20:4</t>
    </r>
    <r>
      <rPr>
        <sz val="12"/>
        <color theme="1"/>
        <rFont val="Calibri"/>
        <family val="2"/>
        <scheme val="minor"/>
      </rPr>
      <t>n-1</t>
    </r>
  </si>
  <si>
    <t>22:4n-6</t>
  </si>
  <si>
    <t>20:5n-3</t>
  </si>
  <si>
    <t>22:5n-3</t>
  </si>
  <si>
    <t>Ʃ PUFA</t>
  </si>
  <si>
    <r>
      <t>FATTY ACID (pg egg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>)</t>
    </r>
  </si>
  <si>
    <t>Acetabularia_1</t>
  </si>
  <si>
    <t>Acetabularia_2</t>
  </si>
  <si>
    <t>Acetabularia_3</t>
  </si>
  <si>
    <t>Acetabularia_4</t>
  </si>
  <si>
    <t>Acetabularia_5</t>
  </si>
  <si>
    <t>24:0</t>
  </si>
  <si>
    <r>
      <t>16:1</t>
    </r>
    <r>
      <rPr>
        <sz val="11"/>
        <color theme="1"/>
        <rFont val="Calibri"/>
        <family val="2"/>
        <scheme val="minor"/>
      </rPr>
      <t>n-7</t>
    </r>
  </si>
  <si>
    <t xml:space="preserve">16:1 </t>
  </si>
  <si>
    <r>
      <t>18:1</t>
    </r>
    <r>
      <rPr>
        <sz val="11"/>
        <color theme="1"/>
        <rFont val="Calibri"/>
        <family val="2"/>
        <scheme val="minor"/>
      </rPr>
      <t>n-9</t>
    </r>
  </si>
  <si>
    <r>
      <t>18:1</t>
    </r>
    <r>
      <rPr>
        <sz val="11"/>
        <color theme="1"/>
        <rFont val="Calibri"/>
        <family val="2"/>
        <scheme val="minor"/>
      </rPr>
      <t>n-6</t>
    </r>
  </si>
  <si>
    <t>20:1n-9</t>
  </si>
  <si>
    <t>16:2</t>
  </si>
  <si>
    <t>16:3</t>
  </si>
  <si>
    <t>16:3n-4</t>
  </si>
  <si>
    <r>
      <t>18:3</t>
    </r>
    <r>
      <rPr>
        <sz val="11"/>
        <color indexed="8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6</t>
    </r>
  </si>
  <si>
    <r>
      <t>18:3</t>
    </r>
    <r>
      <rPr>
        <sz val="11"/>
        <color indexed="8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3</t>
    </r>
  </si>
  <si>
    <r>
      <t>18:4n</t>
    </r>
    <r>
      <rPr>
        <sz val="11"/>
        <color theme="1"/>
        <rFont val="Calibri"/>
        <family val="2"/>
        <scheme val="minor"/>
      </rPr>
      <t>-3</t>
    </r>
  </si>
  <si>
    <r>
      <t>20:4n</t>
    </r>
    <r>
      <rPr>
        <sz val="11"/>
        <color theme="1"/>
        <rFont val="Calibri"/>
        <family val="2"/>
        <scheme val="minor"/>
      </rPr>
      <t>-6</t>
    </r>
  </si>
  <si>
    <r>
      <t>20:4n</t>
    </r>
    <r>
      <rPr>
        <sz val="11"/>
        <color theme="1"/>
        <rFont val="Calibri"/>
        <family val="2"/>
        <scheme val="minor"/>
      </rPr>
      <t>-3</t>
    </r>
  </si>
  <si>
    <r>
      <t>20:5n</t>
    </r>
    <r>
      <rPr>
        <sz val="11"/>
        <color theme="1"/>
        <rFont val="Calibri"/>
        <family val="2"/>
        <scheme val="minor"/>
      </rPr>
      <t>-3</t>
    </r>
  </si>
  <si>
    <r>
      <t>22:5n</t>
    </r>
    <r>
      <rPr>
        <sz val="11"/>
        <color theme="1"/>
        <rFont val="Calibri"/>
        <family val="2"/>
        <scheme val="minor"/>
      </rPr>
      <t>-3</t>
    </r>
  </si>
  <si>
    <t>Fatty Acids (%)</t>
  </si>
  <si>
    <t>Acetabularia</t>
  </si>
  <si>
    <t>E_timida_1</t>
  </si>
  <si>
    <t>E_timida_2</t>
  </si>
  <si>
    <t>E_timida_3</t>
  </si>
  <si>
    <t>E_timida_4</t>
  </si>
  <si>
    <t>E_timida_5</t>
  </si>
  <si>
    <t>16:1n-9</t>
  </si>
  <si>
    <t>16:1</t>
  </si>
  <si>
    <t>18:1n-13</t>
  </si>
  <si>
    <r>
      <rPr>
        <vertAlign val="superscript"/>
        <sz val="11"/>
        <rFont val="Calibri"/>
        <family val="2"/>
        <scheme val="minor"/>
      </rPr>
      <t>Δ5,11</t>
    </r>
    <r>
      <rPr>
        <sz val="11"/>
        <rFont val="Calibri"/>
        <family val="2"/>
        <scheme val="minor"/>
      </rPr>
      <t>20:2</t>
    </r>
  </si>
  <si>
    <t>22:2</t>
  </si>
  <si>
    <t xml:space="preserve">20:3n-4 </t>
  </si>
  <si>
    <r>
      <rPr>
        <vertAlign val="superscript"/>
        <sz val="11"/>
        <rFont val="Calibri"/>
        <family val="2"/>
        <scheme val="minor"/>
      </rPr>
      <t>Δ7,13,16</t>
    </r>
    <r>
      <rPr>
        <sz val="11"/>
        <rFont val="Calibri"/>
        <family val="2"/>
        <scheme val="minor"/>
      </rPr>
      <t xml:space="preserve">22:3 </t>
    </r>
  </si>
  <si>
    <t>Elysia timida</t>
  </si>
  <si>
    <t>Regular light</t>
  </si>
  <si>
    <t>Reduced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</si>
</sst>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111111"/>
      <name val="Calibri"/>
      <family val="2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b/>
      <vertAlign val="superscript"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" fontId="4" fillId="0" borderId="0" xfId="0" applyNumberFormat="1" applyFont="1"/>
    <xf numFmtId="1" fontId="5" fillId="0" borderId="0" xfId="0" applyNumberFormat="1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/>
    <xf numFmtId="49" fontId="8" fillId="0" borderId="0" xfId="1" applyNumberFormat="1" applyFont="1" applyBorder="1"/>
    <xf numFmtId="164" fontId="5" fillId="0" borderId="0" xfId="0" applyNumberFormat="1" applyFont="1"/>
    <xf numFmtId="49" fontId="9" fillId="0" borderId="0" xfId="1" applyNumberFormat="1" applyFont="1" applyFill="1" applyBorder="1"/>
    <xf numFmtId="0" fontId="8" fillId="0" borderId="0" xfId="1" applyFont="1" applyBorder="1"/>
    <xf numFmtId="20" fontId="8" fillId="0" borderId="0" xfId="1" applyNumberFormat="1" applyFont="1" applyBorder="1"/>
    <xf numFmtId="0" fontId="0" fillId="0" borderId="0" xfId="0" applyAlignment="1"/>
    <xf numFmtId="46" fontId="8" fillId="0" borderId="0" xfId="1" applyNumberFormat="1" applyFont="1" applyBorder="1"/>
    <xf numFmtId="0" fontId="6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2" fontId="0" fillId="0" borderId="0" xfId="0" applyNumberFormat="1" applyBorder="1"/>
    <xf numFmtId="2" fontId="5" fillId="0" borderId="0" xfId="0" applyNumberFormat="1" applyFont="1"/>
    <xf numFmtId="49" fontId="0" fillId="0" borderId="0" xfId="0" applyNumberFormat="1" applyFont="1" applyFill="1" applyAlignment="1">
      <alignment horizontal="left"/>
    </xf>
    <xf numFmtId="49" fontId="14" fillId="0" borderId="0" xfId="0" applyNumberFormat="1" applyFont="1" applyFill="1"/>
    <xf numFmtId="49" fontId="14" fillId="0" borderId="0" xfId="2" applyNumberFormat="1" applyFont="1" applyFill="1"/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pidmaps.org/resources/lipidweb/lipidweb_html/ms/methesters/me-arch/me_to2db/M0548.htm" TargetMode="External"/><Relationship Id="rId2" Type="http://schemas.openxmlformats.org/officeDocument/2006/relationships/hyperlink" Target="https://www.lipidmaps.org/resources/lipidweb/lipidweb_html/ms/methesters/me-arch/me_pufa/M0772.htm" TargetMode="External"/><Relationship Id="rId1" Type="http://schemas.openxmlformats.org/officeDocument/2006/relationships/hyperlink" Target="https://www.lipidmaps.org/resources/lipidweb/lipidweb_html/ms/methesters/me-arch/me_pufa/M066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H21" sqref="H21"/>
    </sheetView>
  </sheetViews>
  <sheetFormatPr defaultRowHeight="14.4"/>
  <cols>
    <col min="1" max="1" width="12.5546875" customWidth="1"/>
    <col min="10" max="10" width="19.21875" bestFit="1" customWidth="1"/>
  </cols>
  <sheetData>
    <row r="1" spans="1:12">
      <c r="B1" s="30" t="s">
        <v>0</v>
      </c>
      <c r="C1" s="30"/>
      <c r="D1" s="30"/>
      <c r="E1" s="30"/>
      <c r="F1" s="30"/>
      <c r="G1" s="30"/>
      <c r="H1" s="30"/>
      <c r="I1" s="30"/>
    </row>
    <row r="2" spans="1:12">
      <c r="A2" s="15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</row>
    <row r="3" spans="1:12" ht="17.399999999999999">
      <c r="A3" s="1" t="s">
        <v>143</v>
      </c>
      <c r="J3" s="2" t="s">
        <v>2</v>
      </c>
      <c r="K3" s="3" t="s">
        <v>3</v>
      </c>
      <c r="L3" s="4" t="s">
        <v>4</v>
      </c>
    </row>
    <row r="4" spans="1:12">
      <c r="A4" t="s">
        <v>5</v>
      </c>
      <c r="B4" s="5">
        <v>268</v>
      </c>
      <c r="C4" s="5">
        <v>86</v>
      </c>
      <c r="D4" s="5">
        <v>308</v>
      </c>
      <c r="E4" s="5">
        <v>184</v>
      </c>
      <c r="F4" s="5">
        <v>644</v>
      </c>
      <c r="G4" s="5">
        <v>208</v>
      </c>
      <c r="H4" s="5">
        <v>210</v>
      </c>
      <c r="I4" s="5">
        <v>365</v>
      </c>
      <c r="J4" s="6">
        <f>SUM(B4:I4)/4/2</f>
        <v>284.125</v>
      </c>
      <c r="K4" s="6">
        <f>AVERAGE(J4:J9)</f>
        <v>238.29166666666666</v>
      </c>
      <c r="L4" s="7">
        <f>_xlfn.STDEV.S(J4:J9)/SQRT(COUNT(J4:J9))</f>
        <v>13.245033136152477</v>
      </c>
    </row>
    <row r="5" spans="1:12">
      <c r="A5" t="s">
        <v>6</v>
      </c>
      <c r="B5">
        <v>235</v>
      </c>
      <c r="C5">
        <v>304</v>
      </c>
      <c r="D5">
        <v>245</v>
      </c>
      <c r="E5">
        <v>161</v>
      </c>
      <c r="F5">
        <v>167</v>
      </c>
      <c r="G5">
        <v>210</v>
      </c>
      <c r="H5">
        <v>258</v>
      </c>
      <c r="I5">
        <v>277</v>
      </c>
      <c r="J5" s="6">
        <f>SUM(B5:I5)/4/2</f>
        <v>232.125</v>
      </c>
    </row>
    <row r="6" spans="1:12">
      <c r="A6" t="s">
        <v>7</v>
      </c>
      <c r="B6">
        <v>190</v>
      </c>
      <c r="C6">
        <v>394</v>
      </c>
      <c r="D6">
        <v>301</v>
      </c>
      <c r="E6">
        <v>233</v>
      </c>
      <c r="F6">
        <v>425</v>
      </c>
      <c r="G6">
        <v>251</v>
      </c>
      <c r="H6">
        <v>314</v>
      </c>
      <c r="J6" s="6">
        <f t="shared" ref="J6:J9" si="0">SUM(B6:I6)/4/2</f>
        <v>263.5</v>
      </c>
    </row>
    <row r="7" spans="1:12">
      <c r="A7" t="s">
        <v>8</v>
      </c>
      <c r="B7">
        <v>351</v>
      </c>
      <c r="C7">
        <v>218</v>
      </c>
      <c r="D7">
        <v>128</v>
      </c>
      <c r="E7">
        <v>351</v>
      </c>
      <c r="F7">
        <v>212</v>
      </c>
      <c r="G7">
        <v>240</v>
      </c>
      <c r="H7">
        <v>149</v>
      </c>
      <c r="J7" s="6">
        <f t="shared" si="0"/>
        <v>206.125</v>
      </c>
    </row>
    <row r="8" spans="1:12">
      <c r="A8" t="s">
        <v>9</v>
      </c>
      <c r="B8">
        <v>318</v>
      </c>
      <c r="C8">
        <v>190</v>
      </c>
      <c r="D8">
        <v>260</v>
      </c>
      <c r="E8">
        <v>199</v>
      </c>
      <c r="F8">
        <v>263</v>
      </c>
      <c r="G8">
        <v>309</v>
      </c>
      <c r="H8">
        <v>234</v>
      </c>
      <c r="I8">
        <v>174</v>
      </c>
      <c r="J8" s="6">
        <f t="shared" si="0"/>
        <v>243.375</v>
      </c>
    </row>
    <row r="9" spans="1:12">
      <c r="A9" t="s">
        <v>10</v>
      </c>
      <c r="B9">
        <v>366</v>
      </c>
      <c r="C9">
        <v>257</v>
      </c>
      <c r="D9">
        <v>195</v>
      </c>
      <c r="E9">
        <v>273</v>
      </c>
      <c r="F9">
        <v>209</v>
      </c>
      <c r="G9">
        <v>151</v>
      </c>
      <c r="H9">
        <v>153</v>
      </c>
      <c r="J9" s="6">
        <f t="shared" si="0"/>
        <v>200.5</v>
      </c>
    </row>
    <row r="11" spans="1:12" ht="17.399999999999999">
      <c r="A11" s="1" t="s">
        <v>144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J11" s="2" t="s">
        <v>2</v>
      </c>
      <c r="K11" s="3" t="s">
        <v>3</v>
      </c>
      <c r="L11" s="4" t="s">
        <v>4</v>
      </c>
    </row>
    <row r="12" spans="1:12">
      <c r="A12" t="s">
        <v>5</v>
      </c>
      <c r="B12">
        <v>231</v>
      </c>
      <c r="C12">
        <v>474</v>
      </c>
      <c r="D12">
        <v>285</v>
      </c>
      <c r="E12">
        <v>357</v>
      </c>
      <c r="F12">
        <v>322</v>
      </c>
      <c r="J12" s="6">
        <f>SUM(B12:I12)/4/2</f>
        <v>208.625</v>
      </c>
      <c r="K12" s="6">
        <f>AVERAGE(J12:J16)</f>
        <v>129.375</v>
      </c>
      <c r="L12" s="7">
        <f>_xlfn.STDEV.S(J12:J17)/SQRT(COUNT(J12:J17))</f>
        <v>30.073867393469698</v>
      </c>
    </row>
    <row r="13" spans="1:12">
      <c r="A13" t="s">
        <v>6</v>
      </c>
      <c r="B13">
        <v>500</v>
      </c>
      <c r="C13">
        <v>306</v>
      </c>
      <c r="J13" s="6">
        <f>SUM(B13:I13)/4/2</f>
        <v>100.75</v>
      </c>
    </row>
    <row r="14" spans="1:12">
      <c r="A14" t="s">
        <v>7</v>
      </c>
      <c r="B14">
        <v>335</v>
      </c>
      <c r="C14">
        <v>653</v>
      </c>
      <c r="D14">
        <v>312</v>
      </c>
      <c r="J14" s="6">
        <f t="shared" ref="J14:J16" si="1">SUM(B14:I14)/4/2</f>
        <v>162.5</v>
      </c>
    </row>
    <row r="15" spans="1:12">
      <c r="A15" t="s">
        <v>8</v>
      </c>
      <c r="B15">
        <v>248</v>
      </c>
      <c r="J15" s="6">
        <f t="shared" si="1"/>
        <v>31</v>
      </c>
    </row>
    <row r="16" spans="1:12">
      <c r="A16" t="s">
        <v>9</v>
      </c>
      <c r="B16">
        <v>238</v>
      </c>
      <c r="C16">
        <v>387</v>
      </c>
      <c r="D16">
        <v>197</v>
      </c>
      <c r="E16">
        <v>330</v>
      </c>
      <c r="J16" s="6">
        <f t="shared" si="1"/>
        <v>144</v>
      </c>
    </row>
    <row r="17" spans="1:10">
      <c r="A17" t="s">
        <v>11</v>
      </c>
      <c r="J17" s="6"/>
    </row>
    <row r="19" spans="1:10">
      <c r="A19" t="s">
        <v>12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D22" sqref="D22"/>
    </sheetView>
  </sheetViews>
  <sheetFormatPr defaultRowHeight="14.4"/>
  <cols>
    <col min="1" max="1" width="33.33203125" bestFit="1" customWidth="1"/>
    <col min="6" max="6" width="9" bestFit="1" customWidth="1"/>
    <col min="7" max="7" width="9.5546875" bestFit="1" customWidth="1"/>
    <col min="9" max="9" width="9.5546875" bestFit="1" customWidth="1"/>
    <col min="10" max="11" width="9" bestFit="1" customWidth="1"/>
    <col min="12" max="12" width="9.21875" bestFit="1" customWidth="1"/>
    <col min="13" max="14" width="9" bestFit="1" customWidth="1"/>
    <col min="15" max="16" width="9.5546875" bestFit="1" customWidth="1"/>
  </cols>
  <sheetData>
    <row r="1" spans="1:27">
      <c r="A1" s="8" t="s">
        <v>13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9" t="s">
        <v>21</v>
      </c>
      <c r="J1" s="9" t="s">
        <v>22</v>
      </c>
      <c r="K1" s="9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10" t="s">
        <v>29</v>
      </c>
      <c r="R1" s="10" t="s">
        <v>30</v>
      </c>
      <c r="S1" s="10" t="s">
        <v>31</v>
      </c>
      <c r="T1" s="10" t="s">
        <v>32</v>
      </c>
      <c r="U1" s="10" t="s">
        <v>33</v>
      </c>
      <c r="V1" s="10" t="s">
        <v>34</v>
      </c>
      <c r="W1" s="10" t="s">
        <v>35</v>
      </c>
      <c r="X1" s="10" t="s">
        <v>36</v>
      </c>
      <c r="Y1" s="10" t="s">
        <v>37</v>
      </c>
      <c r="Z1" s="10" t="s">
        <v>38</v>
      </c>
      <c r="AA1" s="10" t="s">
        <v>39</v>
      </c>
    </row>
    <row r="2" spans="1:27" ht="16.2">
      <c r="A2" s="10" t="s">
        <v>40</v>
      </c>
      <c r="B2" s="11">
        <v>336.26785714285711</v>
      </c>
      <c r="C2" s="12">
        <v>344.56395833333329</v>
      </c>
      <c r="D2" s="12">
        <v>201.194625</v>
      </c>
      <c r="E2" s="11">
        <v>-20.655041666666669</v>
      </c>
      <c r="F2" s="11">
        <v>-4.6070416666666674</v>
      </c>
      <c r="G2" s="11">
        <v>199.79577777777777</v>
      </c>
      <c r="H2" s="11">
        <v>403.05911111111112</v>
      </c>
      <c r="I2" s="11">
        <v>51.754111111111108</v>
      </c>
      <c r="J2" s="11">
        <v>-13.738555555555557</v>
      </c>
      <c r="K2" s="11">
        <v>27.125777777777781</v>
      </c>
      <c r="L2" s="11">
        <v>-37.252555555555553</v>
      </c>
      <c r="M2" s="11">
        <v>-30.93588888888889</v>
      </c>
      <c r="N2" s="11">
        <v>-28.462888888888887</v>
      </c>
      <c r="O2" s="11">
        <v>303.60550000000001</v>
      </c>
      <c r="P2" s="11">
        <v>53.876833333333323</v>
      </c>
      <c r="Q2" s="11">
        <v>101.16683333333333</v>
      </c>
      <c r="R2" s="11">
        <v>101.16049999999998</v>
      </c>
      <c r="S2" s="11">
        <v>27.488833333333332</v>
      </c>
      <c r="T2" s="11">
        <v>-6.2755000000000001</v>
      </c>
      <c r="U2" s="11">
        <v>8.5768333333333331</v>
      </c>
      <c r="V2" s="11">
        <v>-20.584166666666665</v>
      </c>
      <c r="W2" s="11">
        <v>28.936999999999998</v>
      </c>
      <c r="X2" s="11">
        <v>-22.236500000000003</v>
      </c>
      <c r="Y2" s="11">
        <v>27.272606060606062</v>
      </c>
      <c r="Z2" s="13">
        <v>-5.5067272727272725</v>
      </c>
      <c r="AA2" s="13">
        <v>-17.722393939393942</v>
      </c>
    </row>
    <row r="3" spans="1:27" ht="16.2">
      <c r="A3" s="10" t="s">
        <v>41</v>
      </c>
      <c r="B3" s="11">
        <v>300.86935714285715</v>
      </c>
      <c r="C3" s="12">
        <v>234.092625</v>
      </c>
      <c r="D3" s="12">
        <v>277.01429166666668</v>
      </c>
      <c r="E3" s="11">
        <v>-15.630708333333331</v>
      </c>
      <c r="F3" s="11">
        <v>-5.7850416666666673</v>
      </c>
      <c r="G3" s="11">
        <v>88.983111111111128</v>
      </c>
      <c r="H3" s="11">
        <v>222.10011111111112</v>
      </c>
      <c r="I3" s="11">
        <v>57.10744444444444</v>
      </c>
      <c r="J3" s="11">
        <v>-2.3728888888888893</v>
      </c>
      <c r="K3" s="11">
        <v>18.674777777777781</v>
      </c>
      <c r="L3" s="11">
        <v>-38.158555555555552</v>
      </c>
      <c r="M3" s="11">
        <v>-29.65422222222222</v>
      </c>
      <c r="N3" s="11">
        <v>-33.888222222222218</v>
      </c>
      <c r="O3" s="11">
        <v>236.148</v>
      </c>
      <c r="P3" s="11">
        <v>22.694166666666668</v>
      </c>
      <c r="Q3" s="11">
        <v>36.832499999999996</v>
      </c>
      <c r="R3" s="11">
        <v>38.354166666666664</v>
      </c>
      <c r="S3" s="11">
        <v>7.8304999999999989</v>
      </c>
      <c r="T3" s="11">
        <v>-7.3428333333333322</v>
      </c>
      <c r="U3" s="11">
        <v>-2.5281666666666665</v>
      </c>
      <c r="V3" s="11">
        <v>-23.698400000000003</v>
      </c>
      <c r="W3" s="11">
        <v>-6.1478333333333337</v>
      </c>
      <c r="X3" s="11">
        <v>-25.522500000000004</v>
      </c>
      <c r="Y3" s="11">
        <v>8.7422727272727272</v>
      </c>
      <c r="Z3" s="13">
        <v>-11.164727272727275</v>
      </c>
      <c r="AA3" s="13">
        <v>-20.533393939393939</v>
      </c>
    </row>
    <row r="4" spans="1:27" ht="16.2">
      <c r="A4" s="10" t="s">
        <v>42</v>
      </c>
      <c r="B4" s="11">
        <v>586.94052380952382</v>
      </c>
      <c r="C4" s="12">
        <v>225.50695833333336</v>
      </c>
      <c r="D4" s="12">
        <v>71.733625000000004</v>
      </c>
      <c r="E4" s="11">
        <v>-30.207708333333333</v>
      </c>
      <c r="F4" s="11">
        <v>-27.630708333333338</v>
      </c>
      <c r="G4" s="11">
        <v>19.711444444444449</v>
      </c>
      <c r="H4" s="11">
        <v>101.1561111111111</v>
      </c>
      <c r="I4" s="11">
        <v>98.36577777777778</v>
      </c>
      <c r="J4" s="11">
        <v>-24.867555555555555</v>
      </c>
      <c r="K4" s="14" t="s">
        <v>43</v>
      </c>
      <c r="L4" s="11">
        <v>-21.139888888888887</v>
      </c>
      <c r="M4" s="11">
        <v>-30.121222222222222</v>
      </c>
      <c r="N4" s="11">
        <v>-32.566222222222216</v>
      </c>
      <c r="O4" s="11">
        <v>200.78283333333337</v>
      </c>
      <c r="P4" s="11">
        <v>61.5075</v>
      </c>
      <c r="Q4" s="14" t="s">
        <v>43</v>
      </c>
      <c r="R4" s="11">
        <v>31.089833333333331</v>
      </c>
      <c r="S4" s="11">
        <v>31.191500000000001</v>
      </c>
      <c r="T4" s="11">
        <v>-3.2631666666666668</v>
      </c>
      <c r="U4" s="11">
        <v>-20.695833333333336</v>
      </c>
      <c r="V4" s="11">
        <v>-19.312500000000004</v>
      </c>
      <c r="W4" s="11">
        <v>27.657166666666669</v>
      </c>
      <c r="X4" s="11">
        <v>-20.709500000000002</v>
      </c>
      <c r="Y4" s="11">
        <v>34.084272727272726</v>
      </c>
      <c r="Z4" s="13">
        <v>16.245606060606057</v>
      </c>
      <c r="AA4" s="13">
        <v>-11.32939393939394</v>
      </c>
    </row>
    <row r="5" spans="1:27" ht="16.2">
      <c r="A5" s="10" t="s">
        <v>44</v>
      </c>
      <c r="B5" s="11">
        <v>560.1841071428571</v>
      </c>
      <c r="C5" s="12">
        <v>345.751375</v>
      </c>
      <c r="D5" s="12">
        <v>120.029875</v>
      </c>
      <c r="E5" s="11">
        <v>-27.693875000000002</v>
      </c>
      <c r="F5" s="11">
        <v>20.417624999999997</v>
      </c>
      <c r="G5" s="14" t="s">
        <v>43</v>
      </c>
      <c r="H5" s="11">
        <v>441.07919444444445</v>
      </c>
      <c r="I5" s="11">
        <v>336.54044444444446</v>
      </c>
      <c r="J5" s="11">
        <v>24.949444444444445</v>
      </c>
      <c r="K5" s="11">
        <v>36.468444444444444</v>
      </c>
      <c r="L5" s="11">
        <v>-11.676805555555553</v>
      </c>
      <c r="M5" s="11">
        <v>-1.2075555555555537</v>
      </c>
      <c r="N5" s="11">
        <v>-22.979805555555554</v>
      </c>
      <c r="O5" s="14" t="s">
        <v>43</v>
      </c>
      <c r="P5" s="11">
        <v>104.22200000000001</v>
      </c>
      <c r="Q5" s="11">
        <v>72.731499999999997</v>
      </c>
      <c r="R5" s="11">
        <v>203.18025</v>
      </c>
      <c r="S5" s="11">
        <v>22.590999999999998</v>
      </c>
      <c r="T5" s="11">
        <v>-16.757000000000001</v>
      </c>
      <c r="U5" s="11">
        <v>-47.303750000000001</v>
      </c>
      <c r="V5" s="11">
        <v>-23.661999999999999</v>
      </c>
      <c r="W5" s="11">
        <v>19.634249999999998</v>
      </c>
      <c r="X5" s="11">
        <v>-21.408500000000004</v>
      </c>
      <c r="Y5" s="11">
        <v>98.402772727272719</v>
      </c>
      <c r="Z5" s="13">
        <v>6.3917727272727278</v>
      </c>
      <c r="AA5" s="13">
        <v>-6.965727272727273</v>
      </c>
    </row>
    <row r="6" spans="1:27" ht="16.2">
      <c r="A6" s="10" t="s">
        <v>45</v>
      </c>
      <c r="B6" s="11">
        <v>358.51085714285716</v>
      </c>
      <c r="C6" s="12">
        <v>389.68962499999998</v>
      </c>
      <c r="D6" s="12">
        <v>343.07012499999996</v>
      </c>
      <c r="E6" s="11">
        <v>-10.593875000000001</v>
      </c>
      <c r="F6" s="11">
        <v>-10.151875</v>
      </c>
      <c r="G6" s="11">
        <v>347.49644444444448</v>
      </c>
      <c r="H6" s="11">
        <v>315.74194444444447</v>
      </c>
      <c r="I6" s="11">
        <v>128.23644444444443</v>
      </c>
      <c r="J6" s="11">
        <v>1.7064444444444442</v>
      </c>
      <c r="K6" s="11">
        <v>80.324444444444438</v>
      </c>
      <c r="L6" s="11">
        <v>-11.324055555555557</v>
      </c>
      <c r="M6" s="11">
        <v>-25.080555555555556</v>
      </c>
      <c r="N6" s="11">
        <v>-28.692555555555558</v>
      </c>
      <c r="O6" s="11">
        <v>311.99099999999999</v>
      </c>
      <c r="P6" s="11">
        <v>93.201499999999996</v>
      </c>
      <c r="Q6" s="11">
        <v>87.572500000000005</v>
      </c>
      <c r="R6" s="11">
        <v>87.533000000000001</v>
      </c>
      <c r="S6" s="11">
        <v>58.4285</v>
      </c>
      <c r="T6" s="11">
        <v>24.786999999999999</v>
      </c>
      <c r="U6" s="11">
        <v>43.033999999999999</v>
      </c>
      <c r="V6" s="11">
        <v>-5.4115000000000002</v>
      </c>
      <c r="W6" s="11">
        <v>78.884999999999991</v>
      </c>
      <c r="X6" s="11">
        <v>-10.297000000000001</v>
      </c>
      <c r="Y6" s="11">
        <v>76.814772727272711</v>
      </c>
      <c r="Z6" s="13">
        <v>35.671772727272725</v>
      </c>
      <c r="AA6" s="13">
        <v>1.3132727272727269</v>
      </c>
    </row>
    <row r="7" spans="1:27" ht="16.2">
      <c r="A7" s="10" t="s">
        <v>46</v>
      </c>
      <c r="B7" s="11">
        <v>354.01785714285711</v>
      </c>
      <c r="C7" s="12">
        <v>250.259625</v>
      </c>
      <c r="D7" s="12">
        <v>49.403624999999998</v>
      </c>
      <c r="E7" s="11">
        <v>-25.157875000000001</v>
      </c>
      <c r="F7" s="11">
        <v>-2.288875</v>
      </c>
      <c r="G7" s="11">
        <v>120.19744444444444</v>
      </c>
      <c r="H7" s="11">
        <v>166.29644444444443</v>
      </c>
      <c r="I7" s="11">
        <v>72.034944444444449</v>
      </c>
      <c r="J7" s="11">
        <v>-12.479055555555554</v>
      </c>
      <c r="K7" s="11">
        <v>40.615444444444442</v>
      </c>
      <c r="L7" s="11">
        <v>-31.384555555555558</v>
      </c>
      <c r="M7" s="11">
        <v>-27.638055555555553</v>
      </c>
      <c r="N7" s="11">
        <v>-29.634555555555558</v>
      </c>
      <c r="O7" s="14" t="s">
        <v>43</v>
      </c>
      <c r="P7" s="11">
        <v>29.9115</v>
      </c>
      <c r="Q7" s="11">
        <v>21.785499999999999</v>
      </c>
      <c r="R7" s="11">
        <v>14.6205</v>
      </c>
      <c r="S7" s="11">
        <v>30.392499999999998</v>
      </c>
      <c r="T7" s="11">
        <v>1.7725</v>
      </c>
      <c r="U7" s="11">
        <v>2.8959999999999999</v>
      </c>
      <c r="V7" s="11">
        <v>-19.1935</v>
      </c>
      <c r="W7" s="11">
        <v>21.327999999999999</v>
      </c>
      <c r="X7" s="11">
        <v>-21.287500000000001</v>
      </c>
      <c r="Y7" s="11">
        <v>2.873272727272727</v>
      </c>
      <c r="Z7" s="13">
        <v>-6.3487272727272739</v>
      </c>
      <c r="AA7" s="13">
        <v>-14.370227272727274</v>
      </c>
    </row>
    <row r="8" spans="1:27" ht="16.2">
      <c r="A8" s="10" t="s">
        <v>47</v>
      </c>
      <c r="B8" s="11">
        <v>831.78235714285711</v>
      </c>
      <c r="C8" s="12">
        <v>1099.8976250000001</v>
      </c>
      <c r="D8" s="12">
        <v>361.24012499999998</v>
      </c>
      <c r="E8" s="11">
        <v>-11.497375000000002</v>
      </c>
      <c r="F8" s="11">
        <v>140.92112500000002</v>
      </c>
      <c r="G8" s="11">
        <v>538.9659444444444</v>
      </c>
      <c r="H8" s="11">
        <v>1269.2669444444446</v>
      </c>
      <c r="I8" s="11">
        <v>401.12144444444442</v>
      </c>
      <c r="J8" s="11">
        <v>72.837944444444446</v>
      </c>
      <c r="K8" s="11">
        <v>34.504444444444445</v>
      </c>
      <c r="L8" s="11">
        <v>-44.417555555555552</v>
      </c>
      <c r="M8" s="11">
        <v>2.5664444444444441</v>
      </c>
      <c r="N8" s="11">
        <v>-33.267555555555553</v>
      </c>
      <c r="O8" s="11">
        <v>142.72750000000002</v>
      </c>
      <c r="P8" s="11">
        <v>250.3665</v>
      </c>
      <c r="Q8" s="14" t="s">
        <v>43</v>
      </c>
      <c r="R8" s="11">
        <v>715.26950000000011</v>
      </c>
      <c r="S8" s="11">
        <v>66.250500000000002</v>
      </c>
      <c r="T8" s="11">
        <v>14.651999999999999</v>
      </c>
      <c r="U8" s="11">
        <v>-16.638000000000002</v>
      </c>
      <c r="V8" s="11">
        <v>-5.2349999999999994</v>
      </c>
      <c r="W8" s="11">
        <v>58.542499999999997</v>
      </c>
      <c r="X8" s="11">
        <v>-11.243500000000001</v>
      </c>
      <c r="Y8" s="11">
        <v>359.11927272727269</v>
      </c>
      <c r="Z8" s="13">
        <v>56.051272727272725</v>
      </c>
      <c r="AA8" s="13">
        <v>27.574772727272727</v>
      </c>
    </row>
    <row r="9" spans="1:27" ht="16.2">
      <c r="A9" s="10" t="s">
        <v>48</v>
      </c>
      <c r="B9" s="11">
        <v>617.4988571428571</v>
      </c>
      <c r="C9" s="12">
        <v>715.89762499999995</v>
      </c>
      <c r="D9" s="12">
        <v>303.60012499999999</v>
      </c>
      <c r="E9" s="11">
        <v>-3.8538749999999995</v>
      </c>
      <c r="F9" s="11">
        <v>33.822125</v>
      </c>
      <c r="G9" s="11">
        <v>373.94644444444447</v>
      </c>
      <c r="H9" s="11">
        <v>516.80194444444442</v>
      </c>
      <c r="I9" s="11">
        <v>236.67844444444441</v>
      </c>
      <c r="J9" s="11">
        <v>18.363444444444447</v>
      </c>
      <c r="K9" s="11">
        <v>42.370444444444445</v>
      </c>
      <c r="L9" s="11">
        <v>-6.5230555555555556</v>
      </c>
      <c r="M9" s="11">
        <v>-16.589055555555554</v>
      </c>
      <c r="N9" s="11">
        <v>-26.833555555555556</v>
      </c>
      <c r="O9" s="11">
        <v>266.78249999999997</v>
      </c>
      <c r="P9" s="11">
        <v>237.06100000000001</v>
      </c>
      <c r="Q9" s="11">
        <v>155.26350000000002</v>
      </c>
      <c r="R9" s="11">
        <v>372.27349999999996</v>
      </c>
      <c r="S9" s="11">
        <v>48.573499999999996</v>
      </c>
      <c r="T9" s="11">
        <v>3.4925000000000006</v>
      </c>
      <c r="U9" s="11">
        <v>3.8419999999999996</v>
      </c>
      <c r="V9" s="11">
        <v>-8.0310000000000006</v>
      </c>
      <c r="W9" s="11">
        <v>22.119</v>
      </c>
      <c r="X9" s="11">
        <v>-13.792000000000002</v>
      </c>
      <c r="Y9" s="11">
        <v>451.69927272727273</v>
      </c>
      <c r="Z9" s="13">
        <v>37.856772727272727</v>
      </c>
      <c r="AA9" s="13">
        <v>1.9007727272727271</v>
      </c>
    </row>
    <row r="10" spans="1:27" ht="16.2">
      <c r="A10" s="10" t="s">
        <v>49</v>
      </c>
      <c r="B10" s="11">
        <v>1675.3068571428573</v>
      </c>
      <c r="C10" s="12">
        <v>994.8279583333333</v>
      </c>
      <c r="D10" s="12">
        <v>445.31562500000001</v>
      </c>
      <c r="E10" s="11">
        <v>24.530291666666663</v>
      </c>
      <c r="F10" s="11">
        <v>24.874958333333328</v>
      </c>
      <c r="G10" s="11">
        <v>849.40477777777778</v>
      </c>
      <c r="H10" s="11">
        <v>832.52277777777772</v>
      </c>
      <c r="I10" s="11">
        <v>506.44177777777776</v>
      </c>
      <c r="J10" s="11">
        <v>108.78244444444445</v>
      </c>
      <c r="K10" s="11">
        <v>129.53177777777776</v>
      </c>
      <c r="L10" s="11">
        <v>14.588444444444445</v>
      </c>
      <c r="M10" s="11">
        <v>-4.7888888888888896</v>
      </c>
      <c r="N10" s="11">
        <v>-28.634888888888892</v>
      </c>
      <c r="O10" s="11">
        <v>714.69600000000014</v>
      </c>
      <c r="P10" s="11">
        <v>498.42149999999992</v>
      </c>
      <c r="Q10" s="11">
        <v>205.11350000000002</v>
      </c>
      <c r="R10" s="11">
        <v>557.21716666666669</v>
      </c>
      <c r="S10" s="11">
        <v>128.58116666666666</v>
      </c>
      <c r="T10" s="11">
        <v>50.2425</v>
      </c>
      <c r="U10" s="11">
        <v>47.8705</v>
      </c>
      <c r="V10" s="11">
        <v>8.2124999999999986</v>
      </c>
      <c r="W10" s="11">
        <v>84.619166666666672</v>
      </c>
      <c r="X10" s="11">
        <v>2.9166666666666341E-2</v>
      </c>
      <c r="Y10" s="11">
        <v>550.41827272727278</v>
      </c>
      <c r="Z10" s="13">
        <v>123.77493939393939</v>
      </c>
      <c r="AA10" s="13">
        <v>47.934939393939395</v>
      </c>
    </row>
    <row r="11" spans="1:27" ht="16.2">
      <c r="A11" s="10" t="s">
        <v>50</v>
      </c>
      <c r="B11" s="11">
        <v>1848.520857142857</v>
      </c>
      <c r="C11" s="12">
        <v>2382.0266250000004</v>
      </c>
      <c r="D11" s="12">
        <v>1332.4836250000001</v>
      </c>
      <c r="E11" s="11">
        <v>43.830625000000005</v>
      </c>
      <c r="F11" s="11">
        <v>78.380624999999995</v>
      </c>
      <c r="G11" s="11">
        <v>1493.2484444444447</v>
      </c>
      <c r="H11" s="11">
        <v>2302.4129444444443</v>
      </c>
      <c r="I11" s="11">
        <v>1052.5809444444446</v>
      </c>
      <c r="J11" s="11">
        <v>163.06694444444443</v>
      </c>
      <c r="K11" s="11">
        <v>280.68094444444449</v>
      </c>
      <c r="L11" s="11">
        <v>0.34194444444444416</v>
      </c>
      <c r="M11" s="11">
        <v>4.6989444444444448</v>
      </c>
      <c r="N11" s="11">
        <v>-32.016555555555556</v>
      </c>
      <c r="O11" s="11">
        <v>1080.1855</v>
      </c>
      <c r="P11" s="11">
        <v>883.2985000000001</v>
      </c>
      <c r="Q11" s="14" t="s">
        <v>43</v>
      </c>
      <c r="R11" s="11">
        <v>1066.6940000000002</v>
      </c>
      <c r="S11" s="11">
        <v>201.33750000000001</v>
      </c>
      <c r="T11" s="11">
        <v>108.199</v>
      </c>
      <c r="U11" s="11">
        <v>49.241</v>
      </c>
      <c r="V11" s="11">
        <v>34.895499999999998</v>
      </c>
      <c r="W11" s="11">
        <v>167.13400000000001</v>
      </c>
      <c r="X11" s="11">
        <v>18.167000000000002</v>
      </c>
      <c r="Y11" s="11">
        <v>1236.0532727272728</v>
      </c>
      <c r="Z11" s="13">
        <v>224.50627272727274</v>
      </c>
      <c r="AA11" s="13">
        <v>109.51227272727273</v>
      </c>
    </row>
    <row r="12" spans="1:27" ht="16.2">
      <c r="A12" s="10" t="s">
        <v>51</v>
      </c>
      <c r="B12" s="11">
        <v>1300.8838571428571</v>
      </c>
      <c r="C12" s="12">
        <v>1140.4951250000001</v>
      </c>
      <c r="D12" s="12">
        <v>488.59062500000005</v>
      </c>
      <c r="E12" s="11">
        <v>-27.914874999999999</v>
      </c>
      <c r="F12" s="11">
        <v>15.625125000000001</v>
      </c>
      <c r="G12" s="11">
        <v>1042.3699444444444</v>
      </c>
      <c r="H12" s="11">
        <v>1056.7314444444444</v>
      </c>
      <c r="I12" s="11">
        <v>301.00944444444445</v>
      </c>
      <c r="J12" s="11">
        <v>84.816444444444443</v>
      </c>
      <c r="K12" s="11">
        <v>124.36344444444444</v>
      </c>
      <c r="L12" s="11">
        <v>-24.871555555555553</v>
      </c>
      <c r="M12" s="11">
        <v>-18.778055555555554</v>
      </c>
      <c r="N12" s="11">
        <v>-31.560055555555557</v>
      </c>
      <c r="O12" s="11">
        <v>932.99150000000009</v>
      </c>
      <c r="P12" s="11">
        <v>408.73549999999994</v>
      </c>
      <c r="Q12" s="14" t="s">
        <v>43</v>
      </c>
      <c r="R12" s="11">
        <v>461.154</v>
      </c>
      <c r="S12" s="11">
        <v>163.27650000000003</v>
      </c>
      <c r="T12" s="11">
        <v>65.070999999999998</v>
      </c>
      <c r="U12" s="11">
        <v>62.963999999999999</v>
      </c>
      <c r="V12" s="11">
        <v>7.2610000000000001</v>
      </c>
      <c r="W12" s="11">
        <v>248.971</v>
      </c>
      <c r="X12" s="11">
        <v>12.777999999999999</v>
      </c>
      <c r="Y12" s="11">
        <v>288.91527272727274</v>
      </c>
      <c r="Z12" s="13">
        <v>94.54277272727272</v>
      </c>
      <c r="AA12" s="13">
        <v>44.639272727272726</v>
      </c>
    </row>
    <row r="13" spans="1:27" ht="16.2">
      <c r="A13" s="10" t="s">
        <v>52</v>
      </c>
      <c r="B13" s="11">
        <v>2374.5443571428568</v>
      </c>
      <c r="C13" s="12">
        <v>2146.1146250000002</v>
      </c>
      <c r="D13" s="12">
        <v>968.07962499999996</v>
      </c>
      <c r="E13" s="11">
        <v>14.403624999999998</v>
      </c>
      <c r="F13" s="11">
        <v>101.78312499999998</v>
      </c>
      <c r="G13" s="11">
        <v>1229.1704444444447</v>
      </c>
      <c r="H13" s="11">
        <v>2295.6979444444446</v>
      </c>
      <c r="I13" s="11">
        <v>588.53044444444447</v>
      </c>
      <c r="J13" s="11">
        <v>180.16394444444444</v>
      </c>
      <c r="K13" s="11">
        <v>226.91294444444443</v>
      </c>
      <c r="L13" s="11">
        <v>-90.524555555555551</v>
      </c>
      <c r="M13" s="11">
        <v>-5.6135555555555561</v>
      </c>
      <c r="N13" s="11">
        <v>-36.160555555555554</v>
      </c>
      <c r="O13" s="14" t="s">
        <v>43</v>
      </c>
      <c r="P13" s="11">
        <v>732.601</v>
      </c>
      <c r="Q13" s="11">
        <v>647.55650000000014</v>
      </c>
      <c r="R13" s="11">
        <v>1139.5235</v>
      </c>
      <c r="S13" s="11">
        <v>209.53400000000002</v>
      </c>
      <c r="T13" s="11">
        <v>86.755499999999998</v>
      </c>
      <c r="U13" s="11">
        <v>45.0745</v>
      </c>
      <c r="V13" s="11">
        <v>29.508499999999998</v>
      </c>
      <c r="W13" s="11">
        <v>-21.798000000000002</v>
      </c>
      <c r="X13" s="11">
        <v>-14.816000000000003</v>
      </c>
      <c r="Y13" s="11">
        <v>955.15677272727271</v>
      </c>
      <c r="Z13" s="13">
        <v>195.54427272727273</v>
      </c>
      <c r="AA13" s="13">
        <v>95.405272727272717</v>
      </c>
    </row>
    <row r="14" spans="1:27" ht="16.2">
      <c r="A14" s="10" t="s">
        <v>53</v>
      </c>
      <c r="B14" s="14" t="s">
        <v>43</v>
      </c>
      <c r="C14" s="12">
        <v>-24.509375000000002</v>
      </c>
      <c r="D14" s="12">
        <v>-22.114374999999999</v>
      </c>
      <c r="E14" s="14" t="s">
        <v>43</v>
      </c>
      <c r="F14" s="14" t="s">
        <v>43</v>
      </c>
      <c r="G14" s="11">
        <v>-20.254655555555555</v>
      </c>
      <c r="H14" s="11">
        <v>-25.214555555555556</v>
      </c>
      <c r="I14" s="14" t="s">
        <v>43</v>
      </c>
      <c r="J14" s="14" t="s">
        <v>43</v>
      </c>
      <c r="K14" s="14" t="s">
        <v>43</v>
      </c>
      <c r="L14" s="14" t="s">
        <v>43</v>
      </c>
      <c r="M14" s="11">
        <v>-28.435055555555557</v>
      </c>
      <c r="N14" s="11">
        <v>-21.412555555555556</v>
      </c>
      <c r="O14" s="14" t="s">
        <v>43</v>
      </c>
      <c r="P14" s="11">
        <v>-15.276500000000002</v>
      </c>
      <c r="Q14" s="11">
        <v>-9.7835000000000001</v>
      </c>
      <c r="R14" s="11">
        <v>-7.5605000000000002</v>
      </c>
      <c r="S14" s="11">
        <v>-26.064</v>
      </c>
      <c r="T14" s="14" t="s">
        <v>43</v>
      </c>
      <c r="U14" s="14" t="s">
        <v>43</v>
      </c>
      <c r="V14" s="11">
        <v>-29.831500000000002</v>
      </c>
      <c r="W14" s="11">
        <v>17.1555</v>
      </c>
      <c r="X14" s="11">
        <v>-27.517000000000003</v>
      </c>
      <c r="Y14" s="14" t="s">
        <v>43</v>
      </c>
      <c r="Z14" s="14" t="s">
        <v>43</v>
      </c>
      <c r="AA14" s="14" t="s">
        <v>43</v>
      </c>
    </row>
    <row r="15" spans="1:27" ht="16.2">
      <c r="A15" s="10" t="s">
        <v>54</v>
      </c>
      <c r="B15" s="11">
        <v>-30.613142857142858</v>
      </c>
      <c r="C15" s="12">
        <v>-24.057874999999999</v>
      </c>
      <c r="D15" s="12">
        <v>-24.691875</v>
      </c>
      <c r="E15" s="11">
        <v>-27.853375</v>
      </c>
      <c r="F15" s="11">
        <v>-24.777875000000002</v>
      </c>
      <c r="G15" s="11">
        <v>-25.427055555555555</v>
      </c>
      <c r="H15" s="11">
        <v>-26.022055555555553</v>
      </c>
      <c r="I15" s="11">
        <v>-29.471555555555554</v>
      </c>
      <c r="J15" s="11">
        <v>-26.861555555555555</v>
      </c>
      <c r="K15" s="11">
        <v>-22.948555555555554</v>
      </c>
      <c r="L15" s="11">
        <v>-28.291055555555552</v>
      </c>
      <c r="M15" s="11">
        <v>-27.039055555555557</v>
      </c>
      <c r="N15" s="11">
        <v>-16.298055555555553</v>
      </c>
      <c r="O15" s="11">
        <v>-34.040999999999997</v>
      </c>
      <c r="P15" s="11">
        <v>-25.769500000000001</v>
      </c>
      <c r="Q15" s="11">
        <v>-27.795500000000001</v>
      </c>
      <c r="R15" s="11">
        <v>-29.0305</v>
      </c>
      <c r="S15" s="11">
        <v>-24.888000000000002</v>
      </c>
      <c r="T15" s="11">
        <v>-27.613500000000002</v>
      </c>
      <c r="U15" s="11">
        <v>-26.939500000000002</v>
      </c>
      <c r="V15" s="11">
        <v>-25.41</v>
      </c>
      <c r="W15" s="11">
        <v>-22.2455</v>
      </c>
      <c r="X15" s="11">
        <v>-25.564</v>
      </c>
      <c r="Y15" s="11">
        <v>-25.721227272727276</v>
      </c>
      <c r="Z15" s="13">
        <v>-25.861227272727273</v>
      </c>
      <c r="AA15" s="13">
        <v>-24.111227272727273</v>
      </c>
    </row>
    <row r="16" spans="1:27" ht="16.2">
      <c r="A16" s="10" t="s">
        <v>55</v>
      </c>
      <c r="B16" s="11">
        <v>-22.361142857142859</v>
      </c>
      <c r="C16" s="12">
        <v>-25.014375000000001</v>
      </c>
      <c r="D16" s="12">
        <v>-25.639375000000001</v>
      </c>
      <c r="E16" s="11">
        <v>-28.652874999999998</v>
      </c>
      <c r="F16" s="11">
        <v>-29.438375000000004</v>
      </c>
      <c r="G16" s="11">
        <v>-24.069055555555554</v>
      </c>
      <c r="H16" s="11">
        <v>-27.031555555555556</v>
      </c>
      <c r="I16" s="11">
        <v>-27.235555555555557</v>
      </c>
      <c r="J16" s="11">
        <v>-27.969555555555555</v>
      </c>
      <c r="K16" s="11">
        <v>-22.030555555555555</v>
      </c>
      <c r="L16" s="11">
        <v>-26.446555555555555</v>
      </c>
      <c r="M16" s="11">
        <v>-27.694555555555553</v>
      </c>
      <c r="N16" s="11">
        <v>-22.024555555555555</v>
      </c>
      <c r="O16" s="11">
        <v>-24.09</v>
      </c>
      <c r="P16" s="11">
        <v>-25.695</v>
      </c>
      <c r="Q16" s="11">
        <v>-28.995000000000001</v>
      </c>
      <c r="R16" s="11">
        <v>-30.695500000000003</v>
      </c>
      <c r="S16" s="11">
        <v>-25.170999999999999</v>
      </c>
      <c r="T16" s="11">
        <v>-26.467500000000001</v>
      </c>
      <c r="U16" s="11">
        <v>-25.643999999999998</v>
      </c>
      <c r="V16" s="11">
        <v>-26.391500000000001</v>
      </c>
      <c r="W16" s="11">
        <v>-28.594999999999999</v>
      </c>
      <c r="X16" s="11">
        <v>-25.959</v>
      </c>
      <c r="Y16" s="11">
        <v>-28.36422727272727</v>
      </c>
      <c r="Z16" s="13">
        <v>-25.878727272727275</v>
      </c>
      <c r="AA16" s="13">
        <v>-24.363727272727274</v>
      </c>
    </row>
    <row r="17" spans="1:27" ht="16.2">
      <c r="A17" s="10" t="s">
        <v>56</v>
      </c>
      <c r="B17" s="11">
        <v>-7.2846428571428579</v>
      </c>
      <c r="C17" s="12">
        <v>-18.467375000000001</v>
      </c>
      <c r="D17" s="12">
        <v>-23.659875000000003</v>
      </c>
      <c r="E17" s="11">
        <v>-25.484874999999999</v>
      </c>
      <c r="F17" s="11">
        <v>-25.149375000000003</v>
      </c>
      <c r="G17" s="11">
        <v>-11.078555555555553</v>
      </c>
      <c r="H17" s="11">
        <v>-24.558555555555554</v>
      </c>
      <c r="I17" s="11">
        <v>-18.078055555555558</v>
      </c>
      <c r="J17" s="11">
        <v>-27.202055555555553</v>
      </c>
      <c r="K17" s="11">
        <v>-15.523055555555555</v>
      </c>
      <c r="L17" s="11">
        <v>-23.891555555555556</v>
      </c>
      <c r="M17" s="11">
        <v>-22.831555555555553</v>
      </c>
      <c r="N17" s="11">
        <v>-24.141055555555553</v>
      </c>
      <c r="O17" s="14" t="s">
        <v>43</v>
      </c>
      <c r="P17" s="11">
        <v>-12.630500000000001</v>
      </c>
      <c r="Q17" s="11">
        <v>-15.903500000000001</v>
      </c>
      <c r="R17" s="11">
        <v>-22.094500000000004</v>
      </c>
      <c r="S17" s="11">
        <v>-16.892499999999998</v>
      </c>
      <c r="T17" s="11">
        <v>-22.948</v>
      </c>
      <c r="U17" s="11">
        <v>-19.546500000000002</v>
      </c>
      <c r="V17" s="11">
        <v>-24.429500000000001</v>
      </c>
      <c r="W17" s="11">
        <v>-13.990500000000001</v>
      </c>
      <c r="X17" s="11">
        <v>-25.717500000000001</v>
      </c>
      <c r="Y17" s="11">
        <v>-20.762727272727275</v>
      </c>
      <c r="Z17" s="13">
        <v>-19.269227272727271</v>
      </c>
      <c r="AA17" s="13">
        <v>-19.138727272727273</v>
      </c>
    </row>
    <row r="18" spans="1:27" ht="16.2">
      <c r="A18" s="10" t="s">
        <v>57</v>
      </c>
      <c r="B18" s="11">
        <v>-17.426642857142859</v>
      </c>
      <c r="C18" s="12">
        <v>-19.224374999999998</v>
      </c>
      <c r="D18" s="12">
        <v>-24.090875</v>
      </c>
      <c r="E18" s="11">
        <v>-30.031874999999996</v>
      </c>
      <c r="F18" s="11">
        <v>-27.582875000000001</v>
      </c>
      <c r="G18" s="11">
        <v>-16.730555555555554</v>
      </c>
      <c r="H18" s="11">
        <v>-24.051855555555555</v>
      </c>
      <c r="I18" s="11">
        <v>-25.438555555555553</v>
      </c>
      <c r="J18" s="11">
        <v>-27.273555555555554</v>
      </c>
      <c r="K18" s="11">
        <v>-18.482555555555557</v>
      </c>
      <c r="L18" s="11">
        <v>-24.429555555555552</v>
      </c>
      <c r="M18" s="11">
        <v>-26.004055555555553</v>
      </c>
      <c r="N18" s="11">
        <v>-26.518055555555556</v>
      </c>
      <c r="O18" s="14" t="s">
        <v>43</v>
      </c>
      <c r="P18" s="11">
        <v>-17.337499999999999</v>
      </c>
      <c r="Q18" s="11">
        <v>-19.7315</v>
      </c>
      <c r="R18" s="11">
        <v>-22.7605</v>
      </c>
      <c r="S18" s="11">
        <v>-17.935000000000002</v>
      </c>
      <c r="T18" s="11">
        <v>-22.996000000000002</v>
      </c>
      <c r="U18" s="11">
        <v>-20.556000000000001</v>
      </c>
      <c r="V18" s="11">
        <v>-24.757000000000001</v>
      </c>
      <c r="W18" s="11">
        <v>-13.283000000000001</v>
      </c>
      <c r="X18" s="11">
        <v>-25.863</v>
      </c>
      <c r="Y18" s="11">
        <v>-22.013227272727271</v>
      </c>
      <c r="Z18" s="13">
        <v>-21.613227272727272</v>
      </c>
      <c r="AA18" s="13">
        <v>-19.717727272727274</v>
      </c>
    </row>
    <row r="19" spans="1:27" ht="16.2">
      <c r="A19" s="10" t="s">
        <v>58</v>
      </c>
      <c r="B19" s="11">
        <v>-14.307476190476189</v>
      </c>
      <c r="C19" s="12">
        <v>-21.048708333333334</v>
      </c>
      <c r="D19" s="12">
        <v>-24.254375000000003</v>
      </c>
      <c r="E19" s="11">
        <v>-26.629708333333333</v>
      </c>
      <c r="F19" s="11">
        <v>-26.716708333333337</v>
      </c>
      <c r="G19" s="11">
        <v>-17.954555555555554</v>
      </c>
      <c r="H19" s="11">
        <v>-24.88955555555555</v>
      </c>
      <c r="I19" s="11">
        <v>-26.406222222222222</v>
      </c>
      <c r="J19" s="11">
        <v>-26.721555555555554</v>
      </c>
      <c r="K19" s="11">
        <v>-21.929888888888886</v>
      </c>
      <c r="L19" s="11">
        <v>-24.418888888888887</v>
      </c>
      <c r="M19" s="11">
        <v>-25.613555555555553</v>
      </c>
      <c r="N19" s="11">
        <v>-26.802555555555553</v>
      </c>
      <c r="O19" s="11">
        <v>-19.334500000000002</v>
      </c>
      <c r="P19" s="11">
        <v>-21.108166666666666</v>
      </c>
      <c r="Q19" s="11">
        <v>-26.983499999999999</v>
      </c>
      <c r="R19" s="11">
        <v>-25.257166666666667</v>
      </c>
      <c r="S19" s="11">
        <v>-21.138499999999997</v>
      </c>
      <c r="T19" s="11">
        <v>-23.792833333333334</v>
      </c>
      <c r="U19" s="11">
        <v>-21.734999999999999</v>
      </c>
      <c r="V19" s="11">
        <v>-24.619500000000002</v>
      </c>
      <c r="W19" s="11">
        <v>-20.246166666666667</v>
      </c>
      <c r="X19" s="11">
        <v>-24.883166666666668</v>
      </c>
      <c r="Y19" s="11">
        <v>-24.884393939393938</v>
      </c>
      <c r="Z19" s="13">
        <v>-23.770060606060607</v>
      </c>
      <c r="AA19" s="13">
        <v>-21.619393939393941</v>
      </c>
    </row>
    <row r="20" spans="1:27" ht="16.2">
      <c r="A20" s="10" t="s">
        <v>59</v>
      </c>
      <c r="B20" s="11">
        <v>2369.3248571428571</v>
      </c>
      <c r="C20" s="12">
        <v>2650.899625</v>
      </c>
      <c r="D20" s="12">
        <v>1170.794625</v>
      </c>
      <c r="E20" s="11">
        <v>118.95012499999999</v>
      </c>
      <c r="F20" s="11">
        <v>100.188125</v>
      </c>
      <c r="G20" s="11">
        <v>2909.3084444444444</v>
      </c>
      <c r="H20" s="11">
        <v>2604.5704444444441</v>
      </c>
      <c r="I20" s="11">
        <v>1052.9239444444445</v>
      </c>
      <c r="J20" s="11">
        <v>339.31944444444446</v>
      </c>
      <c r="K20" s="11">
        <v>614.41644444444444</v>
      </c>
      <c r="L20" s="11">
        <v>-118.95355555555555</v>
      </c>
      <c r="M20" s="11">
        <v>36.414944444444444</v>
      </c>
      <c r="N20" s="11">
        <v>-46.79205555555555</v>
      </c>
      <c r="O20" s="14" t="s">
        <v>43</v>
      </c>
      <c r="P20" s="11">
        <v>1569.5890000000002</v>
      </c>
      <c r="Q20" s="11">
        <v>910.1635</v>
      </c>
      <c r="R20" s="11">
        <v>3161.5494999999996</v>
      </c>
      <c r="S20" s="11">
        <v>336.798</v>
      </c>
      <c r="T20" s="11">
        <v>235.88450000000003</v>
      </c>
      <c r="U20" s="11">
        <v>423.916</v>
      </c>
      <c r="V20" s="11">
        <v>74.962000000000003</v>
      </c>
      <c r="W20" s="11">
        <v>524.2650000000001</v>
      </c>
      <c r="X20" s="11">
        <v>73.363500000000002</v>
      </c>
      <c r="Y20" s="11">
        <v>-4.5857272727272722</v>
      </c>
      <c r="Z20" s="13">
        <v>264.19307727272701</v>
      </c>
      <c r="AA20" s="13">
        <v>210.74277272727272</v>
      </c>
    </row>
    <row r="21" spans="1:27" ht="16.2">
      <c r="A21" s="10" t="s">
        <v>60</v>
      </c>
      <c r="B21" s="11">
        <v>1511.5903571428571</v>
      </c>
      <c r="C21" s="12">
        <v>1439.9561250000002</v>
      </c>
      <c r="D21" s="12">
        <v>613.506125</v>
      </c>
      <c r="E21" s="11">
        <v>-15.930875</v>
      </c>
      <c r="F21" s="11">
        <v>14.197624999999999</v>
      </c>
      <c r="G21" s="11">
        <v>2230.3054444444447</v>
      </c>
      <c r="H21" s="11">
        <v>1241.1024444444445</v>
      </c>
      <c r="I21" s="11">
        <v>937.74644444444436</v>
      </c>
      <c r="J21" s="11">
        <v>146.07344444444445</v>
      </c>
      <c r="K21" s="11">
        <v>249.56394444444445</v>
      </c>
      <c r="L21" s="11">
        <v>-77.62155555555556</v>
      </c>
      <c r="M21" s="11">
        <v>14.293944444444445</v>
      </c>
      <c r="N21" s="11">
        <v>-22.723055555555554</v>
      </c>
      <c r="O21" s="11">
        <v>809.12549999999999</v>
      </c>
      <c r="P21" s="11">
        <v>1038.4635000000001</v>
      </c>
      <c r="Q21" s="11">
        <v>498.48949999999996</v>
      </c>
      <c r="R21" s="11">
        <v>1215.5520000000001</v>
      </c>
      <c r="S21" s="11">
        <v>165.8715</v>
      </c>
      <c r="T21" s="11">
        <v>57.748000000000005</v>
      </c>
      <c r="U21" s="11">
        <v>43.747999999999998</v>
      </c>
      <c r="V21" s="11">
        <v>22.8675</v>
      </c>
      <c r="W21" s="11">
        <v>132.68650000000002</v>
      </c>
      <c r="X21" s="11">
        <v>18.346</v>
      </c>
      <c r="Y21" s="11">
        <v>916.06627272727269</v>
      </c>
      <c r="Z21" s="13">
        <v>226.98227272727274</v>
      </c>
      <c r="AA21" s="13">
        <v>143.77327272727274</v>
      </c>
    </row>
    <row r="22" spans="1:27" ht="16.2">
      <c r="A22" s="10" t="s">
        <v>61</v>
      </c>
      <c r="B22" s="11">
        <v>1251.9258571428572</v>
      </c>
      <c r="C22" s="12">
        <v>1300.3786250000001</v>
      </c>
      <c r="D22" s="12">
        <v>398.41912500000001</v>
      </c>
      <c r="E22" s="11">
        <v>-0.70337500000000031</v>
      </c>
      <c r="F22" s="11">
        <v>79.143625</v>
      </c>
      <c r="G22" s="11">
        <v>1013.7204444444443</v>
      </c>
      <c r="H22" s="11">
        <v>889.51694444444445</v>
      </c>
      <c r="I22" s="11">
        <v>679.53244444444442</v>
      </c>
      <c r="J22" s="11">
        <v>199.03294444444444</v>
      </c>
      <c r="K22" s="11">
        <v>130.73994444444443</v>
      </c>
      <c r="L22" s="11">
        <v>-25.049055555555562</v>
      </c>
      <c r="M22" s="11">
        <v>-20.874055555555557</v>
      </c>
      <c r="N22" s="11">
        <v>-83.979055555555547</v>
      </c>
      <c r="O22" s="11">
        <v>715.41950000000008</v>
      </c>
      <c r="P22" s="11">
        <v>686.10750000000007</v>
      </c>
      <c r="Q22" s="11">
        <v>-46.1145</v>
      </c>
      <c r="R22" s="11">
        <v>607.59699999999998</v>
      </c>
      <c r="S22" s="11">
        <v>170.21</v>
      </c>
      <c r="T22" s="11">
        <v>86.080500000000001</v>
      </c>
      <c r="U22" s="11">
        <v>109.64300000000001</v>
      </c>
      <c r="V22" s="11">
        <v>20.006499999999999</v>
      </c>
      <c r="W22" s="11">
        <v>72.676000000000002</v>
      </c>
      <c r="X22" s="11">
        <v>11.1495</v>
      </c>
      <c r="Y22" s="11">
        <v>645.41677272727281</v>
      </c>
      <c r="Z22" s="13">
        <v>160.57027272727274</v>
      </c>
      <c r="AA22" s="13">
        <v>71.241272727272715</v>
      </c>
    </row>
    <row r="23" spans="1:27" ht="16.2">
      <c r="A23" s="10" t="s">
        <v>62</v>
      </c>
      <c r="B23" s="11">
        <v>2260.0288571428573</v>
      </c>
      <c r="C23" s="12">
        <v>2519.9006250000002</v>
      </c>
      <c r="D23" s="12">
        <v>960.11912500000005</v>
      </c>
      <c r="E23" s="11">
        <v>58.973125000000003</v>
      </c>
      <c r="F23" s="11">
        <v>132.43062500000002</v>
      </c>
      <c r="G23" s="11">
        <v>1689.6374444444443</v>
      </c>
      <c r="H23" s="11">
        <v>3062.596944444444</v>
      </c>
      <c r="I23" s="11">
        <v>1338.0579444444445</v>
      </c>
      <c r="J23" s="11">
        <v>327.23144444444443</v>
      </c>
      <c r="K23" s="11">
        <v>90.952444444444453</v>
      </c>
      <c r="L23" s="11">
        <v>-182.57405555555559</v>
      </c>
      <c r="M23" s="11">
        <v>4.4654444444444463</v>
      </c>
      <c r="N23" s="11">
        <v>-35.502555555555553</v>
      </c>
      <c r="O23" s="11">
        <v>3171.5944999999997</v>
      </c>
      <c r="P23" s="11">
        <v>912.59900000000005</v>
      </c>
      <c r="Q23" s="11">
        <v>751.00950000000012</v>
      </c>
      <c r="R23" s="11">
        <v>2013.1290000000001</v>
      </c>
      <c r="S23" s="11">
        <v>329.06149999999997</v>
      </c>
      <c r="T23" s="11">
        <v>203.6165</v>
      </c>
      <c r="U23" s="11">
        <v>165.006</v>
      </c>
      <c r="V23" s="11">
        <v>44.521500000000003</v>
      </c>
      <c r="W23" s="11">
        <v>346.13899999999995</v>
      </c>
      <c r="X23" s="11">
        <v>66.082499999999996</v>
      </c>
      <c r="Y23" s="11">
        <v>933.40177272727271</v>
      </c>
      <c r="Z23" s="13">
        <v>185.45427272727272</v>
      </c>
      <c r="AA23" s="13">
        <v>165.53277272727274</v>
      </c>
    </row>
    <row r="24" spans="1:27" ht="16.2">
      <c r="A24" s="10" t="s">
        <v>63</v>
      </c>
      <c r="B24" s="11">
        <v>1316.656857142857</v>
      </c>
      <c r="C24" s="12">
        <v>1025.0806250000001</v>
      </c>
      <c r="D24" s="12">
        <v>398.00962499999997</v>
      </c>
      <c r="E24" s="11">
        <v>41.918624999999999</v>
      </c>
      <c r="F24" s="11">
        <v>104.301625</v>
      </c>
      <c r="G24" s="11">
        <v>1138.7189444444446</v>
      </c>
      <c r="H24" s="11">
        <v>1304.1639444444447</v>
      </c>
      <c r="I24" s="14" t="s">
        <v>43</v>
      </c>
      <c r="J24" s="11">
        <v>232.13994444444444</v>
      </c>
      <c r="K24" s="11">
        <v>86.55994444444444</v>
      </c>
      <c r="L24" s="14" t="s">
        <v>43</v>
      </c>
      <c r="M24" s="11">
        <v>33.181444444444445</v>
      </c>
      <c r="N24" s="11">
        <v>-16.222555555555555</v>
      </c>
      <c r="O24" s="11">
        <v>735.86599999999999</v>
      </c>
      <c r="P24" s="11">
        <v>773.49500000000012</v>
      </c>
      <c r="Q24" s="11">
        <v>1238.9415000000001</v>
      </c>
      <c r="R24" s="11">
        <v>648.14200000000005</v>
      </c>
      <c r="S24" s="11">
        <v>215.59100000000001</v>
      </c>
      <c r="T24" s="11">
        <v>76.751500000000007</v>
      </c>
      <c r="U24" s="11">
        <v>82.357500000000002</v>
      </c>
      <c r="V24" s="11">
        <v>27.975999999999999</v>
      </c>
      <c r="W24" s="11">
        <v>200.31400000000002</v>
      </c>
      <c r="X24" s="11">
        <v>16.779499999999999</v>
      </c>
      <c r="Y24" s="11">
        <v>856.8742727272728</v>
      </c>
      <c r="Z24" s="13">
        <v>159.35077272727273</v>
      </c>
      <c r="AA24" s="13">
        <v>82.073272727272723</v>
      </c>
    </row>
    <row r="25" spans="1:27" ht="16.2">
      <c r="A25" s="10" t="s">
        <v>64</v>
      </c>
      <c r="B25" s="11">
        <v>1238.087857142857</v>
      </c>
      <c r="C25" s="12">
        <v>1725.3321250000001</v>
      </c>
      <c r="D25" s="12">
        <v>646.78812499999992</v>
      </c>
      <c r="E25" s="11">
        <v>23.810624999999998</v>
      </c>
      <c r="F25" s="11">
        <v>94.166624999999982</v>
      </c>
      <c r="G25" s="11">
        <v>1272.2629444444444</v>
      </c>
      <c r="H25" s="11">
        <v>1775.6909444444445</v>
      </c>
      <c r="I25" s="14" t="s">
        <v>43</v>
      </c>
      <c r="J25" s="11">
        <v>268.05594444444449</v>
      </c>
      <c r="K25" s="11">
        <v>60.481444444444449</v>
      </c>
      <c r="L25" s="14" t="s">
        <v>43</v>
      </c>
      <c r="M25" s="11">
        <v>38.536444444444442</v>
      </c>
      <c r="N25" s="11">
        <v>-36.939055555555555</v>
      </c>
      <c r="O25" s="11">
        <v>1272.7030000000002</v>
      </c>
      <c r="P25" s="11">
        <v>969.1065000000001</v>
      </c>
      <c r="Q25" s="11">
        <v>2300.8285000000001</v>
      </c>
      <c r="R25" s="11">
        <v>1492.7945</v>
      </c>
      <c r="S25" s="11">
        <v>225.804</v>
      </c>
      <c r="T25" s="11">
        <v>75.504000000000005</v>
      </c>
      <c r="U25" s="11">
        <v>114.76950000000001</v>
      </c>
      <c r="V25" s="11">
        <v>24.862499999999997</v>
      </c>
      <c r="W25" s="11">
        <v>259.59649999999999</v>
      </c>
      <c r="X25" s="11">
        <v>-22.448500000000003</v>
      </c>
      <c r="Y25" s="11">
        <v>969.16527272727274</v>
      </c>
      <c r="Z25" s="13">
        <v>220.51827272727274</v>
      </c>
      <c r="AA25" s="13">
        <v>139.51527272727273</v>
      </c>
    </row>
    <row r="26" spans="1:27">
      <c r="A26" s="4"/>
    </row>
    <row r="27" spans="1:27">
      <c r="A27" s="4"/>
    </row>
    <row r="28" spans="1:27">
      <c r="A28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K7" sqref="K7"/>
    </sheetView>
  </sheetViews>
  <sheetFormatPr defaultRowHeight="14.4"/>
  <cols>
    <col min="1" max="1" width="19.33203125" bestFit="1" customWidth="1"/>
    <col min="2" max="2" width="11.44140625" bestFit="1" customWidth="1"/>
    <col min="3" max="7" width="10.109375" bestFit="1" customWidth="1"/>
    <col min="11" max="11" width="12.44140625" bestFit="1" customWidth="1"/>
    <col min="12" max="15" width="10.109375" bestFit="1" customWidth="1"/>
  </cols>
  <sheetData>
    <row r="1" spans="1:17">
      <c r="A1" s="23" t="s">
        <v>1</v>
      </c>
      <c r="B1" s="1" t="s">
        <v>143</v>
      </c>
      <c r="K1" s="1" t="s">
        <v>144</v>
      </c>
    </row>
    <row r="2" spans="1:17" ht="16.2">
      <c r="A2" s="15" t="s">
        <v>106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s="3" t="s">
        <v>71</v>
      </c>
      <c r="I2" s="3" t="s">
        <v>4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s="3" t="s">
        <v>71</v>
      </c>
      <c r="Q2" s="3" t="s">
        <v>4</v>
      </c>
    </row>
    <row r="3" spans="1:17" ht="15.6">
      <c r="A3" s="16" t="s">
        <v>14</v>
      </c>
      <c r="B3" s="13">
        <v>0.20590709610259036</v>
      </c>
      <c r="C3" s="13">
        <v>0.48489892092974635</v>
      </c>
      <c r="D3" s="13">
        <v>0.32668713421550899</v>
      </c>
      <c r="E3" s="13">
        <v>0.55173618586085882</v>
      </c>
      <c r="F3" s="13">
        <v>0.53904862978923895</v>
      </c>
      <c r="G3" s="13">
        <v>0.63820662881332524</v>
      </c>
      <c r="H3" s="13">
        <f>AVERAGE(B3:G3)</f>
        <v>0.45774743261854473</v>
      </c>
      <c r="I3" s="17">
        <f>_xlfn.STDEV.S(B3:G3)/SQRT(COUNT(B3:G3))</f>
        <v>6.5662483484400402E-2</v>
      </c>
      <c r="K3" s="13">
        <v>0.26016676129506788</v>
      </c>
      <c r="L3" s="13">
        <v>0.24025216493289195</v>
      </c>
      <c r="M3" s="13">
        <v>0.24788536026612462</v>
      </c>
      <c r="N3" s="13">
        <v>0.44161923402662484</v>
      </c>
      <c r="O3" s="13">
        <v>0.32894138421456226</v>
      </c>
      <c r="P3" s="13">
        <f>AVERAGE(K3:O3)</f>
        <v>0.30377298094705429</v>
      </c>
      <c r="Q3" s="17">
        <f>_xlfn.STDEV.S(J3:O3)/SQRT(COUNT(J3:O3))</f>
        <v>3.7878001937754542E-2</v>
      </c>
    </row>
    <row r="4" spans="1:17" ht="15.6">
      <c r="A4" s="16" t="s">
        <v>15</v>
      </c>
      <c r="B4" s="13">
        <v>3.7600542277712314</v>
      </c>
      <c r="C4" s="13">
        <v>8.58340712437872</v>
      </c>
      <c r="D4" s="13">
        <v>4.8419868517894802</v>
      </c>
      <c r="E4" s="13">
        <v>6.6058096086001417</v>
      </c>
      <c r="F4" s="13">
        <v>5.6756875284962689</v>
      </c>
      <c r="G4" s="13">
        <v>6.1133589027609405</v>
      </c>
      <c r="H4" s="13">
        <f t="shared" ref="H4:H34" si="0">AVERAGE(B4:G4)</f>
        <v>5.9300507072994639</v>
      </c>
      <c r="I4" s="17">
        <f t="shared" ref="I4:I34" si="1">_xlfn.STDEV.S(B4:G4)/SQRT(COUNT(B4:G4))</f>
        <v>0.6705226957339373</v>
      </c>
      <c r="K4" s="13">
        <v>3.4037267080745344</v>
      </c>
      <c r="L4" s="13">
        <v>4.2929951833103086</v>
      </c>
      <c r="M4" s="13">
        <v>4.7596760607719517</v>
      </c>
      <c r="N4" s="13">
        <v>7.0738166117562367</v>
      </c>
      <c r="O4" s="13">
        <v>4.9964077952723809</v>
      </c>
      <c r="P4" s="13">
        <f t="shared" ref="P4:P34" si="2">AVERAGE(K4:O4)</f>
        <v>4.9053244718370816</v>
      </c>
      <c r="Q4" s="17">
        <f t="shared" ref="Q4:Q34" si="3">_xlfn.STDEV.S(J4:O4)/SQRT(COUNT(J4:O4))</f>
        <v>0.60669641477716751</v>
      </c>
    </row>
    <row r="5" spans="1:17" ht="15.6">
      <c r="A5" s="16" t="s">
        <v>19</v>
      </c>
      <c r="B5" s="13">
        <v>4.3780107921257754</v>
      </c>
      <c r="C5" s="13">
        <v>7.3604372220605869</v>
      </c>
      <c r="D5" s="13">
        <v>3.6884410934538661</v>
      </c>
      <c r="E5" s="13">
        <v>9.2819869686704557</v>
      </c>
      <c r="F5" s="13">
        <v>6.3298013497912073</v>
      </c>
      <c r="G5" s="13">
        <v>5.7869442621598246</v>
      </c>
      <c r="H5" s="13">
        <f t="shared" si="0"/>
        <v>6.1376036147102866</v>
      </c>
      <c r="I5" s="17">
        <f t="shared" si="1"/>
        <v>0.82939605769592939</v>
      </c>
      <c r="K5" s="13">
        <v>3.7533859666561438</v>
      </c>
      <c r="L5" s="13">
        <v>3.7797645264841861</v>
      </c>
      <c r="M5" s="13">
        <v>5.3320406514800203</v>
      </c>
      <c r="N5" s="13">
        <v>8.0223700211035904</v>
      </c>
      <c r="O5" s="13">
        <v>5.2913224945429072</v>
      </c>
      <c r="P5" s="13">
        <f t="shared" si="2"/>
        <v>5.2357767320533695</v>
      </c>
      <c r="Q5" s="17">
        <f t="shared" si="3"/>
        <v>0.77765378403872842</v>
      </c>
    </row>
    <row r="6" spans="1:17" ht="15.6">
      <c r="A6" s="16" t="s">
        <v>27</v>
      </c>
      <c r="B6" s="13">
        <v>0.17369258690610623</v>
      </c>
      <c r="C6" s="13">
        <v>0.21750753090027641</v>
      </c>
      <c r="D6" s="13">
        <v>0.20181971237824503</v>
      </c>
      <c r="E6" s="13">
        <v>0.39735537639984703</v>
      </c>
      <c r="F6" s="13">
        <v>0.35433219003099159</v>
      </c>
      <c r="G6" s="13">
        <v>0.6863788287168322</v>
      </c>
      <c r="H6" s="13">
        <f t="shared" si="0"/>
        <v>0.33851437088871644</v>
      </c>
      <c r="I6" s="17">
        <f t="shared" si="1"/>
        <v>7.8574052930238975E-2</v>
      </c>
      <c r="K6" s="13">
        <v>0.16521204857520003</v>
      </c>
      <c r="L6" s="13">
        <v>0.18748255223135354</v>
      </c>
      <c r="M6" s="13">
        <v>0.19864715591995283</v>
      </c>
      <c r="N6" s="13">
        <v>0.25772390756368474</v>
      </c>
      <c r="O6" s="13">
        <v>0.21309061718415828</v>
      </c>
      <c r="P6" s="13">
        <f t="shared" si="2"/>
        <v>0.20443125629486988</v>
      </c>
      <c r="Q6" s="17">
        <f t="shared" si="3"/>
        <v>1.5449841182045881E-2</v>
      </c>
    </row>
    <row r="7" spans="1:17" ht="15.6">
      <c r="A7" s="18" t="s">
        <v>77</v>
      </c>
      <c r="B7" s="13">
        <f>SUM(B3:B6)</f>
        <v>8.5176647029057033</v>
      </c>
      <c r="C7" s="13">
        <f t="shared" ref="C7:G7" si="4">SUM(C3:C6)</f>
        <v>16.646250798269332</v>
      </c>
      <c r="D7" s="13">
        <f t="shared" si="4"/>
        <v>9.0589347918370997</v>
      </c>
      <c r="E7" s="13">
        <f t="shared" si="4"/>
        <v>16.836888139531304</v>
      </c>
      <c r="F7" s="13">
        <f t="shared" si="4"/>
        <v>12.898869698107706</v>
      </c>
      <c r="G7" s="13">
        <f t="shared" si="4"/>
        <v>13.224888622450921</v>
      </c>
      <c r="H7" s="13">
        <f t="shared" si="0"/>
        <v>12.86391612551701</v>
      </c>
      <c r="I7" s="17">
        <f t="shared" si="1"/>
        <v>1.4559060120171232</v>
      </c>
      <c r="K7" s="13">
        <f>SUM(K3:K6)</f>
        <v>7.5824914846009461</v>
      </c>
      <c r="L7" s="13">
        <f t="shared" ref="L7:O7" si="5">SUM(L3:L6)</f>
        <v>8.5004944269587401</v>
      </c>
      <c r="M7" s="13">
        <f t="shared" si="5"/>
        <v>10.538249228438051</v>
      </c>
      <c r="N7" s="13">
        <f t="shared" si="5"/>
        <v>15.795529774450136</v>
      </c>
      <c r="O7" s="13">
        <f t="shared" si="5"/>
        <v>10.829762291214008</v>
      </c>
      <c r="P7" s="13">
        <f t="shared" si="2"/>
        <v>10.649305441132377</v>
      </c>
      <c r="Q7" s="17">
        <f t="shared" si="3"/>
        <v>1.4239252028207279</v>
      </c>
    </row>
    <row r="8" spans="1:17" ht="15.6">
      <c r="A8" s="19" t="s">
        <v>78</v>
      </c>
      <c r="B8" s="13">
        <v>0.44336762414507486</v>
      </c>
      <c r="C8" s="13">
        <v>1.0023478860374468</v>
      </c>
      <c r="D8" s="13">
        <v>0.78722390508135331</v>
      </c>
      <c r="E8" s="13">
        <v>0.98973546220610398</v>
      </c>
      <c r="F8" s="13">
        <v>1.2443161197853909</v>
      </c>
      <c r="G8" s="13">
        <v>1.3116608915391197</v>
      </c>
      <c r="H8" s="13">
        <f t="shared" si="0"/>
        <v>0.96310864813241492</v>
      </c>
      <c r="I8" s="17">
        <f t="shared" si="1"/>
        <v>0.1295995355405688</v>
      </c>
      <c r="K8" s="13">
        <v>0.57617598998368347</v>
      </c>
      <c r="L8" s="13">
        <v>0.87365714818820106</v>
      </c>
      <c r="M8" s="13">
        <v>0.64708142696667281</v>
      </c>
      <c r="N8" s="13">
        <v>0.63518737321994501</v>
      </c>
      <c r="O8" s="13">
        <v>0.87430901626687552</v>
      </c>
      <c r="P8" s="13">
        <f t="shared" si="2"/>
        <v>0.72128219092507551</v>
      </c>
      <c r="Q8" s="17">
        <f t="shared" si="3"/>
        <v>6.3485910812739882E-2</v>
      </c>
    </row>
    <row r="9" spans="1:17" ht="15.6">
      <c r="A9" s="20" t="s">
        <v>79</v>
      </c>
      <c r="B9" s="13">
        <v>0.9562483582070026</v>
      </c>
      <c r="C9" s="13">
        <v>1.3734149699801335</v>
      </c>
      <c r="D9" s="13">
        <v>1.796767138708109</v>
      </c>
      <c r="E9" s="13">
        <v>1.3034401286068042</v>
      </c>
      <c r="F9" s="13">
        <v>1.346053349616251</v>
      </c>
      <c r="G9" s="13">
        <v>1.6398937936336941</v>
      </c>
      <c r="H9" s="13">
        <f t="shared" si="0"/>
        <v>1.4026362897919993</v>
      </c>
      <c r="I9" s="17">
        <f t="shared" si="1"/>
        <v>0.11899409336960286</v>
      </c>
      <c r="K9" s="13">
        <v>1.2912834441882486</v>
      </c>
      <c r="L9" s="13">
        <v>2.6179965931912763</v>
      </c>
      <c r="M9" s="13">
        <v>1.313282075452612</v>
      </c>
      <c r="N9" s="13">
        <v>1.3645770929156726</v>
      </c>
      <c r="O9" s="13">
        <v>1.9370432812504563</v>
      </c>
      <c r="P9" s="13">
        <f t="shared" si="2"/>
        <v>1.7048364973996535</v>
      </c>
      <c r="Q9" s="17">
        <f t="shared" si="3"/>
        <v>0.25767215667578874</v>
      </c>
    </row>
    <row r="10" spans="1:17" ht="15.6">
      <c r="A10" s="20" t="s">
        <v>80</v>
      </c>
      <c r="B10" s="13">
        <v>3.5260092638203795</v>
      </c>
      <c r="C10" s="13">
        <v>5.2788855320102668</v>
      </c>
      <c r="D10" s="13">
        <v>4.9322566598073552</v>
      </c>
      <c r="E10" s="13">
        <v>4.4975082088436373</v>
      </c>
      <c r="F10" s="13">
        <v>4.7223879877517021</v>
      </c>
      <c r="G10" s="13">
        <v>5.5326932732221898</v>
      </c>
      <c r="H10" s="13">
        <f t="shared" si="0"/>
        <v>4.7482901542425884</v>
      </c>
      <c r="I10" s="17">
        <f t="shared" si="1"/>
        <v>0.28799285087199328</v>
      </c>
      <c r="K10" s="13">
        <v>3.5944458427303325</v>
      </c>
      <c r="L10" s="13">
        <v>6.9594352497246446</v>
      </c>
      <c r="M10" s="13">
        <v>3.7572785518159129</v>
      </c>
      <c r="N10" s="13">
        <v>5.0045869983136964</v>
      </c>
      <c r="O10" s="13">
        <v>4.8971287563040171</v>
      </c>
      <c r="P10" s="13">
        <f t="shared" si="2"/>
        <v>4.8425750797777205</v>
      </c>
      <c r="Q10" s="17">
        <f t="shared" si="3"/>
        <v>0.60191428336833896</v>
      </c>
    </row>
    <row r="11" spans="1:17" ht="15.6">
      <c r="A11" s="16" t="s">
        <v>81</v>
      </c>
      <c r="B11" s="13">
        <v>1.0051634286248101</v>
      </c>
      <c r="C11" s="13">
        <v>1.5918409555576496</v>
      </c>
      <c r="D11" s="13">
        <v>1.3248836992029829</v>
      </c>
      <c r="E11" s="13">
        <v>1.5021617802864231</v>
      </c>
      <c r="F11" s="13">
        <v>1.2665992343254924</v>
      </c>
      <c r="G11" s="13">
        <v>1.5401310319488557</v>
      </c>
      <c r="H11" s="13">
        <f t="shared" si="0"/>
        <v>1.3717966883243691</v>
      </c>
      <c r="I11" s="17">
        <f t="shared" si="1"/>
        <v>8.9710324188851248E-2</v>
      </c>
      <c r="K11" s="13">
        <v>0.96143283397657642</v>
      </c>
      <c r="L11" s="13">
        <v>1.7019991001743668</v>
      </c>
      <c r="M11" s="13">
        <v>1.1280455667994345</v>
      </c>
      <c r="N11" s="13">
        <v>1.4600788720369722</v>
      </c>
      <c r="O11" s="13">
        <v>1.3778903739745678</v>
      </c>
      <c r="P11" s="13">
        <f t="shared" si="2"/>
        <v>1.3258893493923836</v>
      </c>
      <c r="Q11" s="17">
        <f t="shared" si="3"/>
        <v>0.12925559816081128</v>
      </c>
    </row>
    <row r="12" spans="1:17" ht="15.6">
      <c r="A12" s="19" t="s">
        <v>82</v>
      </c>
      <c r="B12" s="13">
        <v>0.60165299892402535</v>
      </c>
      <c r="C12" s="13">
        <v>0.80376102122875637</v>
      </c>
      <c r="D12" s="13">
        <v>0.92331205616287837</v>
      </c>
      <c r="E12" s="13">
        <v>1.1145237986354837</v>
      </c>
      <c r="F12" s="13">
        <v>1.0731832773905887</v>
      </c>
      <c r="G12" s="13">
        <v>0.74402233425336117</v>
      </c>
      <c r="H12" s="13">
        <f t="shared" si="0"/>
        <v>0.87674258109918224</v>
      </c>
      <c r="I12" s="17">
        <f t="shared" si="1"/>
        <v>8.081105964025917E-2</v>
      </c>
      <c r="K12" s="13">
        <v>0.59666986040528891</v>
      </c>
      <c r="L12" s="13">
        <v>1.042526986335945</v>
      </c>
      <c r="M12" s="13">
        <v>0.70447272221550683</v>
      </c>
      <c r="N12" s="13">
        <v>0.60757701007207443</v>
      </c>
      <c r="O12" s="13">
        <v>1.0018455128269488</v>
      </c>
      <c r="P12" s="13">
        <f t="shared" si="2"/>
        <v>0.79061841837115276</v>
      </c>
      <c r="Q12" s="17">
        <f t="shared" si="3"/>
        <v>9.6596090319846589E-2</v>
      </c>
    </row>
    <row r="13" spans="1:17" ht="15.6">
      <c r="A13" s="18" t="s">
        <v>83</v>
      </c>
      <c r="B13" s="13">
        <f>SUM(B8:B12)</f>
        <v>6.5324416737212925</v>
      </c>
      <c r="C13" s="13">
        <f t="shared" ref="C13:G13" si="6">SUM(C8:C12)</f>
        <v>10.050250364814254</v>
      </c>
      <c r="D13" s="13">
        <f t="shared" si="6"/>
        <v>9.7644434589626794</v>
      </c>
      <c r="E13" s="13">
        <f t="shared" si="6"/>
        <v>9.4073693785784513</v>
      </c>
      <c r="F13" s="13">
        <f t="shared" si="6"/>
        <v>9.6525399688694247</v>
      </c>
      <c r="G13" s="13">
        <f t="shared" si="6"/>
        <v>10.768401324597221</v>
      </c>
      <c r="H13" s="13">
        <f t="shared" si="0"/>
        <v>9.3625743615905552</v>
      </c>
      <c r="I13" s="17">
        <f t="shared" si="1"/>
        <v>0.59739669077999225</v>
      </c>
      <c r="K13" s="13">
        <f>SUM(K8:K12)</f>
        <v>7.0200079712841292</v>
      </c>
      <c r="L13" s="13">
        <f t="shared" ref="L13:N13" si="7">SUM(L8:L12)</f>
        <v>13.195615077614434</v>
      </c>
      <c r="M13" s="13">
        <f t="shared" si="7"/>
        <v>7.5501603432501385</v>
      </c>
      <c r="N13" s="13">
        <f t="shared" si="7"/>
        <v>9.0720073465583599</v>
      </c>
      <c r="O13" s="13">
        <f>SUM(O8:O12)</f>
        <v>10.088216940622866</v>
      </c>
      <c r="P13" s="13">
        <f t="shared" si="2"/>
        <v>9.3852015358659848</v>
      </c>
      <c r="Q13" s="17">
        <f t="shared" si="3"/>
        <v>1.0971118765927632</v>
      </c>
    </row>
    <row r="14" spans="1:17" ht="15.6">
      <c r="A14" s="20" t="s">
        <v>84</v>
      </c>
      <c r="B14" s="13">
        <v>0.16911160390745955</v>
      </c>
      <c r="C14" s="13">
        <v>0.26881528232699248</v>
      </c>
      <c r="D14" s="13">
        <v>0.23145351721908416</v>
      </c>
      <c r="E14" s="13">
        <v>0.358533458210548</v>
      </c>
      <c r="F14" s="13">
        <v>0.35529700102022821</v>
      </c>
      <c r="G14" s="13">
        <v>0.34321843111024319</v>
      </c>
      <c r="H14" s="13">
        <f t="shared" si="0"/>
        <v>0.28773821563242596</v>
      </c>
      <c r="I14" s="17">
        <f t="shared" si="1"/>
        <v>3.1755591556944129E-2</v>
      </c>
      <c r="K14" s="13">
        <v>0.20523998310106881</v>
      </c>
      <c r="L14" s="13">
        <v>0.27506841663175918</v>
      </c>
      <c r="M14" s="13">
        <v>0.24424887804102222</v>
      </c>
      <c r="N14" s="13">
        <v>0.28860699755303204</v>
      </c>
      <c r="O14" s="13">
        <v>0.24563818215918706</v>
      </c>
      <c r="P14" s="13">
        <f t="shared" si="2"/>
        <v>0.25176049149721391</v>
      </c>
      <c r="Q14" s="17">
        <f t="shared" si="3"/>
        <v>1.4420452649588524E-2</v>
      </c>
    </row>
    <row r="15" spans="1:17" ht="15.6">
      <c r="A15" s="20" t="s">
        <v>85</v>
      </c>
      <c r="B15" s="13">
        <v>1.9448164971223347</v>
      </c>
      <c r="C15" s="13">
        <v>3.7664179673066815</v>
      </c>
      <c r="D15" s="13">
        <v>3.0609432680627386</v>
      </c>
      <c r="E15" s="13">
        <v>2.9834072302061325</v>
      </c>
      <c r="F15" s="13">
        <v>2.8432755304636976</v>
      </c>
      <c r="G15" s="13">
        <v>3.0498273121586936</v>
      </c>
      <c r="H15" s="13">
        <f t="shared" si="0"/>
        <v>2.9414479675533798</v>
      </c>
      <c r="I15" s="17">
        <f t="shared" si="1"/>
        <v>0.23883560626882352</v>
      </c>
      <c r="K15" s="13">
        <v>2.090531048739074</v>
      </c>
      <c r="L15" s="13">
        <v>4.0244668464626212</v>
      </c>
      <c r="M15" s="13">
        <v>2.5508875885223579</v>
      </c>
      <c r="N15" s="13">
        <v>3.8086184936383956</v>
      </c>
      <c r="O15" s="13">
        <v>3.2611859769349616</v>
      </c>
      <c r="P15" s="13">
        <f t="shared" si="2"/>
        <v>3.1471379908594819</v>
      </c>
      <c r="Q15" s="17">
        <f t="shared" si="3"/>
        <v>0.36689249733284618</v>
      </c>
    </row>
    <row r="16" spans="1:17" ht="15.6">
      <c r="A16" s="19" t="s">
        <v>86</v>
      </c>
      <c r="B16" s="13">
        <v>0.22239320914689642</v>
      </c>
      <c r="C16" s="13">
        <v>0.25890866279186286</v>
      </c>
      <c r="D16" s="13">
        <v>0.16242038216560509</v>
      </c>
      <c r="E16" s="13">
        <v>0.36834144176455397</v>
      </c>
      <c r="F16" s="13">
        <v>0.38021664272185385</v>
      </c>
      <c r="G16" s="13">
        <v>0.3894571268333305</v>
      </c>
      <c r="H16" s="13">
        <f t="shared" si="0"/>
        <v>0.29695624423735045</v>
      </c>
      <c r="I16" s="17">
        <f t="shared" si="1"/>
        <v>3.9026365661336507E-2</v>
      </c>
      <c r="K16" s="13">
        <v>0.22463389340280868</v>
      </c>
      <c r="L16" s="13">
        <v>0.35340309657525343</v>
      </c>
      <c r="M16" s="13">
        <v>0.23270018162656186</v>
      </c>
      <c r="N16" s="13">
        <v>0.45059732153870985</v>
      </c>
      <c r="O16" s="13">
        <v>0.28641449316922607</v>
      </c>
      <c r="P16" s="13">
        <f t="shared" si="2"/>
        <v>0.30954979726251197</v>
      </c>
      <c r="Q16" s="17">
        <f t="shared" si="3"/>
        <v>4.2112547068688465E-2</v>
      </c>
    </row>
    <row r="17" spans="1:18" ht="15.6">
      <c r="A17" s="19" t="s">
        <v>87</v>
      </c>
      <c r="B17" s="13">
        <v>0.2958934432304417</v>
      </c>
      <c r="C17" s="13">
        <v>0.42888677137970055</v>
      </c>
      <c r="D17" s="13">
        <v>0.33133644649252791</v>
      </c>
      <c r="E17" s="13">
        <v>0.5562356229842258</v>
      </c>
      <c r="F17" s="13">
        <v>0.46023116987718093</v>
      </c>
      <c r="G17" s="13">
        <v>0.66666666666666663</v>
      </c>
      <c r="H17" s="13">
        <f t="shared" si="0"/>
        <v>0.45654168677179058</v>
      </c>
      <c r="I17" s="17">
        <f t="shared" si="1"/>
        <v>5.667274626325787E-2</v>
      </c>
      <c r="K17" s="13">
        <v>0.36436378182465151</v>
      </c>
      <c r="L17" s="13">
        <v>0.45000690303190383</v>
      </c>
      <c r="M17" s="13">
        <v>0.38010140288918454</v>
      </c>
      <c r="N17" s="13">
        <v>0.43445163631317324</v>
      </c>
      <c r="O17" s="13">
        <v>0.40035000991383018</v>
      </c>
      <c r="P17" s="13">
        <f t="shared" si="2"/>
        <v>0.40585474679454858</v>
      </c>
      <c r="Q17" s="17">
        <f t="shared" si="3"/>
        <v>1.6096943832782935E-2</v>
      </c>
    </row>
    <row r="18" spans="1:18" ht="18">
      <c r="A18" s="19" t="s">
        <v>88</v>
      </c>
      <c r="B18" s="13">
        <v>0.43225292734415577</v>
      </c>
      <c r="C18" s="13">
        <v>0.72217306709724149</v>
      </c>
      <c r="D18" s="13">
        <v>0.47266393618734709</v>
      </c>
      <c r="E18" s="13">
        <v>0.75362111990650393</v>
      </c>
      <c r="F18" s="13">
        <v>0.88956747666236136</v>
      </c>
      <c r="G18" s="13">
        <v>0.52984909780493361</v>
      </c>
      <c r="H18" s="13">
        <f t="shared" si="0"/>
        <v>0.63335460416709044</v>
      </c>
      <c r="I18" s="17">
        <f t="shared" si="1"/>
        <v>7.4156266366304791E-2</v>
      </c>
      <c r="K18" s="13">
        <v>0.52577117533612616</v>
      </c>
      <c r="L18" s="13">
        <v>0.86360341693702181</v>
      </c>
      <c r="M18" s="13">
        <v>0.60120868448251474</v>
      </c>
      <c r="N18" s="13">
        <v>0.41498440312644297</v>
      </c>
      <c r="O18" s="13">
        <v>0.66698965019620682</v>
      </c>
      <c r="P18" s="13">
        <f t="shared" si="2"/>
        <v>0.61451146601566253</v>
      </c>
      <c r="Q18" s="17">
        <f t="shared" si="3"/>
        <v>7.505451746574017E-2</v>
      </c>
    </row>
    <row r="19" spans="1:18" ht="15.6">
      <c r="A19" s="20" t="s">
        <v>89</v>
      </c>
      <c r="B19" s="13">
        <v>0.74895238434342937</v>
      </c>
      <c r="C19" s="13">
        <v>0.85384743340667302</v>
      </c>
      <c r="D19" s="13">
        <v>0.84725061487242415</v>
      </c>
      <c r="E19" s="13">
        <v>1.0137430157924407</v>
      </c>
      <c r="F19" s="13">
        <v>0.9679404324798897</v>
      </c>
      <c r="G19" s="13">
        <v>1.1417794412926621</v>
      </c>
      <c r="H19" s="13">
        <f t="shared" si="0"/>
        <v>0.92891888703125325</v>
      </c>
      <c r="I19" s="17">
        <f t="shared" si="1"/>
        <v>5.7364565516286561E-2</v>
      </c>
      <c r="K19" s="13">
        <v>0.83328856697148224</v>
      </c>
      <c r="L19" s="13">
        <v>1.2960548377170029</v>
      </c>
      <c r="M19" s="13">
        <v>0.93090081781414369</v>
      </c>
      <c r="N19" s="13">
        <v>0.90204539388399263</v>
      </c>
      <c r="O19" s="13">
        <v>1.0486942523517548</v>
      </c>
      <c r="P19" s="13">
        <f t="shared" si="2"/>
        <v>1.0021967737476754</v>
      </c>
      <c r="Q19" s="17">
        <f t="shared" si="3"/>
        <v>8.1288981975960975E-2</v>
      </c>
    </row>
    <row r="20" spans="1:18" ht="15.6">
      <c r="A20" s="20" t="s">
        <v>90</v>
      </c>
      <c r="B20" s="13">
        <v>0.16986301369863013</v>
      </c>
      <c r="C20" s="13">
        <v>0.27773520204517971</v>
      </c>
      <c r="D20" s="13">
        <v>0.2377597416484665</v>
      </c>
      <c r="E20" s="13">
        <v>0.37664052595358588</v>
      </c>
      <c r="F20" s="13">
        <v>0.33479604556941756</v>
      </c>
      <c r="G20" s="13">
        <v>0.38050268357026074</v>
      </c>
      <c r="H20" s="13">
        <f t="shared" si="0"/>
        <v>0.29621620208092342</v>
      </c>
      <c r="I20" s="17">
        <f t="shared" si="1"/>
        <v>3.4051196992571718E-2</v>
      </c>
      <c r="K20" s="13">
        <v>0.19419157530147432</v>
      </c>
      <c r="L20" s="13">
        <v>0.32113035230052822</v>
      </c>
      <c r="M20" s="13">
        <v>0.25</v>
      </c>
      <c r="N20" s="13">
        <v>0.3115012953145368</v>
      </c>
      <c r="O20" s="13">
        <v>0.25422348295717057</v>
      </c>
      <c r="P20" s="13">
        <f t="shared" si="2"/>
        <v>0.26620934117474199</v>
      </c>
      <c r="Q20" s="17">
        <f t="shared" si="3"/>
        <v>2.3087486559592963E-2</v>
      </c>
    </row>
    <row r="21" spans="1:18" ht="15.6">
      <c r="A21" s="20" t="s">
        <v>91</v>
      </c>
      <c r="B21" s="13">
        <v>0.23267939996293252</v>
      </c>
      <c r="C21" s="13">
        <v>0.29327678925249756</v>
      </c>
      <c r="D21" s="13">
        <v>0.24920317850360382</v>
      </c>
      <c r="E21" s="13">
        <v>0.41818395190926222</v>
      </c>
      <c r="F21" s="13">
        <v>0.34354518713735277</v>
      </c>
      <c r="G21" s="13">
        <v>0.39590931190461959</v>
      </c>
      <c r="H21" s="13">
        <f t="shared" si="0"/>
        <v>0.32213296977837808</v>
      </c>
      <c r="I21" s="17">
        <f t="shared" si="1"/>
        <v>3.1241317535551587E-2</v>
      </c>
      <c r="K21" s="13">
        <v>0.22851847257907612</v>
      </c>
      <c r="L21" s="13">
        <v>0.27145635910218757</v>
      </c>
      <c r="M21" s="13">
        <v>0.25015097060815739</v>
      </c>
      <c r="N21" s="13">
        <v>0.31651665539133872</v>
      </c>
      <c r="O21" s="13">
        <v>0.26354900102932377</v>
      </c>
      <c r="P21" s="13">
        <f t="shared" si="2"/>
        <v>0.26603829174201671</v>
      </c>
      <c r="Q21" s="17">
        <f t="shared" si="3"/>
        <v>1.4566676047944113E-2</v>
      </c>
    </row>
    <row r="22" spans="1:18" ht="15.6">
      <c r="A22" s="19" t="s">
        <v>92</v>
      </c>
      <c r="B22" s="13">
        <v>0.85693029769286211</v>
      </c>
      <c r="C22" s="13">
        <v>1.2390855461321939</v>
      </c>
      <c r="D22" s="13">
        <v>1.0316600936075884</v>
      </c>
      <c r="E22" s="13">
        <v>1.1123003313797424</v>
      </c>
      <c r="F22" s="13">
        <v>0.98674842934580453</v>
      </c>
      <c r="G22" s="13">
        <v>1.2641479316966804</v>
      </c>
      <c r="H22" s="13">
        <f>AVERAGE(B22:G22)</f>
        <v>1.081812104975812</v>
      </c>
      <c r="I22" s="17">
        <f t="shared" si="1"/>
        <v>6.3517707469077908E-2</v>
      </c>
      <c r="K22" s="13">
        <v>0.90207100634907511</v>
      </c>
      <c r="L22" s="13">
        <v>1.5616871291795085</v>
      </c>
      <c r="M22" s="13">
        <v>1.1778925025681422</v>
      </c>
      <c r="N22" s="13">
        <v>1.2168324019100687</v>
      </c>
      <c r="O22" s="13">
        <v>1.2183593584344017</v>
      </c>
      <c r="P22" s="13">
        <f t="shared" si="2"/>
        <v>1.2153684796882391</v>
      </c>
      <c r="Q22" s="17">
        <f t="shared" si="3"/>
        <v>0.10476341228482713</v>
      </c>
      <c r="R22" s="21"/>
    </row>
    <row r="23" spans="1:18" ht="18">
      <c r="A23" s="20" t="s">
        <v>93</v>
      </c>
      <c r="B23" s="13">
        <v>0.32857561515402067</v>
      </c>
      <c r="C23" s="13">
        <v>0.43845533119775604</v>
      </c>
      <c r="D23" s="13">
        <v>0.48744452346635764</v>
      </c>
      <c r="E23" s="13">
        <v>0.68265576262003591</v>
      </c>
      <c r="F23" s="13">
        <v>0.62481738276316068</v>
      </c>
      <c r="G23" s="13">
        <v>0.6863788287168322</v>
      </c>
      <c r="H23" s="13">
        <f t="shared" si="0"/>
        <v>0.54138790731969388</v>
      </c>
      <c r="I23" s="17">
        <f t="shared" si="1"/>
        <v>5.9647164555960822E-2</v>
      </c>
      <c r="K23" s="13">
        <v>0.55880731917874849</v>
      </c>
      <c r="L23" s="13">
        <v>0.83900307732321266</v>
      </c>
      <c r="M23" s="13">
        <v>0.56395631056360684</v>
      </c>
      <c r="N23" s="13">
        <v>0.50721838544920994</v>
      </c>
      <c r="O23" s="13">
        <v>0.67362899812125776</v>
      </c>
      <c r="P23" s="13">
        <f t="shared" si="2"/>
        <v>0.62852281812720712</v>
      </c>
      <c r="Q23" s="17">
        <f t="shared" si="3"/>
        <v>5.9194745148871714E-2</v>
      </c>
    </row>
    <row r="24" spans="1:18" ht="15.6">
      <c r="A24" s="20" t="s">
        <v>94</v>
      </c>
      <c r="B24" s="13">
        <v>0.18441364702630073</v>
      </c>
      <c r="C24" s="13">
        <v>0.23970689216386032</v>
      </c>
      <c r="D24" s="13">
        <v>0.22292993630573249</v>
      </c>
      <c r="E24" s="13">
        <v>0.38265501222338888</v>
      </c>
      <c r="F24" s="13">
        <v>0.35611664083284578</v>
      </c>
      <c r="G24" s="13">
        <v>0.39572282631830563</v>
      </c>
      <c r="H24" s="13">
        <f t="shared" si="0"/>
        <v>0.29692415914507231</v>
      </c>
      <c r="I24" s="17">
        <f t="shared" si="1"/>
        <v>3.7426497602957721E-2</v>
      </c>
      <c r="K24" s="13">
        <v>0.23522850637829584</v>
      </c>
      <c r="L24" s="13">
        <v>0.26552668205902952</v>
      </c>
      <c r="M24" s="13">
        <v>0.26421872244718686</v>
      </c>
      <c r="N24" s="13">
        <v>0.27153439578106731</v>
      </c>
      <c r="O24" s="13">
        <v>0.26595147181535667</v>
      </c>
      <c r="P24" s="13">
        <f t="shared" si="2"/>
        <v>0.26049195569618722</v>
      </c>
      <c r="Q24" s="17">
        <f t="shared" si="3"/>
        <v>6.4390252782791568E-3</v>
      </c>
    </row>
    <row r="25" spans="1:18" ht="15.6">
      <c r="A25" s="20" t="s">
        <v>95</v>
      </c>
      <c r="B25" s="13">
        <v>0.21063270156455163</v>
      </c>
      <c r="C25" s="13">
        <v>0.24406204712011809</v>
      </c>
      <c r="D25" s="13">
        <v>0.22425814009490591</v>
      </c>
      <c r="E25" s="13">
        <v>0.39087580143350958</v>
      </c>
      <c r="F25" s="13">
        <v>0.34132892480285926</v>
      </c>
      <c r="G25" s="13">
        <v>0.40919800451638361</v>
      </c>
      <c r="H25" s="13">
        <f t="shared" si="0"/>
        <v>0.30339260325538803</v>
      </c>
      <c r="I25" s="17">
        <f t="shared" si="1"/>
        <v>3.590451916993994E-2</v>
      </c>
      <c r="K25" s="13">
        <v>0.1918629676135018</v>
      </c>
      <c r="L25" s="13">
        <v>0.24758053227718163</v>
      </c>
      <c r="M25" s="13">
        <v>0.22466282871482257</v>
      </c>
      <c r="N25" s="13">
        <v>0.2400261489572007</v>
      </c>
      <c r="O25" s="13">
        <v>0.21292267163598252</v>
      </c>
      <c r="P25" s="13">
        <f t="shared" si="2"/>
        <v>0.22341102983973782</v>
      </c>
      <c r="Q25" s="17">
        <f t="shared" si="3"/>
        <v>9.9173583171767252E-3</v>
      </c>
    </row>
    <row r="26" spans="1:18" ht="18">
      <c r="A26" s="20" t="s">
        <v>96</v>
      </c>
      <c r="B26" s="13">
        <v>0.32102596033847142</v>
      </c>
      <c r="C26" s="13">
        <v>0.37361858752712274</v>
      </c>
      <c r="D26" s="13">
        <v>0.55008662701091415</v>
      </c>
      <c r="E26" s="13">
        <v>0.78162805077434527</v>
      </c>
      <c r="F26" s="13">
        <v>0.59866012813444991</v>
      </c>
      <c r="G26" s="13">
        <v>0.67823259776870914</v>
      </c>
      <c r="H26" s="13">
        <f t="shared" si="0"/>
        <v>0.55054199192566877</v>
      </c>
      <c r="I26" s="17">
        <f t="shared" si="1"/>
        <v>7.2111191822928702E-2</v>
      </c>
      <c r="K26" s="13">
        <v>0.47646282548854169</v>
      </c>
      <c r="L26" s="13">
        <v>0.93012592614634138</v>
      </c>
      <c r="M26" s="13">
        <v>0.5142908497847869</v>
      </c>
      <c r="N26" s="13">
        <v>0.50806451612903225</v>
      </c>
      <c r="O26" s="13">
        <v>0.62625661039526659</v>
      </c>
      <c r="P26" s="13">
        <f t="shared" si="2"/>
        <v>0.61104014558879371</v>
      </c>
      <c r="Q26" s="17">
        <f t="shared" si="3"/>
        <v>8.370266953383193E-2</v>
      </c>
    </row>
    <row r="27" spans="1:18" ht="15.6">
      <c r="A27" s="19" t="s">
        <v>97</v>
      </c>
      <c r="B27" s="13">
        <v>0.2253012651538352</v>
      </c>
      <c r="C27" s="13">
        <v>0.32869349728672864</v>
      </c>
      <c r="D27" s="13">
        <v>0.2701847250107442</v>
      </c>
      <c r="E27" s="13">
        <v>0.42816807621887287</v>
      </c>
      <c r="F27" s="13">
        <v>0.38761526044755601</v>
      </c>
      <c r="G27" s="13">
        <v>0.40766828217067813</v>
      </c>
      <c r="H27" s="13">
        <f t="shared" si="0"/>
        <v>0.34127185104806923</v>
      </c>
      <c r="I27" s="17">
        <f t="shared" si="1"/>
        <v>3.3049418993262455E-2</v>
      </c>
      <c r="K27" s="13">
        <v>0.2466704786726284</v>
      </c>
      <c r="L27" s="13">
        <v>0.36212824396350307</v>
      </c>
      <c r="M27" s="13">
        <v>0.22945624806107931</v>
      </c>
      <c r="N27" s="13">
        <v>0.28706088130730961</v>
      </c>
      <c r="O27" s="13">
        <v>0.28580590025602542</v>
      </c>
      <c r="P27" s="13">
        <f t="shared" si="2"/>
        <v>0.28222435045210914</v>
      </c>
      <c r="Q27" s="17">
        <f t="shared" si="3"/>
        <v>2.2879469133322929E-2</v>
      </c>
    </row>
    <row r="28" spans="1:18" ht="15.6">
      <c r="A28" s="19" t="s">
        <v>98</v>
      </c>
      <c r="B28" s="13">
        <v>1.2209856153815557</v>
      </c>
      <c r="C28" s="13">
        <v>1.8517560495000671</v>
      </c>
      <c r="D28" s="13">
        <v>1.3860567984505736</v>
      </c>
      <c r="E28" s="13">
        <v>1.5422847902999515</v>
      </c>
      <c r="F28" s="13">
        <v>1.6358520381201704</v>
      </c>
      <c r="G28" s="13">
        <v>1.8763857331597575</v>
      </c>
      <c r="H28" s="13">
        <f t="shared" si="0"/>
        <v>1.5855535041520126</v>
      </c>
      <c r="I28" s="17">
        <f t="shared" si="1"/>
        <v>0.10528659075834104</v>
      </c>
      <c r="K28" s="13">
        <v>1.0070223339618263</v>
      </c>
      <c r="L28" s="13">
        <v>2.4455476016937432</v>
      </c>
      <c r="M28" s="13">
        <v>1.3599454330766481</v>
      </c>
      <c r="N28" s="13">
        <v>1.6166321803284363</v>
      </c>
      <c r="O28" s="13">
        <v>1.6628566894178469</v>
      </c>
      <c r="P28" s="13">
        <f t="shared" si="2"/>
        <v>1.6184008476957001</v>
      </c>
      <c r="Q28" s="17">
        <f t="shared" si="3"/>
        <v>0.23735354337973635</v>
      </c>
    </row>
    <row r="29" spans="1:18" ht="15.6">
      <c r="A29" s="20" t="s">
        <v>99</v>
      </c>
      <c r="B29" s="13">
        <v>1.6434640537760583</v>
      </c>
      <c r="C29" s="13">
        <v>2.5698198116827129</v>
      </c>
      <c r="D29" s="13">
        <v>2.9397382634151721</v>
      </c>
      <c r="E29" s="13">
        <v>3.1386125693219626</v>
      </c>
      <c r="F29" s="13">
        <v>2.6498939492172471</v>
      </c>
      <c r="G29" s="13">
        <v>2.5265233516790677</v>
      </c>
      <c r="H29" s="13">
        <f t="shared" si="0"/>
        <v>2.5780086665153701</v>
      </c>
      <c r="I29" s="17">
        <f t="shared" si="1"/>
        <v>0.21026839667210595</v>
      </c>
      <c r="K29" s="13">
        <v>2.022488722035817</v>
      </c>
      <c r="L29" s="13">
        <v>3.6609057941691621</v>
      </c>
      <c r="M29" s="13">
        <v>2.1181658907742511</v>
      </c>
      <c r="N29" s="13">
        <v>2.657382048893921</v>
      </c>
      <c r="O29" s="13">
        <v>2.5237133489585757</v>
      </c>
      <c r="P29" s="13">
        <f t="shared" si="2"/>
        <v>2.5965311609663453</v>
      </c>
      <c r="Q29" s="17">
        <f t="shared" si="3"/>
        <v>0.29156960382832042</v>
      </c>
    </row>
    <row r="30" spans="1:18" ht="15.6">
      <c r="A30" s="20" t="s">
        <v>100</v>
      </c>
      <c r="B30" s="13">
        <v>0.36454872845504049</v>
      </c>
      <c r="C30" s="13">
        <v>0.3620237995875743</v>
      </c>
      <c r="D30" s="13">
        <v>0.32030178499217754</v>
      </c>
      <c r="E30" s="13">
        <v>0.49339036370991157</v>
      </c>
      <c r="F30" s="13">
        <v>0.48799535572686492</v>
      </c>
      <c r="G30" s="13">
        <v>0.59334781832137451</v>
      </c>
      <c r="H30" s="13">
        <f t="shared" si="0"/>
        <v>0.4369346417988238</v>
      </c>
      <c r="I30" s="17">
        <f t="shared" si="1"/>
        <v>4.2706012399313882E-2</v>
      </c>
      <c r="K30" s="13">
        <v>0.42187159800423374</v>
      </c>
      <c r="L30" s="13">
        <v>0.56843401273897876</v>
      </c>
      <c r="M30" s="13">
        <v>0.44765465041991875</v>
      </c>
      <c r="N30" s="13">
        <v>0.46698752319974146</v>
      </c>
      <c r="O30" s="13">
        <v>0.42546115797799172</v>
      </c>
      <c r="P30" s="13">
        <f t="shared" si="2"/>
        <v>0.46608178846817294</v>
      </c>
      <c r="Q30" s="17">
        <f t="shared" si="3"/>
        <v>2.6852312886893104E-2</v>
      </c>
    </row>
    <row r="31" spans="1:18" ht="15.6">
      <c r="A31" s="20" t="s">
        <v>101</v>
      </c>
      <c r="B31" s="13">
        <v>0.19385476173775643</v>
      </c>
      <c r="C31" s="13">
        <v>0.21312202086545334</v>
      </c>
      <c r="D31" s="13">
        <v>0.21509086702849797</v>
      </c>
      <c r="E31" s="13">
        <v>0.3982484715285769</v>
      </c>
      <c r="F31" s="13">
        <v>0.36263718007556084</v>
      </c>
      <c r="G31" s="13">
        <v>0.38420007112824461</v>
      </c>
      <c r="H31" s="13">
        <f t="shared" si="0"/>
        <v>0.2945255620606817</v>
      </c>
      <c r="I31" s="17">
        <f t="shared" si="1"/>
        <v>3.937434417029953E-2</v>
      </c>
      <c r="K31" s="13">
        <v>0.19508974463631973</v>
      </c>
      <c r="L31" s="13">
        <v>0.29902036720505809</v>
      </c>
      <c r="M31" s="13">
        <v>0.175228128644803</v>
      </c>
      <c r="N31" s="13">
        <v>0.21070019933738285</v>
      </c>
      <c r="O31" s="13">
        <v>0.2026132594684521</v>
      </c>
      <c r="P31" s="13">
        <f t="shared" si="2"/>
        <v>0.21653033985840314</v>
      </c>
      <c r="Q31" s="17">
        <f t="shared" si="3"/>
        <v>2.1445106727802921E-2</v>
      </c>
    </row>
    <row r="32" spans="1:18" ht="15.6">
      <c r="A32" s="20" t="s">
        <v>102</v>
      </c>
      <c r="B32" s="13">
        <v>3.6182538485168867</v>
      </c>
      <c r="C32" s="13">
        <v>2.8188460596530578</v>
      </c>
      <c r="D32" s="13">
        <v>4.7411836502887379</v>
      </c>
      <c r="E32" s="13">
        <v>4.6146296035456054</v>
      </c>
      <c r="F32" s="13">
        <v>4.3964373572728723</v>
      </c>
      <c r="G32" s="13">
        <v>4.1633400993549614</v>
      </c>
      <c r="H32" s="13">
        <f t="shared" si="0"/>
        <v>4.0587817697720201</v>
      </c>
      <c r="I32" s="17">
        <f t="shared" si="1"/>
        <v>0.29614682707135193</v>
      </c>
      <c r="K32" s="13">
        <v>2.9172080908955027</v>
      </c>
      <c r="L32" s="13">
        <v>6.4711091409669255</v>
      </c>
      <c r="M32" s="13">
        <v>3.9136507957392985</v>
      </c>
      <c r="N32" s="13">
        <v>4.2928682643523493</v>
      </c>
      <c r="O32" s="13">
        <v>3.7396150190158659</v>
      </c>
      <c r="P32" s="13">
        <f t="shared" si="2"/>
        <v>4.2668902621939884</v>
      </c>
      <c r="Q32" s="17">
        <f t="shared" si="3"/>
        <v>0.59513422806900884</v>
      </c>
    </row>
    <row r="33" spans="1:17" ht="15.6">
      <c r="A33" s="19" t="s">
        <v>103</v>
      </c>
      <c r="B33" s="13">
        <v>3.5306860837671374</v>
      </c>
      <c r="C33" s="13">
        <v>4.5235024906761581</v>
      </c>
      <c r="D33" s="13">
        <v>4.4247381083296213</v>
      </c>
      <c r="E33" s="13">
        <v>5.045560210933127</v>
      </c>
      <c r="F33" s="13">
        <v>4.54472632069184</v>
      </c>
      <c r="G33" s="13">
        <v>4.4466486777603063</v>
      </c>
      <c r="H33" s="13">
        <f t="shared" si="0"/>
        <v>4.4193103153596978</v>
      </c>
      <c r="I33" s="17">
        <f t="shared" si="1"/>
        <v>0.20076553385024026</v>
      </c>
      <c r="K33" s="13">
        <v>3.7508039482759563</v>
      </c>
      <c r="L33" s="13">
        <v>6.8580391333448754</v>
      </c>
      <c r="M33" s="13">
        <v>4.1789595673151316</v>
      </c>
      <c r="N33" s="13">
        <v>4.3478691929001378</v>
      </c>
      <c r="O33" s="13">
        <v>4.6254584984513532</v>
      </c>
      <c r="P33" s="13">
        <f t="shared" si="2"/>
        <v>4.7522260680574906</v>
      </c>
      <c r="Q33" s="17">
        <f t="shared" si="3"/>
        <v>0.54522948874703547</v>
      </c>
    </row>
    <row r="34" spans="1:17" ht="15.6">
      <c r="A34" s="22" t="s">
        <v>104</v>
      </c>
      <c r="B34" s="13">
        <v>3.4278076825574018</v>
      </c>
      <c r="C34" s="13">
        <v>3.0944879600365658</v>
      </c>
      <c r="D34" s="13">
        <v>4.1215405572643897</v>
      </c>
      <c r="E34" s="13">
        <v>4.3628308402478497</v>
      </c>
      <c r="F34" s="13">
        <v>4.3651520432121496</v>
      </c>
      <c r="G34" s="13">
        <v>4.7388428348962677</v>
      </c>
      <c r="H34" s="13">
        <f t="shared" si="0"/>
        <v>4.0184436530357699</v>
      </c>
      <c r="I34" s="17">
        <f t="shared" si="1"/>
        <v>0.25631739228737149</v>
      </c>
      <c r="K34" s="13">
        <v>3.018972070398859</v>
      </c>
      <c r="L34" s="13">
        <v>6.7465954462933082</v>
      </c>
      <c r="M34" s="13">
        <v>3.5943609804935548</v>
      </c>
      <c r="N34" s="13">
        <v>4.126791140183947</v>
      </c>
      <c r="O34" s="13">
        <v>4.1633769996267027</v>
      </c>
      <c r="P34" s="13">
        <f t="shared" si="2"/>
        <v>4.330019327399274</v>
      </c>
      <c r="Q34" s="17">
        <f t="shared" si="3"/>
        <v>0.63909895999577471</v>
      </c>
    </row>
    <row r="35" spans="1:17" ht="15.6">
      <c r="A35" s="18" t="s">
        <v>105</v>
      </c>
      <c r="B35" s="13">
        <f>SUM(B14:B34)</f>
        <v>20.342442739878159</v>
      </c>
      <c r="C35" s="13">
        <f t="shared" ref="C35:G35" si="8">SUM(C14:C34)</f>
        <v>25.1672412690362</v>
      </c>
      <c r="D35" s="13">
        <f t="shared" si="8"/>
        <v>26.528245160417207</v>
      </c>
      <c r="E35" s="13">
        <f t="shared" si="8"/>
        <v>30.202546250964129</v>
      </c>
      <c r="F35" s="13">
        <f t="shared" si="8"/>
        <v>28.312850496575361</v>
      </c>
      <c r="G35" s="13">
        <f t="shared" si="8"/>
        <v>29.467847128828978</v>
      </c>
      <c r="H35" s="13">
        <f>AVERAGE(B35:G35)</f>
        <v>26.670195507616672</v>
      </c>
      <c r="I35" s="17">
        <f>_xlfn.STDEV.S(B35:G35)/SQRT(COUNT(B35:G35))</f>
        <v>1.4756032462963415</v>
      </c>
      <c r="K35" s="13">
        <f>SUM(K14:K34)</f>
        <v>20.611098109145068</v>
      </c>
      <c r="L35" s="13">
        <f t="shared" ref="L35:O35" si="9">SUM(L14:L34)</f>
        <v>39.11089331611911</v>
      </c>
      <c r="M35" s="13">
        <f t="shared" si="9"/>
        <v>24.202641432587175</v>
      </c>
      <c r="N35" s="13">
        <f t="shared" si="9"/>
        <v>27.677289475489424</v>
      </c>
      <c r="O35" s="13">
        <f t="shared" si="9"/>
        <v>27.053065032286742</v>
      </c>
      <c r="P35" s="13">
        <f>AVERAGE(K35:O35)</f>
        <v>27.730997473125505</v>
      </c>
      <c r="Q35" s="17">
        <f>_xlfn.STDEV.S(J35:O35)/SQRT(COUNT(J35:O35))</f>
        <v>3.1073040536994947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K7" sqref="K7"/>
    </sheetView>
  </sheetViews>
  <sheetFormatPr defaultRowHeight="14.4"/>
  <cols>
    <col min="1" max="1" width="13.44140625" bestFit="1" customWidth="1"/>
    <col min="2" max="6" width="13.33203125" bestFit="1" customWidth="1"/>
  </cols>
  <sheetData>
    <row r="1" spans="1:8">
      <c r="A1" s="15" t="s">
        <v>129</v>
      </c>
    </row>
    <row r="2" spans="1:8">
      <c r="A2" s="15" t="s">
        <v>128</v>
      </c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s="4" t="s">
        <v>71</v>
      </c>
      <c r="H2" s="4" t="s">
        <v>4</v>
      </c>
    </row>
    <row r="3" spans="1:8">
      <c r="A3" s="24" t="s">
        <v>14</v>
      </c>
      <c r="B3" s="11">
        <v>0.74521210157741091</v>
      </c>
      <c r="C3" s="11">
        <v>0.51560615967893841</v>
      </c>
      <c r="D3" s="11">
        <v>0.83392383912684087</v>
      </c>
      <c r="E3" s="11">
        <v>0.72832278090844416</v>
      </c>
      <c r="F3" s="11">
        <v>0.70865068415860066</v>
      </c>
      <c r="G3" s="25">
        <f>AVERAGE(B3:F3)</f>
        <v>0.70634311309004705</v>
      </c>
      <c r="H3" s="26">
        <f>_xlfn.STDEV.S(B3:F3)/SQRT(COUNT(B3:F3))</f>
        <v>5.2276503326208243E-2</v>
      </c>
    </row>
    <row r="4" spans="1:8">
      <c r="A4" s="24" t="s">
        <v>15</v>
      </c>
      <c r="B4" s="11">
        <v>21.847772934631728</v>
      </c>
      <c r="C4" s="11">
        <v>16.705386823245586</v>
      </c>
      <c r="D4" s="11">
        <v>20.550904869034383</v>
      </c>
      <c r="E4" s="11">
        <v>21.66436091943882</v>
      </c>
      <c r="F4" s="11">
        <v>17.607423718919225</v>
      </c>
      <c r="G4" s="25">
        <f t="shared" ref="G4:G26" si="0">AVERAGE(B4:F4)</f>
        <v>19.675169853053948</v>
      </c>
      <c r="H4" s="26">
        <f t="shared" ref="H4:H26" si="1">_xlfn.STDEV.S(B4:F4)/SQRT(COUNT(B4:F4))</f>
        <v>1.0615833077589303</v>
      </c>
    </row>
    <row r="5" spans="1:8">
      <c r="A5" s="24" t="s">
        <v>19</v>
      </c>
      <c r="B5" s="11">
        <v>17.137765049968969</v>
      </c>
      <c r="C5" s="11">
        <v>7.2729700884408635</v>
      </c>
      <c r="D5" s="11">
        <v>12.251234682905592</v>
      </c>
      <c r="E5" s="11">
        <v>8.3427801252229763</v>
      </c>
      <c r="F5" s="11">
        <v>6.9556678629954867</v>
      </c>
      <c r="G5" s="25">
        <f t="shared" si="0"/>
        <v>10.392083561906777</v>
      </c>
      <c r="H5" s="26">
        <f t="shared" si="1"/>
        <v>1.9325905919358717</v>
      </c>
    </row>
    <row r="6" spans="1:8">
      <c r="A6" s="24" t="s">
        <v>112</v>
      </c>
      <c r="B6" s="11">
        <v>0.18742230656200984</v>
      </c>
      <c r="C6" s="11">
        <v>7.8354432502403107E-2</v>
      </c>
      <c r="D6" s="11">
        <v>0.14236531520344717</v>
      </c>
      <c r="E6" s="11">
        <v>0</v>
      </c>
      <c r="F6" s="11">
        <v>8.245440447958538E-2</v>
      </c>
      <c r="G6" s="25">
        <f t="shared" si="0"/>
        <v>9.8119291749489107E-2</v>
      </c>
      <c r="H6" s="26">
        <f t="shared" si="1"/>
        <v>3.1777486380888259E-2</v>
      </c>
    </row>
    <row r="7" spans="1:8">
      <c r="A7" s="24" t="s">
        <v>113</v>
      </c>
      <c r="B7" s="11">
        <v>2.0429616288717347</v>
      </c>
      <c r="C7" s="11">
        <v>2.5589637518798325</v>
      </c>
      <c r="D7" s="11">
        <v>2.5412052122592725</v>
      </c>
      <c r="E7" s="11">
        <v>3.085190714063522</v>
      </c>
      <c r="F7" s="11">
        <v>2.7371408314062933</v>
      </c>
      <c r="G7" s="25">
        <f t="shared" si="0"/>
        <v>2.5930924276961309</v>
      </c>
      <c r="H7" s="26">
        <f t="shared" si="1"/>
        <v>0.16873227484851558</v>
      </c>
    </row>
    <row r="8" spans="1:8">
      <c r="A8" s="24" t="s">
        <v>114</v>
      </c>
      <c r="B8" s="11">
        <v>0.75284433730809985</v>
      </c>
      <c r="C8" s="11">
        <v>0.71445507555922694</v>
      </c>
      <c r="D8" s="11">
        <v>0.70236015773514737</v>
      </c>
      <c r="E8" s="11">
        <v>0.79649752181677869</v>
      </c>
      <c r="F8" s="11">
        <v>0.70563222209986631</v>
      </c>
      <c r="G8" s="25">
        <f t="shared" si="0"/>
        <v>0.73435786290382377</v>
      </c>
      <c r="H8" s="26">
        <f t="shared" si="1"/>
        <v>1.795581168516492E-2</v>
      </c>
    </row>
    <row r="9" spans="1:8">
      <c r="A9" s="24" t="s">
        <v>115</v>
      </c>
      <c r="B9" s="11">
        <v>6.7104305540217162</v>
      </c>
      <c r="C9" s="11">
        <v>8.963552220122077</v>
      </c>
      <c r="D9" s="11">
        <v>7.5971197596058371</v>
      </c>
      <c r="E9" s="11">
        <v>7.710211872750909</v>
      </c>
      <c r="F9" s="11">
        <v>8.489247877924802</v>
      </c>
      <c r="G9" s="25">
        <f t="shared" si="0"/>
        <v>7.8941124568850682</v>
      </c>
      <c r="H9" s="26">
        <f t="shared" si="1"/>
        <v>0.3886524482630242</v>
      </c>
    </row>
    <row r="10" spans="1:8">
      <c r="A10" s="24" t="s">
        <v>116</v>
      </c>
      <c r="B10" s="11">
        <v>3.5092924628518714</v>
      </c>
      <c r="C10" s="11">
        <v>4.3509707373075734</v>
      </c>
      <c r="D10" s="11">
        <v>3.8747775323873745</v>
      </c>
      <c r="E10" s="11">
        <v>3.8247247830767015</v>
      </c>
      <c r="F10" s="11">
        <v>4.4826856436789857</v>
      </c>
      <c r="G10" s="25">
        <f t="shared" si="0"/>
        <v>4.0084902318605016</v>
      </c>
      <c r="H10" s="26">
        <f t="shared" si="1"/>
        <v>0.17930440930876176</v>
      </c>
    </row>
    <row r="11" spans="1:8">
      <c r="A11" s="24" t="s">
        <v>117</v>
      </c>
      <c r="B11" s="11">
        <v>0.15315020374795743</v>
      </c>
      <c r="C11" s="11">
        <v>0.17289999116817276</v>
      </c>
      <c r="D11" s="11">
        <v>0.18114853225656882</v>
      </c>
      <c r="E11" s="11">
        <v>0.15626729861214286</v>
      </c>
      <c r="F11" s="11">
        <v>0.20717903259813314</v>
      </c>
      <c r="G11" s="25">
        <f t="shared" si="0"/>
        <v>0.174129011676595</v>
      </c>
      <c r="H11" s="26">
        <f t="shared" si="1"/>
        <v>9.7525361296443812E-3</v>
      </c>
    </row>
    <row r="12" spans="1:8">
      <c r="A12" s="24" t="s">
        <v>118</v>
      </c>
      <c r="B12" s="11">
        <v>0.10369528192016605</v>
      </c>
      <c r="C12" s="11">
        <v>0.12522781644014347</v>
      </c>
      <c r="D12" s="11">
        <v>9.9678541400346418E-2</v>
      </c>
      <c r="E12" s="11">
        <v>9.3071448190880771E-2</v>
      </c>
      <c r="F12" s="11">
        <v>0.11365596243073543</v>
      </c>
      <c r="G12" s="25">
        <f t="shared" si="0"/>
        <v>0.10706581007645441</v>
      </c>
      <c r="H12" s="26">
        <f t="shared" si="1"/>
        <v>5.6349931070812757E-3</v>
      </c>
    </row>
    <row r="13" spans="1:8">
      <c r="A13" s="24" t="s">
        <v>84</v>
      </c>
      <c r="B13" s="11">
        <v>3.069219943139776</v>
      </c>
      <c r="C13" s="11">
        <v>3.8115906370086239</v>
      </c>
      <c r="D13" s="11">
        <v>3.7371499674833517</v>
      </c>
      <c r="E13" s="11">
        <v>4.863130390704268</v>
      </c>
      <c r="F13" s="11">
        <v>3.8367652673448571</v>
      </c>
      <c r="G13" s="25">
        <f t="shared" si="0"/>
        <v>3.8635712411361753</v>
      </c>
      <c r="H13" s="26">
        <f t="shared" si="1"/>
        <v>0.28718594672983372</v>
      </c>
    </row>
    <row r="14" spans="1:8">
      <c r="A14" s="27" t="s">
        <v>85</v>
      </c>
      <c r="B14" s="11">
        <v>10.368878147808458</v>
      </c>
      <c r="C14" s="11">
        <v>13.582549404579794</v>
      </c>
      <c r="D14" s="11">
        <v>11.654907009389246</v>
      </c>
      <c r="E14" s="11">
        <v>12.386641292395277</v>
      </c>
      <c r="F14" s="11">
        <v>12.663963541975583</v>
      </c>
      <c r="G14" s="25">
        <f t="shared" si="0"/>
        <v>12.131387879229672</v>
      </c>
      <c r="H14" s="26">
        <f t="shared" si="1"/>
        <v>0.53796540255005254</v>
      </c>
    </row>
    <row r="15" spans="1:8">
      <c r="A15" s="24" t="s">
        <v>86</v>
      </c>
      <c r="B15" s="11">
        <v>0.22255327215863407</v>
      </c>
      <c r="C15" s="11">
        <v>0.26797873546892886</v>
      </c>
      <c r="D15" s="11">
        <v>0.19900954047710248</v>
      </c>
      <c r="E15" s="11">
        <v>0.21764142041234727</v>
      </c>
      <c r="F15" s="11">
        <v>0.24536343739424371</v>
      </c>
      <c r="G15" s="25">
        <f t="shared" si="0"/>
        <v>0.23050928118225125</v>
      </c>
      <c r="H15" s="26">
        <f t="shared" si="1"/>
        <v>1.1928368593778662E-2</v>
      </c>
    </row>
    <row r="16" spans="1:8">
      <c r="A16" s="24" t="s">
        <v>119</v>
      </c>
      <c r="B16" s="11">
        <v>1.102522607612165</v>
      </c>
      <c r="C16" s="11">
        <v>1.1985578503131884</v>
      </c>
      <c r="D16" s="11">
        <v>1.1260080420258984</v>
      </c>
      <c r="E16" s="11">
        <v>1.1097318732839545</v>
      </c>
      <c r="F16" s="11">
        <v>1.4100560296154387</v>
      </c>
      <c r="G16" s="25">
        <f t="shared" si="0"/>
        <v>1.1893752805701292</v>
      </c>
      <c r="H16" s="26">
        <f t="shared" si="1"/>
        <v>5.7743475229285024E-2</v>
      </c>
    </row>
    <row r="17" spans="1:8">
      <c r="A17" s="24" t="s">
        <v>120</v>
      </c>
      <c r="B17" s="11">
        <v>4.234953944299809</v>
      </c>
      <c r="C17" s="11">
        <v>5.0236729255701</v>
      </c>
      <c r="D17" s="11">
        <v>4.6257841882103072</v>
      </c>
      <c r="E17" s="11">
        <v>6.2113134811614028</v>
      </c>
      <c r="F17" s="11">
        <v>4.9606377528576919</v>
      </c>
      <c r="G17" s="25">
        <f t="shared" si="0"/>
        <v>5.011272458419862</v>
      </c>
      <c r="H17" s="26">
        <f t="shared" si="1"/>
        <v>0.33121652608906599</v>
      </c>
    </row>
    <row r="18" spans="1:8">
      <c r="A18" s="24" t="s">
        <v>121</v>
      </c>
      <c r="B18" s="11">
        <v>2.025400909132868</v>
      </c>
      <c r="C18" s="11">
        <v>2.5321187896386443</v>
      </c>
      <c r="D18" s="11">
        <v>2.1155760033225555</v>
      </c>
      <c r="E18" s="11">
        <v>2.2980592637389168</v>
      </c>
      <c r="F18" s="11">
        <v>2.4716917153099276</v>
      </c>
      <c r="G18" s="25">
        <f t="shared" si="0"/>
        <v>2.2885693362285826</v>
      </c>
      <c r="H18" s="26">
        <f t="shared" si="1"/>
        <v>9.8011355196954364E-2</v>
      </c>
    </row>
    <row r="19" spans="1:8">
      <c r="A19" s="24" t="s">
        <v>91</v>
      </c>
      <c r="B19" s="11">
        <v>0.11974270962945885</v>
      </c>
      <c r="C19" s="11">
        <v>0.11833590967295016</v>
      </c>
      <c r="D19" s="11">
        <v>0.12150714245231461</v>
      </c>
      <c r="E19" s="11">
        <v>9.6971018492356897E-2</v>
      </c>
      <c r="F19" s="11">
        <v>0.13263085953009027</v>
      </c>
      <c r="G19" s="25">
        <f t="shared" si="0"/>
        <v>0.11783752795543416</v>
      </c>
      <c r="H19" s="26">
        <f t="shared" si="1"/>
        <v>5.7948168579926625E-3</v>
      </c>
    </row>
    <row r="20" spans="1:8">
      <c r="A20" s="24" t="s">
        <v>122</v>
      </c>
      <c r="B20" s="11">
        <v>3.5113612939418624</v>
      </c>
      <c r="C20" s="11">
        <v>4.6917126736429413</v>
      </c>
      <c r="D20" s="11">
        <v>4.4018496664624935</v>
      </c>
      <c r="E20" s="11">
        <v>4.283889086239169</v>
      </c>
      <c r="F20" s="11">
        <v>4.9685797344555045</v>
      </c>
      <c r="G20" s="25">
        <f t="shared" si="0"/>
        <v>4.3714784909483937</v>
      </c>
      <c r="H20" s="26">
        <f t="shared" si="1"/>
        <v>0.24571077830139906</v>
      </c>
    </row>
    <row r="21" spans="1:8">
      <c r="A21" s="24" t="s">
        <v>97</v>
      </c>
      <c r="B21" s="11">
        <v>0.22179798701797451</v>
      </c>
      <c r="C21" s="11">
        <v>0.24596192186031263</v>
      </c>
      <c r="D21" s="11">
        <v>0.21548026443723978</v>
      </c>
      <c r="E21" s="11">
        <v>0.18952009375218656</v>
      </c>
      <c r="F21" s="11">
        <v>0.24218196225789498</v>
      </c>
      <c r="G21" s="25">
        <f t="shared" si="0"/>
        <v>0.22298844586512168</v>
      </c>
      <c r="H21" s="26">
        <f t="shared" si="1"/>
        <v>1.0183546151997893E-2</v>
      </c>
    </row>
    <row r="22" spans="1:8">
      <c r="A22" s="24" t="s">
        <v>123</v>
      </c>
      <c r="B22" s="11">
        <v>12.827870186809731</v>
      </c>
      <c r="C22" s="11">
        <v>17.037190568702513</v>
      </c>
      <c r="D22" s="11">
        <v>14.261570777854146</v>
      </c>
      <c r="E22" s="11">
        <v>16.095583430632026</v>
      </c>
      <c r="F22" s="11">
        <v>16.197915502620038</v>
      </c>
      <c r="G22" s="25">
        <f t="shared" si="0"/>
        <v>15.284026093323693</v>
      </c>
      <c r="H22" s="26">
        <f t="shared" si="1"/>
        <v>0.76307016555257412</v>
      </c>
    </row>
    <row r="23" spans="1:8">
      <c r="A23" s="24" t="s">
        <v>124</v>
      </c>
      <c r="B23" s="11">
        <v>0.28392007643104578</v>
      </c>
      <c r="C23" s="11">
        <v>0.2437497105010171</v>
      </c>
      <c r="D23" s="11">
        <v>0.29603742497612601</v>
      </c>
      <c r="E23" s="11">
        <v>0.17649816335838336</v>
      </c>
      <c r="F23" s="11">
        <v>0.28100093286030886</v>
      </c>
      <c r="G23" s="25">
        <f t="shared" si="0"/>
        <v>0.25624126162537625</v>
      </c>
      <c r="H23" s="26">
        <f t="shared" si="1"/>
        <v>2.1769121820665753E-2</v>
      </c>
    </row>
    <row r="24" spans="1:8">
      <c r="A24" s="24" t="s">
        <v>125</v>
      </c>
      <c r="B24" s="11">
        <v>1.5750695154161303</v>
      </c>
      <c r="C24" s="11">
        <v>1.8145173262356828</v>
      </c>
      <c r="D24" s="11">
        <v>1.5501851149754278</v>
      </c>
      <c r="E24" s="11">
        <v>1.0944379964479429</v>
      </c>
      <c r="F24" s="11">
        <v>1.9845029431952876</v>
      </c>
      <c r="G24" s="25">
        <f t="shared" si="0"/>
        <v>1.6037425792540945</v>
      </c>
      <c r="H24" s="26">
        <f t="shared" si="1"/>
        <v>0.15041378815636297</v>
      </c>
    </row>
    <row r="25" spans="1:8">
      <c r="A25" s="24" t="s">
        <v>126</v>
      </c>
      <c r="B25" s="11">
        <v>3.9362224162835449</v>
      </c>
      <c r="C25" s="11">
        <v>4.2788010454437719</v>
      </c>
      <c r="D25" s="11">
        <v>3.7609360952120556</v>
      </c>
      <c r="E25" s="11">
        <v>2.7427267785450562</v>
      </c>
      <c r="F25" s="11">
        <v>4.455672103472744</v>
      </c>
      <c r="G25" s="25">
        <f t="shared" si="0"/>
        <v>3.8348716877914342</v>
      </c>
      <c r="H25" s="26">
        <f t="shared" si="1"/>
        <v>0.29924783838020019</v>
      </c>
    </row>
    <row r="26" spans="1:8">
      <c r="A26" s="24" t="s">
        <v>127</v>
      </c>
      <c r="B26" s="11">
        <v>3.3099401288568768</v>
      </c>
      <c r="C26" s="11">
        <v>3.6948754050167127</v>
      </c>
      <c r="D26" s="11">
        <v>3.1592803208069258</v>
      </c>
      <c r="E26" s="11">
        <v>1.8324282467555413</v>
      </c>
      <c r="F26" s="11">
        <v>4.0592999764186715</v>
      </c>
      <c r="G26" s="25">
        <f t="shared" si="0"/>
        <v>3.2111648155709451</v>
      </c>
      <c r="H26" s="26">
        <f t="shared" si="1"/>
        <v>0.37859426005347124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7" sqref="A7"/>
    </sheetView>
  </sheetViews>
  <sheetFormatPr defaultRowHeight="14.4"/>
  <cols>
    <col min="1" max="1" width="21" bestFit="1" customWidth="1"/>
    <col min="2" max="6" width="10.109375" bestFit="1" customWidth="1"/>
  </cols>
  <sheetData>
    <row r="1" spans="1:9">
      <c r="A1" s="15" t="s">
        <v>142</v>
      </c>
    </row>
    <row r="2" spans="1:9">
      <c r="A2" s="15" t="s">
        <v>128</v>
      </c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s="4" t="s">
        <v>71</v>
      </c>
      <c r="H2" s="4" t="s">
        <v>4</v>
      </c>
    </row>
    <row r="3" spans="1:9">
      <c r="A3" s="28" t="s">
        <v>14</v>
      </c>
      <c r="B3" s="11">
        <v>0.21695850680263906</v>
      </c>
      <c r="C3" s="11">
        <v>0.41483812336671017</v>
      </c>
      <c r="D3" s="11">
        <v>0.31166872754816005</v>
      </c>
      <c r="E3" s="11">
        <v>0.36245987413966768</v>
      </c>
      <c r="F3" s="11">
        <v>0.29204501895693885</v>
      </c>
      <c r="G3" s="25">
        <f>AVERAGE(B3:F3)</f>
        <v>0.31959405016282311</v>
      </c>
      <c r="H3" s="26">
        <f>_xlfn.STDEV.S(B3:F3)/SQRT(COUNT(B3:F3))</f>
        <v>3.3365196661679357E-2</v>
      </c>
    </row>
    <row r="4" spans="1:9">
      <c r="A4" s="28" t="s">
        <v>15</v>
      </c>
      <c r="B4" s="11">
        <v>13.333050484314676</v>
      </c>
      <c r="C4" s="11">
        <v>15.958249367912629</v>
      </c>
      <c r="D4" s="11">
        <v>14.139887549382292</v>
      </c>
      <c r="E4" s="11">
        <v>16.536359889480138</v>
      </c>
      <c r="F4" s="11">
        <v>14.136928971428112</v>
      </c>
      <c r="G4" s="25">
        <f t="shared" ref="G4:G35" si="0">AVERAGE(B4:F4)</f>
        <v>14.82089525250357</v>
      </c>
      <c r="H4" s="26">
        <f t="shared" ref="H4:H35" si="1">_xlfn.STDEV.S(B4:F4)/SQRT(COUNT(B4:F4))</f>
        <v>0.60752188125782136</v>
      </c>
    </row>
    <row r="5" spans="1:9">
      <c r="A5" s="28" t="s">
        <v>19</v>
      </c>
      <c r="B5" s="11">
        <v>8.1320358900887211</v>
      </c>
      <c r="C5" s="11">
        <v>12.959455913714283</v>
      </c>
      <c r="D5" s="11">
        <v>9.8134028192602489</v>
      </c>
      <c r="E5" s="11">
        <v>12.899929635695639</v>
      </c>
      <c r="F5" s="11">
        <v>10.207817626364264</v>
      </c>
      <c r="G5" s="25">
        <f t="shared" si="0"/>
        <v>10.802528377024629</v>
      </c>
      <c r="H5" s="26">
        <f t="shared" si="1"/>
        <v>0.93581538796815578</v>
      </c>
    </row>
    <row r="6" spans="1:9">
      <c r="A6" s="28" t="s">
        <v>27</v>
      </c>
      <c r="B6" s="11">
        <v>0.12337661915832335</v>
      </c>
      <c r="C6" s="11">
        <v>0.17937303260218185</v>
      </c>
      <c r="D6" s="11">
        <v>0.12525910353120245</v>
      </c>
      <c r="E6" s="11">
        <v>0.17759719905596488</v>
      </c>
      <c r="F6" s="11">
        <v>0.23552843341155788</v>
      </c>
      <c r="G6" s="25">
        <f t="shared" si="0"/>
        <v>0.16822687755184607</v>
      </c>
      <c r="H6" s="26">
        <f t="shared" si="1"/>
        <v>2.0735614773728626E-2</v>
      </c>
    </row>
    <row r="7" spans="1:9">
      <c r="A7" s="28" t="s">
        <v>135</v>
      </c>
      <c r="B7" s="11">
        <v>9.8642071552597008E-2</v>
      </c>
      <c r="C7" s="11">
        <v>0.20639982845473448</v>
      </c>
      <c r="D7" s="11">
        <v>0.15448079238527354</v>
      </c>
      <c r="E7" s="11">
        <v>0</v>
      </c>
      <c r="F7" s="11">
        <v>0.1881574385701642</v>
      </c>
      <c r="G7" s="25">
        <f t="shared" si="0"/>
        <v>0.12953602619255383</v>
      </c>
      <c r="H7" s="26">
        <f t="shared" si="1"/>
        <v>3.7216108046656766E-2</v>
      </c>
    </row>
    <row r="8" spans="1:9">
      <c r="A8" s="28" t="s">
        <v>78</v>
      </c>
      <c r="B8" s="11">
        <v>1.356170613245665</v>
      </c>
      <c r="C8" s="11">
        <v>1.9940086075706196</v>
      </c>
      <c r="D8" s="11">
        <v>1.3406569877876593</v>
      </c>
      <c r="E8" s="11">
        <v>1.1926107556092864</v>
      </c>
      <c r="F8" s="11">
        <v>1.5319510529245861</v>
      </c>
      <c r="G8" s="25">
        <f t="shared" si="0"/>
        <v>1.4830796034275633</v>
      </c>
      <c r="H8" s="26">
        <f t="shared" si="1"/>
        <v>0.13859998388133635</v>
      </c>
    </row>
    <row r="9" spans="1:9">
      <c r="A9" s="28" t="s">
        <v>136</v>
      </c>
      <c r="B9" s="11">
        <v>0.19800080428679873</v>
      </c>
      <c r="C9" s="11">
        <v>0.19969678069924407</v>
      </c>
      <c r="D9" s="11">
        <v>0.15085740047550236</v>
      </c>
      <c r="E9" s="11">
        <v>0</v>
      </c>
      <c r="F9" s="11">
        <v>0.22234870009649424</v>
      </c>
      <c r="G9" s="25">
        <f t="shared" si="0"/>
        <v>0.15418073711160787</v>
      </c>
      <c r="H9" s="26">
        <f t="shared" si="1"/>
        <v>4.0262590547116013E-2</v>
      </c>
    </row>
    <row r="10" spans="1:9">
      <c r="A10" t="s">
        <v>137</v>
      </c>
      <c r="B10" s="11">
        <v>1.6787809733927637</v>
      </c>
      <c r="C10" s="11">
        <v>1.2287814328908018</v>
      </c>
      <c r="D10" s="11">
        <v>1.573604263622046</v>
      </c>
      <c r="E10" s="11">
        <v>1.0860973931680638</v>
      </c>
      <c r="F10" s="11">
        <v>1.2037308027008633</v>
      </c>
      <c r="G10" s="25">
        <f t="shared" si="0"/>
        <v>1.3541989731549078</v>
      </c>
      <c r="H10" s="26">
        <f t="shared" si="1"/>
        <v>0.11483484734184643</v>
      </c>
    </row>
    <row r="11" spans="1:9">
      <c r="A11" s="28" t="s">
        <v>80</v>
      </c>
      <c r="B11" s="11">
        <v>9.876241443987519</v>
      </c>
      <c r="C11" s="11">
        <v>7.9376430791432915</v>
      </c>
      <c r="D11" s="11">
        <v>9.0329327295503354</v>
      </c>
      <c r="E11" s="11">
        <v>8.2816572172872007</v>
      </c>
      <c r="F11" s="11">
        <v>8.212368192333674</v>
      </c>
      <c r="G11" s="25">
        <f t="shared" si="0"/>
        <v>8.6681685324604043</v>
      </c>
      <c r="H11" s="26">
        <f t="shared" si="1"/>
        <v>0.35237093125036556</v>
      </c>
    </row>
    <row r="12" spans="1:9">
      <c r="A12" s="28" t="s">
        <v>81</v>
      </c>
      <c r="B12" s="11">
        <v>1.7404893512688588</v>
      </c>
      <c r="C12" s="11">
        <v>1.6860707948754188</v>
      </c>
      <c r="D12" s="11">
        <v>1.6241862633997173</v>
      </c>
      <c r="E12" s="11">
        <v>1.5493351239145099</v>
      </c>
      <c r="F12" s="11">
        <v>1.5284668919323168</v>
      </c>
      <c r="G12" s="25">
        <f t="shared" si="0"/>
        <v>1.6257096850781643</v>
      </c>
      <c r="H12" s="26">
        <f t="shared" si="1"/>
        <v>4.0068310778070444E-2</v>
      </c>
    </row>
    <row r="13" spans="1:9">
      <c r="A13" s="28" t="s">
        <v>82</v>
      </c>
      <c r="B13" s="11">
        <v>2.7367415997895996</v>
      </c>
      <c r="C13" s="11">
        <v>1.965663724496846</v>
      </c>
      <c r="D13" s="11">
        <v>2.1226258774317213</v>
      </c>
      <c r="E13" s="11">
        <v>2.3712181794206093</v>
      </c>
      <c r="F13" s="11">
        <v>2.5011661176890105</v>
      </c>
      <c r="G13" s="25">
        <f t="shared" si="0"/>
        <v>2.3394830997655571</v>
      </c>
      <c r="H13" s="26">
        <f t="shared" si="1"/>
        <v>0.13633246304742347</v>
      </c>
      <c r="I13" s="11"/>
    </row>
    <row r="14" spans="1:9">
      <c r="A14" s="28" t="s">
        <v>117</v>
      </c>
      <c r="B14" s="11">
        <v>0.34167182319078809</v>
      </c>
      <c r="C14" s="11">
        <v>0.74463908261174117</v>
      </c>
      <c r="D14" s="11">
        <v>0.65115259773632594</v>
      </c>
      <c r="E14" s="11">
        <v>0.75090481640199747</v>
      </c>
      <c r="F14" s="11">
        <v>0.70896011626232613</v>
      </c>
      <c r="G14" s="25">
        <f t="shared" si="0"/>
        <v>0.63946568724063579</v>
      </c>
      <c r="H14" s="26">
        <f t="shared" si="1"/>
        <v>7.6526912785585974E-2</v>
      </c>
    </row>
    <row r="15" spans="1:9">
      <c r="A15" s="28" t="s">
        <v>84</v>
      </c>
      <c r="B15" s="11">
        <v>0.84925420329327206</v>
      </c>
      <c r="C15" s="11">
        <v>0.80011163698578003</v>
      </c>
      <c r="D15" s="11">
        <v>0.6841398060801307</v>
      </c>
      <c r="E15" s="11">
        <v>0.70860796307485341</v>
      </c>
      <c r="F15" s="11">
        <v>0.79538476242310185</v>
      </c>
      <c r="G15" s="25">
        <f t="shared" si="0"/>
        <v>0.76749967437142763</v>
      </c>
      <c r="H15" s="26">
        <f t="shared" si="1"/>
        <v>3.077500815712618E-2</v>
      </c>
    </row>
    <row r="16" spans="1:9">
      <c r="A16" s="28" t="s">
        <v>85</v>
      </c>
      <c r="B16" s="11">
        <v>7.9386378611941693</v>
      </c>
      <c r="C16" s="11">
        <v>7.1948463007608288</v>
      </c>
      <c r="D16" s="11">
        <v>6.8747550592667963</v>
      </c>
      <c r="E16" s="11">
        <v>7.1538269533227341</v>
      </c>
      <c r="F16" s="11">
        <v>7.4528954417801341</v>
      </c>
      <c r="G16" s="25">
        <f t="shared" si="0"/>
        <v>7.3229923232649323</v>
      </c>
      <c r="H16" s="26">
        <f t="shared" si="1"/>
        <v>0.1791436879825789</v>
      </c>
    </row>
    <row r="17" spans="1:8">
      <c r="A17" s="28" t="s">
        <v>86</v>
      </c>
      <c r="B17" s="11">
        <v>0.18722977768743509</v>
      </c>
      <c r="C17" s="11">
        <v>0.22565530276618556</v>
      </c>
      <c r="D17" s="11">
        <v>0.22513370445353947</v>
      </c>
      <c r="E17" s="11">
        <v>0.28229042770943913</v>
      </c>
      <c r="F17" s="11">
        <v>0.25533963160765499</v>
      </c>
      <c r="G17" s="25">
        <f t="shared" si="0"/>
        <v>0.23512976884485087</v>
      </c>
      <c r="H17" s="26">
        <f t="shared" si="1"/>
        <v>1.5994783932746583E-2</v>
      </c>
    </row>
    <row r="18" spans="1:8" ht="16.2">
      <c r="A18" s="28" t="s">
        <v>138</v>
      </c>
      <c r="B18" s="11">
        <v>0.6172190539476895</v>
      </c>
      <c r="C18" s="11">
        <v>0.97652547016614077</v>
      </c>
      <c r="D18" s="11">
        <v>1.133728189706698</v>
      </c>
      <c r="E18" s="11">
        <v>0.76976526639372334</v>
      </c>
      <c r="F18" s="11">
        <v>0.80732911700702459</v>
      </c>
      <c r="G18" s="25">
        <f t="shared" si="0"/>
        <v>0.86091341944425515</v>
      </c>
      <c r="H18" s="26">
        <f t="shared" si="1"/>
        <v>8.8983215325265402E-2</v>
      </c>
    </row>
    <row r="19" spans="1:8">
      <c r="A19" s="29" t="s">
        <v>89</v>
      </c>
      <c r="B19" s="11">
        <v>2.7373118367306155</v>
      </c>
      <c r="C19" s="11">
        <v>2.2535387798655209</v>
      </c>
      <c r="D19" s="11">
        <v>2.6018060845857529</v>
      </c>
      <c r="E19" s="11">
        <v>2.3732913799382049</v>
      </c>
      <c r="F19" s="11">
        <v>2.4119204039199538</v>
      </c>
      <c r="G19" s="25">
        <f t="shared" si="0"/>
        <v>2.4755736970080098</v>
      </c>
      <c r="H19" s="26">
        <f t="shared" si="1"/>
        <v>8.6097150938814981E-2</v>
      </c>
    </row>
    <row r="20" spans="1:8">
      <c r="A20" s="28" t="s">
        <v>139</v>
      </c>
      <c r="B20" s="11">
        <v>0.45095990328555524</v>
      </c>
      <c r="C20" s="11">
        <v>0.87640644859460815</v>
      </c>
      <c r="D20" s="11">
        <v>0.45485201394703284</v>
      </c>
      <c r="E20" s="11">
        <v>0.86856431747502605</v>
      </c>
      <c r="F20" s="11">
        <v>0.52560470580770735</v>
      </c>
      <c r="G20" s="25">
        <f t="shared" si="0"/>
        <v>0.63527747782198596</v>
      </c>
      <c r="H20" s="26">
        <f t="shared" si="1"/>
        <v>9.7754888194900025E-2</v>
      </c>
    </row>
    <row r="21" spans="1:8">
      <c r="A21" s="29" t="s">
        <v>120</v>
      </c>
      <c r="B21" s="11">
        <v>1.3655796714264719</v>
      </c>
      <c r="C21" s="11">
        <v>1.2174328053064376</v>
      </c>
      <c r="D21" s="11">
        <v>1.2263047547427788</v>
      </c>
      <c r="E21" s="11">
        <v>1.1503241865614398</v>
      </c>
      <c r="F21" s="11">
        <v>1.026608045222813</v>
      </c>
      <c r="G21" s="25">
        <f t="shared" si="0"/>
        <v>1.1972498926519883</v>
      </c>
      <c r="H21" s="26">
        <f t="shared" si="1"/>
        <v>5.5184740364858577E-2</v>
      </c>
    </row>
    <row r="22" spans="1:8">
      <c r="A22" s="28" t="s">
        <v>90</v>
      </c>
      <c r="B22" s="11">
        <v>0.67891687738613815</v>
      </c>
      <c r="C22" s="11">
        <v>0.71118783407674391</v>
      </c>
      <c r="D22" s="11">
        <v>0.67072916446243303</v>
      </c>
      <c r="E22" s="11">
        <v>0.61456502387278733</v>
      </c>
      <c r="F22" s="11">
        <v>0.70887798189762496</v>
      </c>
      <c r="G22" s="25">
        <f t="shared" si="0"/>
        <v>0.67685537633914539</v>
      </c>
      <c r="H22" s="26">
        <f t="shared" si="1"/>
        <v>1.7501475923427427E-2</v>
      </c>
    </row>
    <row r="23" spans="1:8">
      <c r="A23" s="28" t="s">
        <v>91</v>
      </c>
      <c r="B23" s="11">
        <v>0.163974783854891</v>
      </c>
      <c r="C23" s="11">
        <v>0.22175525117691677</v>
      </c>
      <c r="D23" s="11">
        <v>0.1697390925424837</v>
      </c>
      <c r="E23" s="11">
        <v>0.24316260158857</v>
      </c>
      <c r="F23" s="11">
        <v>0.11836270008305183</v>
      </c>
      <c r="G23" s="25">
        <f t="shared" si="0"/>
        <v>0.18339888584918268</v>
      </c>
      <c r="H23" s="26">
        <f t="shared" si="1"/>
        <v>2.2177131950058288E-2</v>
      </c>
    </row>
    <row r="24" spans="1:8">
      <c r="A24" s="28" t="s">
        <v>92</v>
      </c>
      <c r="B24" s="11">
        <v>2.4750953066834387</v>
      </c>
      <c r="C24" s="11">
        <v>1.9460189994965755</v>
      </c>
      <c r="D24" s="11">
        <v>2.3186085261315346</v>
      </c>
      <c r="E24" s="11">
        <v>2.0153373056655957</v>
      </c>
      <c r="F24" s="11">
        <v>2.1596023964619731</v>
      </c>
      <c r="G24" s="25">
        <f t="shared" si="0"/>
        <v>2.1829325068878234</v>
      </c>
      <c r="H24" s="26">
        <f t="shared" si="1"/>
        <v>9.7089530664190793E-2</v>
      </c>
    </row>
    <row r="25" spans="1:8">
      <c r="A25" s="28" t="s">
        <v>94</v>
      </c>
      <c r="B25" s="11">
        <v>0.16115169476552055</v>
      </c>
      <c r="C25" s="11">
        <v>0.38158191932618241</v>
      </c>
      <c r="D25" s="11">
        <v>0.11375142100231171</v>
      </c>
      <c r="E25" s="11">
        <v>0.22907258800795882</v>
      </c>
      <c r="F25" s="11">
        <v>0.25694620810340441</v>
      </c>
      <c r="G25" s="25">
        <f t="shared" si="0"/>
        <v>0.22850076624107557</v>
      </c>
      <c r="H25" s="26">
        <f t="shared" si="1"/>
        <v>4.5796626095208445E-2</v>
      </c>
    </row>
    <row r="26" spans="1:8">
      <c r="A26" s="28" t="s">
        <v>95</v>
      </c>
      <c r="B26" s="11">
        <v>0.46873907648221658</v>
      </c>
      <c r="C26" s="11">
        <v>1.0511366957016477</v>
      </c>
      <c r="D26" s="11">
        <v>0.66496955195686192</v>
      </c>
      <c r="E26" s="11">
        <v>0.41571425976222171</v>
      </c>
      <c r="F26" s="11">
        <v>0.48428634099266438</v>
      </c>
      <c r="G26" s="25">
        <f t="shared" si="0"/>
        <v>0.61696918497912245</v>
      </c>
      <c r="H26" s="26">
        <f t="shared" si="1"/>
        <v>0.11637996169323815</v>
      </c>
    </row>
    <row r="27" spans="1:8">
      <c r="A27" s="28" t="s">
        <v>140</v>
      </c>
      <c r="B27" s="11">
        <v>0.29950966921986588</v>
      </c>
      <c r="C27" s="11">
        <v>0.94401116173136701</v>
      </c>
      <c r="D27" s="11">
        <v>0.23112046267326883</v>
      </c>
      <c r="E27" s="11">
        <v>0.62018850452203067</v>
      </c>
      <c r="F27" s="11">
        <v>0.63809586089692838</v>
      </c>
      <c r="G27" s="25">
        <f t="shared" si="0"/>
        <v>0.54658513180869206</v>
      </c>
      <c r="H27" s="26">
        <f t="shared" si="1"/>
        <v>0.12889983726897072</v>
      </c>
    </row>
    <row r="28" spans="1:8" ht="16.2">
      <c r="A28" s="28" t="s">
        <v>141</v>
      </c>
      <c r="B28" s="11">
        <v>1.1615594186379681</v>
      </c>
      <c r="C28" s="11">
        <v>0.88900861429099232</v>
      </c>
      <c r="D28" s="11">
        <v>1.2078367831403793</v>
      </c>
      <c r="E28" s="11">
        <v>1.3770778532357388</v>
      </c>
      <c r="F28" s="11">
        <v>1.656362842759648</v>
      </c>
      <c r="G28" s="25">
        <f t="shared" si="0"/>
        <v>1.2583691024129453</v>
      </c>
      <c r="H28" s="26">
        <f t="shared" si="1"/>
        <v>0.12665772483872215</v>
      </c>
    </row>
    <row r="29" spans="1:8">
      <c r="A29" s="28" t="s">
        <v>97</v>
      </c>
      <c r="B29" s="11">
        <v>0.29577741195238005</v>
      </c>
      <c r="C29" s="11">
        <v>0.26395444089222841</v>
      </c>
      <c r="D29" s="11">
        <v>0.39070742524799501</v>
      </c>
      <c r="E29" s="11">
        <v>0.32238534337992825</v>
      </c>
      <c r="F29" s="11">
        <v>0.31125897287178228</v>
      </c>
      <c r="G29" s="25">
        <f t="shared" si="0"/>
        <v>0.31681671886886276</v>
      </c>
      <c r="H29" s="26">
        <f t="shared" si="1"/>
        <v>2.0927024964296079E-2</v>
      </c>
    </row>
    <row r="30" spans="1:8">
      <c r="A30" s="29" t="s">
        <v>98</v>
      </c>
      <c r="B30" s="11">
        <v>5.1870558301492364</v>
      </c>
      <c r="C30" s="11">
        <v>5.1517918269656002</v>
      </c>
      <c r="D30" s="11">
        <v>4.8772666586130002</v>
      </c>
      <c r="E30" s="11">
        <v>4.9088060632702231</v>
      </c>
      <c r="F30" s="11">
        <v>5.4308353586549529</v>
      </c>
      <c r="G30" s="25">
        <f t="shared" si="0"/>
        <v>5.1111511475306024</v>
      </c>
      <c r="H30" s="26">
        <f t="shared" si="1"/>
        <v>0.10130564342403638</v>
      </c>
    </row>
    <row r="31" spans="1:8">
      <c r="A31" s="28" t="s">
        <v>99</v>
      </c>
      <c r="B31" s="11">
        <v>6.8589019433920226</v>
      </c>
      <c r="C31" s="11">
        <v>5.3392167322155419</v>
      </c>
      <c r="D31" s="11">
        <v>6.271609195697148</v>
      </c>
      <c r="E31" s="11">
        <v>6.456696245943486</v>
      </c>
      <c r="F31" s="11">
        <v>5.8469970855806679</v>
      </c>
      <c r="G31" s="25">
        <f t="shared" si="0"/>
        <v>6.1546842405657731</v>
      </c>
      <c r="H31" s="26">
        <f t="shared" si="1"/>
        <v>0.26081256795027957</v>
      </c>
    </row>
    <row r="32" spans="1:8">
      <c r="A32" s="28" t="s">
        <v>100</v>
      </c>
      <c r="B32" s="11">
        <v>0.24800698658581369</v>
      </c>
      <c r="C32" s="11">
        <v>0.49498045309065203</v>
      </c>
      <c r="D32" s="11">
        <v>0.33010181329002336</v>
      </c>
      <c r="E32" s="11">
        <v>0.28280464167429592</v>
      </c>
      <c r="F32" s="11">
        <v>0.44759051238410003</v>
      </c>
      <c r="G32" s="25">
        <f t="shared" si="0"/>
        <v>0.36069688140497702</v>
      </c>
      <c r="H32" s="26">
        <f t="shared" si="1"/>
        <v>4.7584058426626739E-2</v>
      </c>
    </row>
    <row r="33" spans="1:9">
      <c r="A33" s="28" t="s">
        <v>102</v>
      </c>
      <c r="B33" s="11">
        <v>11.281092245394071</v>
      </c>
      <c r="C33" s="11">
        <v>8.6575215705588509</v>
      </c>
      <c r="D33" s="11">
        <v>10.17455692463426</v>
      </c>
      <c r="E33" s="11">
        <v>9.8590933997897583</v>
      </c>
      <c r="F33" s="11">
        <v>10.660700140832644</v>
      </c>
      <c r="G33" s="25">
        <f t="shared" si="0"/>
        <v>10.126592856241917</v>
      </c>
      <c r="H33" s="26">
        <f t="shared" si="1"/>
        <v>0.43875769990297703</v>
      </c>
    </row>
    <row r="34" spans="1:9">
      <c r="A34" s="28" t="s">
        <v>103</v>
      </c>
      <c r="B34" s="11">
        <v>9.552203707639265</v>
      </c>
      <c r="C34" s="11">
        <v>8.2204942018958267</v>
      </c>
      <c r="D34" s="11">
        <v>10.768268617859778</v>
      </c>
      <c r="E34" s="11">
        <v>8.4508345299643235</v>
      </c>
      <c r="F34" s="11">
        <v>9.4824784308653047</v>
      </c>
      <c r="G34" s="25">
        <f t="shared" si="0"/>
        <v>9.2948558976448989</v>
      </c>
      <c r="H34" s="26">
        <f t="shared" si="1"/>
        <v>0.45491759016145766</v>
      </c>
      <c r="I34" s="11"/>
    </row>
    <row r="35" spans="1:9">
      <c r="A35" s="28" t="s">
        <v>104</v>
      </c>
      <c r="B35" s="11">
        <v>7.1896625592130157</v>
      </c>
      <c r="C35" s="11">
        <v>6.7080037857968717</v>
      </c>
      <c r="D35" s="11">
        <v>7.5692996378553081</v>
      </c>
      <c r="E35" s="11">
        <v>5.6894210606745812</v>
      </c>
      <c r="F35" s="11">
        <v>7.5530536971765558</v>
      </c>
      <c r="G35" s="25">
        <f t="shared" si="0"/>
        <v>6.9418881481432679</v>
      </c>
      <c r="H35" s="26">
        <f t="shared" si="1"/>
        <v>0.35013828444424927</v>
      </c>
    </row>
  </sheetData>
  <hyperlinks>
    <hyperlink ref="A21" r:id="rId1" display="https://www.lipidmaps.org/resources/lipidweb/lipidweb_html/ms/methesters/me-arch/me_pufa/M0662.htm"/>
    <hyperlink ref="A30" r:id="rId2" display="https://www.lipidmaps.org/resources/lipidweb/lipidweb_html/ms/methesters/me-arch/me_pufa/M0772.htm"/>
    <hyperlink ref="A19" r:id="rId3" display="https://www.lipidmaps.org/resources/lipidweb/lipidweb_html/ms/methesters/me-arch/me_to2db/M0548.htm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BBCAAAB2EF043AF74C2CFA9FD1685" ma:contentTypeVersion="10" ma:contentTypeDescription="Create a new document." ma:contentTypeScope="" ma:versionID="e038c4716ac4cb9c5f89ab56d00bb442">
  <xsd:schema xmlns:xsd="http://www.w3.org/2001/XMLSchema" xmlns:xs="http://www.w3.org/2001/XMLSchema" xmlns:p="http://schemas.microsoft.com/office/2006/metadata/properties" xmlns:ns3="cb538431-b7f7-475a-931e-82838b9ef81e" targetNamespace="http://schemas.microsoft.com/office/2006/metadata/properties" ma:root="true" ma:fieldsID="8194be670fa2d205b74e2805b2e3d2da" ns3:_="">
    <xsd:import namespace="cb538431-b7f7-475a-931e-82838b9ef8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38431-b7f7-475a-931e-82838b9ef8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B58E8D-271D-4DEC-AE30-869244BAAB3C}">
  <ds:schemaRefs>
    <ds:schemaRef ds:uri="cb538431-b7f7-475a-931e-82838b9ef81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B30612-B6F4-491D-97F7-D22D76CAA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44EFF-4240-4894-85FF-67F926E25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538431-b7f7-475a-931e-82838b9ef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Number of Spawned Eggs</vt:lpstr>
      <vt:lpstr>13C in Slug Fatty Acids</vt:lpstr>
      <vt:lpstr>Egg mass Fatty Acids</vt:lpstr>
      <vt:lpstr>Acetabularia Fatty Acids</vt:lpstr>
      <vt:lpstr>Slug Fatty Acids</vt:lpstr>
    </vt:vector>
  </TitlesOfParts>
  <Company>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Cartaxana</dc:creator>
  <cp:lastModifiedBy>Paulo Cartaxana</cp:lastModifiedBy>
  <dcterms:created xsi:type="dcterms:W3CDTF">2021-05-28T10:01:27Z</dcterms:created>
  <dcterms:modified xsi:type="dcterms:W3CDTF">2021-09-06T15:09:42Z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0x010100B7FBBCAAAB2EF043AF74C2CFA9FD1685</vt:lpwstr>
  </property>
</Properties>
</file>