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4220" windowHeight="11895" activeTab="2"/>
  </bookViews>
  <sheets>
    <sheet name="All-suicides-W" sheetId="8" r:id="rId1"/>
    <sheet name="All-suicides&amp;Open-W" sheetId="6" r:id="rId2"/>
    <sheet name="Sheet1" sheetId="9" r:id="rId3"/>
  </sheets>
  <calcPr calcId="125725"/>
</workbook>
</file>

<file path=xl/calcChain.xml><?xml version="1.0" encoding="utf-8"?>
<calcChain xmlns="http://schemas.openxmlformats.org/spreadsheetml/2006/main">
  <c r="K43" i="6"/>
  <c r="F41"/>
  <c r="F42"/>
  <c r="F43"/>
  <c r="F38"/>
  <c r="F39"/>
  <c r="F40"/>
  <c r="F35"/>
  <c r="F36"/>
  <c r="F37"/>
  <c r="E35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2"/>
  <c r="L7" i="8"/>
  <c r="M4"/>
  <c r="L4"/>
  <c r="G36"/>
  <c r="F35"/>
  <c r="F36"/>
  <c r="F37"/>
  <c r="F41"/>
  <c r="F42"/>
  <c r="F43"/>
  <c r="F38"/>
  <c r="F39"/>
  <c r="F40"/>
  <c r="K38"/>
  <c r="K42"/>
  <c r="F32"/>
  <c r="F30"/>
  <c r="F31"/>
  <c r="F33"/>
  <c r="F34"/>
  <c r="J2"/>
  <c r="K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2"/>
  <c r="D38" i="6" l="1"/>
  <c r="E38"/>
  <c r="G38"/>
  <c r="H38"/>
  <c r="I38"/>
  <c r="D39"/>
  <c r="E39"/>
  <c r="G39"/>
  <c r="H39"/>
  <c r="I39"/>
  <c r="D40"/>
  <c r="E40"/>
  <c r="G40"/>
  <c r="H40"/>
  <c r="I40"/>
  <c r="C39"/>
  <c r="C40"/>
  <c r="C38"/>
  <c r="D35"/>
  <c r="G35"/>
  <c r="H35"/>
  <c r="I35"/>
  <c r="D36"/>
  <c r="E36"/>
  <c r="G36"/>
  <c r="H36"/>
  <c r="I36"/>
  <c r="D37"/>
  <c r="E37"/>
  <c r="G37"/>
  <c r="H37"/>
  <c r="I37"/>
  <c r="C36"/>
  <c r="C37"/>
  <c r="C35"/>
  <c r="D41" i="8"/>
  <c r="E41"/>
  <c r="G41"/>
  <c r="H41"/>
  <c r="I41"/>
  <c r="D42"/>
  <c r="E42"/>
  <c r="G42"/>
  <c r="H42"/>
  <c r="I42"/>
  <c r="D43"/>
  <c r="E43"/>
  <c r="G43"/>
  <c r="H43"/>
  <c r="I43"/>
  <c r="C42"/>
  <c r="C43"/>
  <c r="C41"/>
  <c r="D38"/>
  <c r="E38"/>
  <c r="G38"/>
  <c r="H38"/>
  <c r="I38"/>
  <c r="D39"/>
  <c r="E39"/>
  <c r="G39"/>
  <c r="H39"/>
  <c r="I39"/>
  <c r="D40"/>
  <c r="E40"/>
  <c r="G40"/>
  <c r="H40"/>
  <c r="I40"/>
  <c r="C39"/>
  <c r="C40"/>
  <c r="C38"/>
  <c r="D35"/>
  <c r="E35"/>
  <c r="G35"/>
  <c r="H35"/>
  <c r="I35"/>
  <c r="D36"/>
  <c r="E36"/>
  <c r="H36"/>
  <c r="I36"/>
  <c r="D37"/>
  <c r="E37"/>
  <c r="G37"/>
  <c r="H37"/>
  <c r="I37"/>
  <c r="C36"/>
  <c r="C37"/>
  <c r="C35"/>
  <c r="K34"/>
  <c r="J34"/>
  <c r="K33"/>
  <c r="L34" s="1"/>
  <c r="J33"/>
  <c r="K32"/>
  <c r="J32"/>
  <c r="K3"/>
  <c r="K31"/>
  <c r="J31"/>
  <c r="K30"/>
  <c r="L31" s="1"/>
  <c r="J30"/>
  <c r="K29"/>
  <c r="J29"/>
  <c r="K28"/>
  <c r="J28"/>
  <c r="K27"/>
  <c r="L28" s="1"/>
  <c r="J27"/>
  <c r="K26"/>
  <c r="J26"/>
  <c r="K25"/>
  <c r="J25"/>
  <c r="K24"/>
  <c r="L25" s="1"/>
  <c r="J24"/>
  <c r="K23"/>
  <c r="J23"/>
  <c r="K22"/>
  <c r="J22"/>
  <c r="K21"/>
  <c r="L22" s="1"/>
  <c r="J21"/>
  <c r="K20"/>
  <c r="J20"/>
  <c r="K19"/>
  <c r="J19"/>
  <c r="K18"/>
  <c r="L19" s="1"/>
  <c r="J18"/>
  <c r="K17"/>
  <c r="J17"/>
  <c r="K16"/>
  <c r="J16"/>
  <c r="K15"/>
  <c r="L16" s="1"/>
  <c r="J15"/>
  <c r="K14"/>
  <c r="J14"/>
  <c r="K13"/>
  <c r="J13"/>
  <c r="K12"/>
  <c r="L13" s="1"/>
  <c r="J12"/>
  <c r="K11"/>
  <c r="J11"/>
  <c r="K10"/>
  <c r="J10"/>
  <c r="K9"/>
  <c r="L10" s="1"/>
  <c r="J9"/>
  <c r="K8"/>
  <c r="J8"/>
  <c r="K7"/>
  <c r="K37" s="1"/>
  <c r="J7"/>
  <c r="J37" s="1"/>
  <c r="K6"/>
  <c r="J6"/>
  <c r="J36" s="1"/>
  <c r="K5"/>
  <c r="K35" s="1"/>
  <c r="J5"/>
  <c r="J35" s="1"/>
  <c r="K4"/>
  <c r="K43" s="1"/>
  <c r="J4"/>
  <c r="J43" s="1"/>
  <c r="J3"/>
  <c r="J42" s="1"/>
  <c r="J41"/>
  <c r="I41" i="6"/>
  <c r="C43"/>
  <c r="C41"/>
  <c r="D43"/>
  <c r="E43"/>
  <c r="G43"/>
  <c r="H43"/>
  <c r="I43"/>
  <c r="C42"/>
  <c r="K34"/>
  <c r="J34"/>
  <c r="K33"/>
  <c r="L34" s="1"/>
  <c r="J33"/>
  <c r="K32"/>
  <c r="J32"/>
  <c r="D41"/>
  <c r="E41"/>
  <c r="G41"/>
  <c r="H41"/>
  <c r="J41" s="1"/>
  <c r="D42"/>
  <c r="E42"/>
  <c r="G42"/>
  <c r="H42"/>
  <c r="I42"/>
  <c r="K4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2"/>
  <c r="J38" s="1"/>
  <c r="K3"/>
  <c r="K4"/>
  <c r="M4" s="1"/>
  <c r="K5"/>
  <c r="K6"/>
  <c r="L7" s="1"/>
  <c r="K7"/>
  <c r="K8"/>
  <c r="K9"/>
  <c r="K10"/>
  <c r="K11"/>
  <c r="K12"/>
  <c r="L13" s="1"/>
  <c r="K13"/>
  <c r="K14"/>
  <c r="K15"/>
  <c r="K16"/>
  <c r="K17"/>
  <c r="K18"/>
  <c r="L19" s="1"/>
  <c r="K19"/>
  <c r="K20"/>
  <c r="K21"/>
  <c r="K22"/>
  <c r="K23"/>
  <c r="K24"/>
  <c r="L25" s="1"/>
  <c r="K25"/>
  <c r="K26"/>
  <c r="K27"/>
  <c r="K28"/>
  <c r="K29"/>
  <c r="K30"/>
  <c r="L31" s="1"/>
  <c r="K31"/>
  <c r="K2"/>
  <c r="K38" s="1"/>
  <c r="J43" l="1"/>
  <c r="J42"/>
  <c r="J36"/>
  <c r="J40"/>
  <c r="K35"/>
  <c r="J37"/>
  <c r="J35"/>
  <c r="J39"/>
  <c r="K41"/>
  <c r="K41" i="8"/>
  <c r="N43"/>
  <c r="M43"/>
  <c r="N37"/>
  <c r="M37"/>
  <c r="M34"/>
  <c r="N34"/>
  <c r="K40"/>
  <c r="J39"/>
  <c r="N4"/>
  <c r="N7"/>
  <c r="M7"/>
  <c r="N10"/>
  <c r="M10"/>
  <c r="N13"/>
  <c r="M13"/>
  <c r="N16"/>
  <c r="M16"/>
  <c r="N19"/>
  <c r="M19"/>
  <c r="M22"/>
  <c r="N22"/>
  <c r="N25"/>
  <c r="M25"/>
  <c r="M28"/>
  <c r="N28"/>
  <c r="N31"/>
  <c r="M31"/>
  <c r="K36"/>
  <c r="L37" s="1"/>
  <c r="J40"/>
  <c r="K39"/>
  <c r="L40" s="1"/>
  <c r="J38"/>
  <c r="L43"/>
  <c r="N31" i="6"/>
  <c r="M31"/>
  <c r="N25"/>
  <c r="M25"/>
  <c r="N19"/>
  <c r="M19"/>
  <c r="N13"/>
  <c r="M13"/>
  <c r="N7"/>
  <c r="M7"/>
  <c r="M34"/>
  <c r="N34"/>
  <c r="L28"/>
  <c r="L22"/>
  <c r="L16"/>
  <c r="L10"/>
  <c r="L4"/>
  <c r="N43"/>
  <c r="K37"/>
  <c r="K36"/>
  <c r="M28"/>
  <c r="N28"/>
  <c r="N22"/>
  <c r="M22"/>
  <c r="M16"/>
  <c r="N16"/>
  <c r="M10"/>
  <c r="N10"/>
  <c r="N4"/>
  <c r="K40"/>
  <c r="K39"/>
  <c r="L43" l="1"/>
  <c r="L37"/>
  <c r="M40" i="8"/>
  <c r="N40"/>
  <c r="M40" i="6"/>
  <c r="N40"/>
  <c r="N37"/>
  <c r="M37"/>
  <c r="M43"/>
  <c r="L40"/>
</calcChain>
</file>

<file path=xl/sharedStrings.xml><?xml version="1.0" encoding="utf-8"?>
<sst xmlns="http://schemas.openxmlformats.org/spreadsheetml/2006/main" count="161" uniqueCount="49">
  <si>
    <t>Male 15-44</t>
  </si>
  <si>
    <t>Male 45-74</t>
  </si>
  <si>
    <t>Male 75+</t>
  </si>
  <si>
    <t>Female 15-44</t>
  </si>
  <si>
    <t>Female 45-74</t>
  </si>
  <si>
    <t>Female 75+</t>
  </si>
  <si>
    <t>Total</t>
  </si>
  <si>
    <t>risk</t>
  </si>
  <si>
    <t>expected</t>
  </si>
  <si>
    <t>suicide</t>
  </si>
  <si>
    <t>Male total</t>
  </si>
  <si>
    <t>Female total</t>
  </si>
  <si>
    <t>Year 1 only</t>
  </si>
  <si>
    <t>Year 2-5</t>
  </si>
  <si>
    <t>Total 5 years</t>
  </si>
  <si>
    <t>Total 10 years</t>
  </si>
  <si>
    <t>Ratio=O/E</t>
  </si>
  <si>
    <t>95%CI-low</t>
  </si>
  <si>
    <t>95%CI-upp</t>
  </si>
  <si>
    <t>Table-lower</t>
  </si>
  <si>
    <t>Table-upper</t>
  </si>
  <si>
    <t>Suicide</t>
  </si>
  <si>
    <t>Suicide + open verdict + misadventure</t>
  </si>
  <si>
    <t>N deaths within 10 years of admission</t>
  </si>
  <si>
    <t>N deaths within 5 years of admission</t>
  </si>
  <si>
    <t>Year 1 after admission</t>
  </si>
  <si>
    <t>Male</t>
  </si>
  <si>
    <t>observed</t>
  </si>
  <si>
    <t>Female</t>
  </si>
  <si>
    <t>O/E (95% CI)</t>
  </si>
  <si>
    <t>Years 2-5 after admission</t>
  </si>
  <si>
    <t>Within 5 years of admission</t>
  </si>
  <si>
    <t>Within 10 years of admission</t>
  </si>
  <si>
    <t>Schizophrenia diagnosis (N = 355)</t>
  </si>
  <si>
    <t>117(47,240)</t>
  </si>
  <si>
    <t>14(3,41)</t>
  </si>
  <si>
    <t>36 (17,67)</t>
  </si>
  <si>
    <t>25 (13,44)</t>
  </si>
  <si>
    <t>133(58,263)</t>
  </si>
  <si>
    <t>23(8,54)</t>
  </si>
  <si>
    <t>47(25,81)</t>
  </si>
  <si>
    <t>34(19,55)</t>
  </si>
  <si>
    <t>Population: 355 people with Schizophrenia.</t>
  </si>
  <si>
    <t>Suicides: 13 suicides in total (NOT include 4 open/misadventure verdicts)</t>
  </si>
  <si>
    <t>Within first five years, 13 deaths were alive which were excluded from calculation : 10 suicides, 25 deaths in total.</t>
  </si>
  <si>
    <t>Within 10 years, 5 deaths were alive and excluded from calculation: 12 suicides, 33 deaths in total.</t>
  </si>
  <si>
    <t>Suicides: 17 suicides in total (including open/misadventure verdicts)</t>
  </si>
  <si>
    <t>Within first five years, 13 deaths were alive which were excluded from calculation : 13 suicides, 25 deaths in total.</t>
  </si>
  <si>
    <t>Within 10 years, 5 deaths were alive and excluded from calculation: 16 suicides, 33 deaths in total.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</si>
</sst>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0" fillId="34" borderId="0" xfId="0" applyFill="1"/>
    <xf numFmtId="0" fontId="0" fillId="33" borderId="0" xfId="0" applyFill="1"/>
    <xf numFmtId="0" fontId="18" fillId="35" borderId="0" xfId="0" applyFont="1" applyFill="1"/>
    <xf numFmtId="0" fontId="0" fillId="0" borderId="11" xfId="0" applyBorder="1"/>
    <xf numFmtId="0" fontId="0" fillId="33" borderId="11" xfId="0" applyFill="1" applyBorder="1"/>
    <xf numFmtId="0" fontId="18" fillId="35" borderId="11" xfId="0" applyFont="1" applyFill="1" applyBorder="1"/>
    <xf numFmtId="0" fontId="0" fillId="34" borderId="12" xfId="0" applyFill="1" applyBorder="1"/>
    <xf numFmtId="0" fontId="0" fillId="0" borderId="0" xfId="0" applyBorder="1"/>
    <xf numFmtId="0" fontId="0" fillId="33" borderId="0" xfId="0" applyFill="1" applyBorder="1"/>
    <xf numFmtId="0" fontId="18" fillId="35" borderId="0" xfId="0" applyFont="1" applyFill="1" applyBorder="1"/>
    <xf numFmtId="0" fontId="0" fillId="34" borderId="14" xfId="0" applyFill="1" applyBorder="1"/>
    <xf numFmtId="0" fontId="0" fillId="0" borderId="16" xfId="0" applyBorder="1"/>
    <xf numFmtId="0" fontId="0" fillId="33" borderId="16" xfId="0" applyFill="1" applyBorder="1"/>
    <xf numFmtId="0" fontId="18" fillId="35" borderId="16" xfId="0" applyFont="1" applyFill="1" applyBorder="1"/>
    <xf numFmtId="0" fontId="0" fillId="34" borderId="17" xfId="0" applyFill="1" applyBorder="1"/>
    <xf numFmtId="0" fontId="0" fillId="0" borderId="0" xfId="0" applyFill="1"/>
    <xf numFmtId="0" fontId="18" fillId="0" borderId="0" xfId="0" applyFont="1" applyFill="1"/>
    <xf numFmtId="0" fontId="0" fillId="35" borderId="11" xfId="0" applyFill="1" applyBorder="1"/>
    <xf numFmtId="0" fontId="0" fillId="35" borderId="0" xfId="0" applyFill="1" applyBorder="1"/>
    <xf numFmtId="0" fontId="0" fillId="35" borderId="16" xfId="0" applyFill="1" applyBorder="1"/>
    <xf numFmtId="0" fontId="16" fillId="0" borderId="0" xfId="0" applyFont="1"/>
    <xf numFmtId="0" fontId="16" fillId="33" borderId="0" xfId="0" applyFont="1" applyFill="1"/>
    <xf numFmtId="0" fontId="19" fillId="35" borderId="0" xfId="0" applyFont="1" applyFill="1"/>
    <xf numFmtId="0" fontId="16" fillId="34" borderId="0" xfId="0" applyFont="1" applyFill="1"/>
    <xf numFmtId="0" fontId="16" fillId="0" borderId="10" xfId="0" applyFont="1" applyBorder="1"/>
    <xf numFmtId="0" fontId="16" fillId="0" borderId="13" xfId="0" applyFont="1" applyBorder="1"/>
    <xf numFmtId="0" fontId="16" fillId="0" borderId="15" xfId="0" applyFont="1" applyBorder="1"/>
    <xf numFmtId="0" fontId="0" fillId="0" borderId="0" xfId="0" applyFill="1" applyBorder="1"/>
    <xf numFmtId="0" fontId="16" fillId="0" borderId="0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33618</xdr:colOff>
      <xdr:row>33</xdr:row>
      <xdr:rowOff>0</xdr:rowOff>
    </xdr:from>
    <xdr:to>
      <xdr:col>9</xdr:col>
      <xdr:colOff>22412</xdr:colOff>
      <xdr:row>34</xdr:row>
      <xdr:rowOff>11206</xdr:rowOff>
    </xdr:to>
    <xdr:sp macro="" textlink="">
      <xdr:nvSpPr>
        <xdr:cNvPr id="2" name="Rectangle 1"/>
        <xdr:cNvSpPr/>
      </xdr:nvSpPr>
      <xdr:spPr>
        <a:xfrm>
          <a:off x="1624853" y="6297706"/>
          <a:ext cx="4224618" cy="212912"/>
        </a:xfrm>
        <a:prstGeom prst="rect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</xdr:col>
      <xdr:colOff>392206</xdr:colOff>
      <xdr:row>34</xdr:row>
      <xdr:rowOff>22412</xdr:rowOff>
    </xdr:from>
    <xdr:to>
      <xdr:col>2</xdr:col>
      <xdr:colOff>56030</xdr:colOff>
      <xdr:row>50</xdr:row>
      <xdr:rowOff>67236</xdr:rowOff>
    </xdr:to>
    <xdr:cxnSp macro="">
      <xdr:nvCxnSpPr>
        <xdr:cNvPr id="4" name="Straight Arrow Connector 3"/>
        <xdr:cNvCxnSpPr/>
      </xdr:nvCxnSpPr>
      <xdr:spPr>
        <a:xfrm flipH="1">
          <a:off x="1378324" y="6521824"/>
          <a:ext cx="268941" cy="3126441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952500</xdr:colOff>
      <xdr:row>50</xdr:row>
      <xdr:rowOff>67236</xdr:rowOff>
    </xdr:from>
    <xdr:to>
      <xdr:col>4</xdr:col>
      <xdr:colOff>369794</xdr:colOff>
      <xdr:row>57</xdr:row>
      <xdr:rowOff>44824</xdr:rowOff>
    </xdr:to>
    <xdr:sp macro="" textlink="">
      <xdr:nvSpPr>
        <xdr:cNvPr id="5" name="TextBox 4"/>
        <xdr:cNvSpPr txBox="1"/>
      </xdr:nvSpPr>
      <xdr:spPr>
        <a:xfrm>
          <a:off x="952500" y="9648265"/>
          <a:ext cx="2218765" cy="13110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/>
            <a:t>The expected suicides</a:t>
          </a:r>
          <a:r>
            <a:rPr lang="en-GB" sz="1100" baseline="0"/>
            <a:t> for each followup year are calculated using the table of risk people in calendar year 1994-2010 by gender-age groups.</a:t>
          </a:r>
        </a:p>
        <a:p>
          <a:r>
            <a:rPr lang="en-GB" sz="1100" baseline="0"/>
            <a:t>Results are available if needed.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9"/>
  <sheetViews>
    <sheetView topLeftCell="A16" zoomScale="85" zoomScaleNormal="85" workbookViewId="0">
      <selection activeCell="A49" sqref="A49"/>
    </sheetView>
  </sheetViews>
  <sheetFormatPr defaultRowHeight="15"/>
  <cols>
    <col min="1" max="1" width="14.85546875" style="21" customWidth="1"/>
  </cols>
  <sheetData>
    <row r="1" spans="1:17" s="21" customFormat="1">
      <c r="C1" s="21" t="s">
        <v>0</v>
      </c>
      <c r="D1" s="21" t="s">
        <v>1</v>
      </c>
      <c r="E1" s="21" t="s">
        <v>2</v>
      </c>
      <c r="F1" s="22" t="s">
        <v>10</v>
      </c>
      <c r="G1" s="21" t="s">
        <v>3</v>
      </c>
      <c r="H1" s="21" t="s">
        <v>4</v>
      </c>
      <c r="I1" s="21" t="s">
        <v>5</v>
      </c>
      <c r="J1" s="23" t="s">
        <v>11</v>
      </c>
      <c r="K1" s="24" t="s">
        <v>6</v>
      </c>
      <c r="L1" s="21" t="s">
        <v>16</v>
      </c>
      <c r="M1" s="21" t="s">
        <v>17</v>
      </c>
      <c r="N1" s="21" t="s">
        <v>18</v>
      </c>
      <c r="P1" s="21" t="s">
        <v>19</v>
      </c>
      <c r="Q1" s="21" t="s">
        <v>20</v>
      </c>
    </row>
    <row r="2" spans="1:17">
      <c r="A2" s="21">
        <v>1</v>
      </c>
      <c r="B2" t="s">
        <v>7</v>
      </c>
      <c r="C2">
        <v>193</v>
      </c>
      <c r="D2">
        <v>24</v>
      </c>
      <c r="E2">
        <v>1</v>
      </c>
      <c r="F2" s="2">
        <f>SUM(C2:E2)</f>
        <v>218</v>
      </c>
      <c r="G2">
        <v>100</v>
      </c>
      <c r="H2">
        <v>31</v>
      </c>
      <c r="I2">
        <v>6</v>
      </c>
      <c r="J2" s="3">
        <f>SUM(G2:I2)</f>
        <v>137</v>
      </c>
      <c r="K2" s="1">
        <f>SUM(C2:E2,G2:I2)</f>
        <v>355</v>
      </c>
    </row>
    <row r="3" spans="1:17">
      <c r="B3" t="s">
        <v>9</v>
      </c>
      <c r="C3">
        <v>4</v>
      </c>
      <c r="D3">
        <v>0</v>
      </c>
      <c r="E3">
        <v>0</v>
      </c>
      <c r="F3" s="2">
        <f t="shared" ref="F3:F43" si="0">SUM(C3:E3)</f>
        <v>4</v>
      </c>
      <c r="G3">
        <v>2</v>
      </c>
      <c r="H3">
        <v>1</v>
      </c>
      <c r="I3">
        <v>0</v>
      </c>
      <c r="J3" s="3">
        <f t="shared" ref="J3:J31" si="1">SUM(G3:I3)</f>
        <v>3</v>
      </c>
      <c r="K3" s="1">
        <f>SUM(C3:E3,G3:I3)</f>
        <v>7</v>
      </c>
    </row>
    <row r="4" spans="1:17">
      <c r="B4" t="s">
        <v>8</v>
      </c>
      <c r="C4">
        <v>4.8159E-2</v>
      </c>
      <c r="D4">
        <v>4.2360000000000002E-3</v>
      </c>
      <c r="E4">
        <v>1.56E-4</v>
      </c>
      <c r="F4" s="2">
        <f t="shared" si="0"/>
        <v>5.2551E-2</v>
      </c>
      <c r="G4">
        <v>5.0429999999999997E-3</v>
      </c>
      <c r="H4">
        <v>1.8580000000000001E-3</v>
      </c>
      <c r="I4">
        <v>5.2099999999999998E-4</v>
      </c>
      <c r="J4" s="3">
        <f t="shared" si="1"/>
        <v>7.4219999999999998E-3</v>
      </c>
      <c r="K4" s="1">
        <f>SUM(C4:E4,G4:I4)</f>
        <v>5.9972999999999999E-2</v>
      </c>
      <c r="L4">
        <f>K3/K4</f>
        <v>116.71919030230271</v>
      </c>
      <c r="M4">
        <f>P4/K4</f>
        <v>46.854417821352946</v>
      </c>
      <c r="N4">
        <f>Q4/K4</f>
        <v>240.44153202274356</v>
      </c>
      <c r="P4">
        <v>2.81</v>
      </c>
      <c r="Q4">
        <v>14.42</v>
      </c>
    </row>
    <row r="5" spans="1:17">
      <c r="A5" s="21">
        <v>2</v>
      </c>
      <c r="B5" t="s">
        <v>7</v>
      </c>
      <c r="C5">
        <v>183</v>
      </c>
      <c r="D5">
        <v>23</v>
      </c>
      <c r="E5">
        <v>1</v>
      </c>
      <c r="F5" s="2">
        <f t="shared" si="0"/>
        <v>207</v>
      </c>
      <c r="G5">
        <v>91</v>
      </c>
      <c r="H5">
        <v>28</v>
      </c>
      <c r="I5">
        <v>7</v>
      </c>
      <c r="J5" s="3">
        <f t="shared" si="1"/>
        <v>126</v>
      </c>
      <c r="K5" s="1">
        <f>SUM(C5:E5,G5:I5)</f>
        <v>333</v>
      </c>
    </row>
    <row r="6" spans="1:17">
      <c r="B6" t="s">
        <v>9</v>
      </c>
      <c r="C6">
        <v>0</v>
      </c>
      <c r="D6">
        <v>0</v>
      </c>
      <c r="E6">
        <v>0</v>
      </c>
      <c r="F6" s="2">
        <f t="shared" si="0"/>
        <v>0</v>
      </c>
      <c r="G6">
        <v>1</v>
      </c>
      <c r="H6">
        <v>0</v>
      </c>
      <c r="I6">
        <v>0</v>
      </c>
      <c r="J6" s="3">
        <f t="shared" si="1"/>
        <v>1</v>
      </c>
      <c r="K6" s="1">
        <f>SUM(C6:E6,G6:I6)</f>
        <v>1</v>
      </c>
    </row>
    <row r="7" spans="1:17">
      <c r="B7" t="s">
        <v>8</v>
      </c>
      <c r="C7">
        <v>4.5898000000000001E-2</v>
      </c>
      <c r="D7">
        <v>4.0369999999999998E-3</v>
      </c>
      <c r="E7">
        <v>1.56E-4</v>
      </c>
      <c r="F7" s="2">
        <f t="shared" si="0"/>
        <v>5.0091000000000004E-2</v>
      </c>
      <c r="G7">
        <v>4.6909999999999999E-3</v>
      </c>
      <c r="H7">
        <v>1.704E-3</v>
      </c>
      <c r="I7">
        <v>5.8699999999999996E-4</v>
      </c>
      <c r="J7" s="3">
        <f t="shared" si="1"/>
        <v>6.9819999999999995E-3</v>
      </c>
      <c r="K7" s="1">
        <f>SUM(C7:E7,G7:I7)</f>
        <v>5.7072999999999999E-2</v>
      </c>
      <c r="L7">
        <f>K6/K7</f>
        <v>17.521419935871602</v>
      </c>
      <c r="M7">
        <f>P7/K7</f>
        <v>0.5256425980761481</v>
      </c>
      <c r="N7">
        <f>Q7/K7</f>
        <v>97.594309042804838</v>
      </c>
      <c r="P7">
        <v>0.03</v>
      </c>
      <c r="Q7">
        <v>5.57</v>
      </c>
    </row>
    <row r="8" spans="1:17">
      <c r="A8" s="21">
        <v>3</v>
      </c>
      <c r="B8" t="s">
        <v>7</v>
      </c>
      <c r="C8">
        <v>177</v>
      </c>
      <c r="D8">
        <v>24</v>
      </c>
      <c r="E8">
        <v>1</v>
      </c>
      <c r="F8" s="2">
        <f t="shared" si="0"/>
        <v>202</v>
      </c>
      <c r="G8">
        <v>85</v>
      </c>
      <c r="H8">
        <v>26</v>
      </c>
      <c r="I8">
        <v>8</v>
      </c>
      <c r="J8" s="3">
        <f t="shared" si="1"/>
        <v>119</v>
      </c>
      <c r="K8" s="1">
        <f>SUM(C8:E8,G8:I8)</f>
        <v>321</v>
      </c>
    </row>
    <row r="9" spans="1:17">
      <c r="B9" t="s">
        <v>9</v>
      </c>
      <c r="C9">
        <v>1</v>
      </c>
      <c r="D9">
        <v>0</v>
      </c>
      <c r="E9">
        <v>0</v>
      </c>
      <c r="F9" s="2">
        <f t="shared" si="0"/>
        <v>1</v>
      </c>
      <c r="G9">
        <v>0</v>
      </c>
      <c r="H9">
        <v>0</v>
      </c>
      <c r="I9">
        <v>0</v>
      </c>
      <c r="J9" s="3">
        <f t="shared" si="1"/>
        <v>0</v>
      </c>
      <c r="K9" s="1">
        <f>SUM(C9:E9,G9:I9)</f>
        <v>1</v>
      </c>
    </row>
    <row r="10" spans="1:17">
      <c r="B10" t="s">
        <v>8</v>
      </c>
      <c r="C10">
        <v>4.4470999999999997E-2</v>
      </c>
      <c r="D10">
        <v>4.3080000000000002E-3</v>
      </c>
      <c r="E10">
        <v>1.56E-4</v>
      </c>
      <c r="F10" s="2">
        <f t="shared" si="0"/>
        <v>4.8934999999999999E-2</v>
      </c>
      <c r="G10">
        <v>4.4060000000000002E-3</v>
      </c>
      <c r="H10">
        <v>1.578E-3</v>
      </c>
      <c r="I10">
        <v>6.7299999999999999E-4</v>
      </c>
      <c r="J10" s="3">
        <f t="shared" si="1"/>
        <v>6.6569999999999997E-3</v>
      </c>
      <c r="K10" s="1">
        <f>SUM(C10:E10,G10:I10)</f>
        <v>5.5592000000000003E-2</v>
      </c>
      <c r="L10">
        <f>K9/K10</f>
        <v>17.988199740969922</v>
      </c>
      <c r="M10">
        <f t="shared" ref="M10:M43" si="2">P10/K10</f>
        <v>0.5396459922290977</v>
      </c>
      <c r="N10">
        <f t="shared" ref="N10:N43" si="3">Q10/K10</f>
        <v>100.19427255720248</v>
      </c>
      <c r="P10">
        <v>0.03</v>
      </c>
      <c r="Q10">
        <v>5.57</v>
      </c>
    </row>
    <row r="11" spans="1:17">
      <c r="A11" s="21">
        <v>4</v>
      </c>
      <c r="B11" t="s">
        <v>7</v>
      </c>
      <c r="C11">
        <v>165</v>
      </c>
      <c r="D11">
        <v>23</v>
      </c>
      <c r="E11">
        <v>2</v>
      </c>
      <c r="F11" s="2">
        <f t="shared" si="0"/>
        <v>190</v>
      </c>
      <c r="G11">
        <v>81</v>
      </c>
      <c r="H11">
        <v>26</v>
      </c>
      <c r="I11">
        <v>7</v>
      </c>
      <c r="J11" s="3">
        <f t="shared" si="1"/>
        <v>114</v>
      </c>
      <c r="K11" s="1">
        <f>SUM(C11:E11,G11:I11)</f>
        <v>304</v>
      </c>
    </row>
    <row r="12" spans="1:17">
      <c r="B12" t="s">
        <v>9</v>
      </c>
      <c r="C12">
        <v>0</v>
      </c>
      <c r="D12">
        <v>0</v>
      </c>
      <c r="E12">
        <v>0</v>
      </c>
      <c r="F12" s="2">
        <f t="shared" si="0"/>
        <v>0</v>
      </c>
      <c r="G12">
        <v>0</v>
      </c>
      <c r="H12">
        <v>0</v>
      </c>
      <c r="I12">
        <v>0</v>
      </c>
      <c r="J12" s="3">
        <f t="shared" si="1"/>
        <v>0</v>
      </c>
      <c r="K12" s="1">
        <f>SUM(C12:E12,G12:I12)</f>
        <v>0</v>
      </c>
    </row>
    <row r="13" spans="1:17">
      <c r="B13" t="s">
        <v>8</v>
      </c>
      <c r="C13">
        <v>4.2051999999999999E-2</v>
      </c>
      <c r="D13">
        <v>4.1999999999999997E-3</v>
      </c>
      <c r="E13">
        <v>2.5900000000000001E-4</v>
      </c>
      <c r="F13" s="2">
        <f t="shared" si="0"/>
        <v>4.6511000000000004E-2</v>
      </c>
      <c r="G13">
        <v>4.2119999999999996E-3</v>
      </c>
      <c r="H13">
        <v>1.572E-3</v>
      </c>
      <c r="I13">
        <v>6.0700000000000001E-4</v>
      </c>
      <c r="J13" s="3">
        <f t="shared" si="1"/>
        <v>6.3909999999999991E-3</v>
      </c>
      <c r="K13" s="1">
        <f>SUM(C13:E13,G13:I13)</f>
        <v>5.2902000000000005E-2</v>
      </c>
      <c r="L13">
        <f>K12/K13</f>
        <v>0</v>
      </c>
      <c r="M13">
        <f t="shared" si="2"/>
        <v>0</v>
      </c>
      <c r="N13">
        <f t="shared" si="3"/>
        <v>56.708631053646357</v>
      </c>
      <c r="P13">
        <v>0</v>
      </c>
      <c r="Q13">
        <v>3</v>
      </c>
    </row>
    <row r="14" spans="1:17">
      <c r="A14" s="21">
        <v>5</v>
      </c>
      <c r="B14" t="s">
        <v>7</v>
      </c>
      <c r="C14">
        <v>150</v>
      </c>
      <c r="D14">
        <v>24</v>
      </c>
      <c r="E14">
        <v>2</v>
      </c>
      <c r="F14" s="2">
        <f t="shared" si="0"/>
        <v>176</v>
      </c>
      <c r="G14">
        <v>75</v>
      </c>
      <c r="H14">
        <v>24</v>
      </c>
      <c r="I14">
        <v>9</v>
      </c>
      <c r="J14" s="3">
        <f t="shared" si="1"/>
        <v>108</v>
      </c>
      <c r="K14" s="1">
        <f>SUM(C14:E14,G14:I14)</f>
        <v>284</v>
      </c>
    </row>
    <row r="15" spans="1:17">
      <c r="B15" t="s">
        <v>9</v>
      </c>
      <c r="C15">
        <v>0</v>
      </c>
      <c r="D15">
        <v>1</v>
      </c>
      <c r="E15">
        <v>0</v>
      </c>
      <c r="F15" s="2">
        <f t="shared" si="0"/>
        <v>1</v>
      </c>
      <c r="G15">
        <v>0</v>
      </c>
      <c r="H15">
        <v>0</v>
      </c>
      <c r="I15">
        <v>0</v>
      </c>
      <c r="J15" s="3">
        <f t="shared" si="1"/>
        <v>0</v>
      </c>
      <c r="K15" s="1">
        <f>SUM(C15:E15,G15:I15)</f>
        <v>1</v>
      </c>
    </row>
    <row r="16" spans="1:17">
      <c r="B16" t="s">
        <v>8</v>
      </c>
      <c r="C16">
        <v>3.8707999999999999E-2</v>
      </c>
      <c r="D16">
        <v>4.4349999999999997E-3</v>
      </c>
      <c r="E16">
        <v>2.5900000000000001E-4</v>
      </c>
      <c r="F16" s="2">
        <f t="shared" si="0"/>
        <v>4.3402000000000003E-2</v>
      </c>
      <c r="G16">
        <v>3.9329999999999999E-3</v>
      </c>
      <c r="H16">
        <v>1.446E-3</v>
      </c>
      <c r="I16">
        <v>7.6599999999999997E-4</v>
      </c>
      <c r="J16" s="3">
        <f t="shared" si="1"/>
        <v>6.1450000000000003E-3</v>
      </c>
      <c r="K16" s="1">
        <f>SUM(C16:E16,G16:I16)</f>
        <v>4.9547000000000008E-2</v>
      </c>
      <c r="L16">
        <f>K15/K16</f>
        <v>20.182856681534702</v>
      </c>
      <c r="M16">
        <f t="shared" si="2"/>
        <v>0.605485700446041</v>
      </c>
      <c r="N16">
        <f t="shared" si="3"/>
        <v>112.41851171614829</v>
      </c>
      <c r="P16">
        <v>0.03</v>
      </c>
      <c r="Q16">
        <v>5.57</v>
      </c>
    </row>
    <row r="17" spans="1:17">
      <c r="A17" s="21">
        <v>6</v>
      </c>
      <c r="B17" t="s">
        <v>7</v>
      </c>
      <c r="C17">
        <v>143</v>
      </c>
      <c r="D17">
        <v>18</v>
      </c>
      <c r="E17">
        <v>3</v>
      </c>
      <c r="F17" s="2">
        <f t="shared" si="0"/>
        <v>164</v>
      </c>
      <c r="G17">
        <v>67</v>
      </c>
      <c r="H17">
        <v>23</v>
      </c>
      <c r="I17">
        <v>9</v>
      </c>
      <c r="J17" s="3">
        <f t="shared" si="1"/>
        <v>99</v>
      </c>
      <c r="K17" s="1">
        <f>SUM(C17:E17,G17:I17)</f>
        <v>263</v>
      </c>
    </row>
    <row r="18" spans="1:17">
      <c r="B18" t="s">
        <v>9</v>
      </c>
      <c r="C18">
        <v>0</v>
      </c>
      <c r="D18">
        <v>1</v>
      </c>
      <c r="E18">
        <v>0</v>
      </c>
      <c r="F18" s="2">
        <f t="shared" si="0"/>
        <v>1</v>
      </c>
      <c r="G18">
        <v>0</v>
      </c>
      <c r="H18">
        <v>0</v>
      </c>
      <c r="I18">
        <v>0</v>
      </c>
      <c r="J18" s="3">
        <f t="shared" si="1"/>
        <v>0</v>
      </c>
      <c r="K18" s="1">
        <f>SUM(C18:E18,G18:I18)</f>
        <v>1</v>
      </c>
    </row>
    <row r="19" spans="1:17">
      <c r="B19" t="s">
        <v>8</v>
      </c>
      <c r="C19">
        <v>3.7304999999999998E-2</v>
      </c>
      <c r="D19">
        <v>3.2669999999999999E-3</v>
      </c>
      <c r="E19">
        <v>4.3899999999999999E-4</v>
      </c>
      <c r="F19" s="2">
        <f t="shared" si="0"/>
        <v>4.1010999999999999E-2</v>
      </c>
      <c r="G19">
        <v>3.4680000000000002E-3</v>
      </c>
      <c r="H19">
        <v>1.3159999999999999E-3</v>
      </c>
      <c r="I19">
        <v>7.6400000000000003E-4</v>
      </c>
      <c r="J19" s="3">
        <f t="shared" si="1"/>
        <v>5.548E-3</v>
      </c>
      <c r="K19" s="1">
        <f>SUM(C19:E19,G19:I19)</f>
        <v>4.6558999999999996E-2</v>
      </c>
      <c r="L19">
        <f>K18/K19</f>
        <v>21.478124530166028</v>
      </c>
      <c r="M19">
        <f t="shared" si="2"/>
        <v>0.64434373590498084</v>
      </c>
      <c r="N19">
        <f t="shared" si="3"/>
        <v>119.63315363302478</v>
      </c>
      <c r="P19">
        <v>0.03</v>
      </c>
      <c r="Q19">
        <v>5.57</v>
      </c>
    </row>
    <row r="20" spans="1:17">
      <c r="A20" s="21">
        <v>7</v>
      </c>
      <c r="B20" t="s">
        <v>7</v>
      </c>
      <c r="C20">
        <v>134</v>
      </c>
      <c r="D20">
        <v>16</v>
      </c>
      <c r="E20">
        <v>3</v>
      </c>
      <c r="F20" s="2">
        <f t="shared" si="0"/>
        <v>153</v>
      </c>
      <c r="G20">
        <v>61</v>
      </c>
      <c r="H20">
        <v>21</v>
      </c>
      <c r="I20">
        <v>6</v>
      </c>
      <c r="J20" s="3">
        <f t="shared" si="1"/>
        <v>88</v>
      </c>
      <c r="K20" s="1">
        <f>SUM(C20:E20,G20:I20)</f>
        <v>241</v>
      </c>
    </row>
    <row r="21" spans="1:17">
      <c r="B21" t="s">
        <v>9</v>
      </c>
      <c r="C21">
        <v>0</v>
      </c>
      <c r="D21">
        <v>0</v>
      </c>
      <c r="E21">
        <v>0</v>
      </c>
      <c r="F21" s="2">
        <f t="shared" si="0"/>
        <v>0</v>
      </c>
      <c r="G21">
        <v>0</v>
      </c>
      <c r="H21">
        <v>0</v>
      </c>
      <c r="I21">
        <v>0</v>
      </c>
      <c r="J21" s="3">
        <f t="shared" si="1"/>
        <v>0</v>
      </c>
      <c r="K21" s="1">
        <f>SUM(C21:E21,G21:I21)</f>
        <v>0</v>
      </c>
    </row>
    <row r="22" spans="1:17">
      <c r="B22" t="s">
        <v>8</v>
      </c>
      <c r="C22">
        <v>3.5595000000000002E-2</v>
      </c>
      <c r="D22">
        <v>2.9380000000000001E-3</v>
      </c>
      <c r="E22">
        <v>4.3899999999999999E-4</v>
      </c>
      <c r="F22" s="2">
        <f t="shared" si="0"/>
        <v>3.8972000000000007E-2</v>
      </c>
      <c r="G22">
        <v>3.212E-3</v>
      </c>
      <c r="H22">
        <v>1.2340000000000001E-3</v>
      </c>
      <c r="I22">
        <v>5.2300000000000003E-4</v>
      </c>
      <c r="J22" s="3">
        <f t="shared" si="1"/>
        <v>4.9690000000000003E-3</v>
      </c>
      <c r="K22" s="1">
        <f>SUM(C22:E22,G22:I22)</f>
        <v>4.3941000000000008E-2</v>
      </c>
      <c r="L22">
        <f>K21/K22</f>
        <v>0</v>
      </c>
      <c r="M22">
        <f t="shared" si="2"/>
        <v>0</v>
      </c>
      <c r="N22">
        <f t="shared" si="3"/>
        <v>68.273366559705053</v>
      </c>
      <c r="P22">
        <v>0</v>
      </c>
      <c r="Q22">
        <v>3</v>
      </c>
    </row>
    <row r="23" spans="1:17">
      <c r="A23" s="21">
        <v>8</v>
      </c>
      <c r="B23" t="s">
        <v>7</v>
      </c>
      <c r="C23">
        <v>121</v>
      </c>
      <c r="D23">
        <v>13</v>
      </c>
      <c r="E23">
        <v>3</v>
      </c>
      <c r="F23" s="2">
        <f t="shared" si="0"/>
        <v>137</v>
      </c>
      <c r="G23">
        <v>53</v>
      </c>
      <c r="H23">
        <v>24</v>
      </c>
      <c r="I23">
        <v>6</v>
      </c>
      <c r="J23" s="3">
        <f t="shared" si="1"/>
        <v>83</v>
      </c>
      <c r="K23" s="1">
        <f>SUM(C23:E23,G23:I23)</f>
        <v>220</v>
      </c>
    </row>
    <row r="24" spans="1:17">
      <c r="B24" t="s">
        <v>9</v>
      </c>
      <c r="C24">
        <v>0</v>
      </c>
      <c r="D24">
        <v>0</v>
      </c>
      <c r="E24">
        <v>0</v>
      </c>
      <c r="F24" s="2">
        <f t="shared" si="0"/>
        <v>0</v>
      </c>
      <c r="G24">
        <v>0</v>
      </c>
      <c r="H24">
        <v>0</v>
      </c>
      <c r="I24">
        <v>0</v>
      </c>
      <c r="J24" s="3">
        <f t="shared" si="1"/>
        <v>0</v>
      </c>
      <c r="K24" s="1">
        <f>SUM(C24:E24,G24:I24)</f>
        <v>0</v>
      </c>
    </row>
    <row r="25" spans="1:17">
      <c r="B25" t="s">
        <v>8</v>
      </c>
      <c r="C25">
        <v>3.2370999999999997E-2</v>
      </c>
      <c r="D25">
        <v>2.2659999999999998E-3</v>
      </c>
      <c r="E25">
        <v>4.3899999999999999E-4</v>
      </c>
      <c r="F25" s="2">
        <f t="shared" si="0"/>
        <v>3.5075999999999996E-2</v>
      </c>
      <c r="G25">
        <v>2.8050000000000002E-3</v>
      </c>
      <c r="H25">
        <v>1.4170000000000001E-3</v>
      </c>
      <c r="I25">
        <v>5.2300000000000003E-4</v>
      </c>
      <c r="J25" s="3">
        <f t="shared" si="1"/>
        <v>4.7450000000000001E-3</v>
      </c>
      <c r="K25" s="1">
        <f>SUM(C25:E25,G25:I25)</f>
        <v>3.9821000000000002E-2</v>
      </c>
      <c r="L25">
        <f>K24/K25</f>
        <v>0</v>
      </c>
      <c r="M25">
        <f t="shared" si="2"/>
        <v>0</v>
      </c>
      <c r="N25">
        <f t="shared" si="3"/>
        <v>75.337133673187509</v>
      </c>
      <c r="P25">
        <v>0</v>
      </c>
      <c r="Q25">
        <v>3</v>
      </c>
    </row>
    <row r="26" spans="1:17">
      <c r="A26" s="21">
        <v>9</v>
      </c>
      <c r="B26" t="s">
        <v>7</v>
      </c>
      <c r="C26">
        <v>105</v>
      </c>
      <c r="D26">
        <v>16</v>
      </c>
      <c r="E26">
        <v>2</v>
      </c>
      <c r="F26" s="2">
        <f t="shared" si="0"/>
        <v>123</v>
      </c>
      <c r="G26">
        <v>41</v>
      </c>
      <c r="H26">
        <v>23</v>
      </c>
      <c r="I26">
        <v>6</v>
      </c>
      <c r="J26" s="3">
        <f t="shared" si="1"/>
        <v>70</v>
      </c>
      <c r="K26" s="1">
        <f>SUM(C26:E26,G26:I26)</f>
        <v>193</v>
      </c>
    </row>
    <row r="27" spans="1:17">
      <c r="B27" t="s">
        <v>9</v>
      </c>
      <c r="C27">
        <v>1</v>
      </c>
      <c r="D27">
        <v>0</v>
      </c>
      <c r="E27">
        <v>0</v>
      </c>
      <c r="F27" s="2">
        <f t="shared" si="0"/>
        <v>1</v>
      </c>
      <c r="G27">
        <v>0</v>
      </c>
      <c r="H27">
        <v>0</v>
      </c>
      <c r="I27">
        <v>0</v>
      </c>
      <c r="J27" s="3">
        <f t="shared" si="1"/>
        <v>0</v>
      </c>
      <c r="K27" s="1">
        <f>SUM(C27:E27,G27:I27)</f>
        <v>1</v>
      </c>
    </row>
    <row r="28" spans="1:17">
      <c r="B28" t="s">
        <v>8</v>
      </c>
      <c r="C28">
        <v>2.7767E-2</v>
      </c>
      <c r="D28">
        <v>2.8540000000000002E-3</v>
      </c>
      <c r="E28">
        <v>2.8299999999999999E-4</v>
      </c>
      <c r="F28" s="2">
        <f t="shared" si="0"/>
        <v>3.0903999999999997E-2</v>
      </c>
      <c r="G28">
        <v>2.0449999999999999E-3</v>
      </c>
      <c r="H28">
        <v>1.3370000000000001E-3</v>
      </c>
      <c r="I28">
        <v>5.2300000000000003E-4</v>
      </c>
      <c r="J28" s="3">
        <f t="shared" si="1"/>
        <v>3.9050000000000001E-3</v>
      </c>
      <c r="K28" s="1">
        <f>SUM(C28:E28,G28:I28)</f>
        <v>3.4809E-2</v>
      </c>
      <c r="L28">
        <f>K27/K28</f>
        <v>28.728202476371052</v>
      </c>
      <c r="M28">
        <f t="shared" si="2"/>
        <v>0.86184607429113158</v>
      </c>
      <c r="N28">
        <f t="shared" si="3"/>
        <v>160.01608779338679</v>
      </c>
      <c r="P28">
        <v>0.03</v>
      </c>
      <c r="Q28">
        <v>5.57</v>
      </c>
    </row>
    <row r="29" spans="1:17">
      <c r="A29" s="21">
        <v>10</v>
      </c>
      <c r="B29" t="s">
        <v>7</v>
      </c>
      <c r="C29">
        <v>93</v>
      </c>
      <c r="D29">
        <v>16</v>
      </c>
      <c r="E29">
        <v>1</v>
      </c>
      <c r="F29" s="2">
        <f t="shared" si="0"/>
        <v>110</v>
      </c>
      <c r="G29">
        <v>36</v>
      </c>
      <c r="H29">
        <v>23</v>
      </c>
      <c r="I29">
        <v>4</v>
      </c>
      <c r="J29" s="3">
        <f t="shared" si="1"/>
        <v>63</v>
      </c>
      <c r="K29" s="1">
        <f>SUM(C29:E29,G29:I29)</f>
        <v>173</v>
      </c>
    </row>
    <row r="30" spans="1:17">
      <c r="B30" t="s">
        <v>9</v>
      </c>
      <c r="C30">
        <v>0</v>
      </c>
      <c r="D30">
        <v>0</v>
      </c>
      <c r="E30">
        <v>0</v>
      </c>
      <c r="F30" s="2">
        <f t="shared" si="0"/>
        <v>0</v>
      </c>
      <c r="G30">
        <v>0</v>
      </c>
      <c r="H30">
        <v>0</v>
      </c>
      <c r="I30">
        <v>0</v>
      </c>
      <c r="J30" s="3">
        <f t="shared" si="1"/>
        <v>0</v>
      </c>
      <c r="K30" s="1">
        <f>SUM(C30:E30,G30:I30)</f>
        <v>0</v>
      </c>
    </row>
    <row r="31" spans="1:17" ht="15.75" thickBot="1">
      <c r="B31" t="s">
        <v>8</v>
      </c>
      <c r="C31">
        <v>2.4684999999999999E-2</v>
      </c>
      <c r="D31">
        <v>2.8600000000000001E-3</v>
      </c>
      <c r="E31">
        <v>1.8000000000000001E-4</v>
      </c>
      <c r="F31" s="2">
        <f t="shared" si="0"/>
        <v>2.7725E-2</v>
      </c>
      <c r="G31">
        <v>1.7780000000000001E-3</v>
      </c>
      <c r="H31">
        <v>1.3519999999999999E-3</v>
      </c>
      <c r="I31">
        <v>3.2499999999999999E-4</v>
      </c>
      <c r="J31" s="3">
        <f t="shared" si="1"/>
        <v>3.4549999999999997E-3</v>
      </c>
      <c r="K31" s="1">
        <f>SUM(C31:E31,G31:I31)</f>
        <v>3.1179999999999999E-2</v>
      </c>
      <c r="L31">
        <f>K30/K31</f>
        <v>0</v>
      </c>
      <c r="M31">
        <f t="shared" si="2"/>
        <v>0</v>
      </c>
      <c r="N31">
        <f t="shared" si="3"/>
        <v>96.215522771007059</v>
      </c>
      <c r="P31">
        <v>0</v>
      </c>
      <c r="Q31">
        <v>3</v>
      </c>
    </row>
    <row r="32" spans="1:17">
      <c r="A32" s="25" t="s">
        <v>12</v>
      </c>
      <c r="B32" s="4" t="s">
        <v>7</v>
      </c>
      <c r="C32" s="4">
        <v>193</v>
      </c>
      <c r="D32" s="4">
        <v>24</v>
      </c>
      <c r="E32" s="4">
        <v>1</v>
      </c>
      <c r="F32" s="5">
        <f>SUM(C32:E32)</f>
        <v>218</v>
      </c>
      <c r="G32" s="4">
        <v>100</v>
      </c>
      <c r="H32" s="4">
        <v>31</v>
      </c>
      <c r="I32" s="4">
        <v>6</v>
      </c>
      <c r="J32" s="6">
        <f>SUM(G32:I32)</f>
        <v>137</v>
      </c>
      <c r="K32" s="7">
        <f>SUM(C32:E32,G32:I32)</f>
        <v>355</v>
      </c>
    </row>
    <row r="33" spans="1:17">
      <c r="A33" s="26"/>
      <c r="B33" s="8" t="s">
        <v>9</v>
      </c>
      <c r="C33" s="8">
        <v>4</v>
      </c>
      <c r="D33" s="8">
        <v>0</v>
      </c>
      <c r="E33" s="8">
        <v>0</v>
      </c>
      <c r="F33" s="9">
        <f t="shared" si="0"/>
        <v>4</v>
      </c>
      <c r="G33" s="8">
        <v>2</v>
      </c>
      <c r="H33" s="8">
        <v>1</v>
      </c>
      <c r="I33" s="8">
        <v>0</v>
      </c>
      <c r="J33" s="10">
        <f t="shared" ref="J33:J34" si="4">SUM(G33:I33)</f>
        <v>3</v>
      </c>
      <c r="K33" s="11">
        <f>SUM(C33:E33,G33:I33)</f>
        <v>7</v>
      </c>
    </row>
    <row r="34" spans="1:17" ht="15.75" thickBot="1">
      <c r="A34" s="27"/>
      <c r="B34" s="12" t="s">
        <v>8</v>
      </c>
      <c r="C34" s="12">
        <v>4.8159E-2</v>
      </c>
      <c r="D34" s="12">
        <v>4.2360000000000002E-3</v>
      </c>
      <c r="E34" s="12">
        <v>1.56E-4</v>
      </c>
      <c r="F34" s="13">
        <f t="shared" si="0"/>
        <v>5.2551E-2</v>
      </c>
      <c r="G34" s="12">
        <v>5.0429999999999997E-3</v>
      </c>
      <c r="H34" s="12">
        <v>1.8580000000000001E-3</v>
      </c>
      <c r="I34" s="12">
        <v>5.2099999999999998E-4</v>
      </c>
      <c r="J34" s="14">
        <f t="shared" si="4"/>
        <v>7.4219999999999998E-3</v>
      </c>
      <c r="K34" s="15">
        <f>SUM(C34:E34,G34:I34)</f>
        <v>5.9972999999999999E-2</v>
      </c>
      <c r="L34">
        <f>K33/K34</f>
        <v>116.71919030230271</v>
      </c>
      <c r="M34">
        <f t="shared" si="2"/>
        <v>46.854417821352946</v>
      </c>
      <c r="N34">
        <f t="shared" si="3"/>
        <v>240.44153202274356</v>
      </c>
      <c r="P34">
        <v>2.81</v>
      </c>
      <c r="Q34">
        <v>14.42</v>
      </c>
    </row>
    <row r="35" spans="1:17">
      <c r="A35" s="25" t="s">
        <v>13</v>
      </c>
      <c r="B35" s="4" t="s">
        <v>7</v>
      </c>
      <c r="C35" s="4">
        <f>SUM(C5,C8,C11,C14)</f>
        <v>675</v>
      </c>
      <c r="D35" s="4">
        <f t="shared" ref="D35:K35" si="5">SUM(D5,D8,D11,D14)</f>
        <v>94</v>
      </c>
      <c r="E35" s="4">
        <f t="shared" si="5"/>
        <v>6</v>
      </c>
      <c r="F35" s="5">
        <f t="shared" ref="F35" si="6">SUM(F5,F8,F11,F14)</f>
        <v>775</v>
      </c>
      <c r="G35" s="4">
        <f t="shared" si="5"/>
        <v>332</v>
      </c>
      <c r="H35" s="4">
        <f t="shared" si="5"/>
        <v>104</v>
      </c>
      <c r="I35" s="4">
        <f t="shared" si="5"/>
        <v>31</v>
      </c>
      <c r="J35" s="18">
        <f t="shared" si="5"/>
        <v>467</v>
      </c>
      <c r="K35" s="7">
        <f t="shared" si="5"/>
        <v>1242</v>
      </c>
    </row>
    <row r="36" spans="1:17">
      <c r="A36" s="26"/>
      <c r="B36" s="8" t="s">
        <v>9</v>
      </c>
      <c r="C36" s="8">
        <f t="shared" ref="C36:K37" si="7">SUM(C6,C9,C12,C15)</f>
        <v>1</v>
      </c>
      <c r="D36" s="8">
        <f t="shared" si="7"/>
        <v>1</v>
      </c>
      <c r="E36" s="8">
        <f t="shared" si="7"/>
        <v>0</v>
      </c>
      <c r="F36" s="9">
        <f t="shared" ref="F36" si="8">SUM(F6,F9,F12,F15)</f>
        <v>2</v>
      </c>
      <c r="G36" s="8">
        <f>SUM(G6,G9,G12,G15)</f>
        <v>1</v>
      </c>
      <c r="H36" s="8">
        <f t="shared" si="7"/>
        <v>0</v>
      </c>
      <c r="I36" s="8">
        <f t="shared" si="7"/>
        <v>0</v>
      </c>
      <c r="J36" s="19">
        <f t="shared" si="7"/>
        <v>1</v>
      </c>
      <c r="K36" s="11">
        <f t="shared" si="7"/>
        <v>3</v>
      </c>
    </row>
    <row r="37" spans="1:17" ht="15.75" thickBot="1">
      <c r="A37" s="27"/>
      <c r="B37" s="12" t="s">
        <v>8</v>
      </c>
      <c r="C37" s="12">
        <f t="shared" si="7"/>
        <v>0.171129</v>
      </c>
      <c r="D37" s="12">
        <f t="shared" si="7"/>
        <v>1.6980000000000002E-2</v>
      </c>
      <c r="E37" s="12">
        <f t="shared" si="7"/>
        <v>8.3000000000000001E-4</v>
      </c>
      <c r="F37" s="13">
        <f t="shared" ref="F37" si="9">SUM(F7,F10,F13,F16)</f>
        <v>0.188939</v>
      </c>
      <c r="G37" s="12">
        <f t="shared" si="7"/>
        <v>1.7242E-2</v>
      </c>
      <c r="H37" s="12">
        <f t="shared" si="7"/>
        <v>6.3000000000000009E-3</v>
      </c>
      <c r="I37" s="12">
        <f t="shared" si="7"/>
        <v>2.6329999999999999E-3</v>
      </c>
      <c r="J37" s="20">
        <f t="shared" si="7"/>
        <v>2.6175E-2</v>
      </c>
      <c r="K37" s="15">
        <f t="shared" si="7"/>
        <v>0.21511400000000003</v>
      </c>
      <c r="L37" s="28">
        <f>K36/K37</f>
        <v>13.946093699154865</v>
      </c>
      <c r="M37">
        <f t="shared" si="2"/>
        <v>2.8821926978253387</v>
      </c>
      <c r="N37">
        <f t="shared" si="3"/>
        <v>40.769080580529383</v>
      </c>
      <c r="P37">
        <v>0.62</v>
      </c>
      <c r="Q37">
        <v>8.77</v>
      </c>
    </row>
    <row r="38" spans="1:17">
      <c r="A38" s="25" t="s">
        <v>14</v>
      </c>
      <c r="B38" s="4" t="s">
        <v>7</v>
      </c>
      <c r="C38" s="4">
        <f>SUM(C2,C5,C8,C11,C14)</f>
        <v>868</v>
      </c>
      <c r="D38" s="4">
        <f t="shared" ref="D38:K38" si="10">SUM(D2,D5,D8,D11,D14)</f>
        <v>118</v>
      </c>
      <c r="E38" s="4">
        <f t="shared" si="10"/>
        <v>7</v>
      </c>
      <c r="F38" s="5">
        <f t="shared" ref="F38" si="11">SUM(F2,F5,F8,F11,F14)</f>
        <v>993</v>
      </c>
      <c r="G38" s="4">
        <f t="shared" si="10"/>
        <v>432</v>
      </c>
      <c r="H38" s="4">
        <f t="shared" si="10"/>
        <v>135</v>
      </c>
      <c r="I38" s="4">
        <f t="shared" si="10"/>
        <v>37</v>
      </c>
      <c r="J38" s="18">
        <f t="shared" si="10"/>
        <v>604</v>
      </c>
      <c r="K38" s="7">
        <f>SUM(K2,K5,K8,K11,K14)</f>
        <v>1597</v>
      </c>
    </row>
    <row r="39" spans="1:17">
      <c r="A39" s="26"/>
      <c r="B39" s="8" t="s">
        <v>9</v>
      </c>
      <c r="C39" s="8">
        <f t="shared" ref="C39:K40" si="12">SUM(C3,C6,C9,C12,C15)</f>
        <v>5</v>
      </c>
      <c r="D39" s="8">
        <f t="shared" si="12"/>
        <v>1</v>
      </c>
      <c r="E39" s="8">
        <f t="shared" si="12"/>
        <v>0</v>
      </c>
      <c r="F39" s="9">
        <f t="shared" ref="F39" si="13">SUM(F3,F6,F9,F12,F15)</f>
        <v>6</v>
      </c>
      <c r="G39" s="8">
        <f t="shared" si="12"/>
        <v>3</v>
      </c>
      <c r="H39" s="8">
        <f t="shared" si="12"/>
        <v>1</v>
      </c>
      <c r="I39" s="8">
        <f t="shared" si="12"/>
        <v>0</v>
      </c>
      <c r="J39" s="19">
        <f t="shared" si="12"/>
        <v>4</v>
      </c>
      <c r="K39" s="11">
        <f t="shared" si="12"/>
        <v>10</v>
      </c>
    </row>
    <row r="40" spans="1:17" ht="15.75" thickBot="1">
      <c r="A40" s="27"/>
      <c r="B40" s="12" t="s">
        <v>8</v>
      </c>
      <c r="C40" s="12">
        <f t="shared" si="12"/>
        <v>0.21928799999999998</v>
      </c>
      <c r="D40" s="12">
        <f t="shared" si="12"/>
        <v>2.1215999999999999E-2</v>
      </c>
      <c r="E40" s="12">
        <f t="shared" si="12"/>
        <v>9.859999999999999E-4</v>
      </c>
      <c r="F40" s="13">
        <f t="shared" ref="F40" si="14">SUM(F4,F7,F10,F13,F16)</f>
        <v>0.24149000000000001</v>
      </c>
      <c r="G40" s="12">
        <f t="shared" si="12"/>
        <v>2.2284999999999999E-2</v>
      </c>
      <c r="H40" s="12">
        <f t="shared" si="12"/>
        <v>8.1580000000000003E-3</v>
      </c>
      <c r="I40" s="12">
        <f t="shared" si="12"/>
        <v>3.1539999999999997E-3</v>
      </c>
      <c r="J40" s="20">
        <f t="shared" si="12"/>
        <v>3.3596999999999995E-2</v>
      </c>
      <c r="K40" s="15">
        <f t="shared" si="12"/>
        <v>0.27508700000000003</v>
      </c>
      <c r="L40" s="28">
        <f>K39/K40</f>
        <v>36.352135869743023</v>
      </c>
      <c r="M40">
        <f t="shared" si="2"/>
        <v>17.449025217476649</v>
      </c>
      <c r="N40">
        <f t="shared" si="3"/>
        <v>66.851577864457425</v>
      </c>
      <c r="P40">
        <v>4.8</v>
      </c>
      <c r="Q40">
        <v>18.39</v>
      </c>
    </row>
    <row r="41" spans="1:17">
      <c r="A41" s="25" t="s">
        <v>15</v>
      </c>
      <c r="B41" s="4" t="s">
        <v>7</v>
      </c>
      <c r="C41" s="4">
        <f>SUM(C2,C5,C8,C11,C14,C17,C20,C23,C26,C29)</f>
        <v>1464</v>
      </c>
      <c r="D41" s="4">
        <f t="shared" ref="D41:K41" si="15">SUM(D2,D5,D8,D11,D14,D17,D20,D23,D26,D29)</f>
        <v>197</v>
      </c>
      <c r="E41" s="4">
        <f t="shared" si="15"/>
        <v>19</v>
      </c>
      <c r="F41" s="5">
        <f t="shared" ref="F41" si="16">SUM(F2,F5,F8,F11,F14,F17,F20,F23,F26,F29)</f>
        <v>1680</v>
      </c>
      <c r="G41" s="4">
        <f t="shared" si="15"/>
        <v>690</v>
      </c>
      <c r="H41" s="4">
        <f t="shared" si="15"/>
        <v>249</v>
      </c>
      <c r="I41" s="4">
        <f t="shared" si="15"/>
        <v>68</v>
      </c>
      <c r="J41" s="18">
        <f t="shared" si="15"/>
        <v>1007</v>
      </c>
      <c r="K41" s="7">
        <f t="shared" si="15"/>
        <v>2687</v>
      </c>
    </row>
    <row r="42" spans="1:17">
      <c r="A42" s="26"/>
      <c r="B42" s="8" t="s">
        <v>9</v>
      </c>
      <c r="C42" s="8">
        <f t="shared" ref="C42:K43" si="17">SUM(C3,C6,C9,C12,C15,C18,C21,C24,C27,C30)</f>
        <v>6</v>
      </c>
      <c r="D42" s="8">
        <f t="shared" si="17"/>
        <v>2</v>
      </c>
      <c r="E42" s="8">
        <f t="shared" si="17"/>
        <v>0</v>
      </c>
      <c r="F42" s="9">
        <f t="shared" ref="F42" si="18">SUM(F3,F6,F9,F12,F15,F18,F21,F24,F27,F30)</f>
        <v>8</v>
      </c>
      <c r="G42" s="8">
        <f t="shared" si="17"/>
        <v>3</v>
      </c>
      <c r="H42" s="8">
        <f t="shared" si="17"/>
        <v>1</v>
      </c>
      <c r="I42" s="8">
        <f t="shared" si="17"/>
        <v>0</v>
      </c>
      <c r="J42" s="19">
        <f t="shared" si="17"/>
        <v>4</v>
      </c>
      <c r="K42" s="11">
        <f>SUM(K3,K6,K9,K12,K15,K18,K21,K24,K27,K30)</f>
        <v>12</v>
      </c>
    </row>
    <row r="43" spans="1:17" ht="15.75" thickBot="1">
      <c r="A43" s="27"/>
      <c r="B43" s="12" t="s">
        <v>8</v>
      </c>
      <c r="C43" s="12">
        <f t="shared" si="17"/>
        <v>0.37701099999999993</v>
      </c>
      <c r="D43" s="12">
        <f t="shared" si="17"/>
        <v>3.5401000000000002E-2</v>
      </c>
      <c r="E43" s="12">
        <f t="shared" si="17"/>
        <v>2.7659999999999998E-3</v>
      </c>
      <c r="F43" s="13">
        <f t="shared" ref="F43" si="19">SUM(F4,F7,F10,F13,F16,F19,F22,F25,F28,F31)</f>
        <v>0.41517799999999999</v>
      </c>
      <c r="G43" s="12">
        <f t="shared" si="17"/>
        <v>3.5593E-2</v>
      </c>
      <c r="H43" s="12">
        <f t="shared" si="17"/>
        <v>1.4814000000000001E-2</v>
      </c>
      <c r="I43" s="12">
        <f t="shared" si="17"/>
        <v>5.8119999999999995E-3</v>
      </c>
      <c r="J43" s="20">
        <f t="shared" si="17"/>
        <v>5.6218999999999991E-2</v>
      </c>
      <c r="K43" s="15">
        <f t="shared" si="17"/>
        <v>0.47139700000000001</v>
      </c>
      <c r="L43" s="29">
        <f>K42/K43</f>
        <v>25.456250251910809</v>
      </c>
      <c r="M43" s="21">
        <f t="shared" si="2"/>
        <v>13.152395963487251</v>
      </c>
      <c r="N43" s="21">
        <f t="shared" si="3"/>
        <v>44.463583773337547</v>
      </c>
      <c r="P43">
        <v>6.2</v>
      </c>
      <c r="Q43">
        <v>20.96</v>
      </c>
    </row>
    <row r="46" spans="1:17">
      <c r="A46" s="21" t="s">
        <v>42</v>
      </c>
    </row>
    <row r="47" spans="1:17">
      <c r="A47" s="21" t="s">
        <v>43</v>
      </c>
    </row>
    <row r="48" spans="1:17">
      <c r="A48" s="21" t="s">
        <v>44</v>
      </c>
    </row>
    <row r="49" spans="1:1">
      <c r="A49" s="21" t="s">
        <v>45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1"/>
  <sheetViews>
    <sheetView topLeftCell="A10" zoomScale="85" zoomScaleNormal="85" workbookViewId="0">
      <selection activeCell="D52" sqref="D52"/>
    </sheetView>
  </sheetViews>
  <sheetFormatPr defaultRowHeight="15"/>
  <cols>
    <col min="1" max="1" width="13.42578125" style="21" customWidth="1"/>
    <col min="9" max="9" width="11.5703125" customWidth="1"/>
    <col min="10" max="10" width="9.140625" style="17"/>
    <col min="11" max="11" width="9.140625" style="16"/>
  </cols>
  <sheetData>
    <row r="1" spans="1:17" s="21" customFormat="1">
      <c r="C1" s="21" t="s">
        <v>0</v>
      </c>
      <c r="D1" s="21" t="s">
        <v>1</v>
      </c>
      <c r="E1" s="21" t="s">
        <v>2</v>
      </c>
      <c r="F1" s="22" t="s">
        <v>10</v>
      </c>
      <c r="G1" s="21" t="s">
        <v>3</v>
      </c>
      <c r="H1" s="21" t="s">
        <v>4</v>
      </c>
      <c r="I1" s="21" t="s">
        <v>5</v>
      </c>
      <c r="J1" s="23" t="s">
        <v>11</v>
      </c>
      <c r="K1" s="24" t="s">
        <v>6</v>
      </c>
      <c r="L1" s="21" t="s">
        <v>16</v>
      </c>
      <c r="M1" s="21" t="s">
        <v>17</v>
      </c>
      <c r="N1" s="21" t="s">
        <v>18</v>
      </c>
      <c r="P1" s="21" t="s">
        <v>19</v>
      </c>
      <c r="Q1" s="21" t="s">
        <v>20</v>
      </c>
    </row>
    <row r="2" spans="1:17">
      <c r="A2" s="21">
        <v>1</v>
      </c>
      <c r="B2" t="s">
        <v>7</v>
      </c>
      <c r="C2">
        <v>193</v>
      </c>
      <c r="D2">
        <v>24</v>
      </c>
      <c r="E2">
        <v>1</v>
      </c>
      <c r="F2" s="2">
        <f>SUM(C2:E2)</f>
        <v>218</v>
      </c>
      <c r="G2">
        <v>100</v>
      </c>
      <c r="H2">
        <v>31</v>
      </c>
      <c r="I2">
        <v>6</v>
      </c>
      <c r="J2" s="3">
        <f>SUM(G2:I2)</f>
        <v>137</v>
      </c>
      <c r="K2" s="1">
        <f>SUM(C2:E2,G2:I2)</f>
        <v>355</v>
      </c>
    </row>
    <row r="3" spans="1:17">
      <c r="B3" t="s">
        <v>9</v>
      </c>
      <c r="C3">
        <v>5</v>
      </c>
      <c r="D3">
        <v>0</v>
      </c>
      <c r="E3">
        <v>0</v>
      </c>
      <c r="F3" s="2">
        <f t="shared" ref="F3:F31" si="0">SUM(C3:E3)</f>
        <v>5</v>
      </c>
      <c r="G3">
        <v>2</v>
      </c>
      <c r="H3">
        <v>1</v>
      </c>
      <c r="I3">
        <v>0</v>
      </c>
      <c r="J3" s="3">
        <f t="shared" ref="J3:J42" si="1">SUM(G3:I3)</f>
        <v>3</v>
      </c>
      <c r="K3" s="1">
        <f>SUM(C3:E3,G3:I3)</f>
        <v>8</v>
      </c>
    </row>
    <row r="4" spans="1:17">
      <c r="B4" t="s">
        <v>8</v>
      </c>
      <c r="C4">
        <v>4.8159E-2</v>
      </c>
      <c r="D4">
        <v>4.2360000000000002E-3</v>
      </c>
      <c r="E4">
        <v>1.56E-4</v>
      </c>
      <c r="F4" s="2">
        <f t="shared" si="0"/>
        <v>5.2551E-2</v>
      </c>
      <c r="G4">
        <v>5.0429999999999997E-3</v>
      </c>
      <c r="H4">
        <v>1.8580000000000001E-3</v>
      </c>
      <c r="I4">
        <v>5.2099999999999998E-4</v>
      </c>
      <c r="J4" s="3">
        <f t="shared" si="1"/>
        <v>7.4219999999999998E-3</v>
      </c>
      <c r="K4" s="1">
        <f>SUM(C4:E4,G4:I4)</f>
        <v>5.9972999999999999E-2</v>
      </c>
      <c r="L4">
        <f>K3/K4</f>
        <v>133.39336034548882</v>
      </c>
      <c r="M4">
        <f>P4/K4</f>
        <v>57.525886648992049</v>
      </c>
      <c r="N4">
        <f>Q4/K4</f>
        <v>262.78491988061296</v>
      </c>
      <c r="P4">
        <v>3.45</v>
      </c>
      <c r="Q4">
        <v>15.76</v>
      </c>
    </row>
    <row r="5" spans="1:17">
      <c r="A5" s="21">
        <v>2</v>
      </c>
      <c r="B5" t="s">
        <v>7</v>
      </c>
      <c r="C5">
        <v>183</v>
      </c>
      <c r="D5">
        <v>23</v>
      </c>
      <c r="E5">
        <v>1</v>
      </c>
      <c r="F5" s="2">
        <f t="shared" si="0"/>
        <v>207</v>
      </c>
      <c r="G5">
        <v>91</v>
      </c>
      <c r="H5">
        <v>28</v>
      </c>
      <c r="I5">
        <v>7</v>
      </c>
      <c r="J5" s="3">
        <f t="shared" si="1"/>
        <v>126</v>
      </c>
      <c r="K5" s="1">
        <f>SUM(C5:E5,G5:I5)</f>
        <v>333</v>
      </c>
    </row>
    <row r="6" spans="1:17">
      <c r="B6" t="s">
        <v>9</v>
      </c>
      <c r="C6">
        <v>0</v>
      </c>
      <c r="D6">
        <v>0</v>
      </c>
      <c r="E6">
        <v>0</v>
      </c>
      <c r="F6" s="2">
        <f t="shared" si="0"/>
        <v>0</v>
      </c>
      <c r="G6">
        <v>1</v>
      </c>
      <c r="H6">
        <v>0</v>
      </c>
      <c r="I6">
        <v>0</v>
      </c>
      <c r="J6" s="3">
        <f t="shared" si="1"/>
        <v>1</v>
      </c>
      <c r="K6" s="1">
        <f>SUM(C6:E6,G6:I6)</f>
        <v>1</v>
      </c>
    </row>
    <row r="7" spans="1:17">
      <c r="B7" t="s">
        <v>8</v>
      </c>
      <c r="C7">
        <v>4.5898000000000001E-2</v>
      </c>
      <c r="D7">
        <v>4.0369999999999998E-3</v>
      </c>
      <c r="E7">
        <v>1.56E-4</v>
      </c>
      <c r="F7" s="2">
        <f t="shared" si="0"/>
        <v>5.0091000000000004E-2</v>
      </c>
      <c r="G7">
        <v>4.6909999999999999E-3</v>
      </c>
      <c r="H7">
        <v>1.704E-3</v>
      </c>
      <c r="I7">
        <v>5.8699999999999996E-4</v>
      </c>
      <c r="J7" s="3">
        <f t="shared" si="1"/>
        <v>6.9819999999999995E-3</v>
      </c>
      <c r="K7" s="1">
        <f>SUM(C7:E7,G7:I7)</f>
        <v>5.7072999999999999E-2</v>
      </c>
      <c r="L7">
        <f>K6/K7</f>
        <v>17.521419935871602</v>
      </c>
      <c r="M7">
        <f>P7/K7</f>
        <v>0.5256425980761481</v>
      </c>
      <c r="N7">
        <f>Q7/K7</f>
        <v>97.594309042804838</v>
      </c>
      <c r="P7">
        <v>0.03</v>
      </c>
      <c r="Q7">
        <v>5.57</v>
      </c>
    </row>
    <row r="8" spans="1:17">
      <c r="A8" s="21">
        <v>3</v>
      </c>
      <c r="B8" t="s">
        <v>7</v>
      </c>
      <c r="C8">
        <v>177</v>
      </c>
      <c r="D8">
        <v>24</v>
      </c>
      <c r="E8">
        <v>1</v>
      </c>
      <c r="F8" s="2">
        <f t="shared" si="0"/>
        <v>202</v>
      </c>
      <c r="G8">
        <v>85</v>
      </c>
      <c r="H8">
        <v>26</v>
      </c>
      <c r="I8">
        <v>8</v>
      </c>
      <c r="J8" s="3">
        <f t="shared" si="1"/>
        <v>119</v>
      </c>
      <c r="K8" s="1">
        <f>SUM(C8:E8,G8:I8)</f>
        <v>321</v>
      </c>
    </row>
    <row r="9" spans="1:17">
      <c r="B9" t="s">
        <v>9</v>
      </c>
      <c r="C9">
        <v>2</v>
      </c>
      <c r="D9">
        <v>0</v>
      </c>
      <c r="E9">
        <v>0</v>
      </c>
      <c r="F9" s="2">
        <f t="shared" si="0"/>
        <v>2</v>
      </c>
      <c r="G9">
        <v>0</v>
      </c>
      <c r="H9">
        <v>0</v>
      </c>
      <c r="I9">
        <v>0</v>
      </c>
      <c r="J9" s="3">
        <f t="shared" si="1"/>
        <v>0</v>
      </c>
      <c r="K9" s="1">
        <f>SUM(C9:E9,G9:I9)</f>
        <v>2</v>
      </c>
    </row>
    <row r="10" spans="1:17">
      <c r="B10" t="s">
        <v>8</v>
      </c>
      <c r="C10">
        <v>4.4470999999999997E-2</v>
      </c>
      <c r="D10">
        <v>4.3080000000000002E-3</v>
      </c>
      <c r="E10">
        <v>1.56E-4</v>
      </c>
      <c r="F10" s="2">
        <f t="shared" si="0"/>
        <v>4.8934999999999999E-2</v>
      </c>
      <c r="G10">
        <v>4.4060000000000002E-3</v>
      </c>
      <c r="H10">
        <v>1.578E-3</v>
      </c>
      <c r="I10">
        <v>6.7299999999999999E-4</v>
      </c>
      <c r="J10" s="3">
        <f t="shared" si="1"/>
        <v>6.6569999999999997E-3</v>
      </c>
      <c r="K10" s="1">
        <f>SUM(C10:E10,G10:I10)</f>
        <v>5.5592000000000003E-2</v>
      </c>
      <c r="L10">
        <f>K9/K10</f>
        <v>35.976399481939843</v>
      </c>
      <c r="M10">
        <f t="shared" ref="M10:M43" si="2">P10/K10</f>
        <v>4.3171679378327816</v>
      </c>
      <c r="N10">
        <f t="shared" ref="N10:N40" si="3">Q10/K10</f>
        <v>129.87480212980284</v>
      </c>
      <c r="P10">
        <v>0.24</v>
      </c>
      <c r="Q10">
        <v>7.22</v>
      </c>
    </row>
    <row r="11" spans="1:17">
      <c r="A11" s="21">
        <v>4</v>
      </c>
      <c r="B11" t="s">
        <v>7</v>
      </c>
      <c r="C11">
        <v>165</v>
      </c>
      <c r="D11">
        <v>23</v>
      </c>
      <c r="E11">
        <v>2</v>
      </c>
      <c r="F11" s="2">
        <f t="shared" si="0"/>
        <v>190</v>
      </c>
      <c r="G11">
        <v>81</v>
      </c>
      <c r="H11">
        <v>26</v>
      </c>
      <c r="I11">
        <v>7</v>
      </c>
      <c r="J11" s="3">
        <f t="shared" si="1"/>
        <v>114</v>
      </c>
      <c r="K11" s="1">
        <f>SUM(C11:E11,G11:I11)</f>
        <v>304</v>
      </c>
    </row>
    <row r="12" spans="1:17">
      <c r="B12" t="s">
        <v>9</v>
      </c>
      <c r="C12">
        <v>1</v>
      </c>
      <c r="D12">
        <v>0</v>
      </c>
      <c r="E12">
        <v>0</v>
      </c>
      <c r="F12" s="2">
        <f t="shared" si="0"/>
        <v>1</v>
      </c>
      <c r="G12">
        <v>0</v>
      </c>
      <c r="H12">
        <v>0</v>
      </c>
      <c r="I12">
        <v>0</v>
      </c>
      <c r="J12" s="3">
        <f t="shared" si="1"/>
        <v>0</v>
      </c>
      <c r="K12" s="1">
        <f>SUM(C12:E12,G12:I12)</f>
        <v>1</v>
      </c>
    </row>
    <row r="13" spans="1:17">
      <c r="B13" t="s">
        <v>8</v>
      </c>
      <c r="C13">
        <v>4.2051999999999999E-2</v>
      </c>
      <c r="D13">
        <v>4.1999999999999997E-3</v>
      </c>
      <c r="E13">
        <v>2.5900000000000001E-4</v>
      </c>
      <c r="F13" s="2">
        <f t="shared" si="0"/>
        <v>4.6511000000000004E-2</v>
      </c>
      <c r="G13">
        <v>4.2119999999999996E-3</v>
      </c>
      <c r="H13">
        <v>1.572E-3</v>
      </c>
      <c r="I13">
        <v>6.0700000000000001E-4</v>
      </c>
      <c r="J13" s="3">
        <f t="shared" si="1"/>
        <v>6.3909999999999991E-3</v>
      </c>
      <c r="K13" s="1">
        <f>SUM(C13:E13,G13:I13)</f>
        <v>5.2902000000000005E-2</v>
      </c>
      <c r="L13">
        <f>K12/K13</f>
        <v>18.902877017882119</v>
      </c>
      <c r="M13">
        <f t="shared" si="2"/>
        <v>0.56708631053646363</v>
      </c>
      <c r="N13">
        <f t="shared" si="3"/>
        <v>105.28902498960342</v>
      </c>
      <c r="P13">
        <v>0.03</v>
      </c>
      <c r="Q13">
        <v>5.57</v>
      </c>
    </row>
    <row r="14" spans="1:17">
      <c r="A14" s="21">
        <v>5</v>
      </c>
      <c r="B14" t="s">
        <v>7</v>
      </c>
      <c r="C14">
        <v>150</v>
      </c>
      <c r="D14">
        <v>24</v>
      </c>
      <c r="E14">
        <v>2</v>
      </c>
      <c r="F14" s="2">
        <f t="shared" si="0"/>
        <v>176</v>
      </c>
      <c r="G14">
        <v>75</v>
      </c>
      <c r="H14">
        <v>24</v>
      </c>
      <c r="I14">
        <v>9</v>
      </c>
      <c r="J14" s="3">
        <f t="shared" si="1"/>
        <v>108</v>
      </c>
      <c r="K14" s="1">
        <f>SUM(C14:E14,G14:I14)</f>
        <v>284</v>
      </c>
    </row>
    <row r="15" spans="1:17">
      <c r="B15" t="s">
        <v>9</v>
      </c>
      <c r="C15">
        <v>0</v>
      </c>
      <c r="D15">
        <v>1</v>
      </c>
      <c r="E15">
        <v>0</v>
      </c>
      <c r="F15" s="2">
        <f t="shared" si="0"/>
        <v>1</v>
      </c>
      <c r="G15">
        <v>0</v>
      </c>
      <c r="H15">
        <v>0</v>
      </c>
      <c r="I15">
        <v>0</v>
      </c>
      <c r="J15" s="3">
        <f t="shared" si="1"/>
        <v>0</v>
      </c>
      <c r="K15" s="1">
        <f>SUM(C15:E15,G15:I15)</f>
        <v>1</v>
      </c>
    </row>
    <row r="16" spans="1:17">
      <c r="B16" t="s">
        <v>8</v>
      </c>
      <c r="C16">
        <v>3.8707999999999999E-2</v>
      </c>
      <c r="D16">
        <v>4.4349999999999997E-3</v>
      </c>
      <c r="E16">
        <v>2.5900000000000001E-4</v>
      </c>
      <c r="F16" s="2">
        <f t="shared" si="0"/>
        <v>4.3402000000000003E-2</v>
      </c>
      <c r="G16">
        <v>3.9329999999999999E-3</v>
      </c>
      <c r="H16">
        <v>1.446E-3</v>
      </c>
      <c r="I16">
        <v>7.6599999999999997E-4</v>
      </c>
      <c r="J16" s="3">
        <f t="shared" si="1"/>
        <v>6.1450000000000003E-3</v>
      </c>
      <c r="K16" s="1">
        <f>SUM(C16:E16,G16:I16)</f>
        <v>4.9547000000000008E-2</v>
      </c>
      <c r="L16">
        <f>K15/K16</f>
        <v>20.182856681534702</v>
      </c>
      <c r="M16">
        <f t="shared" si="2"/>
        <v>0.605485700446041</v>
      </c>
      <c r="N16">
        <f t="shared" si="3"/>
        <v>112.41851171614829</v>
      </c>
      <c r="P16">
        <v>0.03</v>
      </c>
      <c r="Q16">
        <v>5.57</v>
      </c>
    </row>
    <row r="17" spans="1:17">
      <c r="A17" s="21">
        <v>6</v>
      </c>
      <c r="B17" t="s">
        <v>7</v>
      </c>
      <c r="C17">
        <v>143</v>
      </c>
      <c r="D17">
        <v>18</v>
      </c>
      <c r="E17">
        <v>3</v>
      </c>
      <c r="F17" s="2">
        <f t="shared" si="0"/>
        <v>164</v>
      </c>
      <c r="G17">
        <v>67</v>
      </c>
      <c r="H17">
        <v>23</v>
      </c>
      <c r="I17">
        <v>9</v>
      </c>
      <c r="J17" s="3">
        <f t="shared" si="1"/>
        <v>99</v>
      </c>
      <c r="K17" s="1">
        <f>SUM(C17:E17,G17:I17)</f>
        <v>263</v>
      </c>
    </row>
    <row r="18" spans="1:17">
      <c r="B18" t="s">
        <v>9</v>
      </c>
      <c r="C18">
        <v>0</v>
      </c>
      <c r="D18">
        <v>1</v>
      </c>
      <c r="E18">
        <v>0</v>
      </c>
      <c r="F18" s="2">
        <f t="shared" si="0"/>
        <v>1</v>
      </c>
      <c r="G18">
        <v>0</v>
      </c>
      <c r="H18">
        <v>0</v>
      </c>
      <c r="I18">
        <v>0</v>
      </c>
      <c r="J18" s="3">
        <f t="shared" si="1"/>
        <v>0</v>
      </c>
      <c r="K18" s="1">
        <f>SUM(C18:E18,G18:I18)</f>
        <v>1</v>
      </c>
    </row>
    <row r="19" spans="1:17">
      <c r="B19" t="s">
        <v>8</v>
      </c>
      <c r="C19">
        <v>3.7304999999999998E-2</v>
      </c>
      <c r="D19">
        <v>3.2669999999999999E-3</v>
      </c>
      <c r="E19">
        <v>4.3899999999999999E-4</v>
      </c>
      <c r="F19" s="2">
        <f t="shared" si="0"/>
        <v>4.1010999999999999E-2</v>
      </c>
      <c r="G19">
        <v>3.4680000000000002E-3</v>
      </c>
      <c r="H19">
        <v>1.3159999999999999E-3</v>
      </c>
      <c r="I19">
        <v>7.6400000000000003E-4</v>
      </c>
      <c r="J19" s="3">
        <f t="shared" si="1"/>
        <v>5.548E-3</v>
      </c>
      <c r="K19" s="1">
        <f>SUM(C19:E19,G19:I19)</f>
        <v>4.6558999999999996E-2</v>
      </c>
      <c r="L19">
        <f>K18/K19</f>
        <v>21.478124530166028</v>
      </c>
      <c r="M19">
        <f t="shared" si="2"/>
        <v>0.64434373590498084</v>
      </c>
      <c r="N19">
        <f t="shared" si="3"/>
        <v>119.63315363302478</v>
      </c>
      <c r="P19">
        <v>0.03</v>
      </c>
      <c r="Q19">
        <v>5.57</v>
      </c>
    </row>
    <row r="20" spans="1:17">
      <c r="A20" s="21">
        <v>7</v>
      </c>
      <c r="B20" t="s">
        <v>7</v>
      </c>
      <c r="C20">
        <v>134</v>
      </c>
      <c r="D20">
        <v>16</v>
      </c>
      <c r="E20">
        <v>3</v>
      </c>
      <c r="F20" s="2">
        <f t="shared" si="0"/>
        <v>153</v>
      </c>
      <c r="G20">
        <v>61</v>
      </c>
      <c r="H20">
        <v>21</v>
      </c>
      <c r="I20">
        <v>6</v>
      </c>
      <c r="J20" s="3">
        <f t="shared" si="1"/>
        <v>88</v>
      </c>
      <c r="K20" s="1">
        <f>SUM(C20:E20,G20:I20)</f>
        <v>241</v>
      </c>
    </row>
    <row r="21" spans="1:17">
      <c r="B21" t="s">
        <v>9</v>
      </c>
      <c r="C21">
        <v>1</v>
      </c>
      <c r="D21">
        <v>0</v>
      </c>
      <c r="E21">
        <v>0</v>
      </c>
      <c r="F21" s="2">
        <f t="shared" si="0"/>
        <v>1</v>
      </c>
      <c r="G21">
        <v>0</v>
      </c>
      <c r="H21">
        <v>0</v>
      </c>
      <c r="I21">
        <v>0</v>
      </c>
      <c r="J21" s="3">
        <f t="shared" si="1"/>
        <v>0</v>
      </c>
      <c r="K21" s="1">
        <f>SUM(C21:E21,G21:I21)</f>
        <v>1</v>
      </c>
    </row>
    <row r="22" spans="1:17">
      <c r="B22" t="s">
        <v>8</v>
      </c>
      <c r="C22">
        <v>3.5595000000000002E-2</v>
      </c>
      <c r="D22">
        <v>2.9380000000000001E-3</v>
      </c>
      <c r="E22">
        <v>4.3899999999999999E-4</v>
      </c>
      <c r="F22" s="2">
        <f t="shared" si="0"/>
        <v>3.8972000000000007E-2</v>
      </c>
      <c r="G22">
        <v>3.212E-3</v>
      </c>
      <c r="H22">
        <v>1.2340000000000001E-3</v>
      </c>
      <c r="I22">
        <v>5.2300000000000003E-4</v>
      </c>
      <c r="J22" s="3">
        <f t="shared" si="1"/>
        <v>4.9690000000000003E-3</v>
      </c>
      <c r="K22" s="1">
        <f>SUM(C22:E22,G22:I22)</f>
        <v>4.3941000000000008E-2</v>
      </c>
      <c r="L22">
        <f>K21/K22</f>
        <v>22.757788853235017</v>
      </c>
      <c r="M22">
        <f t="shared" si="2"/>
        <v>0.6827336655970504</v>
      </c>
      <c r="N22">
        <f t="shared" si="3"/>
        <v>126.76088391251905</v>
      </c>
      <c r="P22">
        <v>0.03</v>
      </c>
      <c r="Q22">
        <v>5.57</v>
      </c>
    </row>
    <row r="23" spans="1:17">
      <c r="A23" s="21">
        <v>8</v>
      </c>
      <c r="B23" t="s">
        <v>7</v>
      </c>
      <c r="C23">
        <v>121</v>
      </c>
      <c r="D23">
        <v>13</v>
      </c>
      <c r="E23">
        <v>3</v>
      </c>
      <c r="F23" s="2">
        <f t="shared" si="0"/>
        <v>137</v>
      </c>
      <c r="G23">
        <v>53</v>
      </c>
      <c r="H23">
        <v>24</v>
      </c>
      <c r="I23">
        <v>6</v>
      </c>
      <c r="J23" s="3">
        <f t="shared" si="1"/>
        <v>83</v>
      </c>
      <c r="K23" s="1">
        <f>SUM(C23:E23,G23:I23)</f>
        <v>220</v>
      </c>
    </row>
    <row r="24" spans="1:17">
      <c r="B24" t="s">
        <v>9</v>
      </c>
      <c r="C24">
        <v>0</v>
      </c>
      <c r="D24">
        <v>0</v>
      </c>
      <c r="E24">
        <v>0</v>
      </c>
      <c r="F24" s="2">
        <f t="shared" si="0"/>
        <v>0</v>
      </c>
      <c r="G24">
        <v>0</v>
      </c>
      <c r="H24">
        <v>0</v>
      </c>
      <c r="I24">
        <v>0</v>
      </c>
      <c r="J24" s="3">
        <f t="shared" si="1"/>
        <v>0</v>
      </c>
      <c r="K24" s="1">
        <f>SUM(C24:E24,G24:I24)</f>
        <v>0</v>
      </c>
    </row>
    <row r="25" spans="1:17">
      <c r="B25" t="s">
        <v>8</v>
      </c>
      <c r="C25">
        <v>3.2370999999999997E-2</v>
      </c>
      <c r="D25">
        <v>2.2659999999999998E-3</v>
      </c>
      <c r="E25">
        <v>4.3899999999999999E-4</v>
      </c>
      <c r="F25" s="2">
        <f t="shared" si="0"/>
        <v>3.5075999999999996E-2</v>
      </c>
      <c r="G25">
        <v>2.8050000000000002E-3</v>
      </c>
      <c r="H25">
        <v>1.4170000000000001E-3</v>
      </c>
      <c r="I25">
        <v>5.2300000000000003E-4</v>
      </c>
      <c r="J25" s="3">
        <f t="shared" si="1"/>
        <v>4.7450000000000001E-3</v>
      </c>
      <c r="K25" s="1">
        <f>SUM(C25:E25,G25:I25)</f>
        <v>3.9821000000000002E-2</v>
      </c>
      <c r="L25">
        <f>K24/K25</f>
        <v>0</v>
      </c>
      <c r="M25">
        <f t="shared" si="2"/>
        <v>0</v>
      </c>
      <c r="N25">
        <f>Q25/K25</f>
        <v>75.337133673187509</v>
      </c>
      <c r="P25">
        <v>0</v>
      </c>
      <c r="Q25">
        <v>3</v>
      </c>
    </row>
    <row r="26" spans="1:17">
      <c r="A26" s="21">
        <v>9</v>
      </c>
      <c r="B26" t="s">
        <v>7</v>
      </c>
      <c r="C26">
        <v>105</v>
      </c>
      <c r="D26">
        <v>16</v>
      </c>
      <c r="E26">
        <v>2</v>
      </c>
      <c r="F26" s="2">
        <f t="shared" si="0"/>
        <v>123</v>
      </c>
      <c r="G26">
        <v>41</v>
      </c>
      <c r="H26">
        <v>23</v>
      </c>
      <c r="I26">
        <v>6</v>
      </c>
      <c r="J26" s="3">
        <f t="shared" si="1"/>
        <v>70</v>
      </c>
      <c r="K26" s="1">
        <f>SUM(C26:E26,G26:I26)</f>
        <v>193</v>
      </c>
    </row>
    <row r="27" spans="1:17">
      <c r="B27" t="s">
        <v>9</v>
      </c>
      <c r="C27">
        <v>1</v>
      </c>
      <c r="D27">
        <v>0</v>
      </c>
      <c r="E27">
        <v>0</v>
      </c>
      <c r="F27" s="2">
        <f t="shared" si="0"/>
        <v>1</v>
      </c>
      <c r="G27">
        <v>0</v>
      </c>
      <c r="H27">
        <v>0</v>
      </c>
      <c r="I27">
        <v>0</v>
      </c>
      <c r="J27" s="3">
        <f t="shared" si="1"/>
        <v>0</v>
      </c>
      <c r="K27" s="1">
        <f>SUM(C27:E27,G27:I27)</f>
        <v>1</v>
      </c>
    </row>
    <row r="28" spans="1:17">
      <c r="B28" t="s">
        <v>8</v>
      </c>
      <c r="C28">
        <v>2.7767E-2</v>
      </c>
      <c r="D28">
        <v>2.8540000000000002E-3</v>
      </c>
      <c r="E28">
        <v>2.8299999999999999E-4</v>
      </c>
      <c r="F28" s="2">
        <f t="shared" si="0"/>
        <v>3.0903999999999997E-2</v>
      </c>
      <c r="G28">
        <v>2.0449999999999999E-3</v>
      </c>
      <c r="H28">
        <v>1.3370000000000001E-3</v>
      </c>
      <c r="I28">
        <v>5.2300000000000003E-4</v>
      </c>
      <c r="J28" s="3">
        <f t="shared" si="1"/>
        <v>3.9050000000000001E-3</v>
      </c>
      <c r="K28" s="1">
        <f>SUM(C28:E28,G28:I28)</f>
        <v>3.4809E-2</v>
      </c>
      <c r="L28">
        <f>K27/K28</f>
        <v>28.728202476371052</v>
      </c>
      <c r="M28">
        <f t="shared" si="2"/>
        <v>0.86184607429113158</v>
      </c>
      <c r="N28">
        <f t="shared" si="3"/>
        <v>160.01608779338679</v>
      </c>
      <c r="P28">
        <v>0.03</v>
      </c>
      <c r="Q28">
        <v>5.57</v>
      </c>
    </row>
    <row r="29" spans="1:17">
      <c r="A29" s="21">
        <v>10</v>
      </c>
      <c r="B29" t="s">
        <v>7</v>
      </c>
      <c r="C29">
        <v>93</v>
      </c>
      <c r="D29">
        <v>16</v>
      </c>
      <c r="E29">
        <v>1</v>
      </c>
      <c r="F29" s="2">
        <f t="shared" si="0"/>
        <v>110</v>
      </c>
      <c r="G29">
        <v>36</v>
      </c>
      <c r="H29">
        <v>23</v>
      </c>
      <c r="I29">
        <v>4</v>
      </c>
      <c r="J29" s="3">
        <f t="shared" si="1"/>
        <v>63</v>
      </c>
      <c r="K29" s="1">
        <f>SUM(C29:E29,G29:I29)</f>
        <v>173</v>
      </c>
    </row>
    <row r="30" spans="1:17">
      <c r="B30" t="s">
        <v>9</v>
      </c>
      <c r="C30">
        <v>0</v>
      </c>
      <c r="D30">
        <v>0</v>
      </c>
      <c r="E30">
        <v>0</v>
      </c>
      <c r="F30" s="2">
        <f t="shared" si="0"/>
        <v>0</v>
      </c>
      <c r="G30">
        <v>0</v>
      </c>
      <c r="H30">
        <v>0</v>
      </c>
      <c r="I30">
        <v>0</v>
      </c>
      <c r="J30" s="3">
        <f t="shared" si="1"/>
        <v>0</v>
      </c>
      <c r="K30" s="1">
        <f>SUM(C30:E30,G30:I30)</f>
        <v>0</v>
      </c>
    </row>
    <row r="31" spans="1:17" ht="15.75" thickBot="1">
      <c r="B31" t="s">
        <v>8</v>
      </c>
      <c r="C31">
        <v>2.4684999999999999E-2</v>
      </c>
      <c r="D31">
        <v>2.8600000000000001E-3</v>
      </c>
      <c r="E31">
        <v>1.8000000000000001E-4</v>
      </c>
      <c r="F31" s="2">
        <f t="shared" si="0"/>
        <v>2.7725E-2</v>
      </c>
      <c r="G31">
        <v>1.7780000000000001E-3</v>
      </c>
      <c r="H31">
        <v>1.3519999999999999E-3</v>
      </c>
      <c r="I31">
        <v>3.2499999999999999E-4</v>
      </c>
      <c r="J31" s="3">
        <f t="shared" si="1"/>
        <v>3.4549999999999997E-3</v>
      </c>
      <c r="K31" s="1">
        <f>SUM(C31:E31,G31:I31)</f>
        <v>3.1179999999999999E-2</v>
      </c>
      <c r="L31">
        <f>K30/K31</f>
        <v>0</v>
      </c>
      <c r="M31">
        <f t="shared" si="2"/>
        <v>0</v>
      </c>
      <c r="N31">
        <f t="shared" si="3"/>
        <v>96.215522771007059</v>
      </c>
      <c r="P31">
        <v>0</v>
      </c>
      <c r="Q31">
        <v>3</v>
      </c>
    </row>
    <row r="32" spans="1:17">
      <c r="A32" s="25" t="s">
        <v>12</v>
      </c>
      <c r="B32" s="4" t="s">
        <v>7</v>
      </c>
      <c r="C32" s="4">
        <v>193</v>
      </c>
      <c r="D32" s="4">
        <v>24</v>
      </c>
      <c r="E32" s="4">
        <v>1</v>
      </c>
      <c r="F32" s="5">
        <v>218</v>
      </c>
      <c r="G32" s="4">
        <v>100</v>
      </c>
      <c r="H32" s="4">
        <v>31</v>
      </c>
      <c r="I32" s="4">
        <v>6</v>
      </c>
      <c r="J32" s="6">
        <f>SUM(G32:I32)</f>
        <v>137</v>
      </c>
      <c r="K32" s="7">
        <f>SUM(C32:E32,G32:I32)</f>
        <v>355</v>
      </c>
    </row>
    <row r="33" spans="1:17">
      <c r="A33" s="26"/>
      <c r="B33" s="8" t="s">
        <v>9</v>
      </c>
      <c r="C33" s="8">
        <v>5</v>
      </c>
      <c r="D33" s="8">
        <v>0</v>
      </c>
      <c r="E33" s="8">
        <v>0</v>
      </c>
      <c r="F33" s="9">
        <v>5</v>
      </c>
      <c r="G33" s="8">
        <v>2</v>
      </c>
      <c r="H33" s="8">
        <v>1</v>
      </c>
      <c r="I33" s="8">
        <v>0</v>
      </c>
      <c r="J33" s="10">
        <f t="shared" ref="J33:J34" si="4">SUM(G33:I33)</f>
        <v>3</v>
      </c>
      <c r="K33" s="11">
        <f>SUM(C33:E33,G33:I33)</f>
        <v>8</v>
      </c>
    </row>
    <row r="34" spans="1:17" ht="15.75" thickBot="1">
      <c r="A34" s="27"/>
      <c r="B34" s="12" t="s">
        <v>8</v>
      </c>
      <c r="C34" s="12">
        <v>4.8159E-2</v>
      </c>
      <c r="D34" s="12">
        <v>4.2360000000000002E-3</v>
      </c>
      <c r="E34" s="12">
        <v>1.56E-4</v>
      </c>
      <c r="F34" s="13">
        <v>5.2551E-2</v>
      </c>
      <c r="G34" s="12">
        <v>5.0429999999999997E-3</v>
      </c>
      <c r="H34" s="12">
        <v>1.8580000000000001E-3</v>
      </c>
      <c r="I34" s="12">
        <v>5.2099999999999998E-4</v>
      </c>
      <c r="J34" s="14">
        <f t="shared" si="4"/>
        <v>7.4219999999999998E-3</v>
      </c>
      <c r="K34" s="15">
        <f>SUM(C34:E34,G34:I34)</f>
        <v>5.9972999999999999E-2</v>
      </c>
      <c r="L34">
        <f>K33/K34</f>
        <v>133.39336034548882</v>
      </c>
      <c r="M34">
        <f t="shared" si="2"/>
        <v>57.525886648992049</v>
      </c>
      <c r="N34">
        <f t="shared" si="3"/>
        <v>262.78491988061296</v>
      </c>
      <c r="P34">
        <v>3.45</v>
      </c>
      <c r="Q34">
        <v>15.76</v>
      </c>
    </row>
    <row r="35" spans="1:17">
      <c r="A35" s="25" t="s">
        <v>13</v>
      </c>
      <c r="B35" s="4" t="s">
        <v>7</v>
      </c>
      <c r="C35" s="4">
        <f>SUM(C5,C8,C11,C14)</f>
        <v>675</v>
      </c>
      <c r="D35" s="4">
        <f t="shared" ref="D35:K35" si="5">SUM(D5,D8,D11,D14)</f>
        <v>94</v>
      </c>
      <c r="E35" s="4">
        <f>SUM(E5,E8,E11,E14)</f>
        <v>6</v>
      </c>
      <c r="F35" s="5">
        <f>SUM(F5,F8,F11,F14)</f>
        <v>775</v>
      </c>
      <c r="G35" s="4">
        <f t="shared" si="5"/>
        <v>332</v>
      </c>
      <c r="H35" s="4">
        <f t="shared" si="5"/>
        <v>104</v>
      </c>
      <c r="I35" s="4">
        <f t="shared" si="5"/>
        <v>31</v>
      </c>
      <c r="J35" s="18">
        <f t="shared" si="5"/>
        <v>467</v>
      </c>
      <c r="K35" s="7">
        <f t="shared" si="5"/>
        <v>1242</v>
      </c>
    </row>
    <row r="36" spans="1:17">
      <c r="A36" s="26"/>
      <c r="B36" s="8" t="s">
        <v>9</v>
      </c>
      <c r="C36" s="8">
        <f t="shared" ref="C36:K37" si="6">SUM(C6,C9,C12,C15)</f>
        <v>3</v>
      </c>
      <c r="D36" s="8">
        <f t="shared" si="6"/>
        <v>1</v>
      </c>
      <c r="E36" s="8">
        <f t="shared" si="6"/>
        <v>0</v>
      </c>
      <c r="F36" s="9">
        <f t="shared" ref="F36" si="7">SUM(F6,F9,F12,F15)</f>
        <v>4</v>
      </c>
      <c r="G36" s="8">
        <f t="shared" si="6"/>
        <v>1</v>
      </c>
      <c r="H36" s="8">
        <f t="shared" si="6"/>
        <v>0</v>
      </c>
      <c r="I36" s="8">
        <f t="shared" si="6"/>
        <v>0</v>
      </c>
      <c r="J36" s="19">
        <f t="shared" si="6"/>
        <v>1</v>
      </c>
      <c r="K36" s="11">
        <f t="shared" si="6"/>
        <v>5</v>
      </c>
    </row>
    <row r="37" spans="1:17" ht="15.75" thickBot="1">
      <c r="A37" s="27"/>
      <c r="B37" s="12" t="s">
        <v>8</v>
      </c>
      <c r="C37" s="12">
        <f t="shared" si="6"/>
        <v>0.171129</v>
      </c>
      <c r="D37" s="12">
        <f t="shared" si="6"/>
        <v>1.6980000000000002E-2</v>
      </c>
      <c r="E37" s="12">
        <f t="shared" si="6"/>
        <v>8.3000000000000001E-4</v>
      </c>
      <c r="F37" s="13">
        <f t="shared" ref="F37" si="8">SUM(F7,F10,F13,F16)</f>
        <v>0.188939</v>
      </c>
      <c r="G37" s="12">
        <f t="shared" si="6"/>
        <v>1.7242E-2</v>
      </c>
      <c r="H37" s="12">
        <f t="shared" si="6"/>
        <v>6.3000000000000009E-3</v>
      </c>
      <c r="I37" s="12">
        <f t="shared" si="6"/>
        <v>2.6329999999999999E-3</v>
      </c>
      <c r="J37" s="20">
        <f t="shared" si="6"/>
        <v>2.6175E-2</v>
      </c>
      <c r="K37" s="15">
        <f t="shared" si="6"/>
        <v>0.21511400000000003</v>
      </c>
      <c r="L37" s="28">
        <f>K36/K37</f>
        <v>23.24348949859144</v>
      </c>
      <c r="M37">
        <f t="shared" si="2"/>
        <v>7.5308905975436273</v>
      </c>
      <c r="N37">
        <f t="shared" si="3"/>
        <v>54.250304489712427</v>
      </c>
      <c r="P37">
        <v>1.62</v>
      </c>
      <c r="Q37">
        <v>11.67</v>
      </c>
    </row>
    <row r="38" spans="1:17">
      <c r="A38" s="26" t="s">
        <v>14</v>
      </c>
      <c r="B38" s="4" t="s">
        <v>7</v>
      </c>
      <c r="C38" s="8">
        <f>SUM(C2,C5,C8,C11,C14)</f>
        <v>868</v>
      </c>
      <c r="D38" s="8">
        <f t="shared" ref="D38:K38" si="9">SUM(D2,D5,D8,D11,D14)</f>
        <v>118</v>
      </c>
      <c r="E38" s="8">
        <f t="shared" si="9"/>
        <v>7</v>
      </c>
      <c r="F38" s="9">
        <f t="shared" ref="F38" si="10">SUM(F2,F5,F8,F11,F14)</f>
        <v>993</v>
      </c>
      <c r="G38" s="8">
        <f t="shared" si="9"/>
        <v>432</v>
      </c>
      <c r="H38" s="8">
        <f t="shared" si="9"/>
        <v>135</v>
      </c>
      <c r="I38" s="8">
        <f t="shared" si="9"/>
        <v>37</v>
      </c>
      <c r="J38" s="19">
        <f t="shared" si="9"/>
        <v>604</v>
      </c>
      <c r="K38" s="7">
        <f t="shared" si="9"/>
        <v>1597</v>
      </c>
    </row>
    <row r="39" spans="1:17">
      <c r="A39" s="26"/>
      <c r="B39" s="8" t="s">
        <v>9</v>
      </c>
      <c r="C39" s="8">
        <f t="shared" ref="C39:K40" si="11">SUM(C3,C6,C9,C12,C15)</f>
        <v>8</v>
      </c>
      <c r="D39" s="8">
        <f t="shared" si="11"/>
        <v>1</v>
      </c>
      <c r="E39" s="8">
        <f t="shared" si="11"/>
        <v>0</v>
      </c>
      <c r="F39" s="9">
        <f t="shared" ref="F39" si="12">SUM(F3,F6,F9,F12,F15)</f>
        <v>9</v>
      </c>
      <c r="G39" s="8">
        <f t="shared" si="11"/>
        <v>3</v>
      </c>
      <c r="H39" s="8">
        <f t="shared" si="11"/>
        <v>1</v>
      </c>
      <c r="I39" s="8">
        <f t="shared" si="11"/>
        <v>0</v>
      </c>
      <c r="J39" s="19">
        <f t="shared" si="11"/>
        <v>4</v>
      </c>
      <c r="K39" s="11">
        <f t="shared" si="11"/>
        <v>13</v>
      </c>
    </row>
    <row r="40" spans="1:17" ht="15.75" thickBot="1">
      <c r="A40" s="26"/>
      <c r="B40" s="12" t="s">
        <v>8</v>
      </c>
      <c r="C40" s="8">
        <f t="shared" si="11"/>
        <v>0.21928799999999998</v>
      </c>
      <c r="D40" s="8">
        <f t="shared" si="11"/>
        <v>2.1215999999999999E-2</v>
      </c>
      <c r="E40" s="8">
        <f t="shared" si="11"/>
        <v>9.859999999999999E-4</v>
      </c>
      <c r="F40" s="9">
        <f t="shared" ref="F40" si="13">SUM(F4,F7,F10,F13,F16)</f>
        <v>0.24149000000000001</v>
      </c>
      <c r="G40" s="8">
        <f t="shared" si="11"/>
        <v>2.2284999999999999E-2</v>
      </c>
      <c r="H40" s="8">
        <f t="shared" si="11"/>
        <v>8.1580000000000003E-3</v>
      </c>
      <c r="I40" s="8">
        <f t="shared" si="11"/>
        <v>3.1539999999999997E-3</v>
      </c>
      <c r="J40" s="19">
        <f t="shared" si="11"/>
        <v>3.3596999999999995E-2</v>
      </c>
      <c r="K40" s="15">
        <f t="shared" si="11"/>
        <v>0.27508700000000003</v>
      </c>
      <c r="L40" s="28">
        <f>K39/K40</f>
        <v>47.25777663066593</v>
      </c>
      <c r="M40">
        <f t="shared" si="2"/>
        <v>25.155678021862172</v>
      </c>
      <c r="N40">
        <f t="shared" si="3"/>
        <v>80.810798038438747</v>
      </c>
      <c r="P40">
        <v>6.92</v>
      </c>
      <c r="Q40">
        <v>22.23</v>
      </c>
    </row>
    <row r="41" spans="1:17">
      <c r="A41" s="25" t="s">
        <v>15</v>
      </c>
      <c r="B41" s="4" t="s">
        <v>7</v>
      </c>
      <c r="C41" s="4">
        <f>SUM(C29,C26,C23,C20,C17,C14,C11,C8,C5,C2)</f>
        <v>1464</v>
      </c>
      <c r="D41" s="4">
        <f t="shared" ref="D41:H41" si="14">SUM(D29,D26,D23,D20,D17,D14,D11,D8,D5,D2)</f>
        <v>197</v>
      </c>
      <c r="E41" s="4">
        <f t="shared" si="14"/>
        <v>19</v>
      </c>
      <c r="F41" s="5">
        <f t="shared" ref="F41" si="15">SUM(F29,F26,F23,F20,F17,F14,F11,F8,F5,F2)</f>
        <v>1680</v>
      </c>
      <c r="G41" s="4">
        <f t="shared" si="14"/>
        <v>690</v>
      </c>
      <c r="H41" s="4">
        <f t="shared" si="14"/>
        <v>249</v>
      </c>
      <c r="I41" s="4">
        <f>SUM(I29,I26,I23,I20,I17,I14,I11,I8,I5,I2)</f>
        <v>68</v>
      </c>
      <c r="J41" s="6">
        <f t="shared" si="1"/>
        <v>1007</v>
      </c>
      <c r="K41" s="7">
        <f>SUM(C41:E41,G41:I41)</f>
        <v>2687</v>
      </c>
    </row>
    <row r="42" spans="1:17">
      <c r="A42" s="26"/>
      <c r="B42" s="8" t="s">
        <v>9</v>
      </c>
      <c r="C42" s="8">
        <f>SUM(C30,C27,C24,C21,C18,C15,C12,C9,C6,C3)</f>
        <v>10</v>
      </c>
      <c r="D42" s="8">
        <f>SUM(D30,D27,D24,D21,D18,D15,D12,D9,D6,D3)</f>
        <v>2</v>
      </c>
      <c r="E42" s="8">
        <f>SUM(E30,E27,E24,E21,E18,E15,E12,E9,E6,E3)</f>
        <v>0</v>
      </c>
      <c r="F42" s="9">
        <f>SUM(F30,F27,F24,F21,F18,F15,F12,F9,F6,F3)</f>
        <v>12</v>
      </c>
      <c r="G42" s="8">
        <f>SUM(G30,G27,G24,G21,G18,G15,G12,G9,G6,G3)</f>
        <v>3</v>
      </c>
      <c r="H42" s="8">
        <f>SUM(H30,H27,H24,H21,H18,H15,H12,H9,H6,H3)</f>
        <v>1</v>
      </c>
      <c r="I42" s="8">
        <f>SUM(I30,I27,I24,I21,I18,I15,I12,I9,I6,I3)</f>
        <v>0</v>
      </c>
      <c r="J42" s="10">
        <f t="shared" si="1"/>
        <v>4</v>
      </c>
      <c r="K42" s="11">
        <f>SUM(C42:E42,G42:I42)</f>
        <v>16</v>
      </c>
    </row>
    <row r="43" spans="1:17" ht="15.75" thickBot="1">
      <c r="A43" s="27"/>
      <c r="B43" s="12" t="s">
        <v>8</v>
      </c>
      <c r="C43" s="12">
        <f>SUM(C31,C28,C25,C22,C19,C16,C13,C10,C7,C4)</f>
        <v>0.37701099999999999</v>
      </c>
      <c r="D43" s="12">
        <f t="shared" ref="D43:K43" si="16">SUM(D31,D28,D25,D22,D19,D16,D13,D10,D7,D4)</f>
        <v>3.5400999999999995E-2</v>
      </c>
      <c r="E43" s="12">
        <f t="shared" si="16"/>
        <v>2.7659999999999998E-3</v>
      </c>
      <c r="F43" s="13">
        <f t="shared" ref="F43" si="17">SUM(F31,F28,F25,F22,F19,F16,F13,F10,F7,F4)</f>
        <v>0.41517799999999999</v>
      </c>
      <c r="G43" s="12">
        <f t="shared" si="16"/>
        <v>3.5593E-2</v>
      </c>
      <c r="H43" s="12">
        <f t="shared" si="16"/>
        <v>1.4814000000000001E-2</v>
      </c>
      <c r="I43" s="12">
        <f t="shared" si="16"/>
        <v>5.8119999999999995E-3</v>
      </c>
      <c r="J43" s="20">
        <f t="shared" si="16"/>
        <v>5.6219000000000005E-2</v>
      </c>
      <c r="K43" s="15">
        <f>SUM(K31,K28,K25,K22,K19,K16,K13,K10,K7,K4)</f>
        <v>0.47139699999999995</v>
      </c>
      <c r="L43" s="29">
        <f>K42/K43</f>
        <v>33.941667002547753</v>
      </c>
      <c r="M43" s="21">
        <f t="shared" si="2"/>
        <v>19.410390817081996</v>
      </c>
      <c r="N43" s="21">
        <f>Q43/K43</f>
        <v>55.112781795386908</v>
      </c>
      <c r="P43">
        <v>9.15</v>
      </c>
      <c r="Q43">
        <v>25.98</v>
      </c>
    </row>
    <row r="48" spans="1:17">
      <c r="A48" s="21" t="s">
        <v>42</v>
      </c>
    </row>
    <row r="49" spans="1:1">
      <c r="A49" s="21" t="s">
        <v>46</v>
      </c>
    </row>
    <row r="50" spans="1:1">
      <c r="A50" s="21" t="s">
        <v>47</v>
      </c>
    </row>
    <row r="51" spans="1:1">
      <c r="A51" s="21" t="s">
        <v>48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3:F31"/>
  <sheetViews>
    <sheetView tabSelected="1" workbookViewId="0">
      <selection activeCell="H34" sqref="H34"/>
    </sheetView>
  </sheetViews>
  <sheetFormatPr defaultRowHeight="15"/>
  <cols>
    <col min="3" max="3" width="29.42578125" customWidth="1"/>
    <col min="4" max="4" width="19.28515625" customWidth="1"/>
    <col min="5" max="5" width="19.42578125" customWidth="1"/>
    <col min="6" max="6" width="22.140625" customWidth="1"/>
  </cols>
  <sheetData>
    <row r="3" spans="3:6">
      <c r="C3" s="32" t="s">
        <v>33</v>
      </c>
      <c r="D3" s="32"/>
      <c r="E3" s="32"/>
      <c r="F3" s="32"/>
    </row>
    <row r="4" spans="3:6" ht="30">
      <c r="E4" t="s">
        <v>21</v>
      </c>
      <c r="F4" s="30" t="s">
        <v>22</v>
      </c>
    </row>
    <row r="5" spans="3:6" ht="30">
      <c r="C5" s="30" t="s">
        <v>24</v>
      </c>
      <c r="E5">
        <v>10</v>
      </c>
      <c r="F5">
        <v>13</v>
      </c>
    </row>
    <row r="6" spans="3:6" ht="30">
      <c r="C6" s="30" t="s">
        <v>23</v>
      </c>
      <c r="E6">
        <v>12</v>
      </c>
      <c r="F6">
        <v>16</v>
      </c>
    </row>
    <row r="8" spans="3:6">
      <c r="C8" t="s">
        <v>25</v>
      </c>
      <c r="D8" t="s">
        <v>26</v>
      </c>
    </row>
    <row r="9" spans="3:6">
      <c r="D9" s="31" t="s">
        <v>27</v>
      </c>
      <c r="E9">
        <v>4</v>
      </c>
      <c r="F9">
        <v>5</v>
      </c>
    </row>
    <row r="10" spans="3:6">
      <c r="D10" s="31" t="s">
        <v>8</v>
      </c>
      <c r="E10">
        <v>5.2999999999999999E-2</v>
      </c>
      <c r="F10">
        <v>5.2999999999999999E-2</v>
      </c>
    </row>
    <row r="12" spans="3:6">
      <c r="D12" t="s">
        <v>28</v>
      </c>
    </row>
    <row r="13" spans="3:6">
      <c r="D13" s="31" t="s">
        <v>27</v>
      </c>
      <c r="E13">
        <v>3</v>
      </c>
      <c r="F13">
        <v>3</v>
      </c>
    </row>
    <row r="14" spans="3:6">
      <c r="D14" s="31" t="s">
        <v>8</v>
      </c>
      <c r="E14">
        <v>7.0000000000000001E-3</v>
      </c>
      <c r="F14">
        <v>7.0000000000000001E-3</v>
      </c>
    </row>
    <row r="16" spans="3:6">
      <c r="D16" t="s">
        <v>29</v>
      </c>
      <c r="E16" t="s">
        <v>34</v>
      </c>
      <c r="F16" t="s">
        <v>38</v>
      </c>
    </row>
    <row r="18" spans="3:6">
      <c r="C18" t="s">
        <v>30</v>
      </c>
      <c r="D18" t="s">
        <v>26</v>
      </c>
    </row>
    <row r="19" spans="3:6">
      <c r="D19" s="31" t="s">
        <v>27</v>
      </c>
      <c r="E19">
        <v>2</v>
      </c>
      <c r="F19">
        <v>4</v>
      </c>
    </row>
    <row r="20" spans="3:6">
      <c r="D20" s="31" t="s">
        <v>8</v>
      </c>
      <c r="E20">
        <v>0.189</v>
      </c>
      <c r="F20">
        <v>0.189</v>
      </c>
    </row>
    <row r="22" spans="3:6">
      <c r="D22" t="s">
        <v>28</v>
      </c>
    </row>
    <row r="23" spans="3:6">
      <c r="D23" s="31" t="s">
        <v>27</v>
      </c>
      <c r="E23">
        <v>1</v>
      </c>
      <c r="F23">
        <v>1</v>
      </c>
    </row>
    <row r="24" spans="3:6">
      <c r="D24" s="31" t="s">
        <v>8</v>
      </c>
      <c r="E24">
        <v>2.5999999999999999E-2</v>
      </c>
      <c r="F24">
        <v>2.5999999999999999E-2</v>
      </c>
    </row>
    <row r="26" spans="3:6">
      <c r="D26" t="s">
        <v>29</v>
      </c>
      <c r="E26" t="s">
        <v>35</v>
      </c>
      <c r="F26" t="s">
        <v>39</v>
      </c>
    </row>
    <row r="29" spans="3:6">
      <c r="C29" t="s">
        <v>31</v>
      </c>
      <c r="D29" t="s">
        <v>29</v>
      </c>
      <c r="E29" t="s">
        <v>36</v>
      </c>
      <c r="F29" t="s">
        <v>40</v>
      </c>
    </row>
    <row r="31" spans="3:6">
      <c r="C31" t="s">
        <v>32</v>
      </c>
      <c r="D31" t="s">
        <v>29</v>
      </c>
      <c r="E31" t="s">
        <v>37</v>
      </c>
      <c r="F31" t="s">
        <v>41</v>
      </c>
    </row>
  </sheetData>
  <mergeCells count="1">
    <mergeCell ref="C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All-suicides-W</vt:lpstr>
      <vt:lpstr>All-suicides&amp;Open-W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luzou</cp:lastModifiedBy>
  <dcterms:created xsi:type="dcterms:W3CDTF">2012-04-30T12:10:55Z</dcterms:created>
  <dcterms:modified xsi:type="dcterms:W3CDTF">2012-05-25T09:40:12Z</dcterms:modified>
</cp:coreProperties>
</file>