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ste\Desktop\Datasets for submission\Methods paper\"/>
    </mc:Choice>
  </mc:AlternateContent>
  <xr:revisionPtr revIDLastSave="0" documentId="13_ncr:1_{B2F5FC70-65AB-47E2-AD78-93B4F2863AEA}" xr6:coauthVersionLast="47" xr6:coauthVersionMax="47" xr10:uidLastSave="{00000000-0000-0000-0000-000000000000}"/>
  <bookViews>
    <workbookView xWindow="-120" yWindow="-120" windowWidth="20640" windowHeight="11160" xr2:uid="{0B793D87-C60F-4147-9271-DEF581FE92BB}"/>
  </bookViews>
  <sheets>
    <sheet name="All data" sheetId="1" r:id="rId1"/>
    <sheet name="High temperature" sheetId="2" r:id="rId2"/>
    <sheet name="Low temperature" sheetId="3" r:id="rId3"/>
    <sheet name="Meta-data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3" l="1"/>
  <c r="F39" i="3"/>
  <c r="G39" i="3"/>
  <c r="H39" i="3"/>
  <c r="I39" i="3"/>
  <c r="J39" i="3"/>
  <c r="K39" i="3"/>
  <c r="L39" i="3"/>
  <c r="M39" i="3"/>
  <c r="N39" i="3"/>
  <c r="O39" i="3"/>
  <c r="P39" i="3"/>
  <c r="Q39" i="3"/>
  <c r="S39" i="3"/>
  <c r="T39" i="3"/>
  <c r="U39" i="3"/>
  <c r="V39" i="3"/>
  <c r="W39" i="3"/>
  <c r="D39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S38" i="3"/>
  <c r="T38" i="3"/>
  <c r="U38" i="3"/>
  <c r="V38" i="3"/>
  <c r="W38" i="3"/>
  <c r="D38" i="3"/>
  <c r="S43" i="2"/>
  <c r="S42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T43" i="2"/>
  <c r="U43" i="2"/>
  <c r="V43" i="2"/>
  <c r="W43" i="2"/>
  <c r="D43" i="2"/>
  <c r="N42" i="2"/>
  <c r="W42" i="2"/>
  <c r="E42" i="2"/>
  <c r="F42" i="2"/>
  <c r="G42" i="2"/>
  <c r="H42" i="2"/>
  <c r="I42" i="2"/>
  <c r="J42" i="2"/>
  <c r="K42" i="2"/>
  <c r="L42" i="2"/>
  <c r="M42" i="2"/>
  <c r="O42" i="2"/>
  <c r="P42" i="2"/>
  <c r="Q42" i="2"/>
  <c r="T42" i="2"/>
  <c r="U42" i="2"/>
  <c r="V42" i="2"/>
  <c r="D42" i="2"/>
  <c r="U37" i="3"/>
  <c r="W37" i="3" s="1"/>
  <c r="T37" i="3"/>
  <c r="U36" i="3"/>
  <c r="W36" i="3" s="1"/>
  <c r="T36" i="3"/>
  <c r="V35" i="3"/>
  <c r="U35" i="3"/>
  <c r="W35" i="3" s="1"/>
  <c r="T35" i="3"/>
  <c r="U34" i="3"/>
  <c r="W34" i="3" s="1"/>
  <c r="T34" i="3"/>
  <c r="U33" i="3"/>
  <c r="W33" i="3" s="1"/>
  <c r="T33" i="3"/>
  <c r="U32" i="3"/>
  <c r="W32" i="3" s="1"/>
  <c r="T32" i="3"/>
  <c r="V31" i="3"/>
  <c r="U31" i="3"/>
  <c r="W31" i="3" s="1"/>
  <c r="T31" i="3"/>
  <c r="U30" i="3"/>
  <c r="W30" i="3" s="1"/>
  <c r="T30" i="3"/>
  <c r="U29" i="3"/>
  <c r="W29" i="3" s="1"/>
  <c r="T29" i="3"/>
  <c r="U28" i="3"/>
  <c r="W28" i="3" s="1"/>
  <c r="T28" i="3"/>
  <c r="V27" i="3"/>
  <c r="U27" i="3"/>
  <c r="W27" i="3" s="1"/>
  <c r="T27" i="3"/>
  <c r="U26" i="3"/>
  <c r="W26" i="3" s="1"/>
  <c r="T26" i="3"/>
  <c r="V25" i="3"/>
  <c r="U25" i="3"/>
  <c r="W25" i="3" s="1"/>
  <c r="T25" i="3"/>
  <c r="U24" i="3"/>
  <c r="W24" i="3" s="1"/>
  <c r="T24" i="3"/>
  <c r="V23" i="3"/>
  <c r="U23" i="3"/>
  <c r="W23" i="3" s="1"/>
  <c r="T23" i="3"/>
  <c r="U22" i="3"/>
  <c r="W22" i="3" s="1"/>
  <c r="T22" i="3"/>
  <c r="U21" i="3"/>
  <c r="W21" i="3" s="1"/>
  <c r="T21" i="3"/>
  <c r="U20" i="3"/>
  <c r="W20" i="3" s="1"/>
  <c r="T20" i="3"/>
  <c r="V19" i="3"/>
  <c r="U19" i="3"/>
  <c r="W19" i="3" s="1"/>
  <c r="T19" i="3"/>
  <c r="U18" i="3"/>
  <c r="W18" i="3" s="1"/>
  <c r="T18" i="3"/>
  <c r="U17" i="3"/>
  <c r="W17" i="3" s="1"/>
  <c r="T17" i="3"/>
  <c r="U16" i="3"/>
  <c r="W16" i="3" s="1"/>
  <c r="T16" i="3"/>
  <c r="V15" i="3"/>
  <c r="U15" i="3"/>
  <c r="W15" i="3" s="1"/>
  <c r="T15" i="3"/>
  <c r="U14" i="3"/>
  <c r="W14" i="3" s="1"/>
  <c r="T14" i="3"/>
  <c r="U13" i="3"/>
  <c r="W13" i="3" s="1"/>
  <c r="T13" i="3"/>
  <c r="U12" i="3"/>
  <c r="W12" i="3" s="1"/>
  <c r="T12" i="3"/>
  <c r="V11" i="3"/>
  <c r="U11" i="3"/>
  <c r="W11" i="3" s="1"/>
  <c r="T11" i="3"/>
  <c r="U10" i="3"/>
  <c r="W10" i="3" s="1"/>
  <c r="T10" i="3"/>
  <c r="V9" i="3"/>
  <c r="U9" i="3"/>
  <c r="W9" i="3" s="1"/>
  <c r="T9" i="3"/>
  <c r="U8" i="3"/>
  <c r="W8" i="3" s="1"/>
  <c r="T8" i="3"/>
  <c r="V7" i="3"/>
  <c r="U7" i="3"/>
  <c r="W7" i="3" s="1"/>
  <c r="T7" i="3"/>
  <c r="U6" i="3"/>
  <c r="W6" i="3" s="1"/>
  <c r="T6" i="3"/>
  <c r="U5" i="3"/>
  <c r="W5" i="3" s="1"/>
  <c r="T5" i="3"/>
  <c r="U4" i="3"/>
  <c r="W4" i="3" s="1"/>
  <c r="T4" i="3"/>
  <c r="U3" i="3"/>
  <c r="W3" i="3" s="1"/>
  <c r="T3" i="3"/>
  <c r="U2" i="3"/>
  <c r="W2" i="3" s="1"/>
  <c r="T2" i="3"/>
  <c r="V41" i="2"/>
  <c r="U41" i="2"/>
  <c r="W41" i="2" s="1"/>
  <c r="T41" i="2"/>
  <c r="W40" i="2"/>
  <c r="U40" i="2"/>
  <c r="V40" i="2" s="1"/>
  <c r="T40" i="2"/>
  <c r="V39" i="2"/>
  <c r="U39" i="2"/>
  <c r="W39" i="2" s="1"/>
  <c r="T39" i="2"/>
  <c r="W38" i="2"/>
  <c r="V38" i="2"/>
  <c r="U38" i="2"/>
  <c r="T38" i="2"/>
  <c r="V37" i="2"/>
  <c r="U37" i="2"/>
  <c r="W37" i="2" s="1"/>
  <c r="T37" i="2"/>
  <c r="W36" i="2"/>
  <c r="V36" i="2"/>
  <c r="U36" i="2"/>
  <c r="T36" i="2"/>
  <c r="V35" i="2"/>
  <c r="U35" i="2"/>
  <c r="W35" i="2" s="1"/>
  <c r="T35" i="2"/>
  <c r="W34" i="2"/>
  <c r="V34" i="2"/>
  <c r="U34" i="2"/>
  <c r="T34" i="2"/>
  <c r="V33" i="2"/>
  <c r="U33" i="2"/>
  <c r="W33" i="2" s="1"/>
  <c r="T33" i="2"/>
  <c r="W32" i="2"/>
  <c r="V32" i="2"/>
  <c r="U32" i="2"/>
  <c r="T32" i="2"/>
  <c r="V31" i="2"/>
  <c r="U31" i="2"/>
  <c r="W31" i="2" s="1"/>
  <c r="T31" i="2"/>
  <c r="W30" i="2"/>
  <c r="V30" i="2"/>
  <c r="U30" i="2"/>
  <c r="T30" i="2"/>
  <c r="V29" i="2"/>
  <c r="U29" i="2"/>
  <c r="W29" i="2" s="1"/>
  <c r="T29" i="2"/>
  <c r="W28" i="2"/>
  <c r="V28" i="2"/>
  <c r="U28" i="2"/>
  <c r="T28" i="2"/>
  <c r="W27" i="2"/>
  <c r="V27" i="2"/>
  <c r="U27" i="2"/>
  <c r="T27" i="2"/>
  <c r="W26" i="2"/>
  <c r="V26" i="2"/>
  <c r="U26" i="2"/>
  <c r="T26" i="2"/>
  <c r="W25" i="2"/>
  <c r="V25" i="2"/>
  <c r="U25" i="2"/>
  <c r="T25" i="2"/>
  <c r="W24" i="2"/>
  <c r="V24" i="2"/>
  <c r="U24" i="2"/>
  <c r="T24" i="2"/>
  <c r="W23" i="2"/>
  <c r="V23" i="2"/>
  <c r="U23" i="2"/>
  <c r="T23" i="2"/>
  <c r="W22" i="2"/>
  <c r="V22" i="2"/>
  <c r="U22" i="2"/>
  <c r="T22" i="2"/>
  <c r="W21" i="2"/>
  <c r="V21" i="2"/>
  <c r="U21" i="2"/>
  <c r="T21" i="2"/>
  <c r="W20" i="2"/>
  <c r="V20" i="2"/>
  <c r="U20" i="2"/>
  <c r="T20" i="2"/>
  <c r="W19" i="2"/>
  <c r="V19" i="2"/>
  <c r="U19" i="2"/>
  <c r="T19" i="2"/>
  <c r="W18" i="2"/>
  <c r="V18" i="2"/>
  <c r="U18" i="2"/>
  <c r="T18" i="2"/>
  <c r="V17" i="2"/>
  <c r="U17" i="2"/>
  <c r="W17" i="2" s="1"/>
  <c r="T17" i="2"/>
  <c r="W16" i="2"/>
  <c r="V16" i="2"/>
  <c r="U16" i="2"/>
  <c r="T16" i="2"/>
  <c r="V15" i="2"/>
  <c r="U15" i="2"/>
  <c r="W15" i="2" s="1"/>
  <c r="T15" i="2"/>
  <c r="W14" i="2"/>
  <c r="V14" i="2"/>
  <c r="U14" i="2"/>
  <c r="T14" i="2"/>
  <c r="V13" i="2"/>
  <c r="U13" i="2"/>
  <c r="W13" i="2" s="1"/>
  <c r="T13" i="2"/>
  <c r="W12" i="2"/>
  <c r="V12" i="2"/>
  <c r="U12" i="2"/>
  <c r="T12" i="2"/>
  <c r="W11" i="2"/>
  <c r="V11" i="2"/>
  <c r="U11" i="2"/>
  <c r="T11" i="2"/>
  <c r="W10" i="2"/>
  <c r="V10" i="2"/>
  <c r="U10" i="2"/>
  <c r="T10" i="2"/>
  <c r="W9" i="2"/>
  <c r="V9" i="2"/>
  <c r="U9" i="2"/>
  <c r="T9" i="2"/>
  <c r="W8" i="2"/>
  <c r="V8" i="2"/>
  <c r="U8" i="2"/>
  <c r="T8" i="2"/>
  <c r="V7" i="2"/>
  <c r="U7" i="2"/>
  <c r="W7" i="2" s="1"/>
  <c r="T7" i="2"/>
  <c r="W6" i="2"/>
  <c r="V6" i="2"/>
  <c r="U6" i="2"/>
  <c r="T6" i="2"/>
  <c r="W5" i="2"/>
  <c r="V5" i="2"/>
  <c r="U5" i="2"/>
  <c r="T5" i="2"/>
  <c r="W4" i="2"/>
  <c r="V4" i="2"/>
  <c r="U4" i="2"/>
  <c r="T4" i="2"/>
  <c r="W3" i="2"/>
  <c r="V3" i="2"/>
  <c r="U3" i="2"/>
  <c r="T3" i="2"/>
  <c r="W2" i="2"/>
  <c r="V2" i="2"/>
  <c r="U2" i="2"/>
  <c r="T2" i="2"/>
  <c r="U77" i="1"/>
  <c r="W77" i="1" s="1"/>
  <c r="T77" i="1"/>
  <c r="V76" i="1"/>
  <c r="U76" i="1"/>
  <c r="W76" i="1" s="1"/>
  <c r="T76" i="1"/>
  <c r="U75" i="1"/>
  <c r="W75" i="1" s="1"/>
  <c r="T75" i="1"/>
  <c r="V74" i="1"/>
  <c r="U74" i="1"/>
  <c r="W74" i="1" s="1"/>
  <c r="T74" i="1"/>
  <c r="U73" i="1"/>
  <c r="W73" i="1" s="1"/>
  <c r="T73" i="1"/>
  <c r="V72" i="1"/>
  <c r="U72" i="1"/>
  <c r="W72" i="1" s="1"/>
  <c r="T72" i="1"/>
  <c r="U71" i="1"/>
  <c r="W71" i="1" s="1"/>
  <c r="T71" i="1"/>
  <c r="V70" i="1"/>
  <c r="U70" i="1"/>
  <c r="W70" i="1" s="1"/>
  <c r="T70" i="1"/>
  <c r="U69" i="1"/>
  <c r="W69" i="1" s="1"/>
  <c r="T69" i="1"/>
  <c r="V68" i="1"/>
  <c r="U68" i="1"/>
  <c r="W68" i="1" s="1"/>
  <c r="T68" i="1"/>
  <c r="U67" i="1"/>
  <c r="W67" i="1" s="1"/>
  <c r="T67" i="1"/>
  <c r="V66" i="1"/>
  <c r="U66" i="1"/>
  <c r="W66" i="1" s="1"/>
  <c r="T66" i="1"/>
  <c r="U65" i="1"/>
  <c r="W65" i="1" s="1"/>
  <c r="T65" i="1"/>
  <c r="V64" i="1"/>
  <c r="U64" i="1"/>
  <c r="W64" i="1" s="1"/>
  <c r="T64" i="1"/>
  <c r="U63" i="1"/>
  <c r="W63" i="1" s="1"/>
  <c r="T63" i="1"/>
  <c r="V62" i="1"/>
  <c r="U62" i="1"/>
  <c r="W62" i="1" s="1"/>
  <c r="T62" i="1"/>
  <c r="U61" i="1"/>
  <c r="W61" i="1" s="1"/>
  <c r="T61" i="1"/>
  <c r="V60" i="1"/>
  <c r="U60" i="1"/>
  <c r="W60" i="1" s="1"/>
  <c r="T60" i="1"/>
  <c r="U59" i="1"/>
  <c r="W59" i="1" s="1"/>
  <c r="T59" i="1"/>
  <c r="V58" i="1"/>
  <c r="U58" i="1"/>
  <c r="W58" i="1" s="1"/>
  <c r="T58" i="1"/>
  <c r="U57" i="1"/>
  <c r="W57" i="1" s="1"/>
  <c r="T57" i="1"/>
  <c r="V56" i="1"/>
  <c r="U56" i="1"/>
  <c r="W56" i="1" s="1"/>
  <c r="T56" i="1"/>
  <c r="U55" i="1"/>
  <c r="W55" i="1" s="1"/>
  <c r="T55" i="1"/>
  <c r="V54" i="1"/>
  <c r="U54" i="1"/>
  <c r="W54" i="1" s="1"/>
  <c r="T54" i="1"/>
  <c r="U53" i="1"/>
  <c r="W53" i="1" s="1"/>
  <c r="T53" i="1"/>
  <c r="V52" i="1"/>
  <c r="U52" i="1"/>
  <c r="W52" i="1" s="1"/>
  <c r="T52" i="1"/>
  <c r="U51" i="1"/>
  <c r="W51" i="1" s="1"/>
  <c r="T51" i="1"/>
  <c r="V50" i="1"/>
  <c r="U50" i="1"/>
  <c r="W50" i="1" s="1"/>
  <c r="T50" i="1"/>
  <c r="U49" i="1"/>
  <c r="W49" i="1" s="1"/>
  <c r="T49" i="1"/>
  <c r="V48" i="1"/>
  <c r="U48" i="1"/>
  <c r="W48" i="1" s="1"/>
  <c r="T48" i="1"/>
  <c r="U47" i="1"/>
  <c r="W47" i="1" s="1"/>
  <c r="T47" i="1"/>
  <c r="V46" i="1"/>
  <c r="U46" i="1"/>
  <c r="W46" i="1" s="1"/>
  <c r="T46" i="1"/>
  <c r="U45" i="1"/>
  <c r="W45" i="1" s="1"/>
  <c r="T45" i="1"/>
  <c r="V44" i="1"/>
  <c r="U44" i="1"/>
  <c r="W44" i="1" s="1"/>
  <c r="T44" i="1"/>
  <c r="U43" i="1"/>
  <c r="W43" i="1" s="1"/>
  <c r="T43" i="1"/>
  <c r="V42" i="1"/>
  <c r="U42" i="1"/>
  <c r="W42" i="1" s="1"/>
  <c r="T42" i="1"/>
  <c r="U41" i="1"/>
  <c r="W41" i="1" s="1"/>
  <c r="T41" i="1"/>
  <c r="V40" i="1"/>
  <c r="U40" i="1"/>
  <c r="W40" i="1" s="1"/>
  <c r="T40" i="1"/>
  <c r="U39" i="1"/>
  <c r="W39" i="1" s="1"/>
  <c r="T39" i="1"/>
  <c r="V38" i="1"/>
  <c r="U38" i="1"/>
  <c r="W38" i="1" s="1"/>
  <c r="T38" i="1"/>
  <c r="U37" i="1"/>
  <c r="W37" i="1" s="1"/>
  <c r="T37" i="1"/>
  <c r="V36" i="1"/>
  <c r="U36" i="1"/>
  <c r="W36" i="1" s="1"/>
  <c r="T36" i="1"/>
  <c r="U35" i="1"/>
  <c r="W35" i="1" s="1"/>
  <c r="T35" i="1"/>
  <c r="V34" i="1"/>
  <c r="U34" i="1"/>
  <c r="W34" i="1" s="1"/>
  <c r="T34" i="1"/>
  <c r="U33" i="1"/>
  <c r="W33" i="1" s="1"/>
  <c r="T33" i="1"/>
  <c r="U32" i="1"/>
  <c r="W32" i="1" s="1"/>
  <c r="T32" i="1"/>
  <c r="U31" i="1"/>
  <c r="W31" i="1" s="1"/>
  <c r="T31" i="1"/>
  <c r="W30" i="1"/>
  <c r="V30" i="1"/>
  <c r="U30" i="1"/>
  <c r="T30" i="1"/>
  <c r="V29" i="1"/>
  <c r="U29" i="1"/>
  <c r="W29" i="1" s="1"/>
  <c r="T29" i="1"/>
  <c r="U28" i="1"/>
  <c r="W28" i="1" s="1"/>
  <c r="T28" i="1"/>
  <c r="V27" i="1"/>
  <c r="U27" i="1"/>
  <c r="W27" i="1" s="1"/>
  <c r="T27" i="1"/>
  <c r="U26" i="1"/>
  <c r="W26" i="1" s="1"/>
  <c r="T26" i="1"/>
  <c r="U25" i="1"/>
  <c r="W25" i="1" s="1"/>
  <c r="T25" i="1"/>
  <c r="U24" i="1"/>
  <c r="W24" i="1" s="1"/>
  <c r="T24" i="1"/>
  <c r="V23" i="1"/>
  <c r="U23" i="1"/>
  <c r="W23" i="1" s="1"/>
  <c r="T23" i="1"/>
  <c r="W22" i="1"/>
  <c r="V22" i="1"/>
  <c r="U22" i="1"/>
  <c r="T22" i="1"/>
  <c r="U21" i="1"/>
  <c r="W21" i="1" s="1"/>
  <c r="T21" i="1"/>
  <c r="W20" i="1"/>
  <c r="V20" i="1"/>
  <c r="U20" i="1"/>
  <c r="T20" i="1"/>
  <c r="U19" i="1"/>
  <c r="W19" i="1" s="1"/>
  <c r="T19" i="1"/>
  <c r="V18" i="1"/>
  <c r="U18" i="1"/>
  <c r="W18" i="1" s="1"/>
  <c r="T18" i="1"/>
  <c r="U17" i="1"/>
  <c r="W17" i="1" s="1"/>
  <c r="T17" i="1"/>
  <c r="U16" i="1"/>
  <c r="W16" i="1" s="1"/>
  <c r="T16" i="1"/>
  <c r="V15" i="1"/>
  <c r="U15" i="1"/>
  <c r="W15" i="1" s="1"/>
  <c r="T15" i="1"/>
  <c r="W14" i="1"/>
  <c r="V14" i="1"/>
  <c r="U14" i="1"/>
  <c r="T14" i="1"/>
  <c r="V13" i="1"/>
  <c r="U13" i="1"/>
  <c r="W13" i="1" s="1"/>
  <c r="T13" i="1"/>
  <c r="U12" i="1"/>
  <c r="W12" i="1" s="1"/>
  <c r="T12" i="1"/>
  <c r="V11" i="1"/>
  <c r="U11" i="1"/>
  <c r="W11" i="1" s="1"/>
  <c r="T11" i="1"/>
  <c r="U10" i="1"/>
  <c r="W10" i="1" s="1"/>
  <c r="T10" i="1"/>
  <c r="U9" i="1"/>
  <c r="W9" i="1" s="1"/>
  <c r="T9" i="1"/>
  <c r="U8" i="1"/>
  <c r="W8" i="1" s="1"/>
  <c r="T8" i="1"/>
  <c r="V7" i="1"/>
  <c r="U7" i="1"/>
  <c r="W7" i="1" s="1"/>
  <c r="T7" i="1"/>
  <c r="W6" i="1"/>
  <c r="V6" i="1"/>
  <c r="U6" i="1"/>
  <c r="T6" i="1"/>
  <c r="U5" i="1"/>
  <c r="W5" i="1" s="1"/>
  <c r="T5" i="1"/>
  <c r="W4" i="1"/>
  <c r="V4" i="1"/>
  <c r="U4" i="1"/>
  <c r="T4" i="1"/>
  <c r="U3" i="1"/>
  <c r="W3" i="1" s="1"/>
  <c r="T3" i="1"/>
  <c r="V2" i="1"/>
  <c r="U2" i="1"/>
  <c r="W2" i="1" s="1"/>
  <c r="T2" i="1"/>
  <c r="V9" i="1" l="1"/>
  <c r="V16" i="1"/>
  <c r="V25" i="1"/>
  <c r="V32" i="1"/>
  <c r="V5" i="1"/>
  <c r="V12" i="1"/>
  <c r="V21" i="1"/>
  <c r="V28" i="1"/>
  <c r="V3" i="1"/>
  <c r="V10" i="1"/>
  <c r="V19" i="1"/>
  <c r="V26" i="1"/>
  <c r="V35" i="1"/>
  <c r="V37" i="1"/>
  <c r="V39" i="1"/>
  <c r="V41" i="1"/>
  <c r="V43" i="1"/>
  <c r="V45" i="1"/>
  <c r="V47" i="1"/>
  <c r="V49" i="1"/>
  <c r="V51" i="1"/>
  <c r="V53" i="1"/>
  <c r="V55" i="1"/>
  <c r="V57" i="1"/>
  <c r="V59" i="1"/>
  <c r="V61" i="1"/>
  <c r="V63" i="1"/>
  <c r="V65" i="1"/>
  <c r="V67" i="1"/>
  <c r="V69" i="1"/>
  <c r="V71" i="1"/>
  <c r="V73" i="1"/>
  <c r="V75" i="1"/>
  <c r="V77" i="1"/>
  <c r="V8" i="1"/>
  <c r="V17" i="1"/>
  <c r="V24" i="1"/>
  <c r="V33" i="1"/>
  <c r="V31" i="1"/>
  <c r="V17" i="3"/>
  <c r="V33" i="3"/>
  <c r="V5" i="3"/>
  <c r="V21" i="3"/>
  <c r="V37" i="3"/>
  <c r="V3" i="3"/>
  <c r="V13" i="3"/>
  <c r="V29" i="3"/>
  <c r="V2" i="3"/>
  <c r="V4" i="3"/>
  <c r="V6" i="3"/>
  <c r="V8" i="3"/>
  <c r="V10" i="3"/>
  <c r="V12" i="3"/>
  <c r="V14" i="3"/>
  <c r="V16" i="3"/>
  <c r="V18" i="3"/>
  <c r="V20" i="3"/>
  <c r="V22" i="3"/>
  <c r="V24" i="3"/>
  <c r="V26" i="3"/>
  <c r="V28" i="3"/>
  <c r="V30" i="3"/>
  <c r="V32" i="3"/>
  <c r="V34" i="3"/>
  <c r="V36" i="3"/>
</calcChain>
</file>

<file path=xl/sharedStrings.xml><?xml version="1.0" encoding="utf-8"?>
<sst xmlns="http://schemas.openxmlformats.org/spreadsheetml/2006/main" count="770" uniqueCount="145">
  <si>
    <t>Fish</t>
  </si>
  <si>
    <t>Temperature</t>
  </si>
  <si>
    <t>Sex</t>
  </si>
  <si>
    <t>Standard Length</t>
  </si>
  <si>
    <t>Dry mass</t>
  </si>
  <si>
    <t>Condition (mg/mm)</t>
  </si>
  <si>
    <t>Pelvis %P</t>
  </si>
  <si>
    <t>Plate %P</t>
  </si>
  <si>
    <t>Bone %P</t>
  </si>
  <si>
    <t>Body %P</t>
  </si>
  <si>
    <t>P consumed (ug)</t>
  </si>
  <si>
    <t>Dry mass consumed (mg)</t>
  </si>
  <si>
    <t>NH4 excreted (ug)</t>
  </si>
  <si>
    <t>PO4 excreted (ug)</t>
  </si>
  <si>
    <t>P egested (ug)</t>
  </si>
  <si>
    <t>%P egested</t>
  </si>
  <si>
    <t>Dry mass egested</t>
  </si>
  <si>
    <t>Gut cleared?</t>
  </si>
  <si>
    <t>Total P release</t>
  </si>
  <si>
    <t>%P egested (corrected)</t>
  </si>
  <si>
    <t xml:space="preserve">P egested (corrected) </t>
  </si>
  <si>
    <t>Total P release (corrected)</t>
  </si>
  <si>
    <t>Excretion/egestion (corrected)</t>
  </si>
  <si>
    <t>Sooke 39</t>
  </si>
  <si>
    <t>High</t>
  </si>
  <si>
    <t>F</t>
  </si>
  <si>
    <t>YES</t>
  </si>
  <si>
    <t>Sooke 52</t>
  </si>
  <si>
    <t>M</t>
  </si>
  <si>
    <t>NO</t>
  </si>
  <si>
    <t>Sooke 40</t>
  </si>
  <si>
    <t>Sooke 41</t>
  </si>
  <si>
    <t>Sooke 46</t>
  </si>
  <si>
    <t>Sooke 45</t>
  </si>
  <si>
    <t>Sooke 61</t>
  </si>
  <si>
    <t>Sooke 50</t>
  </si>
  <si>
    <t>Sooke 51</t>
  </si>
  <si>
    <t>Sooke 9</t>
  </si>
  <si>
    <t>Sooke 42</t>
  </si>
  <si>
    <t>Sooke 4</t>
  </si>
  <si>
    <t>Sooke 2</t>
  </si>
  <si>
    <t>Sooke 35</t>
  </si>
  <si>
    <t>Sooke 7</t>
  </si>
  <si>
    <t>Sooke 29</t>
  </si>
  <si>
    <t>Sooke 105</t>
  </si>
  <si>
    <t>Sooke 8</t>
  </si>
  <si>
    <t>Sooke 62</t>
  </si>
  <si>
    <t>Sooke 106</t>
  </si>
  <si>
    <t>Sooke 108</t>
  </si>
  <si>
    <t>Sooke 109</t>
  </si>
  <si>
    <t>Sooke 3</t>
  </si>
  <si>
    <t>Sooke 1</t>
  </si>
  <si>
    <t>Sooke 43</t>
  </si>
  <si>
    <t>Sooke 5</t>
  </si>
  <si>
    <t>Sooke 28</t>
  </si>
  <si>
    <t>Sooke 34</t>
  </si>
  <si>
    <t>Sooke 36</t>
  </si>
  <si>
    <t>Sooke 107</t>
  </si>
  <si>
    <t>Sooke 103</t>
  </si>
  <si>
    <t>Sooke 10</t>
  </si>
  <si>
    <t>Sooke 102</t>
  </si>
  <si>
    <t>Sooke 33</t>
  </si>
  <si>
    <t>Sooke 55</t>
  </si>
  <si>
    <t>Sooke 26</t>
  </si>
  <si>
    <t>Sooke 30</t>
  </si>
  <si>
    <t>Sooke 104</t>
  </si>
  <si>
    <t>Sooke 56</t>
  </si>
  <si>
    <t>Sooke 6</t>
  </si>
  <si>
    <t>Sooke 98</t>
  </si>
  <si>
    <t>Low</t>
  </si>
  <si>
    <t>Sooke 24</t>
  </si>
  <si>
    <t>Sooke 92</t>
  </si>
  <si>
    <t>Sooke 22</t>
  </si>
  <si>
    <t>Sooke 16</t>
  </si>
  <si>
    <t>Sooke 91</t>
  </si>
  <si>
    <t>Sooke 86</t>
  </si>
  <si>
    <t>Sooke 87</t>
  </si>
  <si>
    <t>Sooke 73</t>
  </si>
  <si>
    <t>Sooke 82</t>
  </si>
  <si>
    <t>Sooke 69</t>
  </si>
  <si>
    <t>Sooke 64</t>
  </si>
  <si>
    <t>Sooke 84</t>
  </si>
  <si>
    <t>Sooke 66</t>
  </si>
  <si>
    <t>Sooke 97</t>
  </si>
  <si>
    <t>Sooke 100</t>
  </si>
  <si>
    <t>Sooke 11</t>
  </si>
  <si>
    <t>Sooke 65</t>
  </si>
  <si>
    <t>Sooke 79</t>
  </si>
  <si>
    <t>Sooke 78</t>
  </si>
  <si>
    <t>Sooke 23</t>
  </si>
  <si>
    <t>Sooke 67</t>
  </si>
  <si>
    <t>Sooke 77</t>
  </si>
  <si>
    <t>Sooke 80</t>
  </si>
  <si>
    <t>Sooke 21</t>
  </si>
  <si>
    <t>Sooke 71</t>
  </si>
  <si>
    <t>Sooke 75</t>
  </si>
  <si>
    <t>Sooke 85</t>
  </si>
  <si>
    <t>Sooke 72</t>
  </si>
  <si>
    <t>Sooke 88</t>
  </si>
  <si>
    <t>Sooke 19</t>
  </si>
  <si>
    <t>Sooke 90</t>
  </si>
  <si>
    <t>Sooke 81</t>
  </si>
  <si>
    <t>NA</t>
  </si>
  <si>
    <t>Sooke 89</t>
  </si>
  <si>
    <t>Sooke 14</t>
  </si>
  <si>
    <t>Sooke 20</t>
  </si>
  <si>
    <t>SD</t>
  </si>
  <si>
    <t>MEAN</t>
  </si>
  <si>
    <t>n</t>
  </si>
  <si>
    <t xml:space="preserve">Heading </t>
  </si>
  <si>
    <t>Description</t>
  </si>
  <si>
    <t>Values (if applicable)</t>
  </si>
  <si>
    <t>Units</t>
  </si>
  <si>
    <t>μg</t>
  </si>
  <si>
    <t>mg</t>
  </si>
  <si>
    <t>Unique identifier for individual fish</t>
  </si>
  <si>
    <t xml:space="preserve">Experimental temperature treatment </t>
  </si>
  <si>
    <t>Sex of individual fish</t>
  </si>
  <si>
    <t>M (male); F (female)</t>
  </si>
  <si>
    <t>High (22 ± 1.5˚C)              Low (16 ±  2 ˚C)</t>
  </si>
  <si>
    <t>mm</t>
  </si>
  <si>
    <t xml:space="preserve">Length of fish from snout to base of caudal fin </t>
  </si>
  <si>
    <t xml:space="preserve">Dry mass of individual fish </t>
  </si>
  <si>
    <t>Dry mass of fish / standard length</t>
  </si>
  <si>
    <t>mg/mm</t>
  </si>
  <si>
    <t>%P of individual fish's pelvic bone</t>
  </si>
  <si>
    <t>%P of individual fish's 7th lateral plate</t>
  </si>
  <si>
    <t>Mean %P of pelvis and plate</t>
  </si>
  <si>
    <t>%P of individual fish's entire body</t>
  </si>
  <si>
    <t>Dry mass of bloodworms consumed by individual in experiment</t>
  </si>
  <si>
    <t>Mass of P consumed by individual in experiment</t>
  </si>
  <si>
    <t>Ammonium excreted by individual over 24h incubation</t>
  </si>
  <si>
    <t>Phosphate excreted by individual over 24h incubation</t>
  </si>
  <si>
    <t>Total P egested over 24h - not corrected for leaching</t>
  </si>
  <si>
    <t>Dry mass of individual fish's feces</t>
  </si>
  <si>
    <t>%P in individual fish's feces - not corrected for leaching</t>
  </si>
  <si>
    <t>Indicates whether fish cleared its gut in incubation</t>
  </si>
  <si>
    <t>YES; NO</t>
  </si>
  <si>
    <t>P egested + PO4 excreted</t>
  </si>
  <si>
    <t>%</t>
  </si>
  <si>
    <t>%P in individual fish's feces -  corrected for leaching</t>
  </si>
  <si>
    <t>Total P egested over 24h -  corrected for leaching</t>
  </si>
  <si>
    <t>P egested + PO4 excreted (corrected for leaching)</t>
  </si>
  <si>
    <t>PO4 excreted / P egested (corrected for leaching)</t>
  </si>
  <si>
    <r>
      <rPr>
        <b/>
        <sz val="11"/>
        <color theme="1"/>
        <rFont val="Calibri"/>
        <family val="2"/>
        <scheme val="minor"/>
      </rPr>
      <t>NOTE ON LEACHING CORRECTION</t>
    </r>
    <r>
      <rPr>
        <sz val="11"/>
        <color theme="1"/>
        <rFont val="Calibri"/>
        <family val="2"/>
        <scheme val="minor"/>
      </rPr>
      <t>: Values of 75% used in all cases to correct for leaching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</si>
</sst>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BF304-CFA5-4680-A439-59372A3FEBA5}">
  <dimension ref="A1:W77"/>
  <sheetViews>
    <sheetView tabSelected="1" topLeftCell="N1" workbookViewId="0">
      <selection activeCell="H72" sqref="H72"/>
    </sheetView>
  </sheetViews>
  <sheetFormatPr defaultRowHeight="15.75" x14ac:dyDescent="0.25"/>
  <cols>
    <col min="1" max="1" width="9.85546875" style="1" bestFit="1" customWidth="1"/>
    <col min="2" max="2" width="12.5703125" style="1" bestFit="1" customWidth="1"/>
    <col min="3" max="3" width="4.140625" style="1" bestFit="1" customWidth="1"/>
    <col min="4" max="4" width="15.42578125" style="1" bestFit="1" customWidth="1"/>
    <col min="5" max="5" width="12" style="1" bestFit="1" customWidth="1"/>
    <col min="6" max="6" width="18.85546875" style="1" bestFit="1" customWidth="1"/>
    <col min="7" max="10" width="12" style="1" bestFit="1" customWidth="1"/>
    <col min="11" max="11" width="15.85546875" style="1" bestFit="1" customWidth="1"/>
    <col min="12" max="12" width="23.42578125" style="1" bestFit="1" customWidth="1"/>
    <col min="13" max="13" width="17.28515625" style="1" bestFit="1" customWidth="1"/>
    <col min="14" max="14" width="17" style="1" bestFit="1" customWidth="1"/>
    <col min="15" max="15" width="13.85546875" style="1" bestFit="1" customWidth="1"/>
    <col min="16" max="16" width="12" style="1" bestFit="1" customWidth="1"/>
    <col min="17" max="17" width="16.5703125" style="1" bestFit="1" customWidth="1"/>
    <col min="18" max="18" width="12.140625" style="1" bestFit="1" customWidth="1"/>
    <col min="19" max="19" width="14.140625" style="1" bestFit="1" customWidth="1"/>
    <col min="20" max="20" width="22" style="1" bestFit="1" customWidth="1"/>
    <col min="21" max="21" width="20.7109375" style="1" bestFit="1" customWidth="1"/>
    <col min="22" max="22" width="24.7109375" style="1" bestFit="1" customWidth="1"/>
    <col min="23" max="23" width="28.7109375" style="1" bestFit="1" customWidth="1"/>
  </cols>
  <sheetData>
    <row r="1" spans="1:2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1:23" x14ac:dyDescent="0.25">
      <c r="A2" s="1" t="s">
        <v>23</v>
      </c>
      <c r="B2" s="1" t="s">
        <v>24</v>
      </c>
      <c r="C2" s="1" t="s">
        <v>25</v>
      </c>
      <c r="D2" s="1">
        <v>52.27</v>
      </c>
      <c r="E2" s="1">
        <v>0.3886</v>
      </c>
      <c r="F2" s="1">
        <v>7.4344750000000003E-3</v>
      </c>
      <c r="G2" s="1">
        <v>9.6270000000000007</v>
      </c>
      <c r="H2" s="1">
        <v>10.521979999999999</v>
      </c>
      <c r="I2" s="1">
        <v>10.074490000000001</v>
      </c>
      <c r="J2" s="1">
        <v>5.5620000000000003</v>
      </c>
      <c r="K2" s="1">
        <v>70.819183670000001</v>
      </c>
      <c r="L2" s="1">
        <v>7.3387755099999996</v>
      </c>
      <c r="M2" s="1">
        <v>381.3</v>
      </c>
      <c r="N2" s="2">
        <v>-6.5</v>
      </c>
      <c r="O2" s="1">
        <v>13.81</v>
      </c>
      <c r="P2" s="1">
        <v>1.1527545910000001</v>
      </c>
      <c r="Q2" s="1">
        <v>1.198</v>
      </c>
      <c r="R2" s="1" t="s">
        <v>26</v>
      </c>
      <c r="S2" s="1">
        <v>7.31</v>
      </c>
      <c r="T2" s="1">
        <f t="shared" ref="T2:T65" si="0">P2/0.249</f>
        <v>4.6295365100401611</v>
      </c>
      <c r="U2" s="1">
        <f t="shared" ref="U2:U65" si="1">O2/0.249</f>
        <v>55.461847389558237</v>
      </c>
      <c r="V2" s="1">
        <f t="shared" ref="V2:V65" si="2">U2+N2</f>
        <v>48.961847389558237</v>
      </c>
      <c r="W2" s="2">
        <f t="shared" ref="W2:W65" si="3">N2/U2</f>
        <v>-0.1171976828385228</v>
      </c>
    </row>
    <row r="3" spans="1:23" x14ac:dyDescent="0.25">
      <c r="A3" s="1" t="s">
        <v>27</v>
      </c>
      <c r="B3" s="1" t="s">
        <v>24</v>
      </c>
      <c r="C3" s="1" t="s">
        <v>28</v>
      </c>
      <c r="D3" s="1">
        <v>52.58</v>
      </c>
      <c r="E3" s="1">
        <v>0.37769999999999998</v>
      </c>
      <c r="F3" s="1">
        <v>7.1833399999999999E-3</v>
      </c>
      <c r="G3" s="1">
        <v>8.6023090920000005</v>
      </c>
      <c r="H3" s="1">
        <v>10.442418780000001</v>
      </c>
      <c r="I3" s="1">
        <v>9.5223639359999996</v>
      </c>
      <c r="J3" s="1">
        <v>5.851</v>
      </c>
      <c r="K3" s="1">
        <v>97.031734689999993</v>
      </c>
      <c r="L3" s="1">
        <v>10.05510204</v>
      </c>
      <c r="M3" s="1">
        <v>822.3</v>
      </c>
      <c r="N3" s="1">
        <v>44.94</v>
      </c>
      <c r="O3" s="1">
        <v>39.28</v>
      </c>
      <c r="P3" s="1">
        <v>0.66407438699999999</v>
      </c>
      <c r="Q3" s="1">
        <v>5.915</v>
      </c>
      <c r="R3" s="1" t="s">
        <v>29</v>
      </c>
      <c r="S3" s="1">
        <v>84.22</v>
      </c>
      <c r="T3" s="1">
        <f t="shared" si="0"/>
        <v>2.666965409638554</v>
      </c>
      <c r="U3" s="1">
        <f t="shared" si="1"/>
        <v>157.75100401606426</v>
      </c>
      <c r="V3" s="1">
        <f t="shared" si="2"/>
        <v>202.69100401606426</v>
      </c>
      <c r="W3" s="1">
        <f t="shared" si="3"/>
        <v>0.2848793279022403</v>
      </c>
    </row>
    <row r="4" spans="1:23" x14ac:dyDescent="0.25">
      <c r="A4" s="1" t="s">
        <v>30</v>
      </c>
      <c r="B4" s="1" t="s">
        <v>24</v>
      </c>
      <c r="C4" s="1" t="s">
        <v>25</v>
      </c>
      <c r="D4" s="1">
        <v>53.68</v>
      </c>
      <c r="E4" s="1">
        <v>0.3982</v>
      </c>
      <c r="F4" s="1">
        <v>7.4180330000000001E-3</v>
      </c>
      <c r="G4" s="1">
        <v>9.5004111529999999</v>
      </c>
      <c r="H4" s="1">
        <v>9.0074050000000003</v>
      </c>
      <c r="I4" s="1">
        <v>9.2539080770000002</v>
      </c>
      <c r="J4" s="1">
        <v>4.2949999999999999</v>
      </c>
      <c r="K4" s="1">
        <v>60.3617347</v>
      </c>
      <c r="L4" s="1">
        <v>6.2551020409999998</v>
      </c>
      <c r="M4" s="1">
        <v>666</v>
      </c>
      <c r="N4" s="1">
        <v>20.079999999999998</v>
      </c>
      <c r="O4" s="1">
        <v>14.88</v>
      </c>
      <c r="P4" s="1">
        <v>0.61513021899999998</v>
      </c>
      <c r="Q4" s="1">
        <v>2.419</v>
      </c>
      <c r="R4" s="1" t="s">
        <v>26</v>
      </c>
      <c r="S4" s="1">
        <v>34.96</v>
      </c>
      <c r="T4" s="1">
        <f t="shared" si="0"/>
        <v>2.470402485943775</v>
      </c>
      <c r="U4" s="1">
        <f t="shared" si="1"/>
        <v>59.759036144578317</v>
      </c>
      <c r="V4" s="1">
        <f t="shared" si="2"/>
        <v>79.839036144578316</v>
      </c>
      <c r="W4" s="1">
        <f t="shared" si="3"/>
        <v>0.33601612903225803</v>
      </c>
    </row>
    <row r="5" spans="1:23" x14ac:dyDescent="0.25">
      <c r="A5" s="1" t="s">
        <v>31</v>
      </c>
      <c r="B5" s="1" t="s">
        <v>24</v>
      </c>
      <c r="C5" s="1" t="s">
        <v>28</v>
      </c>
      <c r="D5" s="1">
        <v>56.74</v>
      </c>
      <c r="E5" s="1">
        <v>0.4244</v>
      </c>
      <c r="F5" s="1">
        <v>7.4797320000000002E-3</v>
      </c>
      <c r="G5" s="1">
        <v>9.6766070000000006</v>
      </c>
      <c r="H5" s="1" t="s">
        <v>102</v>
      </c>
      <c r="I5" s="1">
        <v>9.6766070000000006</v>
      </c>
      <c r="J5" s="1">
        <v>4.117</v>
      </c>
      <c r="K5" s="1">
        <v>67.904489799999993</v>
      </c>
      <c r="L5" s="1">
        <v>7.0367346939999997</v>
      </c>
      <c r="M5" s="1">
        <v>809.9</v>
      </c>
      <c r="N5" s="1">
        <v>14.64</v>
      </c>
      <c r="O5" s="1">
        <v>8.5709999999999997</v>
      </c>
      <c r="P5" s="1">
        <v>1.1520161289999999</v>
      </c>
      <c r="Q5" s="1">
        <v>0.74399999999999999</v>
      </c>
      <c r="R5" s="1" t="s">
        <v>26</v>
      </c>
      <c r="S5" s="1">
        <v>23.210999999999999</v>
      </c>
      <c r="T5" s="1">
        <f t="shared" si="0"/>
        <v>4.626570799196787</v>
      </c>
      <c r="U5" s="1">
        <f t="shared" si="1"/>
        <v>34.421686746987952</v>
      </c>
      <c r="V5" s="1">
        <f t="shared" si="2"/>
        <v>49.061686746987952</v>
      </c>
      <c r="W5" s="1">
        <f t="shared" si="3"/>
        <v>0.4253132656632832</v>
      </c>
    </row>
    <row r="6" spans="1:23" x14ac:dyDescent="0.25">
      <c r="A6" s="1" t="s">
        <v>32</v>
      </c>
      <c r="B6" s="1" t="s">
        <v>24</v>
      </c>
      <c r="C6" s="1" t="s">
        <v>28</v>
      </c>
      <c r="D6" s="1">
        <v>55.71</v>
      </c>
      <c r="E6" s="1">
        <v>0.52500000000000002</v>
      </c>
      <c r="F6" s="1">
        <v>9.4238020000000002E-3</v>
      </c>
      <c r="G6" s="1">
        <v>10.01</v>
      </c>
      <c r="H6" s="1">
        <v>9.9419029999999999</v>
      </c>
      <c r="I6" s="1">
        <v>9.9759515000000007</v>
      </c>
      <c r="J6" s="1">
        <v>4.6159999999999997</v>
      </c>
      <c r="K6" s="1">
        <v>146.1778061</v>
      </c>
      <c r="L6" s="1">
        <v>15.147959180000001</v>
      </c>
      <c r="M6" s="1">
        <v>1320</v>
      </c>
      <c r="N6" s="1">
        <v>52.99</v>
      </c>
      <c r="O6" s="1">
        <v>27.28</v>
      </c>
      <c r="P6" s="1">
        <v>0.86796054700000003</v>
      </c>
      <c r="Q6" s="1">
        <v>3.1429999999999998</v>
      </c>
      <c r="R6" s="1" t="s">
        <v>29</v>
      </c>
      <c r="S6" s="1">
        <v>80.27</v>
      </c>
      <c r="T6" s="1">
        <f t="shared" si="0"/>
        <v>3.4857853293172694</v>
      </c>
      <c r="U6" s="1">
        <f t="shared" si="1"/>
        <v>109.55823293172691</v>
      </c>
      <c r="V6" s="1">
        <f t="shared" si="2"/>
        <v>162.54823293172691</v>
      </c>
      <c r="W6" s="1">
        <f t="shared" si="3"/>
        <v>0.48366972140762465</v>
      </c>
    </row>
    <row r="7" spans="1:23" x14ac:dyDescent="0.25">
      <c r="A7" s="1" t="s">
        <v>33</v>
      </c>
      <c r="B7" s="1" t="s">
        <v>24</v>
      </c>
      <c r="C7" s="1" t="s">
        <v>28</v>
      </c>
      <c r="D7" s="1">
        <v>50.86</v>
      </c>
      <c r="E7" s="1">
        <v>0.32969999999999999</v>
      </c>
      <c r="F7" s="1">
        <v>6.4825009999999999E-3</v>
      </c>
      <c r="G7" s="1">
        <v>10.039999999999999</v>
      </c>
      <c r="H7" s="1">
        <v>9.4667379999999994</v>
      </c>
      <c r="I7" s="1">
        <v>9.7533689999999993</v>
      </c>
      <c r="J7" s="1">
        <v>5.3410000000000002</v>
      </c>
      <c r="K7" s="1">
        <v>129.44785709999999</v>
      </c>
      <c r="L7" s="1">
        <v>13.41428571</v>
      </c>
      <c r="M7" s="1">
        <v>625.6</v>
      </c>
      <c r="N7" s="1">
        <v>36.61</v>
      </c>
      <c r="O7" s="1">
        <v>12.79</v>
      </c>
      <c r="P7" s="1">
        <v>0.71213808499999998</v>
      </c>
      <c r="Q7" s="1">
        <v>1.796</v>
      </c>
      <c r="R7" s="1" t="s">
        <v>29</v>
      </c>
      <c r="S7" s="1">
        <v>49.4</v>
      </c>
      <c r="T7" s="1">
        <f t="shared" si="0"/>
        <v>2.8599923092369477</v>
      </c>
      <c r="U7" s="1">
        <f t="shared" si="1"/>
        <v>51.365461847389554</v>
      </c>
      <c r="V7" s="1">
        <f t="shared" si="2"/>
        <v>87.975461847389553</v>
      </c>
      <c r="W7" s="1">
        <f t="shared" si="3"/>
        <v>0.71273573103987498</v>
      </c>
    </row>
    <row r="8" spans="1:23" x14ac:dyDescent="0.25">
      <c r="A8" s="1" t="s">
        <v>34</v>
      </c>
      <c r="B8" s="1" t="s">
        <v>24</v>
      </c>
      <c r="C8" s="1" t="s">
        <v>28</v>
      </c>
      <c r="D8" s="1">
        <v>52.6</v>
      </c>
      <c r="E8" s="1">
        <v>0.37980000000000003</v>
      </c>
      <c r="F8" s="1">
        <v>7.220532E-3</v>
      </c>
      <c r="G8" s="1">
        <v>8.1300000000000008</v>
      </c>
      <c r="H8" s="1">
        <v>10.21103759</v>
      </c>
      <c r="I8" s="1">
        <v>9.1705187949999996</v>
      </c>
      <c r="J8" s="1">
        <v>4.6559999999999997</v>
      </c>
      <c r="K8" s="1">
        <v>193.23632660000001</v>
      </c>
      <c r="L8" s="1">
        <v>20.024489800000001</v>
      </c>
      <c r="M8" s="1">
        <v>738.7</v>
      </c>
      <c r="N8" s="1">
        <v>29.33</v>
      </c>
      <c r="O8" s="1">
        <v>8.8620000000000001</v>
      </c>
      <c r="P8" s="1">
        <v>0.84399999999999997</v>
      </c>
      <c r="Q8" s="1">
        <v>1.05</v>
      </c>
      <c r="R8" s="1" t="s">
        <v>29</v>
      </c>
      <c r="S8" s="1">
        <v>38.192</v>
      </c>
      <c r="T8" s="1">
        <f t="shared" si="0"/>
        <v>3.3895582329317269</v>
      </c>
      <c r="U8" s="1">
        <f t="shared" si="1"/>
        <v>35.590361445783131</v>
      </c>
      <c r="V8" s="1">
        <f t="shared" si="2"/>
        <v>64.920361445783129</v>
      </c>
      <c r="W8" s="1">
        <f t="shared" si="3"/>
        <v>0.82409952606635073</v>
      </c>
    </row>
    <row r="9" spans="1:23" x14ac:dyDescent="0.25">
      <c r="A9" s="1" t="s">
        <v>35</v>
      </c>
      <c r="B9" s="1" t="s">
        <v>24</v>
      </c>
      <c r="C9" s="1" t="s">
        <v>28</v>
      </c>
      <c r="D9" s="1">
        <v>52.09</v>
      </c>
      <c r="E9" s="1">
        <v>0.35220000000000001</v>
      </c>
      <c r="F9" s="1">
        <v>6.761375E-3</v>
      </c>
      <c r="G9" s="1">
        <v>8.907</v>
      </c>
      <c r="H9" s="1">
        <v>9.8925470470000008</v>
      </c>
      <c r="I9" s="1">
        <v>9.3997735240000004</v>
      </c>
      <c r="J9" s="1">
        <v>4.68</v>
      </c>
      <c r="K9" s="1">
        <v>72.315918370000006</v>
      </c>
      <c r="L9" s="1">
        <v>7.4938775509999997</v>
      </c>
      <c r="M9" s="1">
        <v>803.5</v>
      </c>
      <c r="N9" s="1">
        <v>35.869999999999997</v>
      </c>
      <c r="O9" s="1">
        <v>10.3</v>
      </c>
      <c r="P9" s="1">
        <v>0.98376313299999996</v>
      </c>
      <c r="Q9" s="1">
        <v>1.0469999999999999</v>
      </c>
      <c r="R9" s="1" t="s">
        <v>26</v>
      </c>
      <c r="S9" s="1">
        <v>46.17</v>
      </c>
      <c r="T9" s="1">
        <f t="shared" si="0"/>
        <v>3.9508559558232932</v>
      </c>
      <c r="U9" s="1">
        <f t="shared" si="1"/>
        <v>41.365461847389561</v>
      </c>
      <c r="V9" s="1">
        <f t="shared" si="2"/>
        <v>77.235461847389558</v>
      </c>
      <c r="W9" s="1">
        <f t="shared" si="3"/>
        <v>0.86714854368932026</v>
      </c>
    </row>
    <row r="10" spans="1:23" x14ac:dyDescent="0.25">
      <c r="A10" s="1" t="s">
        <v>36</v>
      </c>
      <c r="B10" s="1" t="s">
        <v>24</v>
      </c>
      <c r="C10" s="1" t="s">
        <v>28</v>
      </c>
      <c r="D10" s="1">
        <v>55</v>
      </c>
      <c r="E10" s="1">
        <v>0.44700000000000001</v>
      </c>
      <c r="F10" s="1">
        <v>8.1272730000000008E-3</v>
      </c>
      <c r="G10" s="1">
        <v>10.73</v>
      </c>
      <c r="H10" s="1">
        <v>8.2695015230000006</v>
      </c>
      <c r="I10" s="1">
        <v>9.4997507619999997</v>
      </c>
      <c r="J10" s="1">
        <v>6.024</v>
      </c>
      <c r="K10" s="1">
        <v>105.1653061</v>
      </c>
      <c r="L10" s="1">
        <v>10.897959180000001</v>
      </c>
      <c r="M10" s="1">
        <v>607.79999999999995</v>
      </c>
      <c r="N10" s="1">
        <v>88.5</v>
      </c>
      <c r="O10" s="1">
        <v>16.079999999999998</v>
      </c>
      <c r="P10" s="1">
        <v>1.0558109</v>
      </c>
      <c r="Q10" s="1">
        <v>1.5229999999999999</v>
      </c>
      <c r="R10" s="1" t="s">
        <v>26</v>
      </c>
      <c r="S10" s="1">
        <v>104.58</v>
      </c>
      <c r="T10" s="1">
        <f t="shared" si="0"/>
        <v>4.2402044176706823</v>
      </c>
      <c r="U10" s="1">
        <f t="shared" si="1"/>
        <v>64.578313253012041</v>
      </c>
      <c r="V10" s="1">
        <f t="shared" si="2"/>
        <v>153.07831325301203</v>
      </c>
      <c r="W10" s="1">
        <f t="shared" si="3"/>
        <v>1.370429104477612</v>
      </c>
    </row>
    <row r="11" spans="1:23" x14ac:dyDescent="0.25">
      <c r="A11" s="1" t="s">
        <v>37</v>
      </c>
      <c r="B11" s="1" t="s">
        <v>24</v>
      </c>
      <c r="C11" s="1" t="s">
        <v>25</v>
      </c>
      <c r="D11" s="1">
        <v>51.34</v>
      </c>
      <c r="E11" s="1">
        <v>0.21709999999999999</v>
      </c>
      <c r="F11" s="1">
        <v>4.2286720000000002E-3</v>
      </c>
      <c r="G11" s="1">
        <v>8.4487041650000005</v>
      </c>
      <c r="H11" s="1">
        <v>9.8163287399999994</v>
      </c>
      <c r="I11" s="1">
        <v>9.1325164529999991</v>
      </c>
      <c r="J11" s="1">
        <v>5.5039999999999996</v>
      </c>
      <c r="K11" s="1">
        <v>169.7612244</v>
      </c>
      <c r="L11" s="1">
        <v>17.591836730000001</v>
      </c>
      <c r="M11" s="1">
        <v>495.8</v>
      </c>
      <c r="N11" s="1">
        <v>97.88</v>
      </c>
      <c r="O11" s="1">
        <v>15.44</v>
      </c>
      <c r="P11" s="1">
        <v>1.2855953369999999</v>
      </c>
      <c r="Q11" s="1">
        <v>1.2010000000000001</v>
      </c>
      <c r="R11" s="1" t="s">
        <v>26</v>
      </c>
      <c r="S11" s="1">
        <v>113.32</v>
      </c>
      <c r="T11" s="1">
        <f t="shared" si="0"/>
        <v>5.1630334819277106</v>
      </c>
      <c r="U11" s="1">
        <f t="shared" si="1"/>
        <v>62.008032128514053</v>
      </c>
      <c r="V11" s="1">
        <f t="shared" si="2"/>
        <v>159.88803212851406</v>
      </c>
      <c r="W11" s="1">
        <f t="shared" si="3"/>
        <v>1.5785051813471502</v>
      </c>
    </row>
    <row r="12" spans="1:23" x14ac:dyDescent="0.25">
      <c r="A12" s="1" t="s">
        <v>38</v>
      </c>
      <c r="B12" s="1" t="s">
        <v>24</v>
      </c>
      <c r="C12" s="1" t="s">
        <v>28</v>
      </c>
      <c r="D12" s="1">
        <v>52.24</v>
      </c>
      <c r="E12" s="1">
        <v>0.34770000000000001</v>
      </c>
      <c r="F12" s="1">
        <v>6.6558190000000003E-3</v>
      </c>
      <c r="G12" s="1">
        <v>9.7386859559999994</v>
      </c>
      <c r="H12" s="1">
        <v>10.982934800000001</v>
      </c>
      <c r="I12" s="1">
        <v>10.36081038</v>
      </c>
      <c r="J12" s="1">
        <v>5.9580000000000002</v>
      </c>
      <c r="K12" s="1">
        <v>94.333673469999994</v>
      </c>
      <c r="L12" s="1">
        <v>9.7755102039999997</v>
      </c>
      <c r="M12" s="1">
        <v>1462</v>
      </c>
      <c r="N12" s="1">
        <v>90.2</v>
      </c>
      <c r="O12" s="1">
        <v>13.27</v>
      </c>
      <c r="P12" s="1">
        <v>0.84468491400000001</v>
      </c>
      <c r="Q12" s="1">
        <v>1.571</v>
      </c>
      <c r="R12" s="1" t="s">
        <v>29</v>
      </c>
      <c r="S12" s="1">
        <v>103.47</v>
      </c>
      <c r="T12" s="1">
        <f t="shared" si="0"/>
        <v>3.3923088915662651</v>
      </c>
      <c r="U12" s="1">
        <f t="shared" si="1"/>
        <v>53.293172690763051</v>
      </c>
      <c r="V12" s="1">
        <f t="shared" si="2"/>
        <v>143.49317269076306</v>
      </c>
      <c r="W12" s="1">
        <f t="shared" si="3"/>
        <v>1.6925244913338358</v>
      </c>
    </row>
    <row r="13" spans="1:23" x14ac:dyDescent="0.25">
      <c r="A13" s="1" t="s">
        <v>39</v>
      </c>
      <c r="B13" s="1" t="s">
        <v>24</v>
      </c>
      <c r="C13" s="1" t="s">
        <v>28</v>
      </c>
      <c r="D13" s="1">
        <v>52.94</v>
      </c>
      <c r="E13" s="1">
        <v>0.27400000000000002</v>
      </c>
      <c r="F13" s="1">
        <v>5.1756709999999997E-3</v>
      </c>
      <c r="G13" s="1">
        <v>8.0742284449999993</v>
      </c>
      <c r="H13" s="1">
        <v>11.11974723</v>
      </c>
      <c r="I13" s="1">
        <v>9.5969878380000004</v>
      </c>
      <c r="J13" s="1">
        <v>6.0410000000000004</v>
      </c>
      <c r="K13" s="1">
        <v>152.11551019999999</v>
      </c>
      <c r="L13" s="1">
        <v>15.76326531</v>
      </c>
      <c r="M13" s="1">
        <v>929.3</v>
      </c>
      <c r="N13" s="1">
        <v>111.8</v>
      </c>
      <c r="O13" s="1">
        <v>14.71</v>
      </c>
      <c r="P13" s="1">
        <v>0.64887516499999998</v>
      </c>
      <c r="Q13" s="1">
        <v>2.2669999999999999</v>
      </c>
      <c r="R13" s="1" t="s">
        <v>26</v>
      </c>
      <c r="S13" s="1">
        <v>126.51</v>
      </c>
      <c r="T13" s="1">
        <f t="shared" si="0"/>
        <v>2.6059243574297186</v>
      </c>
      <c r="U13" s="1">
        <f t="shared" si="1"/>
        <v>59.07630522088354</v>
      </c>
      <c r="V13" s="1">
        <f t="shared" si="2"/>
        <v>170.87630522088352</v>
      </c>
      <c r="W13" s="1">
        <f t="shared" si="3"/>
        <v>1.8924677090414681</v>
      </c>
    </row>
    <row r="14" spans="1:23" x14ac:dyDescent="0.25">
      <c r="A14" s="1" t="s">
        <v>40</v>
      </c>
      <c r="B14" s="1" t="s">
        <v>24</v>
      </c>
      <c r="C14" s="1" t="s">
        <v>28</v>
      </c>
      <c r="D14" s="1">
        <v>49.28</v>
      </c>
      <c r="E14" s="1">
        <v>0.1691</v>
      </c>
      <c r="F14" s="1">
        <v>3.431412E-3</v>
      </c>
      <c r="G14" s="1">
        <v>17.216642749999998</v>
      </c>
      <c r="H14" s="1">
        <v>9.6634077319999996</v>
      </c>
      <c r="I14" s="1">
        <v>13.440025240000001</v>
      </c>
      <c r="J14" s="1">
        <v>6.8259999999999996</v>
      </c>
      <c r="K14" s="1">
        <v>134.74551020000001</v>
      </c>
      <c r="L14" s="1">
        <v>13.963265310000001</v>
      </c>
      <c r="M14" s="1">
        <v>773</v>
      </c>
      <c r="N14" s="1">
        <v>126</v>
      </c>
      <c r="O14" s="1">
        <v>12.72</v>
      </c>
      <c r="P14" s="1">
        <v>0.87966805000000003</v>
      </c>
      <c r="Q14" s="1">
        <v>1.446</v>
      </c>
      <c r="R14" s="1" t="s">
        <v>26</v>
      </c>
      <c r="S14" s="1">
        <v>138.72</v>
      </c>
      <c r="T14" s="1">
        <f t="shared" si="0"/>
        <v>3.5328034136546185</v>
      </c>
      <c r="U14" s="1">
        <f t="shared" si="1"/>
        <v>51.084337349397593</v>
      </c>
      <c r="V14" s="1">
        <f t="shared" si="2"/>
        <v>177.0843373493976</v>
      </c>
      <c r="W14" s="1">
        <f t="shared" si="3"/>
        <v>2.4665094339622642</v>
      </c>
    </row>
    <row r="15" spans="1:23" x14ac:dyDescent="0.25">
      <c r="A15" s="1" t="s">
        <v>41</v>
      </c>
      <c r="B15" s="1" t="s">
        <v>24</v>
      </c>
      <c r="C15" s="1" t="s">
        <v>28</v>
      </c>
      <c r="D15" s="1">
        <v>55.14</v>
      </c>
      <c r="E15" s="1">
        <v>0.48499999999999999</v>
      </c>
      <c r="F15" s="1">
        <v>8.7957929999999997E-3</v>
      </c>
      <c r="G15" s="1">
        <v>8.7744853389999999</v>
      </c>
      <c r="H15" s="1">
        <v>9.5276753729999992</v>
      </c>
      <c r="I15" s="1">
        <v>9.1510803559999996</v>
      </c>
      <c r="J15" s="1">
        <v>4.2549999999999999</v>
      </c>
      <c r="K15" s="1">
        <v>142.85938770000001</v>
      </c>
      <c r="L15" s="1">
        <v>14.804081630000001</v>
      </c>
      <c r="M15" s="1">
        <v>853.8</v>
      </c>
      <c r="N15" s="1">
        <v>89.87</v>
      </c>
      <c r="O15" s="1">
        <v>8.6280000000000001</v>
      </c>
      <c r="P15" s="1">
        <v>0.49700460800000001</v>
      </c>
      <c r="Q15" s="1">
        <v>1.736</v>
      </c>
      <c r="R15" s="1" t="s">
        <v>29</v>
      </c>
      <c r="S15" s="1">
        <v>98.498000000000005</v>
      </c>
      <c r="T15" s="1">
        <f t="shared" si="0"/>
        <v>1.9960024417670683</v>
      </c>
      <c r="U15" s="1">
        <f t="shared" si="1"/>
        <v>34.650602409638552</v>
      </c>
      <c r="V15" s="1">
        <f t="shared" si="2"/>
        <v>124.52060240963856</v>
      </c>
      <c r="W15" s="1">
        <f t="shared" si="3"/>
        <v>2.5936057023643952</v>
      </c>
    </row>
    <row r="16" spans="1:23" x14ac:dyDescent="0.25">
      <c r="A16" s="1" t="s">
        <v>42</v>
      </c>
      <c r="B16" s="1" t="s">
        <v>24</v>
      </c>
      <c r="C16" s="1" t="s">
        <v>28</v>
      </c>
      <c r="D16" s="1">
        <v>51.69</v>
      </c>
      <c r="E16" s="1">
        <v>0.2868</v>
      </c>
      <c r="F16" s="1">
        <v>5.5484619999999997E-3</v>
      </c>
      <c r="G16" s="1">
        <v>8.8646485649999995</v>
      </c>
      <c r="H16" s="1">
        <v>10.43331235</v>
      </c>
      <c r="I16" s="1">
        <v>9.6489804580000005</v>
      </c>
      <c r="J16" s="1">
        <v>6.7119999999999997</v>
      </c>
      <c r="K16" s="1">
        <v>145.715</v>
      </c>
      <c r="L16" s="1">
        <v>15.1</v>
      </c>
      <c r="M16" s="1">
        <v>605.4</v>
      </c>
      <c r="N16" s="1">
        <v>73.41</v>
      </c>
      <c r="O16" s="1">
        <v>5.3529999999999998</v>
      </c>
      <c r="P16" s="1">
        <v>0.75394366199999996</v>
      </c>
      <c r="Q16" s="1">
        <v>0.71</v>
      </c>
      <c r="R16" s="1" t="s">
        <v>26</v>
      </c>
      <c r="S16" s="1">
        <v>78.763000000000005</v>
      </c>
      <c r="T16" s="1">
        <f t="shared" si="0"/>
        <v>3.0278861927710841</v>
      </c>
      <c r="U16" s="1">
        <f t="shared" si="1"/>
        <v>21.497991967871485</v>
      </c>
      <c r="V16" s="1">
        <f t="shared" si="2"/>
        <v>94.907991967871482</v>
      </c>
      <c r="W16" s="1">
        <f t="shared" si="3"/>
        <v>3.4147375303568093</v>
      </c>
    </row>
    <row r="17" spans="1:23" x14ac:dyDescent="0.25">
      <c r="A17" s="1" t="s">
        <v>43</v>
      </c>
      <c r="B17" s="1" t="s">
        <v>24</v>
      </c>
      <c r="C17" s="1" t="s">
        <v>28</v>
      </c>
      <c r="D17" s="1">
        <v>60.27</v>
      </c>
      <c r="E17" s="1">
        <v>0.50780000000000003</v>
      </c>
      <c r="F17" s="1">
        <v>8.425419E-3</v>
      </c>
      <c r="G17" s="1">
        <v>11.1</v>
      </c>
      <c r="H17" s="1">
        <v>11.08293145</v>
      </c>
      <c r="I17" s="1">
        <v>11.091465729999999</v>
      </c>
      <c r="J17" s="1">
        <v>5.58</v>
      </c>
      <c r="K17" s="1">
        <v>109.202551</v>
      </c>
      <c r="L17" s="1">
        <v>11.31632653</v>
      </c>
      <c r="M17" s="1">
        <v>1302</v>
      </c>
      <c r="N17" s="1">
        <v>55.77</v>
      </c>
      <c r="O17" s="1">
        <v>3.9969999999999999</v>
      </c>
      <c r="P17" s="1">
        <v>0.36602564100000001</v>
      </c>
      <c r="Q17" s="1">
        <v>1.0920000000000001</v>
      </c>
      <c r="R17" s="1" t="s">
        <v>29</v>
      </c>
      <c r="S17" s="1">
        <v>59.767000000000003</v>
      </c>
      <c r="T17" s="1">
        <f t="shared" si="0"/>
        <v>1.4699824939759036</v>
      </c>
      <c r="U17" s="1">
        <f t="shared" si="1"/>
        <v>16.052208835341364</v>
      </c>
      <c r="V17" s="1">
        <f t="shared" si="2"/>
        <v>71.822208835341371</v>
      </c>
      <c r="W17" s="1">
        <f t="shared" si="3"/>
        <v>3.474288216162122</v>
      </c>
    </row>
    <row r="18" spans="1:23" x14ac:dyDescent="0.25">
      <c r="A18" s="1" t="s">
        <v>44</v>
      </c>
      <c r="B18" s="1" t="s">
        <v>24</v>
      </c>
      <c r="C18" s="1" t="s">
        <v>25</v>
      </c>
      <c r="D18" s="1">
        <v>55.32</v>
      </c>
      <c r="E18" s="1">
        <v>0.54390000000000005</v>
      </c>
      <c r="F18" s="1">
        <v>9.8318869999999992E-3</v>
      </c>
      <c r="G18" s="1">
        <v>9.5839999999999996</v>
      </c>
      <c r="H18" s="1">
        <v>11.51</v>
      </c>
      <c r="I18" s="1">
        <v>10.547000000000001</v>
      </c>
      <c r="J18" s="1">
        <v>5.4459999999999997</v>
      </c>
      <c r="K18" s="1">
        <v>289.20459190000003</v>
      </c>
      <c r="L18" s="1">
        <v>29.96938776</v>
      </c>
      <c r="M18" s="1">
        <v>1247</v>
      </c>
      <c r="N18" s="1">
        <v>105.5</v>
      </c>
      <c r="O18" s="1">
        <v>6.8230000000000004</v>
      </c>
      <c r="P18" s="1">
        <v>0.59798422399999995</v>
      </c>
      <c r="Q18" s="1">
        <v>1.141</v>
      </c>
      <c r="R18" s="1" t="s">
        <v>29</v>
      </c>
      <c r="S18" s="1">
        <v>112.32299999999999</v>
      </c>
      <c r="T18" s="1">
        <f t="shared" si="0"/>
        <v>2.4015430682730923</v>
      </c>
      <c r="U18" s="1">
        <f t="shared" si="1"/>
        <v>27.401606425702813</v>
      </c>
      <c r="V18" s="1">
        <f t="shared" si="2"/>
        <v>132.90160642570282</v>
      </c>
      <c r="W18" s="1">
        <f t="shared" si="3"/>
        <v>3.8501392349406416</v>
      </c>
    </row>
    <row r="19" spans="1:23" x14ac:dyDescent="0.25">
      <c r="A19" s="1" t="s">
        <v>45</v>
      </c>
      <c r="B19" s="1" t="s">
        <v>24</v>
      </c>
      <c r="C19" s="1" t="s">
        <v>28</v>
      </c>
      <c r="D19" s="1">
        <v>48.22</v>
      </c>
      <c r="E19" s="1">
        <v>0.22470000000000001</v>
      </c>
      <c r="F19" s="1">
        <v>4.6598919999999997E-3</v>
      </c>
      <c r="G19" s="1">
        <v>7.3150000000000004</v>
      </c>
      <c r="H19" s="1">
        <v>10.58522005</v>
      </c>
      <c r="I19" s="1">
        <v>8.9501100250000007</v>
      </c>
      <c r="J19" s="1">
        <v>6.12</v>
      </c>
      <c r="K19" s="1">
        <v>161.88367339999999</v>
      </c>
      <c r="L19" s="1">
        <v>16.775510199999999</v>
      </c>
      <c r="M19" s="1">
        <v>515.5</v>
      </c>
      <c r="N19" s="1">
        <v>94.35</v>
      </c>
      <c r="O19" s="1">
        <v>5.5730000000000004</v>
      </c>
      <c r="P19" s="1">
        <v>0.53897485499999997</v>
      </c>
      <c r="Q19" s="1">
        <v>1.034</v>
      </c>
      <c r="R19" s="1" t="s">
        <v>26</v>
      </c>
      <c r="S19" s="1">
        <v>99.923000000000002</v>
      </c>
      <c r="T19" s="1">
        <f t="shared" si="0"/>
        <v>2.1645576506024096</v>
      </c>
      <c r="U19" s="1">
        <f t="shared" si="1"/>
        <v>22.381526104417674</v>
      </c>
      <c r="V19" s="1">
        <f t="shared" si="2"/>
        <v>116.73152610441767</v>
      </c>
      <c r="W19" s="1">
        <f t="shared" si="3"/>
        <v>4.2155302350619044</v>
      </c>
    </row>
    <row r="20" spans="1:23" x14ac:dyDescent="0.25">
      <c r="A20" s="1" t="s">
        <v>46</v>
      </c>
      <c r="B20" s="1" t="s">
        <v>24</v>
      </c>
      <c r="C20" s="1" t="s">
        <v>28</v>
      </c>
      <c r="D20" s="1">
        <v>57.82</v>
      </c>
      <c r="E20" s="1">
        <v>0.51439999999999997</v>
      </c>
      <c r="F20" s="1">
        <v>8.8965759999999998E-3</v>
      </c>
      <c r="G20" s="1">
        <v>9.1029999999999998</v>
      </c>
      <c r="H20" s="1">
        <v>9.2350670279999996</v>
      </c>
      <c r="I20" s="1">
        <v>9.1690335140000006</v>
      </c>
      <c r="J20" s="1">
        <v>5.7</v>
      </c>
      <c r="K20" s="1">
        <v>214.03306130000001</v>
      </c>
      <c r="L20" s="1">
        <v>22.179591840000001</v>
      </c>
      <c r="M20" s="1">
        <v>1183</v>
      </c>
      <c r="N20" s="1">
        <v>77.099999999999994</v>
      </c>
      <c r="O20" s="1">
        <v>4.5510000000000002</v>
      </c>
      <c r="P20" s="1">
        <v>0.420999075</v>
      </c>
      <c r="Q20" s="1">
        <v>1.081</v>
      </c>
      <c r="R20" s="1" t="s">
        <v>29</v>
      </c>
      <c r="S20" s="1">
        <v>81.650999999999996</v>
      </c>
      <c r="T20" s="1">
        <f t="shared" si="0"/>
        <v>1.6907593373493977</v>
      </c>
      <c r="U20" s="1">
        <f t="shared" si="1"/>
        <v>18.277108433734941</v>
      </c>
      <c r="V20" s="1">
        <f t="shared" si="2"/>
        <v>95.377108433734932</v>
      </c>
      <c r="W20" s="1">
        <f t="shared" si="3"/>
        <v>4.2183915622940003</v>
      </c>
    </row>
    <row r="21" spans="1:23" x14ac:dyDescent="0.25">
      <c r="A21" s="1" t="s">
        <v>47</v>
      </c>
      <c r="B21" s="1" t="s">
        <v>24</v>
      </c>
      <c r="C21" s="1" t="s">
        <v>28</v>
      </c>
      <c r="D21" s="1">
        <v>53.83</v>
      </c>
      <c r="E21" s="1">
        <v>0.52929999999999999</v>
      </c>
      <c r="F21" s="1">
        <v>9.8328070000000007E-3</v>
      </c>
      <c r="G21" s="1">
        <v>11.06</v>
      </c>
      <c r="H21" s="1">
        <v>9.9740000000000002</v>
      </c>
      <c r="I21" s="1">
        <v>10.516999999999999</v>
      </c>
      <c r="J21" s="1">
        <v>4.6289999999999996</v>
      </c>
      <c r="K21" s="1">
        <v>239.7729592</v>
      </c>
      <c r="L21" s="1">
        <v>24.846938779999999</v>
      </c>
      <c r="M21" s="1">
        <v>1036</v>
      </c>
      <c r="N21" s="1">
        <v>60.29</v>
      </c>
      <c r="O21" s="1">
        <v>3.169</v>
      </c>
      <c r="P21" s="1">
        <v>0.157976072</v>
      </c>
      <c r="Q21" s="1">
        <v>2.0059999999999998</v>
      </c>
      <c r="R21" s="1" t="s">
        <v>26</v>
      </c>
      <c r="S21" s="1">
        <v>63.459000000000003</v>
      </c>
      <c r="T21" s="1">
        <f t="shared" si="0"/>
        <v>0.63444205622489958</v>
      </c>
      <c r="U21" s="1">
        <f t="shared" si="1"/>
        <v>12.726907630522089</v>
      </c>
      <c r="V21" s="1">
        <f t="shared" si="2"/>
        <v>73.016907630522084</v>
      </c>
      <c r="W21" s="1">
        <f t="shared" si="3"/>
        <v>4.737207320921426</v>
      </c>
    </row>
    <row r="22" spans="1:23" x14ac:dyDescent="0.25">
      <c r="A22" s="1" t="s">
        <v>48</v>
      </c>
      <c r="B22" s="1" t="s">
        <v>24</v>
      </c>
      <c r="C22" s="1" t="s">
        <v>28</v>
      </c>
      <c r="D22" s="1">
        <v>51.21</v>
      </c>
      <c r="E22" s="1">
        <v>0.37759999999999999</v>
      </c>
      <c r="F22" s="1">
        <v>7.3735600000000004E-3</v>
      </c>
      <c r="G22" s="1">
        <v>8.4589999999999996</v>
      </c>
      <c r="H22" s="1">
        <v>10.63</v>
      </c>
      <c r="I22" s="1">
        <v>9.5444999999999993</v>
      </c>
      <c r="J22" s="1">
        <v>4.4210000000000003</v>
      </c>
      <c r="K22" s="1">
        <v>169.2688776</v>
      </c>
      <c r="L22" s="1">
        <v>17.540816329999998</v>
      </c>
      <c r="M22" s="1">
        <v>1073</v>
      </c>
      <c r="N22" s="1">
        <v>85.62</v>
      </c>
      <c r="O22" s="1">
        <v>4.3259999999999996</v>
      </c>
      <c r="P22" s="1">
        <v>0.7</v>
      </c>
      <c r="Q22" s="1">
        <v>0.61799999999999999</v>
      </c>
      <c r="R22" s="1" t="s">
        <v>29</v>
      </c>
      <c r="S22" s="1">
        <v>89.945999999999998</v>
      </c>
      <c r="T22" s="1">
        <f t="shared" si="0"/>
        <v>2.8112449799196786</v>
      </c>
      <c r="U22" s="1">
        <f t="shared" si="1"/>
        <v>17.373493975903614</v>
      </c>
      <c r="V22" s="1">
        <f t="shared" si="2"/>
        <v>102.99349397590362</v>
      </c>
      <c r="W22" s="1">
        <f t="shared" si="3"/>
        <v>4.9281969486823858</v>
      </c>
    </row>
    <row r="23" spans="1:23" x14ac:dyDescent="0.25">
      <c r="A23" s="1" t="s">
        <v>49</v>
      </c>
      <c r="B23" s="1" t="s">
        <v>24</v>
      </c>
      <c r="C23" s="1" t="s">
        <v>25</v>
      </c>
      <c r="D23" s="1">
        <v>51.62</v>
      </c>
      <c r="E23" s="1">
        <v>0.47749999999999998</v>
      </c>
      <c r="F23" s="1">
        <v>9.2502910000000008E-3</v>
      </c>
      <c r="G23" s="1">
        <v>8.468</v>
      </c>
      <c r="H23" s="1">
        <v>10.76</v>
      </c>
      <c r="I23" s="1">
        <v>9.6140000000000008</v>
      </c>
      <c r="J23" s="1">
        <v>3.7360000000000002</v>
      </c>
      <c r="K23" s="1">
        <v>77.101530609999998</v>
      </c>
      <c r="L23" s="1">
        <v>7.9897959180000004</v>
      </c>
      <c r="M23" s="1">
        <v>720.1</v>
      </c>
      <c r="N23" s="1">
        <v>52</v>
      </c>
      <c r="O23" s="1">
        <v>2.4950000000000001</v>
      </c>
      <c r="P23" s="1">
        <v>1.002008032</v>
      </c>
      <c r="Q23" s="1">
        <v>0.249</v>
      </c>
      <c r="R23" s="1" t="s">
        <v>29</v>
      </c>
      <c r="S23" s="1">
        <v>54.494999999999997</v>
      </c>
      <c r="T23" s="1">
        <f t="shared" si="0"/>
        <v>4.0241286425702807</v>
      </c>
      <c r="U23" s="1">
        <f t="shared" si="1"/>
        <v>10.020080321285141</v>
      </c>
      <c r="V23" s="1">
        <f t="shared" si="2"/>
        <v>62.020080321285143</v>
      </c>
      <c r="W23" s="1">
        <f t="shared" si="3"/>
        <v>5.1895791583166329</v>
      </c>
    </row>
    <row r="24" spans="1:23" x14ac:dyDescent="0.25">
      <c r="A24" s="1" t="s">
        <v>50</v>
      </c>
      <c r="B24" s="1" t="s">
        <v>24</v>
      </c>
      <c r="C24" s="1" t="s">
        <v>25</v>
      </c>
      <c r="D24" s="1">
        <v>53.21</v>
      </c>
      <c r="E24" s="1">
        <v>0.2175</v>
      </c>
      <c r="F24" s="1">
        <v>4.0875779999999997E-3</v>
      </c>
      <c r="G24" s="1">
        <v>8.1817651060000003</v>
      </c>
      <c r="H24" s="1">
        <v>11.10682377</v>
      </c>
      <c r="I24" s="1">
        <v>9.6442944379999993</v>
      </c>
      <c r="J24" s="1">
        <v>6.9130000000000003</v>
      </c>
      <c r="K24" s="1">
        <v>129.09336730000001</v>
      </c>
      <c r="L24" s="1">
        <v>13.37755102</v>
      </c>
      <c r="M24" s="1">
        <v>960.1</v>
      </c>
      <c r="N24" s="1">
        <v>73.39</v>
      </c>
      <c r="O24" s="1">
        <v>3.4660000000000002</v>
      </c>
      <c r="P24" s="1">
        <v>0.65893536100000005</v>
      </c>
      <c r="Q24" s="1">
        <v>0.52600000000000002</v>
      </c>
      <c r="R24" s="1" t="s">
        <v>29</v>
      </c>
      <c r="S24" s="1">
        <v>76.855999999999995</v>
      </c>
      <c r="T24" s="1">
        <f t="shared" si="0"/>
        <v>2.6463267510040165</v>
      </c>
      <c r="U24" s="1">
        <f t="shared" si="1"/>
        <v>13.919678714859439</v>
      </c>
      <c r="V24" s="1">
        <f t="shared" si="2"/>
        <v>87.309678714859444</v>
      </c>
      <c r="W24" s="1">
        <f t="shared" si="3"/>
        <v>5.2723918061165609</v>
      </c>
    </row>
    <row r="25" spans="1:23" x14ac:dyDescent="0.25">
      <c r="A25" s="1" t="s">
        <v>51</v>
      </c>
      <c r="B25" s="1" t="s">
        <v>24</v>
      </c>
      <c r="C25" s="1" t="s">
        <v>28</v>
      </c>
      <c r="D25" s="1">
        <v>55.05</v>
      </c>
      <c r="E25" s="1">
        <v>0.42149999999999999</v>
      </c>
      <c r="F25" s="1">
        <v>7.6566760000000003E-3</v>
      </c>
      <c r="G25" s="1">
        <v>7.9831300000000001</v>
      </c>
      <c r="H25" s="1">
        <v>9.5919670830000001</v>
      </c>
      <c r="I25" s="1">
        <v>8.7875485419999997</v>
      </c>
      <c r="J25" s="1">
        <v>4.6479999999999997</v>
      </c>
      <c r="K25" s="1">
        <v>119.97510200000001</v>
      </c>
      <c r="L25" s="1">
        <v>12.43265306</v>
      </c>
      <c r="M25" s="1">
        <v>283.5</v>
      </c>
      <c r="N25" s="1">
        <v>88.31</v>
      </c>
      <c r="O25" s="1">
        <v>3.4249999999999998</v>
      </c>
      <c r="P25" s="1">
        <v>2.1012269940000001</v>
      </c>
      <c r="Q25" s="1">
        <v>0.16300000000000001</v>
      </c>
      <c r="R25" s="1" t="s">
        <v>29</v>
      </c>
      <c r="S25" s="1">
        <v>91.734999999999999</v>
      </c>
      <c r="T25" s="1">
        <f t="shared" si="0"/>
        <v>8.4386626265060247</v>
      </c>
      <c r="U25" s="1">
        <f t="shared" si="1"/>
        <v>13.755020080321284</v>
      </c>
      <c r="V25" s="1">
        <f t="shared" si="2"/>
        <v>102.06502008032129</v>
      </c>
      <c r="W25" s="1">
        <f t="shared" si="3"/>
        <v>6.4202014598540149</v>
      </c>
    </row>
    <row r="26" spans="1:23" x14ac:dyDescent="0.25">
      <c r="A26" s="1" t="s">
        <v>52</v>
      </c>
      <c r="B26" s="1" t="s">
        <v>24</v>
      </c>
      <c r="C26" s="1" t="s">
        <v>28</v>
      </c>
      <c r="D26" s="1">
        <v>51.46</v>
      </c>
      <c r="E26" s="1">
        <v>0.39879999999999999</v>
      </c>
      <c r="F26" s="1">
        <v>7.7497089999999996E-3</v>
      </c>
      <c r="G26" s="1" t="s">
        <v>102</v>
      </c>
      <c r="H26" s="1">
        <v>9.8711845730000007</v>
      </c>
      <c r="I26" s="1">
        <v>9.8711845730000007</v>
      </c>
      <c r="J26" s="1">
        <v>4.9429999999999996</v>
      </c>
      <c r="K26" s="1">
        <v>78.184693870000004</v>
      </c>
      <c r="L26" s="1">
        <v>8.1020408160000006</v>
      </c>
      <c r="M26" s="1">
        <v>617.20000000000005</v>
      </c>
      <c r="N26" s="1">
        <v>55.6</v>
      </c>
      <c r="O26" s="1">
        <v>2.113</v>
      </c>
      <c r="P26" s="1">
        <v>0.50190023800000005</v>
      </c>
      <c r="Q26" s="1">
        <v>0.42099999999999999</v>
      </c>
      <c r="R26" s="1" t="s">
        <v>29</v>
      </c>
      <c r="S26" s="1">
        <v>57.713000000000001</v>
      </c>
      <c r="T26" s="1">
        <f t="shared" si="0"/>
        <v>2.015663606425703</v>
      </c>
      <c r="U26" s="1">
        <f t="shared" si="1"/>
        <v>8.4859437751004023</v>
      </c>
      <c r="V26" s="1">
        <f t="shared" si="2"/>
        <v>64.085943775100404</v>
      </c>
      <c r="W26" s="1">
        <f t="shared" si="3"/>
        <v>6.5520113582584001</v>
      </c>
    </row>
    <row r="27" spans="1:23" x14ac:dyDescent="0.25">
      <c r="A27" s="1" t="s">
        <v>53</v>
      </c>
      <c r="B27" s="1" t="s">
        <v>24</v>
      </c>
      <c r="C27" s="1" t="s">
        <v>28</v>
      </c>
      <c r="D27" s="1">
        <v>50.33</v>
      </c>
      <c r="E27" s="1">
        <v>0.1477</v>
      </c>
      <c r="F27" s="1">
        <v>2.934631E-3</v>
      </c>
      <c r="G27" s="1">
        <v>6.8569494119999996</v>
      </c>
      <c r="H27" s="1">
        <v>8.9169862870000003</v>
      </c>
      <c r="I27" s="1">
        <v>7.8869678499999996</v>
      </c>
      <c r="J27" s="1">
        <v>7.5220000000000002</v>
      </c>
      <c r="K27" s="1">
        <v>61.464591839999997</v>
      </c>
      <c r="L27" s="1">
        <v>6.369387755</v>
      </c>
      <c r="M27" s="1">
        <v>308</v>
      </c>
      <c r="N27" s="1">
        <v>104.4</v>
      </c>
      <c r="O27" s="1">
        <v>3.6720000000000002</v>
      </c>
      <c r="P27" s="1">
        <v>0.79308855300000003</v>
      </c>
      <c r="Q27" s="1">
        <v>0.46300000000000002</v>
      </c>
      <c r="R27" s="1" t="s">
        <v>26</v>
      </c>
      <c r="S27" s="1">
        <v>108.072</v>
      </c>
      <c r="T27" s="1">
        <f t="shared" si="0"/>
        <v>3.1850945903614458</v>
      </c>
      <c r="U27" s="1">
        <f t="shared" si="1"/>
        <v>14.746987951807229</v>
      </c>
      <c r="V27" s="1">
        <f t="shared" si="2"/>
        <v>119.14698795180723</v>
      </c>
      <c r="W27" s="1">
        <f t="shared" si="3"/>
        <v>7.079411764705883</v>
      </c>
    </row>
    <row r="28" spans="1:23" x14ac:dyDescent="0.25">
      <c r="A28" s="1" t="s">
        <v>54</v>
      </c>
      <c r="B28" s="1" t="s">
        <v>24</v>
      </c>
      <c r="C28" s="1" t="s">
        <v>25</v>
      </c>
      <c r="D28" s="1">
        <v>55.04</v>
      </c>
      <c r="E28" s="1">
        <v>0.32740000000000002</v>
      </c>
      <c r="F28" s="1">
        <v>5.9484009999999999E-3</v>
      </c>
      <c r="G28" s="1">
        <v>14.56</v>
      </c>
      <c r="H28" s="1">
        <v>9.9138278619999998</v>
      </c>
      <c r="I28" s="1">
        <v>12.23691393</v>
      </c>
      <c r="J28" s="1">
        <v>6.46</v>
      </c>
      <c r="K28" s="1">
        <v>73.143061230000001</v>
      </c>
      <c r="L28" s="1">
        <v>7.5795918369999997</v>
      </c>
      <c r="M28" s="1">
        <v>835.2</v>
      </c>
      <c r="N28" s="1">
        <v>108.8</v>
      </c>
      <c r="O28" s="1">
        <v>3.3780000000000001</v>
      </c>
      <c r="P28" s="1">
        <v>0.52698908</v>
      </c>
      <c r="Q28" s="1">
        <v>0.64100000000000001</v>
      </c>
      <c r="R28" s="1" t="s">
        <v>26</v>
      </c>
      <c r="S28" s="1">
        <v>112.178</v>
      </c>
      <c r="T28" s="1">
        <f t="shared" si="0"/>
        <v>2.1164220080321283</v>
      </c>
      <c r="U28" s="1">
        <f t="shared" si="1"/>
        <v>13.566265060240964</v>
      </c>
      <c r="V28" s="1">
        <f t="shared" si="2"/>
        <v>122.36626506024096</v>
      </c>
      <c r="W28" s="1">
        <f t="shared" si="3"/>
        <v>8.0198934280639431</v>
      </c>
    </row>
    <row r="29" spans="1:23" x14ac:dyDescent="0.25">
      <c r="A29" s="1" t="s">
        <v>55</v>
      </c>
      <c r="B29" s="1" t="s">
        <v>24</v>
      </c>
      <c r="C29" s="1" t="s">
        <v>28</v>
      </c>
      <c r="D29" s="1">
        <v>54.81</v>
      </c>
      <c r="E29" s="1">
        <v>0.43020000000000003</v>
      </c>
      <c r="F29" s="1">
        <v>7.8489330000000006E-3</v>
      </c>
      <c r="G29" s="1">
        <v>11.15</v>
      </c>
      <c r="H29" s="1">
        <v>10.79801737</v>
      </c>
      <c r="I29" s="1">
        <v>10.97400869</v>
      </c>
      <c r="J29" s="1">
        <v>5.2850000000000001</v>
      </c>
      <c r="K29" s="1">
        <v>160.80051019999999</v>
      </c>
      <c r="L29" s="1">
        <v>16.66326531</v>
      </c>
      <c r="M29" s="1">
        <v>1147</v>
      </c>
      <c r="N29" s="1">
        <v>69.27</v>
      </c>
      <c r="O29" s="1">
        <v>1.986</v>
      </c>
      <c r="P29" s="1">
        <v>0.23898917</v>
      </c>
      <c r="Q29" s="1">
        <v>0.83099999999999996</v>
      </c>
      <c r="R29" s="1" t="s">
        <v>29</v>
      </c>
      <c r="S29" s="1">
        <v>71.256</v>
      </c>
      <c r="T29" s="1">
        <f t="shared" si="0"/>
        <v>0.95979586345381529</v>
      </c>
      <c r="U29" s="1">
        <f t="shared" si="1"/>
        <v>7.975903614457831</v>
      </c>
      <c r="V29" s="1">
        <f t="shared" si="2"/>
        <v>77.245903614457831</v>
      </c>
      <c r="W29" s="1">
        <f t="shared" si="3"/>
        <v>8.6849093655589122</v>
      </c>
    </row>
    <row r="30" spans="1:23" x14ac:dyDescent="0.25">
      <c r="A30" s="1" t="s">
        <v>56</v>
      </c>
      <c r="B30" s="1" t="s">
        <v>24</v>
      </c>
      <c r="C30" s="1" t="s">
        <v>25</v>
      </c>
      <c r="D30" s="1">
        <v>50.89</v>
      </c>
      <c r="E30" s="1">
        <v>0.40110000000000001</v>
      </c>
      <c r="F30" s="1">
        <v>7.8817060000000005E-3</v>
      </c>
      <c r="G30" s="1">
        <v>9.5299999999999994</v>
      </c>
      <c r="H30" s="1">
        <v>8.1206461799999996</v>
      </c>
      <c r="I30" s="1">
        <v>8.8253230899999995</v>
      </c>
      <c r="K30" s="1">
        <v>199.755</v>
      </c>
      <c r="L30" s="1">
        <v>20.7</v>
      </c>
      <c r="M30" s="1">
        <v>1294</v>
      </c>
      <c r="N30" s="1">
        <v>142.5</v>
      </c>
      <c r="O30" s="1">
        <v>4.0839999999999996</v>
      </c>
      <c r="P30" s="1">
        <v>0.41004016100000001</v>
      </c>
      <c r="Q30" s="1">
        <v>0.996</v>
      </c>
      <c r="R30" s="1" t="s">
        <v>29</v>
      </c>
      <c r="S30" s="1">
        <v>146.584</v>
      </c>
      <c r="T30" s="1">
        <f t="shared" si="0"/>
        <v>1.6467476345381526</v>
      </c>
      <c r="U30" s="1">
        <f t="shared" si="1"/>
        <v>16.401606425702809</v>
      </c>
      <c r="V30" s="1">
        <f t="shared" si="2"/>
        <v>158.90160642570282</v>
      </c>
      <c r="W30" s="1">
        <f t="shared" si="3"/>
        <v>8.68817335945152</v>
      </c>
    </row>
    <row r="31" spans="1:23" x14ac:dyDescent="0.25">
      <c r="A31" s="1" t="s">
        <v>57</v>
      </c>
      <c r="B31" s="1" t="s">
        <v>24</v>
      </c>
      <c r="C31" s="1" t="s">
        <v>25</v>
      </c>
      <c r="D31" s="1">
        <v>52.76</v>
      </c>
      <c r="E31" s="1">
        <v>0.36080000000000001</v>
      </c>
      <c r="F31" s="1">
        <v>6.8385140000000004E-3</v>
      </c>
      <c r="G31" s="1">
        <v>9.9350000000000005</v>
      </c>
      <c r="H31" s="1">
        <v>11.04</v>
      </c>
      <c r="I31" s="1">
        <v>10.487500000000001</v>
      </c>
      <c r="J31" s="1">
        <v>4.718</v>
      </c>
      <c r="K31" s="1">
        <v>84.880612240000005</v>
      </c>
      <c r="L31" s="1">
        <v>8.7959183670000005</v>
      </c>
      <c r="M31" s="1">
        <v>1046</v>
      </c>
      <c r="N31" s="1">
        <v>92.13</v>
      </c>
      <c r="O31" s="1">
        <v>2.306</v>
      </c>
      <c r="P31" s="1">
        <v>0.88692307699999995</v>
      </c>
      <c r="Q31" s="1">
        <v>0.26</v>
      </c>
      <c r="R31" s="1" t="s">
        <v>29</v>
      </c>
      <c r="S31" s="1">
        <v>94.436000000000007</v>
      </c>
      <c r="T31" s="1">
        <f t="shared" si="0"/>
        <v>3.5619400682730924</v>
      </c>
      <c r="U31" s="1">
        <f t="shared" si="1"/>
        <v>9.261044176706827</v>
      </c>
      <c r="V31" s="1">
        <f t="shared" si="2"/>
        <v>101.39104417670683</v>
      </c>
      <c r="W31" s="1">
        <f t="shared" si="3"/>
        <v>9.9481222896790982</v>
      </c>
    </row>
    <row r="32" spans="1:23" x14ac:dyDescent="0.25">
      <c r="A32" s="1" t="s">
        <v>58</v>
      </c>
      <c r="B32" s="1" t="s">
        <v>24</v>
      </c>
      <c r="C32" s="1" t="s">
        <v>25</v>
      </c>
      <c r="D32" s="1">
        <v>55.7</v>
      </c>
      <c r="E32" s="1">
        <v>0.46439999999999998</v>
      </c>
      <c r="F32" s="1">
        <v>8.337522E-3</v>
      </c>
      <c r="G32" s="1">
        <v>10.82</v>
      </c>
      <c r="H32" s="1">
        <v>9.1050000000000004</v>
      </c>
      <c r="I32" s="1">
        <v>9.9625000000000004</v>
      </c>
      <c r="J32" s="1">
        <v>4.9359999999999999</v>
      </c>
      <c r="K32" s="1">
        <v>115.8984694</v>
      </c>
      <c r="L32" s="1">
        <v>12.010204079999999</v>
      </c>
      <c r="M32" s="1">
        <v>1350</v>
      </c>
      <c r="N32" s="1">
        <v>156.5</v>
      </c>
      <c r="O32" s="1">
        <v>3.556</v>
      </c>
      <c r="P32" s="1">
        <v>0.54207317099999996</v>
      </c>
      <c r="Q32" s="1">
        <v>0.65600000000000003</v>
      </c>
      <c r="R32" s="1" t="s">
        <v>26</v>
      </c>
      <c r="S32" s="1">
        <v>160.05600000000001</v>
      </c>
      <c r="T32" s="1">
        <f t="shared" si="0"/>
        <v>2.1770006867469878</v>
      </c>
      <c r="U32" s="1">
        <f t="shared" si="1"/>
        <v>14.281124497991968</v>
      </c>
      <c r="V32" s="1">
        <f t="shared" si="2"/>
        <v>170.78112449799198</v>
      </c>
      <c r="W32" s="1">
        <f t="shared" si="3"/>
        <v>10.958520809898763</v>
      </c>
    </row>
    <row r="33" spans="1:23" x14ac:dyDescent="0.25">
      <c r="A33" s="1" t="s">
        <v>59</v>
      </c>
      <c r="B33" s="1" t="s">
        <v>24</v>
      </c>
      <c r="C33" s="1" t="s">
        <v>25</v>
      </c>
      <c r="D33" s="1">
        <v>53.65</v>
      </c>
      <c r="E33" s="1">
        <v>0.23419999999999999</v>
      </c>
      <c r="F33" s="1">
        <v>4.3653310000000001E-3</v>
      </c>
      <c r="G33" s="1">
        <v>9.2190460000000005</v>
      </c>
      <c r="H33" s="1">
        <v>10.75587103</v>
      </c>
      <c r="I33" s="1">
        <v>9.9874585150000001</v>
      </c>
      <c r="J33" s="1">
        <v>6.6139999999999999</v>
      </c>
      <c r="K33" s="1">
        <v>82.714285709999999</v>
      </c>
      <c r="L33" s="1">
        <v>8.5714285710000002</v>
      </c>
      <c r="M33" s="1">
        <v>576.4</v>
      </c>
      <c r="N33" s="1">
        <v>115.2</v>
      </c>
      <c r="O33" s="1">
        <v>1.7230000000000001</v>
      </c>
      <c r="P33" s="1">
        <v>0.490883191</v>
      </c>
      <c r="Q33" s="1">
        <v>0.35099999999999998</v>
      </c>
      <c r="R33" s="1" t="s">
        <v>26</v>
      </c>
      <c r="S33" s="1">
        <v>116.923</v>
      </c>
      <c r="T33" s="1">
        <f t="shared" si="0"/>
        <v>1.971418437751004</v>
      </c>
      <c r="U33" s="1">
        <f t="shared" si="1"/>
        <v>6.9196787148594385</v>
      </c>
      <c r="V33" s="1">
        <f t="shared" si="2"/>
        <v>122.11967871485945</v>
      </c>
      <c r="W33" s="1">
        <f t="shared" si="3"/>
        <v>16.648171793383632</v>
      </c>
    </row>
    <row r="34" spans="1:23" x14ac:dyDescent="0.25">
      <c r="A34" s="1" t="s">
        <v>60</v>
      </c>
      <c r="B34" s="1" t="s">
        <v>24</v>
      </c>
      <c r="C34" s="1" t="s">
        <v>25</v>
      </c>
      <c r="D34" s="1">
        <v>51.14</v>
      </c>
      <c r="E34" s="1">
        <v>0.38069999999999998</v>
      </c>
      <c r="F34" s="1">
        <v>7.4442709999999997E-3</v>
      </c>
      <c r="G34" s="1">
        <v>6.4960000000000004</v>
      </c>
      <c r="H34" s="1">
        <v>11.05</v>
      </c>
      <c r="I34" s="1">
        <v>8.7729999999999997</v>
      </c>
      <c r="J34" s="1">
        <v>4.8879999999999999</v>
      </c>
      <c r="K34" s="1">
        <v>143.0760204</v>
      </c>
      <c r="L34" s="1">
        <v>14.826530610000001</v>
      </c>
      <c r="M34" s="1">
        <v>1190</v>
      </c>
      <c r="N34" s="1">
        <v>128.19999999999999</v>
      </c>
      <c r="O34" s="1">
        <v>1.8959999999999999</v>
      </c>
      <c r="P34" s="1">
        <v>0.56597014899999998</v>
      </c>
      <c r="Q34" s="1">
        <v>0.33500000000000002</v>
      </c>
      <c r="R34" s="1" t="s">
        <v>29</v>
      </c>
      <c r="S34" s="1">
        <v>130.096</v>
      </c>
      <c r="T34" s="1">
        <f t="shared" si="0"/>
        <v>2.2729724859437752</v>
      </c>
      <c r="U34" s="1">
        <f t="shared" si="1"/>
        <v>7.6144578313253009</v>
      </c>
      <c r="V34" s="1">
        <f t="shared" si="2"/>
        <v>135.81445783132529</v>
      </c>
      <c r="W34" s="1">
        <f t="shared" si="3"/>
        <v>16.83639240506329</v>
      </c>
    </row>
    <row r="35" spans="1:23" x14ac:dyDescent="0.25">
      <c r="A35" s="1" t="s">
        <v>61</v>
      </c>
      <c r="B35" s="1" t="s">
        <v>24</v>
      </c>
      <c r="C35" s="1" t="s">
        <v>28</v>
      </c>
      <c r="D35" s="1">
        <v>53.96</v>
      </c>
      <c r="E35" s="1">
        <v>0.51990000000000003</v>
      </c>
      <c r="F35" s="1">
        <v>9.6349150000000008E-3</v>
      </c>
      <c r="G35" s="1">
        <v>9.2780135329999993</v>
      </c>
      <c r="H35" s="1">
        <v>9.3261381110000006</v>
      </c>
      <c r="I35" s="1">
        <v>9.3020758220000008</v>
      </c>
      <c r="J35" s="1">
        <v>4.4109999999999996</v>
      </c>
      <c r="K35" s="1">
        <v>103.7867347</v>
      </c>
      <c r="L35" s="1">
        <v>10.755102040000001</v>
      </c>
      <c r="M35" s="1">
        <v>1034</v>
      </c>
      <c r="N35" s="1">
        <v>149.80000000000001</v>
      </c>
      <c r="O35" s="1">
        <v>1.819</v>
      </c>
      <c r="P35" s="1">
        <v>0.44802955700000002</v>
      </c>
      <c r="Q35" s="1">
        <v>0.40600000000000003</v>
      </c>
      <c r="R35" s="1" t="s">
        <v>26</v>
      </c>
      <c r="S35" s="1">
        <v>151.619</v>
      </c>
      <c r="T35" s="1">
        <f t="shared" si="0"/>
        <v>1.7993154899598394</v>
      </c>
      <c r="U35" s="1">
        <f t="shared" si="1"/>
        <v>7.3052208835341368</v>
      </c>
      <c r="V35" s="1">
        <f t="shared" si="2"/>
        <v>157.10522088353414</v>
      </c>
      <c r="W35" s="1">
        <f t="shared" si="3"/>
        <v>20.505882352941178</v>
      </c>
    </row>
    <row r="36" spans="1:23" x14ac:dyDescent="0.25">
      <c r="A36" s="1" t="s">
        <v>62</v>
      </c>
      <c r="B36" s="1" t="s">
        <v>24</v>
      </c>
      <c r="C36" s="1" t="s">
        <v>28</v>
      </c>
      <c r="D36" s="1">
        <v>54.25</v>
      </c>
      <c r="E36" s="1">
        <v>0.51770000000000005</v>
      </c>
      <c r="F36" s="1">
        <v>9.5428570000000001E-3</v>
      </c>
      <c r="G36" s="1">
        <v>10.12957224</v>
      </c>
      <c r="H36" s="1">
        <v>9.2224974090000007</v>
      </c>
      <c r="I36" s="1">
        <v>9.6760348250000003</v>
      </c>
      <c r="J36" s="1">
        <v>3.2069999999999999</v>
      </c>
      <c r="K36" s="1">
        <v>147.0935714</v>
      </c>
      <c r="L36" s="1">
        <v>15.24285714</v>
      </c>
      <c r="M36" s="1">
        <v>1079</v>
      </c>
      <c r="N36" s="1">
        <v>118.9</v>
      </c>
      <c r="O36" s="1">
        <v>1.415</v>
      </c>
      <c r="P36" s="1">
        <v>0.13804878100000001</v>
      </c>
      <c r="Q36" s="1">
        <v>1.0249999999999999</v>
      </c>
      <c r="R36" s="1" t="s">
        <v>29</v>
      </c>
      <c r="S36" s="1">
        <v>120.315</v>
      </c>
      <c r="T36" s="1">
        <f t="shared" si="0"/>
        <v>0.55441277510040166</v>
      </c>
      <c r="U36" s="1">
        <f t="shared" si="1"/>
        <v>5.6827309236947796</v>
      </c>
      <c r="V36" s="1">
        <f t="shared" si="2"/>
        <v>124.58273092369478</v>
      </c>
      <c r="W36" s="1">
        <f t="shared" si="3"/>
        <v>20.923038869257951</v>
      </c>
    </row>
    <row r="37" spans="1:23" x14ac:dyDescent="0.25">
      <c r="A37" s="1" t="s">
        <v>63</v>
      </c>
      <c r="B37" s="1" t="s">
        <v>24</v>
      </c>
      <c r="C37" s="1" t="s">
        <v>28</v>
      </c>
      <c r="D37" s="1">
        <v>54.92</v>
      </c>
      <c r="E37" s="1">
        <v>0.37730000000000002</v>
      </c>
      <c r="F37" s="1">
        <v>6.8699929999999996E-3</v>
      </c>
      <c r="G37" s="1">
        <v>11.41</v>
      </c>
      <c r="H37" s="1">
        <v>10.773322220000001</v>
      </c>
      <c r="I37" s="1">
        <v>11.09166111</v>
      </c>
      <c r="J37" s="1">
        <v>7.3970000000000002</v>
      </c>
      <c r="K37" s="1">
        <v>94.983571429999998</v>
      </c>
      <c r="L37" s="1">
        <v>9.8428571429999998</v>
      </c>
      <c r="M37" s="1">
        <v>1535</v>
      </c>
      <c r="N37" s="1">
        <v>143.6</v>
      </c>
      <c r="O37" s="1">
        <v>1.595</v>
      </c>
      <c r="P37" s="1">
        <v>0.38997555</v>
      </c>
      <c r="Q37" s="1">
        <v>0.40899999999999997</v>
      </c>
      <c r="R37" s="1" t="s">
        <v>29</v>
      </c>
      <c r="S37" s="1">
        <v>145.19499999999999</v>
      </c>
      <c r="T37" s="1">
        <f t="shared" si="0"/>
        <v>1.5661668674698794</v>
      </c>
      <c r="U37" s="1">
        <f t="shared" si="1"/>
        <v>6.4056224899598391</v>
      </c>
      <c r="V37" s="1">
        <f t="shared" si="2"/>
        <v>150.00562248995982</v>
      </c>
      <c r="W37" s="1">
        <f t="shared" si="3"/>
        <v>22.41780564263323</v>
      </c>
    </row>
    <row r="38" spans="1:23" x14ac:dyDescent="0.25">
      <c r="A38" s="1" t="s">
        <v>64</v>
      </c>
      <c r="B38" s="1" t="s">
        <v>24</v>
      </c>
      <c r="C38" s="1" t="s">
        <v>25</v>
      </c>
      <c r="D38" s="1">
        <v>55.3</v>
      </c>
      <c r="E38" s="1">
        <v>0.45169999999999999</v>
      </c>
      <c r="F38" s="1">
        <v>8.1681740000000003E-3</v>
      </c>
      <c r="G38" s="1">
        <v>8.98</v>
      </c>
      <c r="H38" s="1">
        <v>8.9340602489999998</v>
      </c>
      <c r="I38" s="1">
        <v>8.9570301249999993</v>
      </c>
      <c r="J38" s="1">
        <v>3.6709999999999998</v>
      </c>
      <c r="K38" s="1">
        <v>133.54418369999999</v>
      </c>
      <c r="L38" s="1">
        <v>13.83877551</v>
      </c>
      <c r="M38" s="1">
        <v>1202</v>
      </c>
      <c r="N38" s="1">
        <v>166.8</v>
      </c>
      <c r="O38" s="1">
        <v>1.2549999999999999</v>
      </c>
      <c r="P38" s="1">
        <v>0.76524390200000003</v>
      </c>
      <c r="Q38" s="1">
        <v>0.16400000000000001</v>
      </c>
      <c r="R38" s="1" t="s">
        <v>29</v>
      </c>
      <c r="S38" s="1">
        <v>168.05500000000001</v>
      </c>
      <c r="T38" s="1">
        <f t="shared" si="0"/>
        <v>3.0732686827309239</v>
      </c>
      <c r="U38" s="1">
        <f t="shared" si="1"/>
        <v>5.0401606425702807</v>
      </c>
      <c r="V38" s="1">
        <f t="shared" si="2"/>
        <v>171.84016064257028</v>
      </c>
      <c r="W38" s="1">
        <f t="shared" si="3"/>
        <v>33.094183266932276</v>
      </c>
    </row>
    <row r="39" spans="1:23" x14ac:dyDescent="0.25">
      <c r="A39" s="1" t="s">
        <v>65</v>
      </c>
      <c r="B39" s="1" t="s">
        <v>24</v>
      </c>
      <c r="C39" s="1" t="s">
        <v>25</v>
      </c>
      <c r="D39" s="1">
        <v>57.83</v>
      </c>
      <c r="E39" s="1">
        <v>0.48759999999999998</v>
      </c>
      <c r="F39" s="1">
        <v>8.4316100000000008E-3</v>
      </c>
      <c r="G39" s="1">
        <v>7.8159999999999998</v>
      </c>
      <c r="H39" s="1">
        <v>11.52</v>
      </c>
      <c r="I39" s="1">
        <v>9.6679999999999993</v>
      </c>
      <c r="J39" s="1">
        <v>5.2919999999999998</v>
      </c>
      <c r="K39" s="1">
        <v>139.72806130000001</v>
      </c>
      <c r="L39" s="1">
        <v>14.479591839999999</v>
      </c>
      <c r="M39" s="1">
        <v>1185</v>
      </c>
      <c r="N39" s="1">
        <v>141.19999999999999</v>
      </c>
      <c r="O39" s="1">
        <v>0.84599999999999997</v>
      </c>
      <c r="P39" s="1">
        <v>0.38108108099999999</v>
      </c>
      <c r="Q39" s="1">
        <v>0.222</v>
      </c>
      <c r="R39" s="1" t="s">
        <v>29</v>
      </c>
      <c r="S39" s="1">
        <v>142.04599999999999</v>
      </c>
      <c r="T39" s="1">
        <f t="shared" si="0"/>
        <v>1.5304461084337349</v>
      </c>
      <c r="U39" s="1">
        <f t="shared" si="1"/>
        <v>3.3975903614457832</v>
      </c>
      <c r="V39" s="1">
        <f t="shared" si="2"/>
        <v>144.59759036144578</v>
      </c>
      <c r="W39" s="1">
        <f t="shared" si="3"/>
        <v>41.558865248226944</v>
      </c>
    </row>
    <row r="40" spans="1:23" x14ac:dyDescent="0.25">
      <c r="A40" s="1" t="s">
        <v>66</v>
      </c>
      <c r="B40" s="1" t="s">
        <v>24</v>
      </c>
      <c r="C40" s="1" t="s">
        <v>28</v>
      </c>
      <c r="D40" s="1">
        <v>51.81</v>
      </c>
      <c r="E40" s="1">
        <v>0.34110000000000001</v>
      </c>
      <c r="F40" s="1">
        <v>6.5836710000000001E-3</v>
      </c>
      <c r="G40" s="1">
        <v>8.0990000000000002</v>
      </c>
      <c r="H40" s="1" t="s">
        <v>102</v>
      </c>
      <c r="I40" s="1">
        <v>8.0990000000000002</v>
      </c>
      <c r="J40" s="1">
        <v>5.5129999999999999</v>
      </c>
      <c r="K40" s="1">
        <v>91.084183670000002</v>
      </c>
      <c r="L40" s="1">
        <v>9.4387755099999993</v>
      </c>
      <c r="M40" s="1">
        <v>1063</v>
      </c>
      <c r="N40" s="1">
        <v>47.18</v>
      </c>
      <c r="O40" s="1">
        <v>0.21</v>
      </c>
      <c r="P40" s="1">
        <v>0.17213114800000001</v>
      </c>
      <c r="Q40" s="1">
        <v>0.122</v>
      </c>
      <c r="R40" s="1" t="s">
        <v>29</v>
      </c>
      <c r="S40" s="1">
        <v>47.39</v>
      </c>
      <c r="T40" s="1">
        <f t="shared" si="0"/>
        <v>0.69128975100401613</v>
      </c>
      <c r="U40" s="1">
        <f t="shared" si="1"/>
        <v>0.84337349397590355</v>
      </c>
      <c r="V40" s="1">
        <f t="shared" si="2"/>
        <v>48.023373493975903</v>
      </c>
      <c r="W40" s="1">
        <f t="shared" si="3"/>
        <v>55.942</v>
      </c>
    </row>
    <row r="41" spans="1:23" x14ac:dyDescent="0.25">
      <c r="A41" s="1" t="s">
        <v>67</v>
      </c>
      <c r="B41" s="1" t="s">
        <v>24</v>
      </c>
      <c r="C41" s="1" t="s">
        <v>28</v>
      </c>
      <c r="D41" s="1">
        <v>56.87</v>
      </c>
      <c r="E41" s="1">
        <v>0.43309999999999998</v>
      </c>
      <c r="F41" s="1">
        <v>7.6156150000000001E-3</v>
      </c>
      <c r="G41" s="1">
        <v>8.9031269040000005</v>
      </c>
      <c r="H41" s="1">
        <v>10.85884312</v>
      </c>
      <c r="I41" s="1">
        <v>9.880985012</v>
      </c>
      <c r="J41" s="1">
        <v>5.2640000000000002</v>
      </c>
      <c r="K41" s="1">
        <v>197.1947959</v>
      </c>
      <c r="L41" s="1">
        <v>20.434693880000001</v>
      </c>
      <c r="M41" s="1">
        <v>1509</v>
      </c>
      <c r="N41" s="1">
        <v>127.5</v>
      </c>
      <c r="O41" s="1">
        <v>0.22900000000000001</v>
      </c>
      <c r="P41" s="1">
        <v>0.43207547200000002</v>
      </c>
      <c r="Q41" s="1">
        <v>5.2999999999999999E-2</v>
      </c>
      <c r="R41" s="1" t="s">
        <v>29</v>
      </c>
      <c r="S41" s="1">
        <v>127.729</v>
      </c>
      <c r="T41" s="1">
        <f t="shared" si="0"/>
        <v>1.7352428594377511</v>
      </c>
      <c r="U41" s="1">
        <f t="shared" si="1"/>
        <v>0.91967871485943775</v>
      </c>
      <c r="V41" s="1">
        <f t="shared" si="2"/>
        <v>128.41967871485943</v>
      </c>
      <c r="W41" s="1">
        <f t="shared" si="3"/>
        <v>138.63537117903931</v>
      </c>
    </row>
    <row r="42" spans="1:23" x14ac:dyDescent="0.25">
      <c r="A42" s="1" t="s">
        <v>68</v>
      </c>
      <c r="B42" s="1" t="s">
        <v>69</v>
      </c>
      <c r="C42" s="1" t="s">
        <v>28</v>
      </c>
      <c r="D42" s="1">
        <v>54.61</v>
      </c>
      <c r="E42" s="1">
        <v>0.45639999999999997</v>
      </c>
      <c r="F42" s="1">
        <v>8.3574440000000003E-3</v>
      </c>
      <c r="G42" s="1">
        <v>10.79</v>
      </c>
      <c r="H42" s="1" t="s">
        <v>102</v>
      </c>
      <c r="I42" s="1">
        <v>10.79</v>
      </c>
      <c r="J42" s="1">
        <v>5.0759999999999996</v>
      </c>
      <c r="K42" s="1">
        <v>224.41173470000001</v>
      </c>
      <c r="L42" s="1">
        <v>23.255102040000001</v>
      </c>
      <c r="M42" s="1">
        <v>1251</v>
      </c>
      <c r="N42" s="1">
        <v>55.16</v>
      </c>
      <c r="O42" s="1">
        <v>31.67</v>
      </c>
      <c r="P42" s="1">
        <v>1.4259342639999999</v>
      </c>
      <c r="Q42" s="1">
        <v>2.2210000000000001</v>
      </c>
      <c r="R42" s="1" t="s">
        <v>29</v>
      </c>
      <c r="S42" s="1">
        <v>86.83</v>
      </c>
      <c r="T42" s="1">
        <f t="shared" si="0"/>
        <v>5.726643630522088</v>
      </c>
      <c r="U42" s="1">
        <f t="shared" si="1"/>
        <v>127.18875502008032</v>
      </c>
      <c r="V42" s="1">
        <f t="shared" si="2"/>
        <v>182.34875502008032</v>
      </c>
      <c r="W42" s="1">
        <f t="shared" si="3"/>
        <v>0.43368613830123143</v>
      </c>
    </row>
    <row r="43" spans="1:23" x14ac:dyDescent="0.25">
      <c r="A43" s="1" t="s">
        <v>70</v>
      </c>
      <c r="B43" s="1" t="s">
        <v>69</v>
      </c>
      <c r="C43" s="1" t="s">
        <v>25</v>
      </c>
      <c r="D43" s="1">
        <v>49.75</v>
      </c>
      <c r="E43" s="1">
        <v>0.32040000000000002</v>
      </c>
      <c r="F43" s="1">
        <v>6.4402010000000004E-3</v>
      </c>
      <c r="G43" s="1">
        <v>8.6887132440000006</v>
      </c>
      <c r="H43" s="1">
        <v>9.6451349240000006</v>
      </c>
      <c r="I43" s="1">
        <v>9.1669240839999997</v>
      </c>
      <c r="J43" s="1">
        <v>4.5679999999999996</v>
      </c>
      <c r="K43" s="1">
        <v>65.679081629999999</v>
      </c>
      <c r="L43" s="1">
        <v>6.8061224490000001</v>
      </c>
      <c r="M43" s="1">
        <v>698.5</v>
      </c>
      <c r="N43" s="1">
        <v>112.8</v>
      </c>
      <c r="O43" s="1">
        <v>31.31</v>
      </c>
      <c r="P43" s="1">
        <v>0.338999567</v>
      </c>
      <c r="Q43" s="1">
        <v>9.2360000000000007</v>
      </c>
      <c r="R43" s="1" t="s">
        <v>29</v>
      </c>
      <c r="S43" s="1">
        <v>144.11000000000001</v>
      </c>
      <c r="T43" s="1">
        <f t="shared" si="0"/>
        <v>1.3614440441767068</v>
      </c>
      <c r="U43" s="1">
        <f t="shared" si="1"/>
        <v>125.7429718875502</v>
      </c>
      <c r="V43" s="1">
        <f t="shared" si="2"/>
        <v>238.54297188755021</v>
      </c>
      <c r="W43" s="1">
        <f t="shared" si="3"/>
        <v>0.89706802938358354</v>
      </c>
    </row>
    <row r="44" spans="1:23" x14ac:dyDescent="0.25">
      <c r="A44" s="1" t="s">
        <v>71</v>
      </c>
      <c r="B44" s="1" t="s">
        <v>69</v>
      </c>
      <c r="C44" s="1" t="s">
        <v>28</v>
      </c>
      <c r="D44" s="1">
        <v>54.17</v>
      </c>
      <c r="E44" s="1">
        <v>0.52010000000000001</v>
      </c>
      <c r="F44" s="1">
        <v>9.6012549999999995E-3</v>
      </c>
      <c r="G44" s="1">
        <v>9.3680000000000003</v>
      </c>
      <c r="H44" s="1">
        <v>7.5229999999999997</v>
      </c>
      <c r="I44" s="1">
        <v>8.4454999999999991</v>
      </c>
      <c r="J44" s="1">
        <v>6.3559999999999999</v>
      </c>
      <c r="K44" s="1">
        <v>65.147346940000006</v>
      </c>
      <c r="L44" s="1">
        <v>6.7510204079999996</v>
      </c>
      <c r="M44" s="1">
        <v>854.8</v>
      </c>
      <c r="N44" s="1">
        <v>104.7</v>
      </c>
      <c r="O44" s="1">
        <v>20.010000000000002</v>
      </c>
      <c r="P44" s="1">
        <v>0.95879252500000001</v>
      </c>
      <c r="Q44" s="1">
        <v>2.0870000000000002</v>
      </c>
      <c r="R44" s="1" t="s">
        <v>29</v>
      </c>
      <c r="S44" s="1">
        <v>124.71</v>
      </c>
      <c r="T44" s="1">
        <f t="shared" si="0"/>
        <v>3.8505723895582329</v>
      </c>
      <c r="U44" s="1">
        <f t="shared" si="1"/>
        <v>80.361445783132538</v>
      </c>
      <c r="V44" s="1">
        <f t="shared" si="2"/>
        <v>185.06144578313254</v>
      </c>
      <c r="W44" s="1">
        <f t="shared" si="3"/>
        <v>1.302863568215892</v>
      </c>
    </row>
    <row r="45" spans="1:23" x14ac:dyDescent="0.25">
      <c r="A45" s="1" t="s">
        <v>72</v>
      </c>
      <c r="B45" s="1" t="s">
        <v>69</v>
      </c>
      <c r="C45" s="1" t="s">
        <v>25</v>
      </c>
      <c r="D45" s="1">
        <v>56.76</v>
      </c>
      <c r="E45" s="1">
        <v>0.37430000000000002</v>
      </c>
      <c r="F45" s="1">
        <v>6.5944330000000002E-3</v>
      </c>
      <c r="G45" s="1">
        <v>10.64</v>
      </c>
      <c r="H45" s="1">
        <v>9.7869852969999993</v>
      </c>
      <c r="I45" s="1">
        <v>10.213492649999999</v>
      </c>
      <c r="J45" s="1">
        <v>4.6239999999999997</v>
      </c>
      <c r="K45" s="1">
        <v>178.13112240000001</v>
      </c>
      <c r="L45" s="1">
        <v>18.459183670000002</v>
      </c>
      <c r="M45" s="1">
        <v>930.8</v>
      </c>
      <c r="N45" s="1">
        <v>108.8</v>
      </c>
      <c r="O45" s="1">
        <v>16.57</v>
      </c>
      <c r="P45" s="1">
        <v>0.93827859599999996</v>
      </c>
      <c r="Q45" s="1">
        <v>1.766</v>
      </c>
      <c r="R45" s="1" t="s">
        <v>29</v>
      </c>
      <c r="S45" s="1">
        <v>125.37</v>
      </c>
      <c r="T45" s="1">
        <f t="shared" si="0"/>
        <v>3.7681871325301204</v>
      </c>
      <c r="U45" s="1">
        <f t="shared" si="1"/>
        <v>66.54618473895583</v>
      </c>
      <c r="V45" s="1">
        <f t="shared" si="2"/>
        <v>175.34618473895583</v>
      </c>
      <c r="W45" s="1">
        <f t="shared" si="3"/>
        <v>1.6349547374773685</v>
      </c>
    </row>
    <row r="46" spans="1:23" x14ac:dyDescent="0.25">
      <c r="A46" s="1" t="s">
        <v>73</v>
      </c>
      <c r="B46" s="1" t="s">
        <v>69</v>
      </c>
      <c r="C46" s="1" t="s">
        <v>28</v>
      </c>
      <c r="D46" s="1">
        <v>50.13</v>
      </c>
      <c r="E46" s="1">
        <v>0.39800000000000002</v>
      </c>
      <c r="F46" s="1">
        <v>7.9393580000000005E-3</v>
      </c>
      <c r="G46" s="1">
        <v>9.6679999999999993</v>
      </c>
      <c r="H46" s="1">
        <v>9.6971209189999996</v>
      </c>
      <c r="I46" s="1">
        <v>9.6825604599999995</v>
      </c>
      <c r="J46" s="1">
        <v>3.4980000000000002</v>
      </c>
      <c r="K46" s="1">
        <v>131.2596939</v>
      </c>
      <c r="L46" s="1">
        <v>13.602040819999999</v>
      </c>
      <c r="M46" s="1">
        <v>884.1</v>
      </c>
      <c r="N46" s="1">
        <v>119.1</v>
      </c>
      <c r="O46" s="1">
        <v>17.66</v>
      </c>
      <c r="P46" s="1">
        <v>1.7129000969999999</v>
      </c>
      <c r="Q46" s="1">
        <v>1.0309999999999999</v>
      </c>
      <c r="R46" s="1" t="s">
        <v>29</v>
      </c>
      <c r="S46" s="1">
        <v>136.76</v>
      </c>
      <c r="T46" s="1">
        <f t="shared" si="0"/>
        <v>6.8791168554216862</v>
      </c>
      <c r="U46" s="1">
        <f t="shared" si="1"/>
        <v>70.92369477911646</v>
      </c>
      <c r="V46" s="1">
        <f t="shared" si="2"/>
        <v>190.02369477911645</v>
      </c>
      <c r="W46" s="1">
        <f t="shared" si="3"/>
        <v>1.6792695356738392</v>
      </c>
    </row>
    <row r="47" spans="1:23" x14ac:dyDescent="0.25">
      <c r="A47" s="1" t="s">
        <v>74</v>
      </c>
      <c r="B47" s="1" t="s">
        <v>69</v>
      </c>
      <c r="C47" s="1" t="s">
        <v>25</v>
      </c>
      <c r="D47" s="1">
        <v>58.52</v>
      </c>
      <c r="E47" s="1">
        <v>0.59589999999999999</v>
      </c>
      <c r="F47" s="1">
        <v>1.0182843E-2</v>
      </c>
      <c r="G47" s="1">
        <v>9.1300000000000008</v>
      </c>
      <c r="H47" s="1">
        <v>8.2460000000000004</v>
      </c>
      <c r="I47" s="1">
        <v>8.6880000000000006</v>
      </c>
      <c r="J47" s="1">
        <v>3.9209999999999998</v>
      </c>
      <c r="K47" s="1">
        <v>74.108061230000004</v>
      </c>
      <c r="L47" s="1">
        <v>7.6795918370000003</v>
      </c>
      <c r="M47" s="1">
        <v>1271</v>
      </c>
      <c r="N47" s="1">
        <v>134.80000000000001</v>
      </c>
      <c r="O47" s="1">
        <v>14.07</v>
      </c>
      <c r="P47" s="1">
        <v>0.37802256899999997</v>
      </c>
      <c r="Q47" s="1">
        <v>3.722</v>
      </c>
      <c r="R47" s="1" t="s">
        <v>29</v>
      </c>
      <c r="S47" s="1">
        <v>148.87</v>
      </c>
      <c r="T47" s="1">
        <f t="shared" si="0"/>
        <v>1.5181629277108433</v>
      </c>
      <c r="U47" s="1">
        <f t="shared" si="1"/>
        <v>56.506024096385545</v>
      </c>
      <c r="V47" s="1">
        <f t="shared" si="2"/>
        <v>191.30602409638556</v>
      </c>
      <c r="W47" s="1">
        <f t="shared" si="3"/>
        <v>2.385586353944563</v>
      </c>
    </row>
    <row r="48" spans="1:23" x14ac:dyDescent="0.25">
      <c r="A48" s="1" t="s">
        <v>75</v>
      </c>
      <c r="B48" s="1" t="s">
        <v>69</v>
      </c>
      <c r="C48" s="1" t="s">
        <v>28</v>
      </c>
      <c r="D48" s="1">
        <v>50.55</v>
      </c>
      <c r="E48" s="1">
        <v>0.30590000000000001</v>
      </c>
      <c r="F48" s="1">
        <v>6.0514339999999996E-3</v>
      </c>
      <c r="G48" s="1">
        <v>9.4849999999999994</v>
      </c>
      <c r="H48" s="1">
        <v>9.8209999999999997</v>
      </c>
      <c r="I48" s="1">
        <v>9.6530000000000005</v>
      </c>
      <c r="J48" s="1">
        <v>6.6429999999999998</v>
      </c>
      <c r="K48" s="1">
        <v>145.5377551</v>
      </c>
      <c r="L48" s="1">
        <v>15.08163265</v>
      </c>
      <c r="M48" s="1">
        <v>875.2</v>
      </c>
      <c r="N48" s="1">
        <v>54.84</v>
      </c>
      <c r="O48" s="1">
        <v>5.681</v>
      </c>
      <c r="P48" s="1">
        <v>0.30298666699999999</v>
      </c>
      <c r="Q48" s="1">
        <v>1.875</v>
      </c>
      <c r="R48" s="1" t="s">
        <v>29</v>
      </c>
      <c r="S48" s="1">
        <v>60.521000000000001</v>
      </c>
      <c r="T48" s="1">
        <f t="shared" si="0"/>
        <v>1.216813923694779</v>
      </c>
      <c r="U48" s="1">
        <f t="shared" si="1"/>
        <v>22.815261044176708</v>
      </c>
      <c r="V48" s="1">
        <f t="shared" si="2"/>
        <v>77.655261044176711</v>
      </c>
      <c r="W48" s="1">
        <f t="shared" si="3"/>
        <v>2.4036542862172152</v>
      </c>
    </row>
    <row r="49" spans="1:23" x14ac:dyDescent="0.25">
      <c r="A49" s="1" t="s">
        <v>76</v>
      </c>
      <c r="B49" s="1" t="s">
        <v>69</v>
      </c>
      <c r="C49" s="1" t="s">
        <v>28</v>
      </c>
      <c r="D49" s="1">
        <v>50.87</v>
      </c>
      <c r="E49" s="1">
        <v>0.46100000000000002</v>
      </c>
      <c r="F49" s="1">
        <v>9.0623160000000008E-3</v>
      </c>
      <c r="G49" s="1">
        <v>10.36</v>
      </c>
      <c r="H49" s="1">
        <v>9.0139999999999993</v>
      </c>
      <c r="I49" s="1">
        <v>9.6869999999999994</v>
      </c>
      <c r="J49" s="1">
        <v>5.1070000000000002</v>
      </c>
      <c r="K49" s="1">
        <v>178.13112240000001</v>
      </c>
      <c r="L49" s="1">
        <v>18.459183670000002</v>
      </c>
      <c r="M49" s="1">
        <v>538.1</v>
      </c>
      <c r="N49" s="1">
        <v>58.67</v>
      </c>
      <c r="O49" s="1">
        <v>5.851</v>
      </c>
      <c r="P49" s="1">
        <v>0.42801755699999999</v>
      </c>
      <c r="Q49" s="1">
        <v>1.367</v>
      </c>
      <c r="R49" s="1" t="s">
        <v>29</v>
      </c>
      <c r="S49" s="1">
        <v>64.521000000000001</v>
      </c>
      <c r="T49" s="1">
        <f t="shared" si="0"/>
        <v>1.7189460120481928</v>
      </c>
      <c r="U49" s="1">
        <f t="shared" si="1"/>
        <v>23.497991967871485</v>
      </c>
      <c r="V49" s="1">
        <f t="shared" si="2"/>
        <v>82.167991967871487</v>
      </c>
      <c r="W49" s="1">
        <f t="shared" si="3"/>
        <v>2.496809092462827</v>
      </c>
    </row>
    <row r="50" spans="1:23" x14ac:dyDescent="0.25">
      <c r="A50" s="1" t="s">
        <v>77</v>
      </c>
      <c r="B50" s="1" t="s">
        <v>69</v>
      </c>
      <c r="C50" s="1" t="s">
        <v>28</v>
      </c>
      <c r="D50" s="1">
        <v>52.37</v>
      </c>
      <c r="E50" s="1">
        <v>0.37409999999999999</v>
      </c>
      <c r="F50" s="1">
        <v>7.1434030000000004E-3</v>
      </c>
      <c r="G50" s="1">
        <v>8.6662357209999996</v>
      </c>
      <c r="H50" s="1">
        <v>10.947019539999999</v>
      </c>
      <c r="I50" s="1">
        <v>9.8066276309999996</v>
      </c>
      <c r="J50" s="1">
        <v>3.5880000000000001</v>
      </c>
      <c r="K50" s="1">
        <v>92.620306130000003</v>
      </c>
      <c r="L50" s="1">
        <v>9.5979591840000005</v>
      </c>
      <c r="M50" s="1">
        <v>708.4</v>
      </c>
      <c r="N50" s="1">
        <v>44.46</v>
      </c>
      <c r="O50" s="1">
        <v>4.2969999999999997</v>
      </c>
      <c r="P50" s="1">
        <v>0.37203463199999998</v>
      </c>
      <c r="Q50" s="1">
        <v>1.155</v>
      </c>
      <c r="R50" s="1" t="s">
        <v>29</v>
      </c>
      <c r="S50" s="1">
        <v>48.756999999999998</v>
      </c>
      <c r="T50" s="1">
        <f t="shared" si="0"/>
        <v>1.4941149879518072</v>
      </c>
      <c r="U50" s="1">
        <f t="shared" si="1"/>
        <v>17.257028112449799</v>
      </c>
      <c r="V50" s="1">
        <f t="shared" si="2"/>
        <v>61.717028112449796</v>
      </c>
      <c r="W50" s="1">
        <f t="shared" si="3"/>
        <v>2.576341633697929</v>
      </c>
    </row>
    <row r="51" spans="1:23" x14ac:dyDescent="0.25">
      <c r="A51" s="1" t="s">
        <v>78</v>
      </c>
      <c r="B51" s="1" t="s">
        <v>69</v>
      </c>
      <c r="C51" s="1" t="s">
        <v>25</v>
      </c>
      <c r="D51" s="1">
        <v>57.06</v>
      </c>
      <c r="E51" s="1">
        <v>0.50149999999999995</v>
      </c>
      <c r="F51" s="1">
        <v>8.7889939999999996E-3</v>
      </c>
      <c r="G51" s="1">
        <v>8.1750000000000007</v>
      </c>
      <c r="H51" s="1">
        <v>3.2269999999999999</v>
      </c>
      <c r="I51" s="1">
        <v>5.7009999999999996</v>
      </c>
      <c r="J51" s="1">
        <v>4.1589999999999998</v>
      </c>
      <c r="K51" s="1">
        <v>100.24183669999999</v>
      </c>
      <c r="L51" s="1">
        <v>10.3877551</v>
      </c>
      <c r="M51" s="1">
        <v>1229</v>
      </c>
      <c r="N51" s="1">
        <v>171.9</v>
      </c>
      <c r="O51" s="1">
        <v>14.88</v>
      </c>
      <c r="P51" s="1">
        <v>0.496</v>
      </c>
      <c r="Q51" s="1">
        <v>3</v>
      </c>
      <c r="R51" s="1" t="s">
        <v>29</v>
      </c>
      <c r="S51" s="1">
        <v>186.78</v>
      </c>
      <c r="T51" s="1">
        <f t="shared" si="0"/>
        <v>1.9919678714859437</v>
      </c>
      <c r="U51" s="1">
        <f t="shared" si="1"/>
        <v>59.759036144578317</v>
      </c>
      <c r="V51" s="1">
        <f t="shared" si="2"/>
        <v>231.65903614457832</v>
      </c>
      <c r="W51" s="1">
        <f t="shared" si="3"/>
        <v>2.8765524193548386</v>
      </c>
    </row>
    <row r="52" spans="1:23" x14ac:dyDescent="0.25">
      <c r="A52" s="1" t="s">
        <v>79</v>
      </c>
      <c r="B52" s="1" t="s">
        <v>69</v>
      </c>
      <c r="C52" s="1" t="s">
        <v>28</v>
      </c>
      <c r="D52" s="1">
        <v>54.68</v>
      </c>
      <c r="E52" s="1">
        <v>0.43219999999999997</v>
      </c>
      <c r="F52" s="1">
        <v>7.9041700000000003E-3</v>
      </c>
      <c r="G52" s="1">
        <v>9.8620000000000001</v>
      </c>
      <c r="H52" s="1">
        <v>9.7045368780000008</v>
      </c>
      <c r="I52" s="1">
        <v>9.7832684390000004</v>
      </c>
      <c r="J52" s="1">
        <v>4.165</v>
      </c>
      <c r="K52" s="1">
        <v>66.309285709999997</v>
      </c>
      <c r="L52" s="1">
        <v>6.871428571</v>
      </c>
      <c r="M52" s="1">
        <v>657.1</v>
      </c>
      <c r="N52" s="1">
        <v>32.4</v>
      </c>
      <c r="O52" s="1">
        <v>2.3239999999999998</v>
      </c>
      <c r="P52" s="1">
        <v>0.214986124</v>
      </c>
      <c r="Q52" s="1">
        <v>1.081</v>
      </c>
      <c r="R52" s="1" t="s">
        <v>29</v>
      </c>
      <c r="S52" s="1">
        <v>34.723999999999997</v>
      </c>
      <c r="T52" s="1">
        <f t="shared" si="0"/>
        <v>0.8633980883534137</v>
      </c>
      <c r="U52" s="1">
        <f t="shared" si="1"/>
        <v>9.3333333333333321</v>
      </c>
      <c r="V52" s="1">
        <f t="shared" si="2"/>
        <v>41.733333333333334</v>
      </c>
      <c r="W52" s="1">
        <f t="shared" si="3"/>
        <v>3.4714285714285715</v>
      </c>
    </row>
    <row r="53" spans="1:23" x14ac:dyDescent="0.25">
      <c r="A53" s="1" t="s">
        <v>80</v>
      </c>
      <c r="B53" s="1" t="s">
        <v>69</v>
      </c>
      <c r="C53" s="1" t="s">
        <v>28</v>
      </c>
      <c r="D53" s="1">
        <v>45.66</v>
      </c>
      <c r="E53" s="1">
        <v>0.24690000000000001</v>
      </c>
      <c r="F53" s="1">
        <v>5.4073589999999996E-3</v>
      </c>
      <c r="G53" s="1" t="s">
        <v>102</v>
      </c>
      <c r="H53" s="1">
        <v>7.5372912210000003</v>
      </c>
      <c r="I53" s="1">
        <v>7.5372912210000003</v>
      </c>
      <c r="J53" s="1">
        <v>2.4470000000000001</v>
      </c>
      <c r="K53" s="1">
        <v>37.22142857</v>
      </c>
      <c r="L53" s="1">
        <v>3.8571428569999999</v>
      </c>
      <c r="M53" s="1">
        <v>839.5</v>
      </c>
      <c r="N53" s="1">
        <v>56.6</v>
      </c>
      <c r="O53" s="1">
        <v>4.0449999999999999</v>
      </c>
      <c r="P53" s="1">
        <v>0.217006438</v>
      </c>
      <c r="Q53" s="1">
        <v>1.8640000000000001</v>
      </c>
      <c r="R53" s="1" t="s">
        <v>26</v>
      </c>
      <c r="S53" s="1">
        <v>60.645000000000003</v>
      </c>
      <c r="T53" s="1">
        <f t="shared" si="0"/>
        <v>0.87151179919678712</v>
      </c>
      <c r="U53" s="1">
        <f t="shared" si="1"/>
        <v>16.244979919678716</v>
      </c>
      <c r="V53" s="1">
        <f t="shared" si="2"/>
        <v>72.844979919678721</v>
      </c>
      <c r="W53" s="1">
        <f t="shared" si="3"/>
        <v>3.4841532756489491</v>
      </c>
    </row>
    <row r="54" spans="1:23" x14ac:dyDescent="0.25">
      <c r="A54" s="1" t="s">
        <v>81</v>
      </c>
      <c r="B54" s="1" t="s">
        <v>69</v>
      </c>
      <c r="C54" s="1" t="s">
        <v>28</v>
      </c>
      <c r="D54" s="1">
        <v>51.94</v>
      </c>
      <c r="E54" s="1">
        <v>0.4698</v>
      </c>
      <c r="F54" s="1">
        <v>9.0450519999999996E-3</v>
      </c>
      <c r="G54" s="1">
        <v>7.1479999999999997</v>
      </c>
      <c r="H54" s="1">
        <v>8.3379999999999992</v>
      </c>
      <c r="I54" s="1">
        <v>7.7430000000000003</v>
      </c>
      <c r="J54" s="1">
        <v>4.3689999999999998</v>
      </c>
      <c r="K54" s="1">
        <v>136.10438769999999</v>
      </c>
      <c r="L54" s="1">
        <v>14.10408163</v>
      </c>
      <c r="M54" s="1">
        <v>967.8</v>
      </c>
      <c r="N54" s="1">
        <v>95.04</v>
      </c>
      <c r="O54" s="1">
        <v>5.9459999999999997</v>
      </c>
      <c r="P54" s="1">
        <v>0.40698151999999999</v>
      </c>
      <c r="Q54" s="1">
        <v>1.4610000000000001</v>
      </c>
      <c r="R54" s="1" t="s">
        <v>29</v>
      </c>
      <c r="S54" s="1">
        <v>100.986</v>
      </c>
      <c r="T54" s="1">
        <f t="shared" si="0"/>
        <v>1.6344639357429718</v>
      </c>
      <c r="U54" s="1">
        <f t="shared" si="1"/>
        <v>23.879518072289155</v>
      </c>
      <c r="V54" s="1">
        <f t="shared" si="2"/>
        <v>118.91951807228916</v>
      </c>
      <c r="W54" s="1">
        <f t="shared" si="3"/>
        <v>3.9799798183652881</v>
      </c>
    </row>
    <row r="55" spans="1:23" x14ac:dyDescent="0.25">
      <c r="A55" s="1" t="s">
        <v>82</v>
      </c>
      <c r="B55" s="1" t="s">
        <v>69</v>
      </c>
      <c r="C55" s="1" t="s">
        <v>28</v>
      </c>
      <c r="D55" s="1">
        <v>55.67</v>
      </c>
      <c r="E55" s="1">
        <v>0.46510000000000001</v>
      </c>
      <c r="F55" s="1">
        <v>8.3545900000000003E-3</v>
      </c>
      <c r="G55" s="1">
        <v>10.72</v>
      </c>
      <c r="H55" s="1">
        <v>8.1451237889999994</v>
      </c>
      <c r="I55" s="1">
        <v>9.4325618949999992</v>
      </c>
      <c r="J55" s="1">
        <v>5.0270000000000001</v>
      </c>
      <c r="K55" s="1">
        <v>94.747244899999998</v>
      </c>
      <c r="L55" s="1">
        <v>9.8183673470000006</v>
      </c>
      <c r="M55" s="1">
        <v>1140</v>
      </c>
      <c r="N55" s="1">
        <v>113.4</v>
      </c>
      <c r="O55" s="1">
        <v>6.96</v>
      </c>
      <c r="P55" s="1">
        <v>0.192</v>
      </c>
      <c r="Q55" s="1">
        <v>3.625</v>
      </c>
      <c r="R55" s="1" t="s">
        <v>29</v>
      </c>
      <c r="S55" s="1">
        <v>120.36</v>
      </c>
      <c r="T55" s="1">
        <f t="shared" si="0"/>
        <v>0.77108433734939763</v>
      </c>
      <c r="U55" s="1">
        <f t="shared" si="1"/>
        <v>27.951807228915662</v>
      </c>
      <c r="V55" s="1">
        <f t="shared" si="2"/>
        <v>141.35180722891567</v>
      </c>
      <c r="W55" s="1">
        <f t="shared" si="3"/>
        <v>4.0569827586206904</v>
      </c>
    </row>
    <row r="56" spans="1:23" x14ac:dyDescent="0.25">
      <c r="A56" s="1" t="s">
        <v>83</v>
      </c>
      <c r="B56" s="1" t="s">
        <v>69</v>
      </c>
      <c r="C56" s="1" t="s">
        <v>25</v>
      </c>
      <c r="D56" s="1">
        <v>51.84</v>
      </c>
      <c r="E56" s="1">
        <v>0.25509999999999999</v>
      </c>
      <c r="F56" s="1">
        <v>4.9209099999999997E-3</v>
      </c>
      <c r="G56" s="1">
        <v>9.9160000000000004</v>
      </c>
      <c r="H56" s="1">
        <v>9.9139999999999997</v>
      </c>
      <c r="I56" s="1">
        <v>9.9149999999999991</v>
      </c>
      <c r="J56" s="1">
        <v>6.0629999999999997</v>
      </c>
      <c r="K56" s="1">
        <v>156.72387760000001</v>
      </c>
      <c r="L56" s="1">
        <v>16.240816330000001</v>
      </c>
      <c r="M56" s="1">
        <v>962</v>
      </c>
      <c r="N56" s="1">
        <v>67.47</v>
      </c>
      <c r="O56" s="1">
        <v>3.4809999999999999</v>
      </c>
      <c r="P56" s="1">
        <v>0.16800193099999999</v>
      </c>
      <c r="Q56" s="1">
        <v>2.0720000000000001</v>
      </c>
      <c r="R56" s="1" t="s">
        <v>29</v>
      </c>
      <c r="S56" s="1">
        <v>70.950999999999993</v>
      </c>
      <c r="T56" s="1">
        <f t="shared" si="0"/>
        <v>0.67470655020080317</v>
      </c>
      <c r="U56" s="1">
        <f t="shared" si="1"/>
        <v>13.979919678714859</v>
      </c>
      <c r="V56" s="1">
        <f t="shared" si="2"/>
        <v>81.449919678714863</v>
      </c>
      <c r="W56" s="1">
        <f t="shared" si="3"/>
        <v>4.8262079862108589</v>
      </c>
    </row>
    <row r="57" spans="1:23" x14ac:dyDescent="0.25">
      <c r="A57" s="1" t="s">
        <v>84</v>
      </c>
      <c r="B57" s="1" t="s">
        <v>69</v>
      </c>
      <c r="C57" s="1" t="s">
        <v>25</v>
      </c>
      <c r="D57" s="1">
        <v>41.03</v>
      </c>
      <c r="E57" s="1">
        <v>0.34670000000000001</v>
      </c>
      <c r="F57" s="1">
        <v>8.4499150000000006E-3</v>
      </c>
      <c r="G57" s="1">
        <v>9.2989999999999995</v>
      </c>
      <c r="H57" s="1">
        <v>8.6649999999999991</v>
      </c>
      <c r="I57" s="1">
        <v>8.9819999999999993</v>
      </c>
      <c r="J57" s="1">
        <v>4.6980000000000004</v>
      </c>
      <c r="K57" s="1">
        <v>69.992040810000006</v>
      </c>
      <c r="L57" s="1">
        <v>7.2530612239999996</v>
      </c>
      <c r="M57" s="1">
        <v>802.5</v>
      </c>
      <c r="N57" s="1">
        <v>75.150000000000006</v>
      </c>
      <c r="O57" s="1">
        <v>3.5830000000000002</v>
      </c>
      <c r="P57" s="1">
        <v>0.31402278700000003</v>
      </c>
      <c r="Q57" s="1">
        <v>1.141</v>
      </c>
      <c r="R57" s="1" t="s">
        <v>29</v>
      </c>
      <c r="S57" s="1">
        <v>78.733000000000004</v>
      </c>
      <c r="T57" s="1">
        <f t="shared" si="0"/>
        <v>1.2611356907630522</v>
      </c>
      <c r="U57" s="1">
        <f t="shared" si="1"/>
        <v>14.389558232931728</v>
      </c>
      <c r="V57" s="1">
        <f t="shared" si="2"/>
        <v>89.539558232931739</v>
      </c>
      <c r="W57" s="1">
        <f t="shared" si="3"/>
        <v>5.222536980184203</v>
      </c>
    </row>
    <row r="58" spans="1:23" x14ac:dyDescent="0.25">
      <c r="A58" s="1" t="s">
        <v>85</v>
      </c>
      <c r="B58" s="1" t="s">
        <v>69</v>
      </c>
      <c r="C58" s="1" t="s">
        <v>25</v>
      </c>
      <c r="D58" s="1">
        <v>60.21</v>
      </c>
      <c r="E58" s="1">
        <v>0.50890000000000002</v>
      </c>
      <c r="F58" s="1">
        <v>8.4520840000000003E-3</v>
      </c>
      <c r="G58" s="1">
        <v>8.2102646529999994</v>
      </c>
      <c r="H58" s="1">
        <v>10.503692340000001</v>
      </c>
      <c r="I58" s="1">
        <v>9.3569784970000001</v>
      </c>
      <c r="J58" s="1">
        <v>4.3600000000000003</v>
      </c>
      <c r="K58" s="1">
        <v>161.4504081</v>
      </c>
      <c r="L58" s="1">
        <v>16.730612239999999</v>
      </c>
      <c r="M58" s="1">
        <v>983.5</v>
      </c>
      <c r="N58" s="1">
        <v>126.8</v>
      </c>
      <c r="O58" s="1">
        <v>5.4740000000000002</v>
      </c>
      <c r="P58" s="1">
        <v>0.48701067599999998</v>
      </c>
      <c r="Q58" s="1">
        <v>1.1240000000000001</v>
      </c>
      <c r="R58" s="1" t="s">
        <v>29</v>
      </c>
      <c r="S58" s="1">
        <v>132.274</v>
      </c>
      <c r="T58" s="1">
        <f t="shared" si="0"/>
        <v>1.9558661686746988</v>
      </c>
      <c r="U58" s="1">
        <f t="shared" si="1"/>
        <v>21.983935742971887</v>
      </c>
      <c r="V58" s="1">
        <f t="shared" si="2"/>
        <v>148.78393574297189</v>
      </c>
      <c r="W58" s="1">
        <f t="shared" si="3"/>
        <v>5.7678480087687252</v>
      </c>
    </row>
    <row r="59" spans="1:23" x14ac:dyDescent="0.25">
      <c r="A59" s="1" t="s">
        <v>86</v>
      </c>
      <c r="B59" s="1" t="s">
        <v>69</v>
      </c>
      <c r="C59" s="1" t="s">
        <v>25</v>
      </c>
      <c r="D59" s="1">
        <v>57.34</v>
      </c>
      <c r="E59" s="1">
        <v>0.59840000000000004</v>
      </c>
      <c r="F59" s="1">
        <v>1.0435995999999999E-2</v>
      </c>
      <c r="G59" s="1">
        <v>7.2989157730000001</v>
      </c>
      <c r="H59" s="1">
        <v>9.5260008860000003</v>
      </c>
      <c r="I59" s="1">
        <v>8.4124583299999998</v>
      </c>
      <c r="J59" s="1">
        <v>3.1059999999999999</v>
      </c>
      <c r="K59" s="1">
        <v>5.3961224540000003</v>
      </c>
      <c r="L59" s="1">
        <v>0.55918367400000002</v>
      </c>
      <c r="M59" s="1">
        <v>1443</v>
      </c>
      <c r="N59" s="1">
        <v>106.8</v>
      </c>
      <c r="O59" s="1">
        <v>4.1120000000000001</v>
      </c>
      <c r="P59" s="1">
        <v>0.14701465899999999</v>
      </c>
      <c r="Q59" s="1">
        <v>2.7970000000000002</v>
      </c>
      <c r="R59" s="1" t="s">
        <v>26</v>
      </c>
      <c r="S59" s="1">
        <v>110.91200000000001</v>
      </c>
      <c r="T59" s="1">
        <f t="shared" si="0"/>
        <v>0.59042031726907629</v>
      </c>
      <c r="U59" s="1">
        <f t="shared" si="1"/>
        <v>16.514056224899598</v>
      </c>
      <c r="V59" s="1">
        <f t="shared" si="2"/>
        <v>123.31405622489959</v>
      </c>
      <c r="W59" s="1">
        <f t="shared" si="3"/>
        <v>6.4672178988326845</v>
      </c>
    </row>
    <row r="60" spans="1:23" x14ac:dyDescent="0.25">
      <c r="A60" s="1" t="s">
        <v>87</v>
      </c>
      <c r="B60" s="1" t="s">
        <v>69</v>
      </c>
      <c r="C60" s="1" t="s">
        <v>28</v>
      </c>
      <c r="D60" s="1">
        <v>54.02</v>
      </c>
      <c r="E60" s="1">
        <v>0.33400000000000002</v>
      </c>
      <c r="F60" s="1">
        <v>6.1828949999999999E-3</v>
      </c>
      <c r="G60" s="1" t="s">
        <v>102</v>
      </c>
      <c r="H60" s="1">
        <v>10.24</v>
      </c>
      <c r="I60" s="1">
        <v>10.24</v>
      </c>
      <c r="J60" s="1">
        <v>5.5949999999999998</v>
      </c>
      <c r="K60" s="1">
        <v>0</v>
      </c>
      <c r="L60" s="1">
        <v>0</v>
      </c>
      <c r="M60" s="1">
        <v>486.6</v>
      </c>
      <c r="N60" s="1">
        <v>52.25</v>
      </c>
      <c r="O60" s="1">
        <v>1.98</v>
      </c>
      <c r="P60" s="1">
        <v>0.26400000000000001</v>
      </c>
      <c r="Q60" s="1">
        <v>0.75</v>
      </c>
      <c r="R60" s="1" t="s">
        <v>26</v>
      </c>
      <c r="S60" s="1">
        <v>54.23</v>
      </c>
      <c r="T60" s="1">
        <f t="shared" si="0"/>
        <v>1.0602409638554218</v>
      </c>
      <c r="U60" s="1">
        <f t="shared" si="1"/>
        <v>7.9518072289156629</v>
      </c>
      <c r="V60" s="1">
        <f t="shared" si="2"/>
        <v>60.201807228915662</v>
      </c>
      <c r="W60" s="1">
        <f t="shared" si="3"/>
        <v>6.5708333333333329</v>
      </c>
    </row>
    <row r="61" spans="1:23" x14ac:dyDescent="0.25">
      <c r="A61" s="1" t="s">
        <v>88</v>
      </c>
      <c r="B61" s="1" t="s">
        <v>69</v>
      </c>
      <c r="C61" s="1" t="s">
        <v>25</v>
      </c>
      <c r="D61" s="1">
        <v>58.54</v>
      </c>
      <c r="E61" s="1">
        <v>0.36580000000000001</v>
      </c>
      <c r="F61" s="1">
        <v>6.2487189999999998E-3</v>
      </c>
      <c r="G61" s="1">
        <v>9.9254515699999999</v>
      </c>
      <c r="H61" s="1">
        <v>10.270226709999999</v>
      </c>
      <c r="I61" s="1">
        <v>10.09783914</v>
      </c>
      <c r="J61" s="1">
        <v>5.6760000000000002</v>
      </c>
      <c r="K61" s="1">
        <v>62.567448980000002</v>
      </c>
      <c r="L61" s="1">
        <v>6.4836734690000002</v>
      </c>
      <c r="M61" s="1">
        <v>991.4</v>
      </c>
      <c r="N61" s="1">
        <v>82.16</v>
      </c>
      <c r="O61" s="1">
        <v>3.016</v>
      </c>
      <c r="P61" s="1">
        <v>0.17097505700000001</v>
      </c>
      <c r="Q61" s="1">
        <v>1.764</v>
      </c>
      <c r="R61" s="1" t="s">
        <v>29</v>
      </c>
      <c r="S61" s="1">
        <v>85.176000000000002</v>
      </c>
      <c r="T61" s="1">
        <f t="shared" si="0"/>
        <v>0.68664681526104421</v>
      </c>
      <c r="U61" s="1">
        <f t="shared" si="1"/>
        <v>12.112449799196787</v>
      </c>
      <c r="V61" s="1">
        <f t="shared" si="2"/>
        <v>94.272449799196778</v>
      </c>
      <c r="W61" s="1">
        <f t="shared" si="3"/>
        <v>6.7831034482758623</v>
      </c>
    </row>
    <row r="62" spans="1:23" x14ac:dyDescent="0.25">
      <c r="A62" s="1" t="s">
        <v>89</v>
      </c>
      <c r="B62" s="1" t="s">
        <v>69</v>
      </c>
      <c r="C62" s="1" t="s">
        <v>28</v>
      </c>
      <c r="D62" s="1">
        <v>56.13</v>
      </c>
      <c r="E62" s="1">
        <v>0.67469999999999997</v>
      </c>
      <c r="F62" s="1">
        <v>1.2020309999999999E-2</v>
      </c>
      <c r="G62" s="1">
        <v>7.5819999999999999</v>
      </c>
      <c r="H62" s="1">
        <v>8.2303708140000005</v>
      </c>
      <c r="I62" s="1">
        <v>7.9061854069999997</v>
      </c>
      <c r="J62" s="1">
        <v>2.7080000000000002</v>
      </c>
      <c r="K62" s="1">
        <v>273.25255099999998</v>
      </c>
      <c r="L62" s="1">
        <v>28.316326530000001</v>
      </c>
      <c r="M62" s="1">
        <v>1099</v>
      </c>
      <c r="N62" s="1">
        <v>187.3</v>
      </c>
      <c r="O62" s="1">
        <v>6.6890000000000001</v>
      </c>
      <c r="P62" s="1">
        <v>0.35298152999999999</v>
      </c>
      <c r="Q62" s="1">
        <v>1.895</v>
      </c>
      <c r="R62" s="1" t="s">
        <v>29</v>
      </c>
      <c r="S62" s="1">
        <v>193.989</v>
      </c>
      <c r="T62" s="1">
        <f t="shared" si="0"/>
        <v>1.4175965060240963</v>
      </c>
      <c r="U62" s="1">
        <f t="shared" si="1"/>
        <v>26.863453815261046</v>
      </c>
      <c r="V62" s="1">
        <f t="shared" si="2"/>
        <v>214.16345381526105</v>
      </c>
      <c r="W62" s="1">
        <f t="shared" si="3"/>
        <v>6.9722978023620872</v>
      </c>
    </row>
    <row r="63" spans="1:23" x14ac:dyDescent="0.25">
      <c r="A63" s="1" t="s">
        <v>90</v>
      </c>
      <c r="B63" s="1" t="s">
        <v>69</v>
      </c>
      <c r="C63" s="1" t="s">
        <v>25</v>
      </c>
      <c r="D63" s="1">
        <v>57.75</v>
      </c>
      <c r="E63" s="1">
        <v>0.373</v>
      </c>
      <c r="F63" s="1">
        <v>6.4588739999999999E-3</v>
      </c>
      <c r="G63" s="1">
        <v>9.4588854740000006</v>
      </c>
      <c r="H63" s="1">
        <v>12.876877800000001</v>
      </c>
      <c r="I63" s="1">
        <v>11.167881639999999</v>
      </c>
      <c r="K63" s="1">
        <v>115.9181633</v>
      </c>
      <c r="L63" s="1">
        <v>12.012244900000001</v>
      </c>
      <c r="M63" s="1">
        <v>1119</v>
      </c>
      <c r="N63" s="1">
        <v>111.2</v>
      </c>
      <c r="O63" s="1">
        <v>3.7690000000000001</v>
      </c>
      <c r="P63" s="1">
        <v>0.38696098600000001</v>
      </c>
      <c r="Q63" s="1">
        <v>0.97399999999999998</v>
      </c>
      <c r="R63" s="1" t="s">
        <v>26</v>
      </c>
      <c r="S63" s="1">
        <v>114.96899999999999</v>
      </c>
      <c r="T63" s="1">
        <f t="shared" si="0"/>
        <v>1.5540601847389559</v>
      </c>
      <c r="U63" s="1">
        <f t="shared" si="1"/>
        <v>15.136546184738956</v>
      </c>
      <c r="V63" s="1">
        <f t="shared" si="2"/>
        <v>126.33654618473896</v>
      </c>
      <c r="W63" s="1">
        <f t="shared" si="3"/>
        <v>7.3464579464048825</v>
      </c>
    </row>
    <row r="64" spans="1:23" x14ac:dyDescent="0.25">
      <c r="A64" s="1" t="s">
        <v>91</v>
      </c>
      <c r="B64" s="1" t="s">
        <v>69</v>
      </c>
      <c r="C64" s="1" t="s">
        <v>25</v>
      </c>
      <c r="D64" s="1">
        <v>56.34</v>
      </c>
      <c r="E64" s="1">
        <v>0.46010000000000001</v>
      </c>
      <c r="F64" s="1">
        <v>8.1664890000000007E-3</v>
      </c>
      <c r="G64" s="1">
        <v>10.220000000000001</v>
      </c>
      <c r="H64" s="1">
        <v>9.819016757</v>
      </c>
      <c r="I64" s="1">
        <v>10.01950838</v>
      </c>
      <c r="J64" s="1">
        <v>4.2249999999999996</v>
      </c>
      <c r="K64" s="1">
        <v>123.8547959</v>
      </c>
      <c r="L64" s="1">
        <v>12.83469388</v>
      </c>
      <c r="M64" s="1">
        <v>1011</v>
      </c>
      <c r="N64" s="1">
        <v>101</v>
      </c>
      <c r="O64" s="1">
        <v>3.181</v>
      </c>
      <c r="P64" s="1">
        <v>0.47406855399999998</v>
      </c>
      <c r="Q64" s="1">
        <v>0.67100000000000004</v>
      </c>
      <c r="R64" s="1" t="s">
        <v>29</v>
      </c>
      <c r="S64" s="1">
        <v>104.181</v>
      </c>
      <c r="T64" s="1">
        <f t="shared" si="0"/>
        <v>1.9038897751004016</v>
      </c>
      <c r="U64" s="1">
        <f t="shared" si="1"/>
        <v>12.775100401606426</v>
      </c>
      <c r="V64" s="1">
        <f t="shared" si="2"/>
        <v>113.77510040160642</v>
      </c>
      <c r="W64" s="1">
        <f t="shared" si="3"/>
        <v>7.9060044011317192</v>
      </c>
    </row>
    <row r="65" spans="1:23" x14ac:dyDescent="0.25">
      <c r="A65" s="1" t="s">
        <v>92</v>
      </c>
      <c r="B65" s="1" t="s">
        <v>69</v>
      </c>
      <c r="C65" s="1" t="s">
        <v>28</v>
      </c>
      <c r="D65" s="1">
        <v>56.37</v>
      </c>
      <c r="E65" s="1">
        <v>0.51559999999999995</v>
      </c>
      <c r="F65" s="1">
        <v>9.1467089999999994E-3</v>
      </c>
      <c r="G65" s="1">
        <v>11.72</v>
      </c>
      <c r="H65" s="1">
        <v>10.24</v>
      </c>
      <c r="I65" s="1">
        <v>10.98</v>
      </c>
      <c r="J65" s="1">
        <v>4.9530000000000003</v>
      </c>
      <c r="K65" s="1">
        <v>84.368571430000003</v>
      </c>
      <c r="L65" s="1">
        <v>8.7428571430000002</v>
      </c>
      <c r="M65" s="1">
        <v>837.3</v>
      </c>
      <c r="N65" s="1">
        <v>67.569999999999993</v>
      </c>
      <c r="O65" s="1">
        <v>1.792</v>
      </c>
      <c r="P65" s="1">
        <v>0.11797235</v>
      </c>
      <c r="Q65" s="1">
        <v>1.5189999999999999</v>
      </c>
      <c r="R65" s="1" t="s">
        <v>29</v>
      </c>
      <c r="S65" s="1">
        <v>69.361999999999995</v>
      </c>
      <c r="T65" s="1">
        <f t="shared" si="0"/>
        <v>0.47378453815261046</v>
      </c>
      <c r="U65" s="1">
        <f t="shared" si="1"/>
        <v>7.1967871485943773</v>
      </c>
      <c r="V65" s="1">
        <f t="shared" si="2"/>
        <v>74.766787148594375</v>
      </c>
      <c r="W65" s="1">
        <f t="shared" si="3"/>
        <v>9.3889118303571415</v>
      </c>
    </row>
    <row r="66" spans="1:23" x14ac:dyDescent="0.25">
      <c r="A66" s="1" t="s">
        <v>93</v>
      </c>
      <c r="B66" s="1" t="s">
        <v>69</v>
      </c>
      <c r="C66" s="1" t="s">
        <v>25</v>
      </c>
      <c r="D66" s="1">
        <v>51.84</v>
      </c>
      <c r="E66" s="1">
        <v>0.23830000000000001</v>
      </c>
      <c r="F66" s="1">
        <v>4.596836E-3</v>
      </c>
      <c r="G66" s="1">
        <v>9.7339331730000005</v>
      </c>
      <c r="H66" s="1">
        <v>10.73387649</v>
      </c>
      <c r="I66" s="1">
        <v>10.23390483</v>
      </c>
      <c r="J66" s="1">
        <v>6.79</v>
      </c>
      <c r="K66" s="1">
        <v>164.44387760000001</v>
      </c>
      <c r="L66" s="1">
        <v>17.040816329999998</v>
      </c>
      <c r="M66" s="1">
        <v>885.5</v>
      </c>
      <c r="N66" s="1">
        <v>164.7</v>
      </c>
      <c r="O66" s="1">
        <v>2.714</v>
      </c>
      <c r="P66" s="1">
        <v>0.91689189199999999</v>
      </c>
      <c r="Q66" s="1">
        <v>0.29599999999999999</v>
      </c>
      <c r="R66" s="1" t="s">
        <v>29</v>
      </c>
      <c r="S66" s="1">
        <v>167.41399999999999</v>
      </c>
      <c r="T66" s="1">
        <f t="shared" ref="T66:T77" si="4">P66/0.249</f>
        <v>3.6822967550200802</v>
      </c>
      <c r="U66" s="1">
        <f t="shared" ref="U66:U77" si="5">O66/0.249</f>
        <v>10.899598393574298</v>
      </c>
      <c r="V66" s="1">
        <f t="shared" ref="V66:V77" si="6">U66+N66</f>
        <v>175.5995983935743</v>
      </c>
      <c r="W66" s="1">
        <f t="shared" ref="W66:W77" si="7">N66/U66</f>
        <v>15.110648489314663</v>
      </c>
    </row>
    <row r="67" spans="1:23" x14ac:dyDescent="0.25">
      <c r="A67" s="1" t="s">
        <v>94</v>
      </c>
      <c r="B67" s="1" t="s">
        <v>69</v>
      </c>
      <c r="C67" s="1" t="s">
        <v>28</v>
      </c>
      <c r="D67" s="1">
        <v>51.89</v>
      </c>
      <c r="E67" s="1">
        <v>0.37469999999999998</v>
      </c>
      <c r="F67" s="1">
        <v>7.2210449999999997E-3</v>
      </c>
      <c r="G67" s="1">
        <v>10.93</v>
      </c>
      <c r="H67" s="1">
        <v>10.27875</v>
      </c>
      <c r="I67" s="1">
        <v>10.604374999999999</v>
      </c>
      <c r="J67" s="1">
        <v>4.8109999999999999</v>
      </c>
      <c r="K67" s="1">
        <v>22.43132653</v>
      </c>
      <c r="L67" s="1">
        <v>2.3244897959999999</v>
      </c>
      <c r="M67" s="1">
        <v>844.2</v>
      </c>
      <c r="N67" s="1">
        <v>63.69</v>
      </c>
      <c r="O67" s="1">
        <v>1.032</v>
      </c>
      <c r="P67" s="1">
        <v>8.9042278000000002E-2</v>
      </c>
      <c r="Q67" s="1">
        <v>1.159</v>
      </c>
      <c r="R67" s="1" t="s">
        <v>29</v>
      </c>
      <c r="S67" s="1">
        <v>64.721999999999994</v>
      </c>
      <c r="T67" s="1">
        <f t="shared" si="4"/>
        <v>0.35759951004016066</v>
      </c>
      <c r="U67" s="1">
        <f t="shared" si="5"/>
        <v>4.1445783132530121</v>
      </c>
      <c r="V67" s="1">
        <f t="shared" si="6"/>
        <v>67.834578313253004</v>
      </c>
      <c r="W67" s="1">
        <f t="shared" si="7"/>
        <v>15.367063953488371</v>
      </c>
    </row>
    <row r="68" spans="1:23" x14ac:dyDescent="0.25">
      <c r="A68" s="1" t="s">
        <v>95</v>
      </c>
      <c r="B68" s="1" t="s">
        <v>69</v>
      </c>
      <c r="C68" s="1" t="s">
        <v>25</v>
      </c>
      <c r="D68" s="1">
        <v>41.88</v>
      </c>
      <c r="E68" s="1">
        <v>0.248</v>
      </c>
      <c r="F68" s="1">
        <v>5.9216809999999998E-3</v>
      </c>
      <c r="G68" s="1">
        <v>7.8433771749999996</v>
      </c>
      <c r="H68" s="1">
        <v>8.2061649489999997</v>
      </c>
      <c r="I68" s="1">
        <v>8.0247710619999992</v>
      </c>
      <c r="J68" s="1">
        <v>2.0059999999999998</v>
      </c>
      <c r="K68" s="1">
        <v>41.357142860000003</v>
      </c>
      <c r="L68" s="1">
        <v>4.2857142860000002</v>
      </c>
      <c r="M68" s="1">
        <v>642.1</v>
      </c>
      <c r="N68" s="1">
        <v>14.5</v>
      </c>
      <c r="O68" s="1">
        <v>0.22500000000000001</v>
      </c>
      <c r="P68" s="1">
        <v>0.11194029899999999</v>
      </c>
      <c r="Q68" s="1">
        <v>0.20100000000000001</v>
      </c>
      <c r="R68" s="1" t="s">
        <v>29</v>
      </c>
      <c r="S68" s="1">
        <v>14.725</v>
      </c>
      <c r="T68" s="1">
        <f t="shared" si="4"/>
        <v>0.44955943373493973</v>
      </c>
      <c r="U68" s="1">
        <f t="shared" si="5"/>
        <v>0.90361445783132532</v>
      </c>
      <c r="V68" s="1">
        <f t="shared" si="6"/>
        <v>15.403614457831326</v>
      </c>
      <c r="W68" s="1">
        <f t="shared" si="7"/>
        <v>16.046666666666667</v>
      </c>
    </row>
    <row r="69" spans="1:23" x14ac:dyDescent="0.25">
      <c r="A69" s="1" t="s">
        <v>96</v>
      </c>
      <c r="B69" s="1" t="s">
        <v>69</v>
      </c>
      <c r="C69" s="1" t="s">
        <v>28</v>
      </c>
      <c r="D69" s="1">
        <v>54.49</v>
      </c>
      <c r="E69" s="1">
        <v>0.53380000000000005</v>
      </c>
      <c r="F69" s="1">
        <v>9.7962929999999993E-3</v>
      </c>
      <c r="G69" s="1">
        <v>10.59</v>
      </c>
      <c r="H69" s="1">
        <v>9.9190000000000005</v>
      </c>
      <c r="I69" s="1">
        <v>10.2545</v>
      </c>
      <c r="J69" s="1">
        <v>4.4119999999999999</v>
      </c>
      <c r="K69" s="1">
        <v>166.6102041</v>
      </c>
      <c r="L69" s="1">
        <v>17.265306120000002</v>
      </c>
      <c r="M69" s="1">
        <v>1157</v>
      </c>
      <c r="N69" s="1">
        <v>137.30000000000001</v>
      </c>
      <c r="O69" s="1">
        <v>1.5609999999999999</v>
      </c>
      <c r="P69" s="1">
        <v>0.25096463000000002</v>
      </c>
      <c r="Q69" s="1">
        <v>0.622</v>
      </c>
      <c r="R69" s="1" t="s">
        <v>29</v>
      </c>
      <c r="S69" s="1">
        <v>138.86099999999999</v>
      </c>
      <c r="T69" s="1">
        <f t="shared" si="4"/>
        <v>1.0078900803212851</v>
      </c>
      <c r="U69" s="1">
        <f t="shared" si="5"/>
        <v>6.2690763052208833</v>
      </c>
      <c r="V69" s="1">
        <f t="shared" si="6"/>
        <v>143.5690763052209</v>
      </c>
      <c r="W69" s="1">
        <f t="shared" si="7"/>
        <v>21.901153106982704</v>
      </c>
    </row>
    <row r="70" spans="1:23" x14ac:dyDescent="0.25">
      <c r="A70" s="1" t="s">
        <v>97</v>
      </c>
      <c r="B70" s="1" t="s">
        <v>69</v>
      </c>
      <c r="C70" s="1" t="s">
        <v>25</v>
      </c>
      <c r="D70" s="1">
        <v>57.43</v>
      </c>
      <c r="E70" s="1">
        <v>0.40379999999999999</v>
      </c>
      <c r="F70" s="1">
        <v>7.031168E-3</v>
      </c>
      <c r="G70" s="1">
        <v>10.039999999999999</v>
      </c>
      <c r="H70" s="1">
        <v>10.140257999999999</v>
      </c>
      <c r="I70" s="1">
        <v>10.090128999999999</v>
      </c>
      <c r="J70" s="1">
        <v>4.9290000000000003</v>
      </c>
      <c r="K70" s="1">
        <v>102.5066327</v>
      </c>
      <c r="L70" s="1">
        <v>10.62244898</v>
      </c>
      <c r="M70" s="1">
        <v>1024</v>
      </c>
      <c r="N70" s="1">
        <v>86.84</v>
      </c>
      <c r="O70" s="1">
        <v>0.81399999999999995</v>
      </c>
      <c r="P70" s="1">
        <v>0.113055556</v>
      </c>
      <c r="Q70" s="1">
        <v>0.72</v>
      </c>
      <c r="R70" s="1" t="s">
        <v>29</v>
      </c>
      <c r="S70" s="1">
        <v>87.653999999999996</v>
      </c>
      <c r="T70" s="1">
        <f t="shared" si="4"/>
        <v>0.45403837751004017</v>
      </c>
      <c r="U70" s="1">
        <f t="shared" si="5"/>
        <v>3.2690763052208833</v>
      </c>
      <c r="V70" s="1">
        <f t="shared" si="6"/>
        <v>90.109076305220881</v>
      </c>
      <c r="W70" s="1">
        <f t="shared" si="7"/>
        <v>26.564078624078626</v>
      </c>
    </row>
    <row r="71" spans="1:23" x14ac:dyDescent="0.25">
      <c r="A71" s="1" t="s">
        <v>98</v>
      </c>
      <c r="B71" s="1" t="s">
        <v>69</v>
      </c>
      <c r="C71" s="1" t="s">
        <v>28</v>
      </c>
      <c r="D71" s="1">
        <v>56.04</v>
      </c>
      <c r="E71" s="1">
        <v>0.51559999999999995</v>
      </c>
      <c r="F71" s="1">
        <v>9.2005709999999994E-3</v>
      </c>
      <c r="G71" s="1">
        <v>10.62</v>
      </c>
      <c r="H71" s="1">
        <v>9.3160000000000007</v>
      </c>
      <c r="I71" s="1">
        <v>9.968</v>
      </c>
      <c r="J71" s="1">
        <v>4.931</v>
      </c>
      <c r="K71" s="1">
        <v>138.62520409999999</v>
      </c>
      <c r="L71" s="1">
        <v>14.36530612</v>
      </c>
      <c r="M71" s="1">
        <v>1241</v>
      </c>
      <c r="N71" s="1">
        <v>104.9</v>
      </c>
      <c r="O71" s="1">
        <v>0.52200000000000002</v>
      </c>
      <c r="P71" s="1">
        <v>0.19191176500000001</v>
      </c>
      <c r="Q71" s="1">
        <v>0.27200000000000002</v>
      </c>
      <c r="R71" s="1" t="s">
        <v>29</v>
      </c>
      <c r="S71" s="1">
        <v>105.422</v>
      </c>
      <c r="T71" s="1">
        <f t="shared" si="4"/>
        <v>0.77072997991967873</v>
      </c>
      <c r="U71" s="1">
        <f t="shared" si="5"/>
        <v>2.0963855421686746</v>
      </c>
      <c r="V71" s="1">
        <f t="shared" si="6"/>
        <v>106.99638554216868</v>
      </c>
      <c r="W71" s="1">
        <f t="shared" si="7"/>
        <v>50.038505747126443</v>
      </c>
    </row>
    <row r="72" spans="1:23" x14ac:dyDescent="0.25">
      <c r="A72" s="1" t="s">
        <v>99</v>
      </c>
      <c r="B72" s="1" t="s">
        <v>69</v>
      </c>
      <c r="C72" s="1" t="s">
        <v>28</v>
      </c>
      <c r="D72" s="1">
        <v>53.3</v>
      </c>
      <c r="E72" s="1">
        <v>0.31900000000000001</v>
      </c>
      <c r="F72" s="1">
        <v>5.9849910000000003E-3</v>
      </c>
      <c r="G72" s="1">
        <v>9.3339999999999996</v>
      </c>
      <c r="H72" s="1">
        <v>10.112184750000001</v>
      </c>
      <c r="I72" s="1">
        <v>9.7230923750000002</v>
      </c>
      <c r="J72" s="1">
        <v>6.4329999999999998</v>
      </c>
      <c r="K72" s="1">
        <v>151.0914286</v>
      </c>
      <c r="L72" s="1">
        <v>15.65714286</v>
      </c>
      <c r="M72" s="1">
        <v>807.4</v>
      </c>
      <c r="N72" s="1">
        <v>118.6</v>
      </c>
      <c r="O72" s="1">
        <v>0.501</v>
      </c>
      <c r="P72" s="1">
        <v>0.235211268</v>
      </c>
      <c r="Q72" s="1">
        <v>0.21299999999999999</v>
      </c>
      <c r="R72" s="1" t="s">
        <v>29</v>
      </c>
      <c r="S72" s="1">
        <v>119.101</v>
      </c>
      <c r="T72" s="1">
        <f t="shared" si="4"/>
        <v>0.94462356626506028</v>
      </c>
      <c r="U72" s="1">
        <f t="shared" si="5"/>
        <v>2.0120481927710845</v>
      </c>
      <c r="V72" s="1">
        <f t="shared" si="6"/>
        <v>120.61204819277108</v>
      </c>
      <c r="W72" s="1">
        <f t="shared" si="7"/>
        <v>58.944910179640715</v>
      </c>
    </row>
    <row r="73" spans="1:23" x14ac:dyDescent="0.25">
      <c r="A73" s="1" t="s">
        <v>100</v>
      </c>
      <c r="B73" s="1" t="s">
        <v>69</v>
      </c>
      <c r="C73" s="1" t="s">
        <v>28</v>
      </c>
      <c r="D73" s="1">
        <v>49.98</v>
      </c>
      <c r="E73" s="1">
        <v>0.3362</v>
      </c>
      <c r="F73" s="1">
        <v>6.7266909999999999E-3</v>
      </c>
      <c r="G73" s="1" t="s">
        <v>102</v>
      </c>
      <c r="H73" s="1">
        <v>5.8650000000000002</v>
      </c>
      <c r="I73" s="1">
        <v>5.8650000000000002</v>
      </c>
      <c r="J73" s="1">
        <v>5.476</v>
      </c>
      <c r="K73" s="1">
        <v>123.34275510000001</v>
      </c>
      <c r="L73" s="1">
        <v>12.781632650000001</v>
      </c>
      <c r="M73" s="1">
        <v>676.7</v>
      </c>
      <c r="N73" s="1">
        <v>64.56</v>
      </c>
      <c r="O73" s="1">
        <v>0.223</v>
      </c>
      <c r="P73" s="1">
        <v>0.123888889</v>
      </c>
      <c r="Q73" s="1">
        <v>0.18</v>
      </c>
      <c r="R73" s="1" t="s">
        <v>29</v>
      </c>
      <c r="S73" s="1">
        <v>64.783000000000001</v>
      </c>
      <c r="T73" s="1">
        <f t="shared" si="4"/>
        <v>0.49754573895582332</v>
      </c>
      <c r="U73" s="1">
        <f t="shared" si="5"/>
        <v>0.89558232931726911</v>
      </c>
      <c r="V73" s="1">
        <f t="shared" si="6"/>
        <v>65.455582329317266</v>
      </c>
      <c r="W73" s="1">
        <f t="shared" si="7"/>
        <v>72.087174887892374</v>
      </c>
    </row>
    <row r="74" spans="1:23" x14ac:dyDescent="0.25">
      <c r="A74" s="1" t="s">
        <v>101</v>
      </c>
      <c r="B74" s="1" t="s">
        <v>69</v>
      </c>
      <c r="C74" s="1" t="s">
        <v>28</v>
      </c>
      <c r="D74" s="1">
        <v>55.95</v>
      </c>
      <c r="E74" s="1">
        <v>0.59919999999999995</v>
      </c>
      <c r="F74" s="1">
        <v>1.0709562000000001E-2</v>
      </c>
      <c r="G74" s="1">
        <v>53.84</v>
      </c>
      <c r="H74" s="1">
        <v>8.0299999999999994</v>
      </c>
      <c r="I74" s="1" t="s">
        <v>102</v>
      </c>
      <c r="J74" s="1">
        <v>4.2380000000000004</v>
      </c>
      <c r="K74" s="1">
        <v>36.67</v>
      </c>
      <c r="L74" s="1">
        <v>3.8</v>
      </c>
      <c r="M74" s="1">
        <v>971.2</v>
      </c>
      <c r="N74" s="1">
        <v>139.19999999999999</v>
      </c>
      <c r="O74" s="1">
        <v>0.379</v>
      </c>
      <c r="P74" s="1">
        <v>0.300793651</v>
      </c>
      <c r="Q74" s="1">
        <v>0.126</v>
      </c>
      <c r="R74" s="1" t="s">
        <v>29</v>
      </c>
      <c r="S74" s="1">
        <v>139.57900000000001</v>
      </c>
      <c r="T74" s="1">
        <f t="shared" si="4"/>
        <v>1.2080066305220882</v>
      </c>
      <c r="U74" s="1">
        <f t="shared" si="5"/>
        <v>1.5220883534136547</v>
      </c>
      <c r="V74" s="1">
        <f t="shared" si="6"/>
        <v>140.72208835341365</v>
      </c>
      <c r="W74" s="1">
        <f t="shared" si="7"/>
        <v>91.453298153034297</v>
      </c>
    </row>
    <row r="75" spans="1:23" x14ac:dyDescent="0.25">
      <c r="A75" s="1" t="s">
        <v>103</v>
      </c>
      <c r="B75" s="1" t="s">
        <v>69</v>
      </c>
      <c r="C75" s="1" t="s">
        <v>28</v>
      </c>
      <c r="D75" s="1">
        <v>53.03</v>
      </c>
      <c r="E75" s="1">
        <v>0.38379999999999997</v>
      </c>
      <c r="F75" s="1">
        <v>7.2374129999999998E-3</v>
      </c>
      <c r="G75" s="1">
        <v>8.1999999999999993</v>
      </c>
      <c r="H75" s="1">
        <v>7.8540000000000001</v>
      </c>
      <c r="I75" s="1">
        <v>8.0269999999999992</v>
      </c>
      <c r="J75" s="1">
        <v>5.4379999999999997</v>
      </c>
      <c r="K75" s="1">
        <v>210.64571430000001</v>
      </c>
      <c r="L75" s="1">
        <v>21.82857143</v>
      </c>
      <c r="M75" s="1">
        <v>1277</v>
      </c>
      <c r="N75" s="1">
        <v>120.8</v>
      </c>
      <c r="O75" s="1">
        <v>0.313</v>
      </c>
      <c r="P75" s="1">
        <v>3.3051742000000002E-2</v>
      </c>
      <c r="Q75" s="1">
        <v>0.94699999999999995</v>
      </c>
      <c r="R75" s="1" t="s">
        <v>29</v>
      </c>
      <c r="S75" s="1">
        <v>121.113</v>
      </c>
      <c r="T75" s="1">
        <f t="shared" si="4"/>
        <v>0.13273791967871487</v>
      </c>
      <c r="U75" s="1">
        <f t="shared" si="5"/>
        <v>1.2570281124497993</v>
      </c>
      <c r="V75" s="1">
        <f t="shared" si="6"/>
        <v>122.0570281124498</v>
      </c>
      <c r="W75" s="1">
        <f t="shared" si="7"/>
        <v>96.0996805111821</v>
      </c>
    </row>
    <row r="76" spans="1:23" x14ac:dyDescent="0.25">
      <c r="A76" s="1" t="s">
        <v>104</v>
      </c>
      <c r="B76" s="1" t="s">
        <v>69</v>
      </c>
      <c r="C76" s="1" t="s">
        <v>28</v>
      </c>
      <c r="D76" s="1">
        <v>49.81</v>
      </c>
      <c r="E76" s="1">
        <v>0.27089999999999997</v>
      </c>
      <c r="F76" s="1">
        <v>5.4386670000000003E-3</v>
      </c>
      <c r="G76" s="1">
        <v>7.5389999999999997</v>
      </c>
      <c r="H76" s="1">
        <v>9.1060814570000002</v>
      </c>
      <c r="I76" s="1">
        <v>8.322540729</v>
      </c>
      <c r="J76" s="1">
        <v>6.2439999999999998</v>
      </c>
      <c r="K76" s="1">
        <v>169.9581633</v>
      </c>
      <c r="L76" s="1">
        <v>17.6122449</v>
      </c>
      <c r="M76" s="1">
        <v>738.8</v>
      </c>
      <c r="N76" s="1">
        <v>145.1</v>
      </c>
      <c r="O76" s="1">
        <v>0.32100000000000001</v>
      </c>
      <c r="P76" s="1">
        <v>0.26311475400000001</v>
      </c>
      <c r="Q76" s="1">
        <v>0.122</v>
      </c>
      <c r="R76" s="1" t="s">
        <v>29</v>
      </c>
      <c r="S76" s="1">
        <v>145.42099999999999</v>
      </c>
      <c r="T76" s="1">
        <f t="shared" si="4"/>
        <v>1.0566857590361447</v>
      </c>
      <c r="U76" s="1">
        <f t="shared" si="5"/>
        <v>1.2891566265060241</v>
      </c>
      <c r="V76" s="1">
        <f t="shared" si="6"/>
        <v>146.38915662650601</v>
      </c>
      <c r="W76" s="1">
        <f t="shared" si="7"/>
        <v>112.55420560747663</v>
      </c>
    </row>
    <row r="77" spans="1:23" x14ac:dyDescent="0.25">
      <c r="A77" s="1" t="s">
        <v>105</v>
      </c>
      <c r="B77" s="1" t="s">
        <v>69</v>
      </c>
      <c r="C77" s="1" t="s">
        <v>28</v>
      </c>
      <c r="D77" s="1">
        <v>50.44</v>
      </c>
      <c r="E77" s="1">
        <v>0.34399999999999997</v>
      </c>
      <c r="F77" s="1">
        <v>6.8199840000000003E-3</v>
      </c>
      <c r="G77" s="1">
        <v>6.3970000000000002</v>
      </c>
      <c r="H77" s="1">
        <v>11.03482807</v>
      </c>
      <c r="I77" s="1">
        <v>8.7159140350000008</v>
      </c>
      <c r="J77" s="1">
        <v>5.657</v>
      </c>
      <c r="K77" s="1">
        <v>144.3561224</v>
      </c>
      <c r="L77" s="1">
        <v>14.95918367</v>
      </c>
      <c r="M77" s="1">
        <v>657.2</v>
      </c>
      <c r="N77" s="1">
        <v>85.19</v>
      </c>
      <c r="O77" s="1">
        <v>0.13900000000000001</v>
      </c>
      <c r="P77" s="1">
        <v>0.1</v>
      </c>
      <c r="Q77" s="1">
        <v>0.13900000000000001</v>
      </c>
      <c r="R77" s="1" t="s">
        <v>29</v>
      </c>
      <c r="S77" s="1">
        <v>85.328999999999994</v>
      </c>
      <c r="T77" s="1">
        <f t="shared" si="4"/>
        <v>0.40160642570281124</v>
      </c>
      <c r="U77" s="1">
        <f t="shared" si="5"/>
        <v>0.55823293172690769</v>
      </c>
      <c r="V77" s="1">
        <f t="shared" si="6"/>
        <v>85.748232931726903</v>
      </c>
      <c r="W77" s="1">
        <f t="shared" si="7"/>
        <v>152.60654676258991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C8036-4196-4B19-BD7A-3C28D467D783}">
  <dimension ref="A1:W44"/>
  <sheetViews>
    <sheetView workbookViewId="0">
      <pane ySplit="1" topLeftCell="A2" activePane="bottomLeft" state="frozen"/>
      <selection pane="bottomLeft" activeCell="I5" sqref="I5"/>
    </sheetView>
  </sheetViews>
  <sheetFormatPr defaultRowHeight="15" x14ac:dyDescent="0.25"/>
  <cols>
    <col min="1" max="1" width="9.85546875" bestFit="1" customWidth="1"/>
    <col min="2" max="2" width="12.5703125" bestFit="1" customWidth="1"/>
    <col min="3" max="3" width="4.140625" bestFit="1" customWidth="1"/>
    <col min="4" max="4" width="15.42578125" bestFit="1" customWidth="1"/>
    <col min="5" max="5" width="8.85546875" bestFit="1" customWidth="1"/>
    <col min="6" max="6" width="18.85546875" bestFit="1" customWidth="1"/>
    <col min="7" max="9" width="12" bestFit="1" customWidth="1"/>
    <col min="10" max="10" width="8.5703125" bestFit="1" customWidth="1"/>
    <col min="11" max="11" width="15.85546875" bestFit="1" customWidth="1"/>
    <col min="12" max="12" width="23.42578125" bestFit="1" customWidth="1"/>
    <col min="13" max="13" width="17.28515625" bestFit="1" customWidth="1"/>
    <col min="14" max="14" width="17" bestFit="1" customWidth="1"/>
    <col min="15" max="15" width="13.85546875" bestFit="1" customWidth="1"/>
    <col min="16" max="16" width="12" bestFit="1" customWidth="1"/>
    <col min="17" max="17" width="16.5703125" bestFit="1" customWidth="1"/>
    <col min="18" max="18" width="12.140625" bestFit="1" customWidth="1"/>
    <col min="19" max="19" width="14.140625" bestFit="1" customWidth="1"/>
    <col min="20" max="20" width="22" bestFit="1" customWidth="1"/>
    <col min="21" max="21" width="20.7109375" bestFit="1" customWidth="1"/>
    <col min="22" max="22" width="24.7109375" bestFit="1" customWidth="1"/>
    <col min="23" max="23" width="28.7109375" bestFit="1" customWidth="1"/>
  </cols>
  <sheetData>
    <row r="1" spans="1:23" ht="15.7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</row>
    <row r="2" spans="1:23" ht="15.75" x14ac:dyDescent="0.25">
      <c r="A2" s="3" t="s">
        <v>23</v>
      </c>
      <c r="B2" s="3" t="s">
        <v>24</v>
      </c>
      <c r="C2" s="3" t="s">
        <v>25</v>
      </c>
      <c r="D2" s="3">
        <v>52.27</v>
      </c>
      <c r="E2" s="3">
        <v>0.3886</v>
      </c>
      <c r="F2" s="3">
        <v>7.4344750000000003E-3</v>
      </c>
      <c r="G2" s="3">
        <v>9.6270000000000007</v>
      </c>
      <c r="H2" s="3">
        <v>10.521979999999999</v>
      </c>
      <c r="I2" s="3">
        <v>10.074490000000001</v>
      </c>
      <c r="J2" s="3">
        <v>5.5620000000000003</v>
      </c>
      <c r="K2" s="3">
        <v>70.819183670000001</v>
      </c>
      <c r="L2" s="3">
        <v>7.3387755099999996</v>
      </c>
      <c r="M2" s="3">
        <v>381.3</v>
      </c>
      <c r="N2" s="5">
        <v>-6.5</v>
      </c>
      <c r="O2" s="3">
        <v>13.81</v>
      </c>
      <c r="P2" s="3">
        <v>1.1527545910000001</v>
      </c>
      <c r="Q2" s="3">
        <v>1.198</v>
      </c>
      <c r="R2" s="3" t="s">
        <v>26</v>
      </c>
      <c r="S2" s="5">
        <v>7.31</v>
      </c>
      <c r="T2" s="3">
        <f t="shared" ref="T2:T41" si="0">P2/0.249</f>
        <v>4.6295365100401611</v>
      </c>
      <c r="U2" s="3">
        <f t="shared" ref="U2:U41" si="1">O2/0.249</f>
        <v>55.461847389558237</v>
      </c>
      <c r="V2" s="3">
        <f t="shared" ref="V2:V41" si="2">U2+N2</f>
        <v>48.961847389558237</v>
      </c>
      <c r="W2" s="5">
        <f t="shared" ref="W2:W41" si="3">N2/U2</f>
        <v>-0.1171976828385228</v>
      </c>
    </row>
    <row r="3" spans="1:23" ht="15.75" x14ac:dyDescent="0.25">
      <c r="A3" s="3" t="s">
        <v>27</v>
      </c>
      <c r="B3" s="3" t="s">
        <v>24</v>
      </c>
      <c r="C3" s="3" t="s">
        <v>28</v>
      </c>
      <c r="D3" s="3">
        <v>52.58</v>
      </c>
      <c r="E3" s="3">
        <v>0.37769999999999998</v>
      </c>
      <c r="F3" s="3">
        <v>7.1833399999999999E-3</v>
      </c>
      <c r="G3" s="3">
        <v>8.6023090920000005</v>
      </c>
      <c r="H3" s="3">
        <v>10.442418780000001</v>
      </c>
      <c r="I3" s="3">
        <v>9.5223639359999996</v>
      </c>
      <c r="J3" s="3">
        <v>5.851</v>
      </c>
      <c r="K3" s="3">
        <v>97.031734689999993</v>
      </c>
      <c r="L3" s="3">
        <v>10.05510204</v>
      </c>
      <c r="M3" s="3">
        <v>822.3</v>
      </c>
      <c r="N3" s="3">
        <v>44.94</v>
      </c>
      <c r="O3" s="3">
        <v>39.28</v>
      </c>
      <c r="P3" s="3">
        <v>0.66407438699999999</v>
      </c>
      <c r="Q3" s="3">
        <v>5.915</v>
      </c>
      <c r="R3" s="3" t="s">
        <v>29</v>
      </c>
      <c r="S3" s="3">
        <v>84.22</v>
      </c>
      <c r="T3" s="3">
        <f t="shared" si="0"/>
        <v>2.666965409638554</v>
      </c>
      <c r="U3" s="3">
        <f t="shared" si="1"/>
        <v>157.75100401606426</v>
      </c>
      <c r="V3" s="3">
        <f t="shared" si="2"/>
        <v>202.69100401606426</v>
      </c>
      <c r="W3" s="3">
        <f t="shared" si="3"/>
        <v>0.2848793279022403</v>
      </c>
    </row>
    <row r="4" spans="1:23" ht="15.75" x14ac:dyDescent="0.25">
      <c r="A4" s="3" t="s">
        <v>30</v>
      </c>
      <c r="B4" s="3" t="s">
        <v>24</v>
      </c>
      <c r="C4" s="3" t="s">
        <v>25</v>
      </c>
      <c r="D4" s="3">
        <v>53.68</v>
      </c>
      <c r="E4" s="3">
        <v>0.3982</v>
      </c>
      <c r="F4" s="3">
        <v>7.4180330000000001E-3</v>
      </c>
      <c r="G4" s="3">
        <v>9.5004111529999999</v>
      </c>
      <c r="H4" s="3">
        <v>9.0074050000000003</v>
      </c>
      <c r="I4" s="3">
        <v>9.2539080770000002</v>
      </c>
      <c r="J4" s="3">
        <v>4.2949999999999999</v>
      </c>
      <c r="K4" s="3">
        <v>60.3617347</v>
      </c>
      <c r="L4" s="3">
        <v>6.2551020409999998</v>
      </c>
      <c r="M4" s="3">
        <v>666</v>
      </c>
      <c r="N4" s="3">
        <v>20.079999999999998</v>
      </c>
      <c r="O4" s="3">
        <v>14.88</v>
      </c>
      <c r="P4" s="3">
        <v>0.61513021899999998</v>
      </c>
      <c r="Q4" s="3">
        <v>2.419</v>
      </c>
      <c r="R4" s="3" t="s">
        <v>26</v>
      </c>
      <c r="S4" s="3">
        <v>34.96</v>
      </c>
      <c r="T4" s="3">
        <f t="shared" si="0"/>
        <v>2.470402485943775</v>
      </c>
      <c r="U4" s="3">
        <f t="shared" si="1"/>
        <v>59.759036144578317</v>
      </c>
      <c r="V4" s="3">
        <f t="shared" si="2"/>
        <v>79.839036144578316</v>
      </c>
      <c r="W4" s="3">
        <f t="shared" si="3"/>
        <v>0.33601612903225803</v>
      </c>
    </row>
    <row r="5" spans="1:23" ht="15.75" x14ac:dyDescent="0.25">
      <c r="A5" s="3" t="s">
        <v>31</v>
      </c>
      <c r="B5" s="3" t="s">
        <v>24</v>
      </c>
      <c r="C5" s="3" t="s">
        <v>28</v>
      </c>
      <c r="D5" s="3">
        <v>56.74</v>
      </c>
      <c r="E5" s="3">
        <v>0.4244</v>
      </c>
      <c r="F5" s="3">
        <v>7.4797320000000002E-3</v>
      </c>
      <c r="G5" s="3">
        <v>9.6766070000000006</v>
      </c>
      <c r="H5" s="3" t="s">
        <v>102</v>
      </c>
      <c r="I5" s="3">
        <v>9.6766070000000006</v>
      </c>
      <c r="J5" s="3">
        <v>4.117</v>
      </c>
      <c r="K5" s="3">
        <v>67.904489799999993</v>
      </c>
      <c r="L5" s="3">
        <v>7.0367346939999997</v>
      </c>
      <c r="M5" s="3">
        <v>809.9</v>
      </c>
      <c r="N5" s="3">
        <v>14.64</v>
      </c>
      <c r="O5" s="3">
        <v>8.5709999999999997</v>
      </c>
      <c r="P5" s="3">
        <v>1.1520161289999999</v>
      </c>
      <c r="Q5" s="3">
        <v>0.74399999999999999</v>
      </c>
      <c r="R5" s="3" t="s">
        <v>26</v>
      </c>
      <c r="S5" s="3">
        <v>23.210999999999999</v>
      </c>
      <c r="T5" s="3">
        <f t="shared" si="0"/>
        <v>4.626570799196787</v>
      </c>
      <c r="U5" s="3">
        <f t="shared" si="1"/>
        <v>34.421686746987952</v>
      </c>
      <c r="V5" s="3">
        <f t="shared" si="2"/>
        <v>49.061686746987952</v>
      </c>
      <c r="W5" s="3">
        <f t="shared" si="3"/>
        <v>0.4253132656632832</v>
      </c>
    </row>
    <row r="6" spans="1:23" ht="15.75" x14ac:dyDescent="0.25">
      <c r="A6" s="3" t="s">
        <v>32</v>
      </c>
      <c r="B6" s="3" t="s">
        <v>24</v>
      </c>
      <c r="C6" s="3" t="s">
        <v>28</v>
      </c>
      <c r="D6" s="3">
        <v>55.71</v>
      </c>
      <c r="E6" s="3">
        <v>0.52500000000000002</v>
      </c>
      <c r="F6" s="3">
        <v>9.4238020000000002E-3</v>
      </c>
      <c r="G6" s="3">
        <v>10.01</v>
      </c>
      <c r="H6" s="3">
        <v>9.9419029999999999</v>
      </c>
      <c r="I6" s="3">
        <v>9.9759515000000007</v>
      </c>
      <c r="J6" s="3">
        <v>4.6159999999999997</v>
      </c>
      <c r="K6" s="3">
        <v>146.1778061</v>
      </c>
      <c r="L6" s="3">
        <v>15.147959180000001</v>
      </c>
      <c r="M6" s="3">
        <v>1320</v>
      </c>
      <c r="N6" s="3">
        <v>52.99</v>
      </c>
      <c r="O6" s="3">
        <v>27.28</v>
      </c>
      <c r="P6" s="3">
        <v>0.86796054700000003</v>
      </c>
      <c r="Q6" s="3">
        <v>3.1429999999999998</v>
      </c>
      <c r="R6" s="3" t="s">
        <v>29</v>
      </c>
      <c r="S6" s="3">
        <v>80.27</v>
      </c>
      <c r="T6" s="3">
        <f t="shared" si="0"/>
        <v>3.4857853293172694</v>
      </c>
      <c r="U6" s="3">
        <f t="shared" si="1"/>
        <v>109.55823293172691</v>
      </c>
      <c r="V6" s="3">
        <f t="shared" si="2"/>
        <v>162.54823293172691</v>
      </c>
      <c r="W6" s="3">
        <f t="shared" si="3"/>
        <v>0.48366972140762465</v>
      </c>
    </row>
    <row r="7" spans="1:23" ht="15.75" x14ac:dyDescent="0.25">
      <c r="A7" s="3" t="s">
        <v>33</v>
      </c>
      <c r="B7" s="3" t="s">
        <v>24</v>
      </c>
      <c r="C7" s="3" t="s">
        <v>28</v>
      </c>
      <c r="D7" s="3">
        <v>50.86</v>
      </c>
      <c r="E7" s="3">
        <v>0.32969999999999999</v>
      </c>
      <c r="F7" s="3">
        <v>6.4825009999999999E-3</v>
      </c>
      <c r="G7" s="3">
        <v>10.039999999999999</v>
      </c>
      <c r="H7" s="3">
        <v>9.4667379999999994</v>
      </c>
      <c r="I7" s="3">
        <v>9.7533689999999993</v>
      </c>
      <c r="J7" s="3">
        <v>5.3410000000000002</v>
      </c>
      <c r="K7" s="3">
        <v>129.44785709999999</v>
      </c>
      <c r="L7" s="3">
        <v>13.41428571</v>
      </c>
      <c r="M7" s="3">
        <v>625.6</v>
      </c>
      <c r="N7" s="3">
        <v>36.61</v>
      </c>
      <c r="O7" s="3">
        <v>12.79</v>
      </c>
      <c r="P7" s="3">
        <v>0.71213808499999998</v>
      </c>
      <c r="Q7" s="3">
        <v>1.796</v>
      </c>
      <c r="R7" s="3" t="s">
        <v>29</v>
      </c>
      <c r="S7" s="3">
        <v>49.4</v>
      </c>
      <c r="T7" s="3">
        <f t="shared" si="0"/>
        <v>2.8599923092369477</v>
      </c>
      <c r="U7" s="3">
        <f t="shared" si="1"/>
        <v>51.365461847389554</v>
      </c>
      <c r="V7" s="3">
        <f t="shared" si="2"/>
        <v>87.975461847389553</v>
      </c>
      <c r="W7" s="3">
        <f t="shared" si="3"/>
        <v>0.71273573103987498</v>
      </c>
    </row>
    <row r="8" spans="1:23" ht="15.75" x14ac:dyDescent="0.25">
      <c r="A8" s="3" t="s">
        <v>34</v>
      </c>
      <c r="B8" s="3" t="s">
        <v>24</v>
      </c>
      <c r="C8" s="3" t="s">
        <v>28</v>
      </c>
      <c r="D8" s="3">
        <v>52.6</v>
      </c>
      <c r="E8" s="3">
        <v>0.37980000000000003</v>
      </c>
      <c r="F8" s="3">
        <v>7.220532E-3</v>
      </c>
      <c r="G8" s="3">
        <v>8.1300000000000008</v>
      </c>
      <c r="H8" s="3">
        <v>10.21103759</v>
      </c>
      <c r="I8" s="3">
        <v>9.1705187949999996</v>
      </c>
      <c r="J8" s="3">
        <v>4.6559999999999997</v>
      </c>
      <c r="K8" s="3">
        <v>193.23632660000001</v>
      </c>
      <c r="L8" s="3">
        <v>20.024489800000001</v>
      </c>
      <c r="M8" s="3">
        <v>738.7</v>
      </c>
      <c r="N8" s="3">
        <v>29.33</v>
      </c>
      <c r="O8" s="3">
        <v>8.8620000000000001</v>
      </c>
      <c r="P8" s="3">
        <v>0.84399999999999997</v>
      </c>
      <c r="Q8" s="3">
        <v>1.05</v>
      </c>
      <c r="R8" s="3" t="s">
        <v>29</v>
      </c>
      <c r="S8" s="3">
        <v>38.192</v>
      </c>
      <c r="T8" s="3">
        <f t="shared" si="0"/>
        <v>3.3895582329317269</v>
      </c>
      <c r="U8" s="3">
        <f t="shared" si="1"/>
        <v>35.590361445783131</v>
      </c>
      <c r="V8" s="3">
        <f t="shared" si="2"/>
        <v>64.920361445783129</v>
      </c>
      <c r="W8" s="3">
        <f t="shared" si="3"/>
        <v>0.82409952606635073</v>
      </c>
    </row>
    <row r="9" spans="1:23" ht="15.75" x14ac:dyDescent="0.25">
      <c r="A9" s="3" t="s">
        <v>35</v>
      </c>
      <c r="B9" s="3" t="s">
        <v>24</v>
      </c>
      <c r="C9" s="3" t="s">
        <v>28</v>
      </c>
      <c r="D9" s="3">
        <v>52.09</v>
      </c>
      <c r="E9" s="3">
        <v>0.35220000000000001</v>
      </c>
      <c r="F9" s="3">
        <v>6.761375E-3</v>
      </c>
      <c r="G9" s="3">
        <v>8.907</v>
      </c>
      <c r="H9" s="3">
        <v>9.8925470470000008</v>
      </c>
      <c r="I9" s="3">
        <v>9.3997735240000004</v>
      </c>
      <c r="J9" s="3">
        <v>4.68</v>
      </c>
      <c r="K9" s="3">
        <v>72.315918370000006</v>
      </c>
      <c r="L9" s="3">
        <v>7.4938775509999997</v>
      </c>
      <c r="M9" s="3">
        <v>803.5</v>
      </c>
      <c r="N9" s="3">
        <v>35.869999999999997</v>
      </c>
      <c r="O9" s="3">
        <v>10.3</v>
      </c>
      <c r="P9" s="3">
        <v>0.98376313299999996</v>
      </c>
      <c r="Q9" s="3">
        <v>1.0469999999999999</v>
      </c>
      <c r="R9" s="3" t="s">
        <v>26</v>
      </c>
      <c r="S9" s="3">
        <v>46.17</v>
      </c>
      <c r="T9" s="3">
        <f t="shared" si="0"/>
        <v>3.9508559558232932</v>
      </c>
      <c r="U9" s="3">
        <f t="shared" si="1"/>
        <v>41.365461847389561</v>
      </c>
      <c r="V9" s="3">
        <f t="shared" si="2"/>
        <v>77.235461847389558</v>
      </c>
      <c r="W9" s="3">
        <f t="shared" si="3"/>
        <v>0.86714854368932026</v>
      </c>
    </row>
    <row r="10" spans="1:23" ht="15.75" x14ac:dyDescent="0.25">
      <c r="A10" s="3" t="s">
        <v>36</v>
      </c>
      <c r="B10" s="3" t="s">
        <v>24</v>
      </c>
      <c r="C10" s="3" t="s">
        <v>28</v>
      </c>
      <c r="D10" s="3">
        <v>55</v>
      </c>
      <c r="E10" s="3">
        <v>0.44700000000000001</v>
      </c>
      <c r="F10" s="3">
        <v>8.1272730000000008E-3</v>
      </c>
      <c r="G10" s="3">
        <v>10.73</v>
      </c>
      <c r="H10" s="3">
        <v>8.2695015230000006</v>
      </c>
      <c r="I10" s="3">
        <v>9.4997507619999997</v>
      </c>
      <c r="J10" s="3">
        <v>6.024</v>
      </c>
      <c r="K10" s="3">
        <v>105.1653061</v>
      </c>
      <c r="L10" s="3">
        <v>10.897959180000001</v>
      </c>
      <c r="M10" s="3">
        <v>607.79999999999995</v>
      </c>
      <c r="N10" s="3">
        <v>88.5</v>
      </c>
      <c r="O10" s="3">
        <v>16.079999999999998</v>
      </c>
      <c r="P10" s="3">
        <v>1.0558109</v>
      </c>
      <c r="Q10" s="3">
        <v>1.5229999999999999</v>
      </c>
      <c r="R10" s="3" t="s">
        <v>26</v>
      </c>
      <c r="S10" s="3">
        <v>104.58</v>
      </c>
      <c r="T10" s="3">
        <f t="shared" si="0"/>
        <v>4.2402044176706823</v>
      </c>
      <c r="U10" s="3">
        <f t="shared" si="1"/>
        <v>64.578313253012041</v>
      </c>
      <c r="V10" s="3">
        <f t="shared" si="2"/>
        <v>153.07831325301203</v>
      </c>
      <c r="W10" s="3">
        <f t="shared" si="3"/>
        <v>1.370429104477612</v>
      </c>
    </row>
    <row r="11" spans="1:23" ht="15.75" x14ac:dyDescent="0.25">
      <c r="A11" s="3" t="s">
        <v>37</v>
      </c>
      <c r="B11" s="3" t="s">
        <v>24</v>
      </c>
      <c r="C11" s="3" t="s">
        <v>25</v>
      </c>
      <c r="D11" s="3">
        <v>51.34</v>
      </c>
      <c r="E11" s="3">
        <v>0.21709999999999999</v>
      </c>
      <c r="F11" s="3">
        <v>4.2286720000000002E-3</v>
      </c>
      <c r="G11" s="3">
        <v>8.4487041650000005</v>
      </c>
      <c r="H11" s="3">
        <v>9.8163287399999994</v>
      </c>
      <c r="I11" s="3">
        <v>9.1325164529999991</v>
      </c>
      <c r="J11" s="3">
        <v>5.5039999999999996</v>
      </c>
      <c r="K11" s="3">
        <v>169.7612244</v>
      </c>
      <c r="L11" s="3">
        <v>17.591836730000001</v>
      </c>
      <c r="M11" s="3">
        <v>495.8</v>
      </c>
      <c r="N11" s="3">
        <v>97.88</v>
      </c>
      <c r="O11" s="3">
        <v>15.44</v>
      </c>
      <c r="P11" s="3">
        <v>1.2855953369999999</v>
      </c>
      <c r="Q11" s="3">
        <v>1.2010000000000001</v>
      </c>
      <c r="R11" s="3" t="s">
        <v>26</v>
      </c>
      <c r="S11" s="3">
        <v>113.32</v>
      </c>
      <c r="T11" s="3">
        <f t="shared" si="0"/>
        <v>5.1630334819277106</v>
      </c>
      <c r="U11" s="3">
        <f t="shared" si="1"/>
        <v>62.008032128514053</v>
      </c>
      <c r="V11" s="3">
        <f t="shared" si="2"/>
        <v>159.88803212851406</v>
      </c>
      <c r="W11" s="3">
        <f t="shared" si="3"/>
        <v>1.5785051813471502</v>
      </c>
    </row>
    <row r="12" spans="1:23" ht="15.75" x14ac:dyDescent="0.25">
      <c r="A12" s="3" t="s">
        <v>38</v>
      </c>
      <c r="B12" s="3" t="s">
        <v>24</v>
      </c>
      <c r="C12" s="3" t="s">
        <v>28</v>
      </c>
      <c r="D12" s="3">
        <v>52.24</v>
      </c>
      <c r="E12" s="3">
        <v>0.34770000000000001</v>
      </c>
      <c r="F12" s="3">
        <v>6.6558190000000003E-3</v>
      </c>
      <c r="G12" s="3">
        <v>9.7386859559999994</v>
      </c>
      <c r="H12" s="3">
        <v>10.982934800000001</v>
      </c>
      <c r="I12" s="3">
        <v>10.36081038</v>
      </c>
      <c r="J12" s="3">
        <v>5.9580000000000002</v>
      </c>
      <c r="K12" s="3">
        <v>94.333673469999994</v>
      </c>
      <c r="L12" s="3">
        <v>9.7755102039999997</v>
      </c>
      <c r="M12" s="3">
        <v>1462</v>
      </c>
      <c r="N12" s="3">
        <v>90.2</v>
      </c>
      <c r="O12" s="3">
        <v>13.27</v>
      </c>
      <c r="P12" s="3">
        <v>0.84468491400000001</v>
      </c>
      <c r="Q12" s="3">
        <v>1.571</v>
      </c>
      <c r="R12" s="3" t="s">
        <v>29</v>
      </c>
      <c r="S12" s="3">
        <v>103.47</v>
      </c>
      <c r="T12" s="3">
        <f t="shared" si="0"/>
        <v>3.3923088915662651</v>
      </c>
      <c r="U12" s="3">
        <f t="shared" si="1"/>
        <v>53.293172690763051</v>
      </c>
      <c r="V12" s="3">
        <f t="shared" si="2"/>
        <v>143.49317269076306</v>
      </c>
      <c r="W12" s="3">
        <f t="shared" si="3"/>
        <v>1.6925244913338358</v>
      </c>
    </row>
    <row r="13" spans="1:23" ht="15.75" x14ac:dyDescent="0.25">
      <c r="A13" s="3" t="s">
        <v>39</v>
      </c>
      <c r="B13" s="3" t="s">
        <v>24</v>
      </c>
      <c r="C13" s="3" t="s">
        <v>28</v>
      </c>
      <c r="D13" s="3">
        <v>52.94</v>
      </c>
      <c r="E13" s="3">
        <v>0.27400000000000002</v>
      </c>
      <c r="F13" s="3">
        <v>5.1756709999999997E-3</v>
      </c>
      <c r="G13" s="3">
        <v>8.0742284449999993</v>
      </c>
      <c r="H13" s="3">
        <v>11.11974723</v>
      </c>
      <c r="I13" s="3">
        <v>9.5969878380000004</v>
      </c>
      <c r="J13" s="3">
        <v>6.0410000000000004</v>
      </c>
      <c r="K13" s="3">
        <v>152.11551019999999</v>
      </c>
      <c r="L13" s="3">
        <v>15.76326531</v>
      </c>
      <c r="M13" s="3">
        <v>929.3</v>
      </c>
      <c r="N13" s="3">
        <v>111.8</v>
      </c>
      <c r="O13" s="3">
        <v>14.71</v>
      </c>
      <c r="P13" s="3">
        <v>0.64887516499999998</v>
      </c>
      <c r="Q13" s="3">
        <v>2.2669999999999999</v>
      </c>
      <c r="R13" s="3" t="s">
        <v>26</v>
      </c>
      <c r="S13" s="3">
        <v>126.51</v>
      </c>
      <c r="T13" s="3">
        <f t="shared" si="0"/>
        <v>2.6059243574297186</v>
      </c>
      <c r="U13" s="3">
        <f t="shared" si="1"/>
        <v>59.07630522088354</v>
      </c>
      <c r="V13" s="3">
        <f t="shared" si="2"/>
        <v>170.87630522088352</v>
      </c>
      <c r="W13" s="3">
        <f t="shared" si="3"/>
        <v>1.8924677090414681</v>
      </c>
    </row>
    <row r="14" spans="1:23" ht="15.75" x14ac:dyDescent="0.25">
      <c r="A14" s="3" t="s">
        <v>40</v>
      </c>
      <c r="B14" s="3" t="s">
        <v>24</v>
      </c>
      <c r="C14" s="3" t="s">
        <v>28</v>
      </c>
      <c r="D14" s="3">
        <v>49.28</v>
      </c>
      <c r="E14" s="3">
        <v>0.1691</v>
      </c>
      <c r="F14" s="3">
        <v>3.431412E-3</v>
      </c>
      <c r="G14" s="3">
        <v>17.216642749999998</v>
      </c>
      <c r="H14" s="3">
        <v>9.6634077319999996</v>
      </c>
      <c r="I14" s="3">
        <v>13.440025240000001</v>
      </c>
      <c r="J14" s="3">
        <v>6.8259999999999996</v>
      </c>
      <c r="K14" s="3">
        <v>134.74551020000001</v>
      </c>
      <c r="L14" s="3">
        <v>13.963265310000001</v>
      </c>
      <c r="M14" s="3">
        <v>773</v>
      </c>
      <c r="N14" s="3">
        <v>126</v>
      </c>
      <c r="O14" s="3">
        <v>12.72</v>
      </c>
      <c r="P14" s="3">
        <v>0.87966805000000003</v>
      </c>
      <c r="Q14" s="3">
        <v>1.446</v>
      </c>
      <c r="R14" s="3" t="s">
        <v>26</v>
      </c>
      <c r="S14" s="3">
        <v>138.72</v>
      </c>
      <c r="T14" s="3">
        <f t="shared" si="0"/>
        <v>3.5328034136546185</v>
      </c>
      <c r="U14" s="3">
        <f t="shared" si="1"/>
        <v>51.084337349397593</v>
      </c>
      <c r="V14" s="3">
        <f t="shared" si="2"/>
        <v>177.0843373493976</v>
      </c>
      <c r="W14" s="3">
        <f t="shared" si="3"/>
        <v>2.4665094339622642</v>
      </c>
    </row>
    <row r="15" spans="1:23" ht="15.75" x14ac:dyDescent="0.25">
      <c r="A15" s="3" t="s">
        <v>41</v>
      </c>
      <c r="B15" s="3" t="s">
        <v>24</v>
      </c>
      <c r="C15" s="3" t="s">
        <v>28</v>
      </c>
      <c r="D15" s="3">
        <v>55.14</v>
      </c>
      <c r="E15" s="3">
        <v>0.48499999999999999</v>
      </c>
      <c r="F15" s="3">
        <v>8.7957929999999997E-3</v>
      </c>
      <c r="G15" s="3">
        <v>8.7744853389999999</v>
      </c>
      <c r="H15" s="3">
        <v>9.5276753729999992</v>
      </c>
      <c r="I15" s="3">
        <v>9.1510803559999996</v>
      </c>
      <c r="J15" s="3">
        <v>4.2549999999999999</v>
      </c>
      <c r="K15" s="3">
        <v>142.85938770000001</v>
      </c>
      <c r="L15" s="3">
        <v>14.804081630000001</v>
      </c>
      <c r="M15" s="3">
        <v>853.8</v>
      </c>
      <c r="N15" s="3">
        <v>89.87</v>
      </c>
      <c r="O15" s="3">
        <v>8.6280000000000001</v>
      </c>
      <c r="P15" s="3">
        <v>0.49700460800000001</v>
      </c>
      <c r="Q15" s="3">
        <v>1.736</v>
      </c>
      <c r="R15" s="3" t="s">
        <v>29</v>
      </c>
      <c r="S15" s="3">
        <v>98.498000000000005</v>
      </c>
      <c r="T15" s="3">
        <f t="shared" si="0"/>
        <v>1.9960024417670683</v>
      </c>
      <c r="U15" s="3">
        <f t="shared" si="1"/>
        <v>34.650602409638552</v>
      </c>
      <c r="V15" s="3">
        <f t="shared" si="2"/>
        <v>124.52060240963856</v>
      </c>
      <c r="W15" s="3">
        <f t="shared" si="3"/>
        <v>2.5936057023643952</v>
      </c>
    </row>
    <row r="16" spans="1:23" ht="15.75" x14ac:dyDescent="0.25">
      <c r="A16" s="3" t="s">
        <v>42</v>
      </c>
      <c r="B16" s="3" t="s">
        <v>24</v>
      </c>
      <c r="C16" s="3" t="s">
        <v>28</v>
      </c>
      <c r="D16" s="3">
        <v>51.69</v>
      </c>
      <c r="E16" s="3">
        <v>0.2868</v>
      </c>
      <c r="F16" s="3">
        <v>5.5484619999999997E-3</v>
      </c>
      <c r="G16" s="3">
        <v>8.8646485649999995</v>
      </c>
      <c r="H16" s="3">
        <v>10.43331235</v>
      </c>
      <c r="I16" s="3">
        <v>9.6489804580000005</v>
      </c>
      <c r="J16" s="3">
        <v>6.7119999999999997</v>
      </c>
      <c r="K16" s="3">
        <v>145.715</v>
      </c>
      <c r="L16" s="3">
        <v>15.1</v>
      </c>
      <c r="M16" s="3">
        <v>605.4</v>
      </c>
      <c r="N16" s="3">
        <v>73.41</v>
      </c>
      <c r="O16" s="3">
        <v>5.3529999999999998</v>
      </c>
      <c r="P16" s="3">
        <v>0.75394366199999996</v>
      </c>
      <c r="Q16" s="3">
        <v>0.71</v>
      </c>
      <c r="R16" s="3" t="s">
        <v>26</v>
      </c>
      <c r="S16" s="3">
        <v>78.763000000000005</v>
      </c>
      <c r="T16" s="3">
        <f t="shared" si="0"/>
        <v>3.0278861927710841</v>
      </c>
      <c r="U16" s="3">
        <f t="shared" si="1"/>
        <v>21.497991967871485</v>
      </c>
      <c r="V16" s="3">
        <f t="shared" si="2"/>
        <v>94.907991967871482</v>
      </c>
      <c r="W16" s="3">
        <f t="shared" si="3"/>
        <v>3.4147375303568093</v>
      </c>
    </row>
    <row r="17" spans="1:23" ht="15.75" x14ac:dyDescent="0.25">
      <c r="A17" s="3" t="s">
        <v>43</v>
      </c>
      <c r="B17" s="3" t="s">
        <v>24</v>
      </c>
      <c r="C17" s="3" t="s">
        <v>28</v>
      </c>
      <c r="D17" s="3">
        <v>60.27</v>
      </c>
      <c r="E17" s="3">
        <v>0.50780000000000003</v>
      </c>
      <c r="F17" s="3">
        <v>8.425419E-3</v>
      </c>
      <c r="G17" s="3">
        <v>11.1</v>
      </c>
      <c r="H17" s="3">
        <v>11.08293145</v>
      </c>
      <c r="I17" s="3">
        <v>11.091465729999999</v>
      </c>
      <c r="J17" s="3">
        <v>5.58</v>
      </c>
      <c r="K17" s="3">
        <v>109.202551</v>
      </c>
      <c r="L17" s="3">
        <v>11.31632653</v>
      </c>
      <c r="M17" s="3">
        <v>1302</v>
      </c>
      <c r="N17" s="3">
        <v>55.77</v>
      </c>
      <c r="O17" s="3">
        <v>3.9969999999999999</v>
      </c>
      <c r="P17" s="3">
        <v>0.36602564100000001</v>
      </c>
      <c r="Q17" s="3">
        <v>1.0920000000000001</v>
      </c>
      <c r="R17" s="3" t="s">
        <v>29</v>
      </c>
      <c r="S17" s="3">
        <v>59.767000000000003</v>
      </c>
      <c r="T17" s="3">
        <f t="shared" si="0"/>
        <v>1.4699824939759036</v>
      </c>
      <c r="U17" s="3">
        <f t="shared" si="1"/>
        <v>16.052208835341364</v>
      </c>
      <c r="V17" s="3">
        <f t="shared" si="2"/>
        <v>71.822208835341371</v>
      </c>
      <c r="W17" s="3">
        <f t="shared" si="3"/>
        <v>3.474288216162122</v>
      </c>
    </row>
    <row r="18" spans="1:23" ht="15.75" x14ac:dyDescent="0.25">
      <c r="A18" s="3" t="s">
        <v>44</v>
      </c>
      <c r="B18" s="3" t="s">
        <v>24</v>
      </c>
      <c r="C18" s="3" t="s">
        <v>25</v>
      </c>
      <c r="D18" s="3">
        <v>55.32</v>
      </c>
      <c r="E18" s="3">
        <v>0.54390000000000005</v>
      </c>
      <c r="F18" s="3">
        <v>9.8318869999999992E-3</v>
      </c>
      <c r="G18" s="3">
        <v>9.5839999999999996</v>
      </c>
      <c r="H18" s="3">
        <v>11.51</v>
      </c>
      <c r="I18" s="3">
        <v>10.547000000000001</v>
      </c>
      <c r="J18" s="3">
        <v>5.4459999999999997</v>
      </c>
      <c r="K18" s="3">
        <v>289.20459190000003</v>
      </c>
      <c r="L18" s="3">
        <v>29.96938776</v>
      </c>
      <c r="M18" s="3">
        <v>1247</v>
      </c>
      <c r="N18" s="3">
        <v>105.5</v>
      </c>
      <c r="O18" s="3">
        <v>6.8230000000000004</v>
      </c>
      <c r="P18" s="3">
        <v>0.59798422399999995</v>
      </c>
      <c r="Q18" s="3">
        <v>1.141</v>
      </c>
      <c r="R18" s="3" t="s">
        <v>29</v>
      </c>
      <c r="S18" s="3">
        <v>112.32299999999999</v>
      </c>
      <c r="T18" s="3">
        <f t="shared" si="0"/>
        <v>2.4015430682730923</v>
      </c>
      <c r="U18" s="3">
        <f t="shared" si="1"/>
        <v>27.401606425702813</v>
      </c>
      <c r="V18" s="3">
        <f t="shared" si="2"/>
        <v>132.90160642570282</v>
      </c>
      <c r="W18" s="3">
        <f t="shared" si="3"/>
        <v>3.8501392349406416</v>
      </c>
    </row>
    <row r="19" spans="1:23" ht="15.75" x14ac:dyDescent="0.25">
      <c r="A19" s="3" t="s">
        <v>45</v>
      </c>
      <c r="B19" s="3" t="s">
        <v>24</v>
      </c>
      <c r="C19" s="3" t="s">
        <v>28</v>
      </c>
      <c r="D19" s="3">
        <v>48.22</v>
      </c>
      <c r="E19" s="3">
        <v>0.22470000000000001</v>
      </c>
      <c r="F19" s="3">
        <v>4.6598919999999997E-3</v>
      </c>
      <c r="G19" s="3">
        <v>7.3150000000000004</v>
      </c>
      <c r="H19" s="3">
        <v>10.58522005</v>
      </c>
      <c r="I19" s="3">
        <v>8.9501100250000007</v>
      </c>
      <c r="J19" s="3">
        <v>6.12</v>
      </c>
      <c r="K19" s="3">
        <v>161.88367339999999</v>
      </c>
      <c r="L19" s="3">
        <v>16.775510199999999</v>
      </c>
      <c r="M19" s="3">
        <v>515.5</v>
      </c>
      <c r="N19" s="3">
        <v>94.35</v>
      </c>
      <c r="O19" s="3">
        <v>5.5730000000000004</v>
      </c>
      <c r="P19" s="3">
        <v>0.53897485499999997</v>
      </c>
      <c r="Q19" s="3">
        <v>1.034</v>
      </c>
      <c r="R19" s="3" t="s">
        <v>26</v>
      </c>
      <c r="S19" s="3">
        <v>99.923000000000002</v>
      </c>
      <c r="T19" s="3">
        <f t="shared" si="0"/>
        <v>2.1645576506024096</v>
      </c>
      <c r="U19" s="3">
        <f t="shared" si="1"/>
        <v>22.381526104417674</v>
      </c>
      <c r="V19" s="3">
        <f t="shared" si="2"/>
        <v>116.73152610441767</v>
      </c>
      <c r="W19" s="3">
        <f t="shared" si="3"/>
        <v>4.2155302350619044</v>
      </c>
    </row>
    <row r="20" spans="1:23" ht="15.75" x14ac:dyDescent="0.25">
      <c r="A20" s="3" t="s">
        <v>46</v>
      </c>
      <c r="B20" s="3" t="s">
        <v>24</v>
      </c>
      <c r="C20" s="3" t="s">
        <v>28</v>
      </c>
      <c r="D20" s="3">
        <v>57.82</v>
      </c>
      <c r="E20" s="3">
        <v>0.51439999999999997</v>
      </c>
      <c r="F20" s="3">
        <v>8.8965759999999998E-3</v>
      </c>
      <c r="G20" s="3">
        <v>9.1029999999999998</v>
      </c>
      <c r="H20" s="3">
        <v>9.2350670279999996</v>
      </c>
      <c r="I20" s="3">
        <v>9.1690335140000006</v>
      </c>
      <c r="J20" s="3">
        <v>5.7</v>
      </c>
      <c r="K20" s="3">
        <v>214.03306130000001</v>
      </c>
      <c r="L20" s="3">
        <v>22.179591840000001</v>
      </c>
      <c r="M20" s="3">
        <v>1183</v>
      </c>
      <c r="N20" s="3">
        <v>77.099999999999994</v>
      </c>
      <c r="O20" s="3">
        <v>4.5510000000000002</v>
      </c>
      <c r="P20" s="3">
        <v>0.420999075</v>
      </c>
      <c r="Q20" s="3">
        <v>1.081</v>
      </c>
      <c r="R20" s="3" t="s">
        <v>29</v>
      </c>
      <c r="S20" s="3">
        <v>81.650999999999996</v>
      </c>
      <c r="T20" s="3">
        <f t="shared" si="0"/>
        <v>1.6907593373493977</v>
      </c>
      <c r="U20" s="3">
        <f t="shared" si="1"/>
        <v>18.277108433734941</v>
      </c>
      <c r="V20" s="3">
        <f t="shared" si="2"/>
        <v>95.377108433734932</v>
      </c>
      <c r="W20" s="3">
        <f t="shared" si="3"/>
        <v>4.2183915622940003</v>
      </c>
    </row>
    <row r="21" spans="1:23" ht="15.75" x14ac:dyDescent="0.25">
      <c r="A21" s="3" t="s">
        <v>47</v>
      </c>
      <c r="B21" s="3" t="s">
        <v>24</v>
      </c>
      <c r="C21" s="3" t="s">
        <v>28</v>
      </c>
      <c r="D21" s="3">
        <v>53.83</v>
      </c>
      <c r="E21" s="3">
        <v>0.52929999999999999</v>
      </c>
      <c r="F21" s="3">
        <v>9.8328070000000007E-3</v>
      </c>
      <c r="G21" s="3">
        <v>11.06</v>
      </c>
      <c r="H21" s="3">
        <v>9.9740000000000002</v>
      </c>
      <c r="I21" s="3">
        <v>10.516999999999999</v>
      </c>
      <c r="J21" s="3">
        <v>4.6289999999999996</v>
      </c>
      <c r="K21" s="3">
        <v>239.7729592</v>
      </c>
      <c r="L21" s="3">
        <v>24.846938779999999</v>
      </c>
      <c r="M21" s="3">
        <v>1036</v>
      </c>
      <c r="N21" s="3">
        <v>60.29</v>
      </c>
      <c r="O21" s="3">
        <v>3.169</v>
      </c>
      <c r="P21" s="3">
        <v>0.157976072</v>
      </c>
      <c r="Q21" s="3">
        <v>2.0059999999999998</v>
      </c>
      <c r="R21" s="3" t="s">
        <v>26</v>
      </c>
      <c r="S21" s="3">
        <v>63.459000000000003</v>
      </c>
      <c r="T21" s="3">
        <f t="shared" si="0"/>
        <v>0.63444205622489958</v>
      </c>
      <c r="U21" s="3">
        <f t="shared" si="1"/>
        <v>12.726907630522089</v>
      </c>
      <c r="V21" s="3">
        <f t="shared" si="2"/>
        <v>73.016907630522084</v>
      </c>
      <c r="W21" s="3">
        <f t="shared" si="3"/>
        <v>4.737207320921426</v>
      </c>
    </row>
    <row r="22" spans="1:23" ht="15.75" x14ac:dyDescent="0.25">
      <c r="A22" s="3" t="s">
        <v>48</v>
      </c>
      <c r="B22" s="3" t="s">
        <v>24</v>
      </c>
      <c r="C22" s="3" t="s">
        <v>28</v>
      </c>
      <c r="D22" s="3">
        <v>51.21</v>
      </c>
      <c r="E22" s="3">
        <v>0.37759999999999999</v>
      </c>
      <c r="F22" s="3">
        <v>7.3735600000000004E-3</v>
      </c>
      <c r="G22" s="3">
        <v>8.4589999999999996</v>
      </c>
      <c r="H22" s="3">
        <v>10.63</v>
      </c>
      <c r="I22" s="3">
        <v>9.5444999999999993</v>
      </c>
      <c r="J22" s="3">
        <v>4.4210000000000003</v>
      </c>
      <c r="K22" s="3">
        <v>169.2688776</v>
      </c>
      <c r="L22" s="3">
        <v>17.540816329999998</v>
      </c>
      <c r="M22" s="3">
        <v>1073</v>
      </c>
      <c r="N22" s="3">
        <v>85.62</v>
      </c>
      <c r="O22" s="3">
        <v>4.3259999999999996</v>
      </c>
      <c r="P22" s="3">
        <v>0.7</v>
      </c>
      <c r="Q22" s="3">
        <v>0.61799999999999999</v>
      </c>
      <c r="R22" s="3" t="s">
        <v>29</v>
      </c>
      <c r="S22" s="3">
        <v>89.945999999999998</v>
      </c>
      <c r="T22" s="3">
        <f t="shared" si="0"/>
        <v>2.8112449799196786</v>
      </c>
      <c r="U22" s="3">
        <f t="shared" si="1"/>
        <v>17.373493975903614</v>
      </c>
      <c r="V22" s="3">
        <f t="shared" si="2"/>
        <v>102.99349397590362</v>
      </c>
      <c r="W22" s="3">
        <f t="shared" si="3"/>
        <v>4.9281969486823858</v>
      </c>
    </row>
    <row r="23" spans="1:23" ht="15.75" x14ac:dyDescent="0.25">
      <c r="A23" s="3" t="s">
        <v>49</v>
      </c>
      <c r="B23" s="3" t="s">
        <v>24</v>
      </c>
      <c r="C23" s="3" t="s">
        <v>25</v>
      </c>
      <c r="D23" s="3">
        <v>51.62</v>
      </c>
      <c r="E23" s="3">
        <v>0.47749999999999998</v>
      </c>
      <c r="F23" s="3">
        <v>9.2502910000000008E-3</v>
      </c>
      <c r="G23" s="3">
        <v>8.468</v>
      </c>
      <c r="H23" s="3">
        <v>10.76</v>
      </c>
      <c r="I23" s="3">
        <v>9.6140000000000008</v>
      </c>
      <c r="J23" s="3">
        <v>3.7360000000000002</v>
      </c>
      <c r="K23" s="3">
        <v>77.101530609999998</v>
      </c>
      <c r="L23" s="3">
        <v>7.9897959180000004</v>
      </c>
      <c r="M23" s="3">
        <v>720.1</v>
      </c>
      <c r="N23" s="3">
        <v>52</v>
      </c>
      <c r="O23" s="3">
        <v>2.4950000000000001</v>
      </c>
      <c r="P23" s="3">
        <v>1.002008032</v>
      </c>
      <c r="Q23" s="3">
        <v>0.249</v>
      </c>
      <c r="R23" s="3" t="s">
        <v>29</v>
      </c>
      <c r="S23" s="3">
        <v>54.494999999999997</v>
      </c>
      <c r="T23" s="3">
        <f t="shared" si="0"/>
        <v>4.0241286425702807</v>
      </c>
      <c r="U23" s="3">
        <f t="shared" si="1"/>
        <v>10.020080321285141</v>
      </c>
      <c r="V23" s="3">
        <f t="shared" si="2"/>
        <v>62.020080321285143</v>
      </c>
      <c r="W23" s="3">
        <f t="shared" si="3"/>
        <v>5.1895791583166329</v>
      </c>
    </row>
    <row r="24" spans="1:23" ht="15.75" x14ac:dyDescent="0.25">
      <c r="A24" s="3" t="s">
        <v>50</v>
      </c>
      <c r="B24" s="3" t="s">
        <v>24</v>
      </c>
      <c r="C24" s="3" t="s">
        <v>25</v>
      </c>
      <c r="D24" s="3">
        <v>53.21</v>
      </c>
      <c r="E24" s="3">
        <v>0.2175</v>
      </c>
      <c r="F24" s="3">
        <v>4.0875779999999997E-3</v>
      </c>
      <c r="G24" s="3">
        <v>8.1817651060000003</v>
      </c>
      <c r="H24" s="3">
        <v>11.10682377</v>
      </c>
      <c r="I24" s="3">
        <v>9.6442944379999993</v>
      </c>
      <c r="J24" s="3">
        <v>6.9130000000000003</v>
      </c>
      <c r="K24" s="3">
        <v>129.09336730000001</v>
      </c>
      <c r="L24" s="3">
        <v>13.37755102</v>
      </c>
      <c r="M24" s="3">
        <v>960.1</v>
      </c>
      <c r="N24" s="3">
        <v>73.39</v>
      </c>
      <c r="O24" s="3">
        <v>3.4660000000000002</v>
      </c>
      <c r="P24" s="3">
        <v>0.65893536100000005</v>
      </c>
      <c r="Q24" s="3">
        <v>0.52600000000000002</v>
      </c>
      <c r="R24" s="3" t="s">
        <v>29</v>
      </c>
      <c r="S24" s="3">
        <v>76.855999999999995</v>
      </c>
      <c r="T24" s="3">
        <f t="shared" si="0"/>
        <v>2.6463267510040165</v>
      </c>
      <c r="U24" s="3">
        <f t="shared" si="1"/>
        <v>13.919678714859439</v>
      </c>
      <c r="V24" s="3">
        <f t="shared" si="2"/>
        <v>87.309678714859444</v>
      </c>
      <c r="W24" s="3">
        <f t="shared" si="3"/>
        <v>5.2723918061165609</v>
      </c>
    </row>
    <row r="25" spans="1:23" ht="15.75" x14ac:dyDescent="0.25">
      <c r="A25" s="3" t="s">
        <v>51</v>
      </c>
      <c r="B25" s="3" t="s">
        <v>24</v>
      </c>
      <c r="C25" s="3" t="s">
        <v>28</v>
      </c>
      <c r="D25" s="3">
        <v>55.05</v>
      </c>
      <c r="E25" s="3">
        <v>0.42149999999999999</v>
      </c>
      <c r="F25" s="3">
        <v>7.6566760000000003E-3</v>
      </c>
      <c r="G25" s="3">
        <v>7.9831300000000001</v>
      </c>
      <c r="H25" s="3">
        <v>9.5919670830000001</v>
      </c>
      <c r="I25" s="3">
        <v>8.7875485419999997</v>
      </c>
      <c r="J25" s="3">
        <v>4.6479999999999997</v>
      </c>
      <c r="K25" s="3">
        <v>119.97510200000001</v>
      </c>
      <c r="L25" s="3">
        <v>12.43265306</v>
      </c>
      <c r="M25" s="3">
        <v>283.5</v>
      </c>
      <c r="N25" s="3">
        <v>88.31</v>
      </c>
      <c r="O25" s="3">
        <v>3.4249999999999998</v>
      </c>
      <c r="P25" s="3">
        <v>2.1012269940000001</v>
      </c>
      <c r="Q25" s="3">
        <v>0.16300000000000001</v>
      </c>
      <c r="R25" s="3" t="s">
        <v>29</v>
      </c>
      <c r="S25" s="3">
        <v>91.734999999999999</v>
      </c>
      <c r="T25" s="3">
        <f t="shared" si="0"/>
        <v>8.4386626265060247</v>
      </c>
      <c r="U25" s="3">
        <f t="shared" si="1"/>
        <v>13.755020080321284</v>
      </c>
      <c r="V25" s="3">
        <f t="shared" si="2"/>
        <v>102.06502008032129</v>
      </c>
      <c r="W25" s="3">
        <f t="shared" si="3"/>
        <v>6.4202014598540149</v>
      </c>
    </row>
    <row r="26" spans="1:23" ht="15.75" x14ac:dyDescent="0.25">
      <c r="A26" s="3" t="s">
        <v>52</v>
      </c>
      <c r="B26" s="3" t="s">
        <v>24</v>
      </c>
      <c r="C26" s="3" t="s">
        <v>28</v>
      </c>
      <c r="D26" s="3">
        <v>51.46</v>
      </c>
      <c r="E26" s="3">
        <v>0.39879999999999999</v>
      </c>
      <c r="F26" s="3">
        <v>7.7497089999999996E-3</v>
      </c>
      <c r="G26" s="3"/>
      <c r="H26" s="3">
        <v>9.8711845730000007</v>
      </c>
      <c r="I26" s="3">
        <v>9.8711845730000007</v>
      </c>
      <c r="J26" s="3">
        <v>4.9429999999999996</v>
      </c>
      <c r="K26" s="3">
        <v>78.184693870000004</v>
      </c>
      <c r="L26" s="3">
        <v>8.1020408160000006</v>
      </c>
      <c r="M26" s="3">
        <v>617.20000000000005</v>
      </c>
      <c r="N26" s="3">
        <v>55.6</v>
      </c>
      <c r="O26" s="3">
        <v>2.113</v>
      </c>
      <c r="P26" s="3">
        <v>0.50190023800000005</v>
      </c>
      <c r="Q26" s="3">
        <v>0.42099999999999999</v>
      </c>
      <c r="R26" s="3" t="s">
        <v>29</v>
      </c>
      <c r="S26" s="3">
        <v>57.713000000000001</v>
      </c>
      <c r="T26" s="3">
        <f t="shared" si="0"/>
        <v>2.015663606425703</v>
      </c>
      <c r="U26" s="3">
        <f t="shared" si="1"/>
        <v>8.4859437751004023</v>
      </c>
      <c r="V26" s="3">
        <f t="shared" si="2"/>
        <v>64.085943775100404</v>
      </c>
      <c r="W26" s="3">
        <f t="shared" si="3"/>
        <v>6.5520113582584001</v>
      </c>
    </row>
    <row r="27" spans="1:23" ht="15.75" x14ac:dyDescent="0.25">
      <c r="A27" s="3" t="s">
        <v>53</v>
      </c>
      <c r="B27" s="3" t="s">
        <v>24</v>
      </c>
      <c r="C27" s="3" t="s">
        <v>28</v>
      </c>
      <c r="D27" s="3">
        <v>50.33</v>
      </c>
      <c r="E27" s="3">
        <v>0.1477</v>
      </c>
      <c r="F27" s="3">
        <v>2.934631E-3</v>
      </c>
      <c r="G27" s="3">
        <v>6.8569494119999996</v>
      </c>
      <c r="H27" s="3">
        <v>8.9169862870000003</v>
      </c>
      <c r="I27" s="3">
        <v>7.8869678499999996</v>
      </c>
      <c r="J27" s="3">
        <v>7.5220000000000002</v>
      </c>
      <c r="K27" s="3">
        <v>61.464591839999997</v>
      </c>
      <c r="L27" s="3">
        <v>6.369387755</v>
      </c>
      <c r="M27" s="3">
        <v>308</v>
      </c>
      <c r="N27" s="3">
        <v>104.4</v>
      </c>
      <c r="O27" s="3">
        <v>3.6720000000000002</v>
      </c>
      <c r="P27" s="3">
        <v>0.79308855300000003</v>
      </c>
      <c r="Q27" s="3">
        <v>0.46300000000000002</v>
      </c>
      <c r="R27" s="3" t="s">
        <v>26</v>
      </c>
      <c r="S27" s="3">
        <v>108.072</v>
      </c>
      <c r="T27" s="3">
        <f t="shared" si="0"/>
        <v>3.1850945903614458</v>
      </c>
      <c r="U27" s="3">
        <f t="shared" si="1"/>
        <v>14.746987951807229</v>
      </c>
      <c r="V27" s="3">
        <f t="shared" si="2"/>
        <v>119.14698795180723</v>
      </c>
      <c r="W27" s="3">
        <f t="shared" si="3"/>
        <v>7.079411764705883</v>
      </c>
    </row>
    <row r="28" spans="1:23" ht="15.75" x14ac:dyDescent="0.25">
      <c r="A28" s="3" t="s">
        <v>54</v>
      </c>
      <c r="B28" s="3" t="s">
        <v>24</v>
      </c>
      <c r="C28" s="3" t="s">
        <v>25</v>
      </c>
      <c r="D28" s="3">
        <v>55.04</v>
      </c>
      <c r="E28" s="3">
        <v>0.32740000000000002</v>
      </c>
      <c r="F28" s="3">
        <v>5.9484009999999999E-3</v>
      </c>
      <c r="G28" s="3">
        <v>14.56</v>
      </c>
      <c r="H28" s="3">
        <v>9.9138278619999998</v>
      </c>
      <c r="I28" s="3">
        <v>12.23691393</v>
      </c>
      <c r="J28" s="3">
        <v>6.46</v>
      </c>
      <c r="K28" s="3">
        <v>73.143061230000001</v>
      </c>
      <c r="L28" s="3">
        <v>7.5795918369999997</v>
      </c>
      <c r="M28" s="3">
        <v>835.2</v>
      </c>
      <c r="N28" s="3">
        <v>108.8</v>
      </c>
      <c r="O28" s="3">
        <v>3.3780000000000001</v>
      </c>
      <c r="P28" s="3">
        <v>0.52698908</v>
      </c>
      <c r="Q28" s="3">
        <v>0.64100000000000001</v>
      </c>
      <c r="R28" s="3" t="s">
        <v>26</v>
      </c>
      <c r="S28" s="3">
        <v>112.178</v>
      </c>
      <c r="T28" s="3">
        <f t="shared" si="0"/>
        <v>2.1164220080321283</v>
      </c>
      <c r="U28" s="3">
        <f t="shared" si="1"/>
        <v>13.566265060240964</v>
      </c>
      <c r="V28" s="3">
        <f t="shared" si="2"/>
        <v>122.36626506024096</v>
      </c>
      <c r="W28" s="3">
        <f t="shared" si="3"/>
        <v>8.0198934280639431</v>
      </c>
    </row>
    <row r="29" spans="1:23" ht="15.75" x14ac:dyDescent="0.25">
      <c r="A29" s="3" t="s">
        <v>55</v>
      </c>
      <c r="B29" s="3" t="s">
        <v>24</v>
      </c>
      <c r="C29" s="3" t="s">
        <v>28</v>
      </c>
      <c r="D29" s="3">
        <v>54.81</v>
      </c>
      <c r="E29" s="3">
        <v>0.43020000000000003</v>
      </c>
      <c r="F29" s="3">
        <v>7.8489330000000006E-3</v>
      </c>
      <c r="G29" s="3">
        <v>11.15</v>
      </c>
      <c r="H29" s="3">
        <v>10.79801737</v>
      </c>
      <c r="I29" s="3">
        <v>10.97400869</v>
      </c>
      <c r="J29" s="3">
        <v>5.2850000000000001</v>
      </c>
      <c r="K29" s="3">
        <v>160.80051019999999</v>
      </c>
      <c r="L29" s="3">
        <v>16.66326531</v>
      </c>
      <c r="M29" s="3">
        <v>1147</v>
      </c>
      <c r="N29" s="3">
        <v>69.27</v>
      </c>
      <c r="O29" s="3">
        <v>1.986</v>
      </c>
      <c r="P29" s="3">
        <v>0.23898917</v>
      </c>
      <c r="Q29" s="3">
        <v>0.83099999999999996</v>
      </c>
      <c r="R29" s="3" t="s">
        <v>29</v>
      </c>
      <c r="S29" s="3">
        <v>71.256</v>
      </c>
      <c r="T29" s="3">
        <f t="shared" si="0"/>
        <v>0.95979586345381529</v>
      </c>
      <c r="U29" s="3">
        <f t="shared" si="1"/>
        <v>7.975903614457831</v>
      </c>
      <c r="V29" s="3">
        <f t="shared" si="2"/>
        <v>77.245903614457831</v>
      </c>
      <c r="W29" s="3">
        <f t="shared" si="3"/>
        <v>8.6849093655589122</v>
      </c>
    </row>
    <row r="30" spans="1:23" ht="15.75" x14ac:dyDescent="0.25">
      <c r="A30" s="3" t="s">
        <v>56</v>
      </c>
      <c r="B30" s="3" t="s">
        <v>24</v>
      </c>
      <c r="C30" s="3" t="s">
        <v>25</v>
      </c>
      <c r="D30" s="3">
        <v>50.89</v>
      </c>
      <c r="E30" s="3">
        <v>0.40110000000000001</v>
      </c>
      <c r="F30" s="3">
        <v>7.8817060000000005E-3</v>
      </c>
      <c r="G30" s="3">
        <v>9.5299999999999994</v>
      </c>
      <c r="H30" s="3">
        <v>8.1206461799999996</v>
      </c>
      <c r="I30" s="3">
        <v>8.8253230899999995</v>
      </c>
      <c r="J30" s="3" t="s">
        <v>102</v>
      </c>
      <c r="K30" s="3">
        <v>199.755</v>
      </c>
      <c r="L30" s="3">
        <v>20.7</v>
      </c>
      <c r="M30" s="3">
        <v>1294</v>
      </c>
      <c r="N30" s="3">
        <v>142.5</v>
      </c>
      <c r="O30" s="3">
        <v>4.0839999999999996</v>
      </c>
      <c r="P30" s="3">
        <v>0.41004016100000001</v>
      </c>
      <c r="Q30" s="3">
        <v>0.996</v>
      </c>
      <c r="R30" s="3" t="s">
        <v>29</v>
      </c>
      <c r="S30" s="3">
        <v>146.584</v>
      </c>
      <c r="T30" s="3">
        <f t="shared" si="0"/>
        <v>1.6467476345381526</v>
      </c>
      <c r="U30" s="3">
        <f t="shared" si="1"/>
        <v>16.401606425702809</v>
      </c>
      <c r="V30" s="3">
        <f t="shared" si="2"/>
        <v>158.90160642570282</v>
      </c>
      <c r="W30" s="3">
        <f t="shared" si="3"/>
        <v>8.68817335945152</v>
      </c>
    </row>
    <row r="31" spans="1:23" ht="15.75" x14ac:dyDescent="0.25">
      <c r="A31" s="3" t="s">
        <v>57</v>
      </c>
      <c r="B31" s="3" t="s">
        <v>24</v>
      </c>
      <c r="C31" s="3" t="s">
        <v>25</v>
      </c>
      <c r="D31" s="3">
        <v>52.76</v>
      </c>
      <c r="E31" s="3">
        <v>0.36080000000000001</v>
      </c>
      <c r="F31" s="3">
        <v>6.8385140000000004E-3</v>
      </c>
      <c r="G31" s="3">
        <v>9.9350000000000005</v>
      </c>
      <c r="H31" s="3">
        <v>11.04</v>
      </c>
      <c r="I31" s="3">
        <v>10.487500000000001</v>
      </c>
      <c r="J31" s="3">
        <v>4.718</v>
      </c>
      <c r="K31" s="3">
        <v>84.880612240000005</v>
      </c>
      <c r="L31" s="3">
        <v>8.7959183670000005</v>
      </c>
      <c r="M31" s="3">
        <v>1046</v>
      </c>
      <c r="N31" s="3">
        <v>92.13</v>
      </c>
      <c r="O31" s="3">
        <v>2.306</v>
      </c>
      <c r="P31" s="3">
        <v>0.88692307699999995</v>
      </c>
      <c r="Q31" s="3">
        <v>0.26</v>
      </c>
      <c r="R31" s="3" t="s">
        <v>29</v>
      </c>
      <c r="S31" s="3">
        <v>94.436000000000007</v>
      </c>
      <c r="T31" s="3">
        <f t="shared" si="0"/>
        <v>3.5619400682730924</v>
      </c>
      <c r="U31" s="3">
        <f t="shared" si="1"/>
        <v>9.261044176706827</v>
      </c>
      <c r="V31" s="3">
        <f t="shared" si="2"/>
        <v>101.39104417670683</v>
      </c>
      <c r="W31" s="3">
        <f t="shared" si="3"/>
        <v>9.9481222896790982</v>
      </c>
    </row>
    <row r="32" spans="1:23" ht="15.75" x14ac:dyDescent="0.25">
      <c r="A32" s="3" t="s">
        <v>58</v>
      </c>
      <c r="B32" s="3" t="s">
        <v>24</v>
      </c>
      <c r="C32" s="3" t="s">
        <v>25</v>
      </c>
      <c r="D32" s="3">
        <v>55.7</v>
      </c>
      <c r="E32" s="3">
        <v>0.46439999999999998</v>
      </c>
      <c r="F32" s="3">
        <v>8.337522E-3</v>
      </c>
      <c r="G32" s="3">
        <v>10.82</v>
      </c>
      <c r="H32" s="3">
        <v>9.1050000000000004</v>
      </c>
      <c r="I32" s="3">
        <v>9.9625000000000004</v>
      </c>
      <c r="J32" s="3">
        <v>4.9359999999999999</v>
      </c>
      <c r="K32" s="3">
        <v>115.8984694</v>
      </c>
      <c r="L32" s="3">
        <v>12.010204079999999</v>
      </c>
      <c r="M32" s="3">
        <v>1350</v>
      </c>
      <c r="N32" s="3">
        <v>156.5</v>
      </c>
      <c r="O32" s="3">
        <v>3.556</v>
      </c>
      <c r="P32" s="3">
        <v>0.54207317099999996</v>
      </c>
      <c r="Q32" s="3">
        <v>0.65600000000000003</v>
      </c>
      <c r="R32" s="3" t="s">
        <v>26</v>
      </c>
      <c r="S32" s="3">
        <v>160.05600000000001</v>
      </c>
      <c r="T32" s="3">
        <f t="shared" si="0"/>
        <v>2.1770006867469878</v>
      </c>
      <c r="U32" s="3">
        <f t="shared" si="1"/>
        <v>14.281124497991968</v>
      </c>
      <c r="V32" s="3">
        <f t="shared" si="2"/>
        <v>170.78112449799198</v>
      </c>
      <c r="W32" s="3">
        <f t="shared" si="3"/>
        <v>10.958520809898763</v>
      </c>
    </row>
    <row r="33" spans="1:23" ht="15.75" x14ac:dyDescent="0.25">
      <c r="A33" s="3" t="s">
        <v>59</v>
      </c>
      <c r="B33" s="3" t="s">
        <v>24</v>
      </c>
      <c r="C33" s="3" t="s">
        <v>25</v>
      </c>
      <c r="D33" s="3">
        <v>53.65</v>
      </c>
      <c r="E33" s="3">
        <v>0.23419999999999999</v>
      </c>
      <c r="F33" s="3">
        <v>4.3653310000000001E-3</v>
      </c>
      <c r="G33" s="3">
        <v>9.2190460000000005</v>
      </c>
      <c r="H33" s="3">
        <v>10.75587103</v>
      </c>
      <c r="I33" s="3">
        <v>9.9874585150000001</v>
      </c>
      <c r="J33" s="3">
        <v>6.6139999999999999</v>
      </c>
      <c r="K33" s="3">
        <v>82.714285709999999</v>
      </c>
      <c r="L33" s="3">
        <v>8.5714285710000002</v>
      </c>
      <c r="M33" s="3">
        <v>576.4</v>
      </c>
      <c r="N33" s="3">
        <v>115.2</v>
      </c>
      <c r="O33" s="3">
        <v>1.7230000000000001</v>
      </c>
      <c r="P33" s="3">
        <v>0.490883191</v>
      </c>
      <c r="Q33" s="3">
        <v>0.35099999999999998</v>
      </c>
      <c r="R33" s="3" t="s">
        <v>26</v>
      </c>
      <c r="S33" s="3">
        <v>116.923</v>
      </c>
      <c r="T33" s="3">
        <f t="shared" si="0"/>
        <v>1.971418437751004</v>
      </c>
      <c r="U33" s="3">
        <f t="shared" si="1"/>
        <v>6.9196787148594385</v>
      </c>
      <c r="V33" s="3">
        <f t="shared" si="2"/>
        <v>122.11967871485945</v>
      </c>
      <c r="W33" s="3">
        <f t="shared" si="3"/>
        <v>16.648171793383632</v>
      </c>
    </row>
    <row r="34" spans="1:23" ht="15.75" x14ac:dyDescent="0.25">
      <c r="A34" s="3" t="s">
        <v>60</v>
      </c>
      <c r="B34" s="3" t="s">
        <v>24</v>
      </c>
      <c r="C34" s="3" t="s">
        <v>25</v>
      </c>
      <c r="D34" s="3">
        <v>51.14</v>
      </c>
      <c r="E34" s="3">
        <v>0.38069999999999998</v>
      </c>
      <c r="F34" s="3">
        <v>7.4442709999999997E-3</v>
      </c>
      <c r="G34" s="3">
        <v>6.4960000000000004</v>
      </c>
      <c r="H34" s="3">
        <v>11.05</v>
      </c>
      <c r="I34" s="3">
        <v>8.7729999999999997</v>
      </c>
      <c r="J34" s="3">
        <v>4.8879999999999999</v>
      </c>
      <c r="K34" s="3">
        <v>143.0760204</v>
      </c>
      <c r="L34" s="3">
        <v>14.826530610000001</v>
      </c>
      <c r="M34" s="3">
        <v>1190</v>
      </c>
      <c r="N34" s="3">
        <v>128.19999999999999</v>
      </c>
      <c r="O34" s="3">
        <v>1.8959999999999999</v>
      </c>
      <c r="P34" s="3">
        <v>0.56597014899999998</v>
      </c>
      <c r="Q34" s="3">
        <v>0.33500000000000002</v>
      </c>
      <c r="R34" s="3" t="s">
        <v>29</v>
      </c>
      <c r="S34" s="3">
        <v>130.096</v>
      </c>
      <c r="T34" s="3">
        <f t="shared" si="0"/>
        <v>2.2729724859437752</v>
      </c>
      <c r="U34" s="3">
        <f t="shared" si="1"/>
        <v>7.6144578313253009</v>
      </c>
      <c r="V34" s="3">
        <f t="shared" si="2"/>
        <v>135.81445783132529</v>
      </c>
      <c r="W34" s="3">
        <f t="shared" si="3"/>
        <v>16.83639240506329</v>
      </c>
    </row>
    <row r="35" spans="1:23" ht="15.75" x14ac:dyDescent="0.25">
      <c r="A35" s="3" t="s">
        <v>61</v>
      </c>
      <c r="B35" s="3" t="s">
        <v>24</v>
      </c>
      <c r="C35" s="3" t="s">
        <v>28</v>
      </c>
      <c r="D35" s="3">
        <v>53.96</v>
      </c>
      <c r="E35" s="3">
        <v>0.51990000000000003</v>
      </c>
      <c r="F35" s="3">
        <v>9.6349150000000008E-3</v>
      </c>
      <c r="G35" s="3">
        <v>9.2780135329999993</v>
      </c>
      <c r="H35" s="3">
        <v>9.3261381110000006</v>
      </c>
      <c r="I35" s="3">
        <v>9.3020758220000008</v>
      </c>
      <c r="J35" s="3">
        <v>4.4109999999999996</v>
      </c>
      <c r="K35" s="3">
        <v>103.7867347</v>
      </c>
      <c r="L35" s="3">
        <v>10.755102040000001</v>
      </c>
      <c r="M35" s="3">
        <v>1034</v>
      </c>
      <c r="N35" s="3">
        <v>149.80000000000001</v>
      </c>
      <c r="O35" s="3">
        <v>1.819</v>
      </c>
      <c r="P35" s="3">
        <v>0.44802955700000002</v>
      </c>
      <c r="Q35" s="3">
        <v>0.40600000000000003</v>
      </c>
      <c r="R35" s="3" t="s">
        <v>26</v>
      </c>
      <c r="S35" s="3">
        <v>151.619</v>
      </c>
      <c r="T35" s="3">
        <f t="shared" si="0"/>
        <v>1.7993154899598394</v>
      </c>
      <c r="U35" s="3">
        <f t="shared" si="1"/>
        <v>7.3052208835341368</v>
      </c>
      <c r="V35" s="3">
        <f t="shared" si="2"/>
        <v>157.10522088353414</v>
      </c>
      <c r="W35" s="3">
        <f t="shared" si="3"/>
        <v>20.505882352941178</v>
      </c>
    </row>
    <row r="36" spans="1:23" ht="15.75" x14ac:dyDescent="0.25">
      <c r="A36" s="3" t="s">
        <v>62</v>
      </c>
      <c r="B36" s="3" t="s">
        <v>24</v>
      </c>
      <c r="C36" s="3" t="s">
        <v>28</v>
      </c>
      <c r="D36" s="3">
        <v>54.25</v>
      </c>
      <c r="E36" s="3">
        <v>0.51770000000000005</v>
      </c>
      <c r="F36" s="3">
        <v>9.5428570000000001E-3</v>
      </c>
      <c r="G36" s="3">
        <v>10.12957224</v>
      </c>
      <c r="H36" s="3">
        <v>9.2224974090000007</v>
      </c>
      <c r="I36" s="3">
        <v>9.6760348250000003</v>
      </c>
      <c r="J36" s="3">
        <v>3.2069999999999999</v>
      </c>
      <c r="K36" s="3">
        <v>147.0935714</v>
      </c>
      <c r="L36" s="3">
        <v>15.24285714</v>
      </c>
      <c r="M36" s="3">
        <v>1079</v>
      </c>
      <c r="N36" s="3">
        <v>118.9</v>
      </c>
      <c r="O36" s="3">
        <v>1.415</v>
      </c>
      <c r="P36" s="3">
        <v>0.13804878100000001</v>
      </c>
      <c r="Q36" s="3">
        <v>1.0249999999999999</v>
      </c>
      <c r="R36" s="3" t="s">
        <v>29</v>
      </c>
      <c r="S36" s="3">
        <v>120.315</v>
      </c>
      <c r="T36" s="3">
        <f t="shared" si="0"/>
        <v>0.55441277510040166</v>
      </c>
      <c r="U36" s="3">
        <f t="shared" si="1"/>
        <v>5.6827309236947796</v>
      </c>
      <c r="V36" s="3">
        <f t="shared" si="2"/>
        <v>124.58273092369478</v>
      </c>
      <c r="W36" s="3">
        <f t="shared" si="3"/>
        <v>20.923038869257951</v>
      </c>
    </row>
    <row r="37" spans="1:23" ht="15.75" x14ac:dyDescent="0.25">
      <c r="A37" s="3" t="s">
        <v>63</v>
      </c>
      <c r="B37" s="3" t="s">
        <v>24</v>
      </c>
      <c r="C37" s="3" t="s">
        <v>28</v>
      </c>
      <c r="D37" s="3">
        <v>54.92</v>
      </c>
      <c r="E37" s="3">
        <v>0.37730000000000002</v>
      </c>
      <c r="F37" s="3">
        <v>6.8699929999999996E-3</v>
      </c>
      <c r="G37" s="3">
        <v>11.41</v>
      </c>
      <c r="H37" s="3">
        <v>10.773322220000001</v>
      </c>
      <c r="I37" s="3">
        <v>11.09166111</v>
      </c>
      <c r="J37" s="3">
        <v>7.3970000000000002</v>
      </c>
      <c r="K37" s="3">
        <v>94.983571429999998</v>
      </c>
      <c r="L37" s="3">
        <v>9.8428571429999998</v>
      </c>
      <c r="M37" s="3">
        <v>1535</v>
      </c>
      <c r="N37" s="3">
        <v>143.6</v>
      </c>
      <c r="O37" s="3">
        <v>1.595</v>
      </c>
      <c r="P37" s="3">
        <v>0.38997555</v>
      </c>
      <c r="Q37" s="3">
        <v>0.40899999999999997</v>
      </c>
      <c r="R37" s="3" t="s">
        <v>29</v>
      </c>
      <c r="S37" s="3">
        <v>145.19499999999999</v>
      </c>
      <c r="T37" s="3">
        <f t="shared" si="0"/>
        <v>1.5661668674698794</v>
      </c>
      <c r="U37" s="3">
        <f t="shared" si="1"/>
        <v>6.4056224899598391</v>
      </c>
      <c r="V37" s="3">
        <f t="shared" si="2"/>
        <v>150.00562248995982</v>
      </c>
      <c r="W37" s="3">
        <f t="shared" si="3"/>
        <v>22.41780564263323</v>
      </c>
    </row>
    <row r="38" spans="1:23" ht="15.75" x14ac:dyDescent="0.25">
      <c r="A38" s="3" t="s">
        <v>64</v>
      </c>
      <c r="B38" s="3" t="s">
        <v>24</v>
      </c>
      <c r="C38" s="3" t="s">
        <v>25</v>
      </c>
      <c r="D38" s="3">
        <v>55.3</v>
      </c>
      <c r="E38" s="3">
        <v>0.45169999999999999</v>
      </c>
      <c r="F38" s="3">
        <v>8.1681740000000003E-3</v>
      </c>
      <c r="G38" s="3">
        <v>8.98</v>
      </c>
      <c r="H38" s="3">
        <v>8.9340602489999998</v>
      </c>
      <c r="I38" s="3">
        <v>8.9570301249999993</v>
      </c>
      <c r="J38" s="3">
        <v>3.6709999999999998</v>
      </c>
      <c r="K38" s="3">
        <v>133.54418369999999</v>
      </c>
      <c r="L38" s="3">
        <v>13.83877551</v>
      </c>
      <c r="M38" s="3">
        <v>1202</v>
      </c>
      <c r="N38" s="3">
        <v>166.8</v>
      </c>
      <c r="O38" s="3">
        <v>1.2549999999999999</v>
      </c>
      <c r="P38" s="3">
        <v>0.76524390200000003</v>
      </c>
      <c r="Q38" s="3">
        <v>0.16400000000000001</v>
      </c>
      <c r="R38" s="3" t="s">
        <v>29</v>
      </c>
      <c r="S38" s="3">
        <v>168.05500000000001</v>
      </c>
      <c r="T38" s="3">
        <f t="shared" si="0"/>
        <v>3.0732686827309239</v>
      </c>
      <c r="U38" s="3">
        <f t="shared" si="1"/>
        <v>5.0401606425702807</v>
      </c>
      <c r="V38" s="3">
        <f t="shared" si="2"/>
        <v>171.84016064257028</v>
      </c>
      <c r="W38" s="3">
        <f t="shared" si="3"/>
        <v>33.094183266932276</v>
      </c>
    </row>
    <row r="39" spans="1:23" ht="15.75" x14ac:dyDescent="0.25">
      <c r="A39" s="3" t="s">
        <v>65</v>
      </c>
      <c r="B39" s="3" t="s">
        <v>24</v>
      </c>
      <c r="C39" s="3" t="s">
        <v>25</v>
      </c>
      <c r="D39" s="3">
        <v>57.83</v>
      </c>
      <c r="E39" s="3">
        <v>0.48759999999999998</v>
      </c>
      <c r="F39" s="3">
        <v>8.4316100000000008E-3</v>
      </c>
      <c r="G39" s="3">
        <v>7.8159999999999998</v>
      </c>
      <c r="H39" s="3">
        <v>11.52</v>
      </c>
      <c r="I39" s="3">
        <v>9.6679999999999993</v>
      </c>
      <c r="J39" s="3">
        <v>5.2919999999999998</v>
      </c>
      <c r="K39" s="3">
        <v>139.72806130000001</v>
      </c>
      <c r="L39" s="3">
        <v>14.479591839999999</v>
      </c>
      <c r="M39" s="3">
        <v>1185</v>
      </c>
      <c r="N39" s="3">
        <v>141.19999999999999</v>
      </c>
      <c r="O39" s="3">
        <v>0.84599999999999997</v>
      </c>
      <c r="P39" s="3">
        <v>0.38108108099999999</v>
      </c>
      <c r="Q39" s="3">
        <v>0.222</v>
      </c>
      <c r="R39" s="3" t="s">
        <v>29</v>
      </c>
      <c r="S39" s="3">
        <v>142.04599999999999</v>
      </c>
      <c r="T39" s="3">
        <f t="shared" si="0"/>
        <v>1.5304461084337349</v>
      </c>
      <c r="U39" s="3">
        <f t="shared" si="1"/>
        <v>3.3975903614457832</v>
      </c>
      <c r="V39" s="3">
        <f t="shared" si="2"/>
        <v>144.59759036144578</v>
      </c>
      <c r="W39" s="3">
        <f t="shared" si="3"/>
        <v>41.558865248226944</v>
      </c>
    </row>
    <row r="40" spans="1:23" ht="15.75" x14ac:dyDescent="0.25">
      <c r="A40" s="3" t="s">
        <v>66</v>
      </c>
      <c r="B40" s="3" t="s">
        <v>24</v>
      </c>
      <c r="C40" s="3" t="s">
        <v>28</v>
      </c>
      <c r="D40" s="3">
        <v>51.81</v>
      </c>
      <c r="E40" s="3">
        <v>0.34110000000000001</v>
      </c>
      <c r="F40" s="3">
        <v>6.5836710000000001E-3</v>
      </c>
      <c r="G40" s="3">
        <v>8.0990000000000002</v>
      </c>
      <c r="H40" s="3" t="s">
        <v>102</v>
      </c>
      <c r="I40" s="3">
        <v>8.0990000000000002</v>
      </c>
      <c r="J40" s="3">
        <v>5.5129999999999999</v>
      </c>
      <c r="K40" s="3">
        <v>91.084183670000002</v>
      </c>
      <c r="L40" s="3">
        <v>9.4387755099999993</v>
      </c>
      <c r="M40" s="3">
        <v>1063</v>
      </c>
      <c r="N40" s="3">
        <v>47.18</v>
      </c>
      <c r="O40" s="3">
        <v>0.21</v>
      </c>
      <c r="P40" s="3">
        <v>0.17213114800000001</v>
      </c>
      <c r="Q40" s="3">
        <v>0.122</v>
      </c>
      <c r="R40" s="3" t="s">
        <v>29</v>
      </c>
      <c r="S40" s="3">
        <v>47.39</v>
      </c>
      <c r="T40" s="3">
        <f t="shared" si="0"/>
        <v>0.69128975100401613</v>
      </c>
      <c r="U40" s="3">
        <f t="shared" si="1"/>
        <v>0.84337349397590355</v>
      </c>
      <c r="V40" s="3">
        <f t="shared" si="2"/>
        <v>48.023373493975903</v>
      </c>
      <c r="W40" s="3">
        <f t="shared" si="3"/>
        <v>55.942</v>
      </c>
    </row>
    <row r="41" spans="1:23" ht="15.75" x14ac:dyDescent="0.25">
      <c r="A41" s="3" t="s">
        <v>67</v>
      </c>
      <c r="B41" s="3" t="s">
        <v>24</v>
      </c>
      <c r="C41" s="3" t="s">
        <v>28</v>
      </c>
      <c r="D41" s="3">
        <v>56.87</v>
      </c>
      <c r="E41" s="3">
        <v>0.43309999999999998</v>
      </c>
      <c r="F41" s="3">
        <v>7.6156150000000001E-3</v>
      </c>
      <c r="G41" s="3">
        <v>8.9031269040000005</v>
      </c>
      <c r="H41" s="3">
        <v>10.85884312</v>
      </c>
      <c r="I41" s="3">
        <v>9.880985012</v>
      </c>
      <c r="J41" s="3">
        <v>5.2640000000000002</v>
      </c>
      <c r="K41" s="3">
        <v>197.1947959</v>
      </c>
      <c r="L41" s="3">
        <v>20.434693880000001</v>
      </c>
      <c r="M41" s="3">
        <v>1509</v>
      </c>
      <c r="N41" s="3">
        <v>127.5</v>
      </c>
      <c r="O41" s="3">
        <v>0.22900000000000001</v>
      </c>
      <c r="P41" s="3">
        <v>0.43207547200000002</v>
      </c>
      <c r="Q41" s="3">
        <v>5.2999999999999999E-2</v>
      </c>
      <c r="R41" s="3" t="s">
        <v>29</v>
      </c>
      <c r="S41" s="3">
        <v>127.729</v>
      </c>
      <c r="T41" s="3">
        <f t="shared" si="0"/>
        <v>1.7352428594377511</v>
      </c>
      <c r="U41" s="3">
        <f t="shared" si="1"/>
        <v>0.91967871485943775</v>
      </c>
      <c r="V41" s="3">
        <f t="shared" si="2"/>
        <v>128.41967871485943</v>
      </c>
      <c r="W41" s="3">
        <f t="shared" si="3"/>
        <v>138.63537117903931</v>
      </c>
    </row>
    <row r="42" spans="1:23" ht="15.75" x14ac:dyDescent="0.25">
      <c r="A42" s="4" t="s">
        <v>107</v>
      </c>
      <c r="B42" s="4"/>
      <c r="C42" s="4"/>
      <c r="D42" s="4">
        <f>AVERAGE(D2:D41)</f>
        <v>53.535750000000007</v>
      </c>
      <c r="E42" s="4">
        <f t="shared" ref="E42:V42" si="4">AVERAGE(E2:E41)</f>
        <v>0.3872549999999999</v>
      </c>
      <c r="F42" s="4">
        <f t="shared" si="4"/>
        <v>7.1894357749999974E-3</v>
      </c>
      <c r="G42" s="4">
        <f t="shared" si="4"/>
        <v>9.5071109143589716</v>
      </c>
      <c r="H42" s="4">
        <f t="shared" si="4"/>
        <v>10.104719498868421</v>
      </c>
      <c r="I42" s="4">
        <f t="shared" si="4"/>
        <v>9.7800432277500011</v>
      </c>
      <c r="J42" s="4">
        <f t="shared" si="4"/>
        <v>5.3269743589743594</v>
      </c>
      <c r="K42" s="4">
        <f t="shared" si="4"/>
        <v>129.97146810999999</v>
      </c>
      <c r="L42" s="4">
        <f t="shared" si="4"/>
        <v>13.468545918425002</v>
      </c>
      <c r="M42" s="4">
        <f t="shared" si="4"/>
        <v>929.63499999999999</v>
      </c>
      <c r="N42" s="4">
        <f>AVERAGE(N3:N41)</f>
        <v>89.026410256410244</v>
      </c>
      <c r="O42" s="4">
        <f t="shared" si="4"/>
        <v>7.2970500000000031</v>
      </c>
      <c r="P42" s="4">
        <f t="shared" si="4"/>
        <v>0.67962480655000002</v>
      </c>
      <c r="Q42" s="4">
        <f t="shared" si="4"/>
        <v>1.0757750000000001</v>
      </c>
      <c r="R42" s="4"/>
      <c r="S42" s="4">
        <f>AVERAGE(S3:S41)</f>
        <v>96.156461538461514</v>
      </c>
      <c r="T42" s="4">
        <f t="shared" si="4"/>
        <v>2.7294168937751011</v>
      </c>
      <c r="U42" s="4">
        <f t="shared" si="4"/>
        <v>29.305421686746978</v>
      </c>
      <c r="V42" s="4">
        <f t="shared" si="4"/>
        <v>115.94367168674698</v>
      </c>
      <c r="W42" s="4">
        <f>AVERAGE(W3:W41)</f>
        <v>12.50618770443919</v>
      </c>
    </row>
    <row r="43" spans="1:23" ht="15.75" x14ac:dyDescent="0.25">
      <c r="A43" s="4" t="s">
        <v>106</v>
      </c>
      <c r="B43" s="4"/>
      <c r="C43" s="4"/>
      <c r="D43" s="4">
        <f>_xlfn.STDEV.S(D2:D41)</f>
        <v>2.4921588700027399</v>
      </c>
      <c r="E43" s="4">
        <f t="shared" ref="E43:W43" si="5">_xlfn.STDEV.S(E2:E41)</f>
        <v>0.1044888166019305</v>
      </c>
      <c r="F43" s="4">
        <f t="shared" si="5"/>
        <v>1.7774211504912E-3</v>
      </c>
      <c r="G43" s="4">
        <f t="shared" si="5"/>
        <v>1.9249207841367644</v>
      </c>
      <c r="H43" s="4">
        <f t="shared" si="5"/>
        <v>0.88016118868433468</v>
      </c>
      <c r="I43" s="4">
        <f t="shared" si="5"/>
        <v>1.0091171927806251</v>
      </c>
      <c r="J43" s="4">
        <f t="shared" si="5"/>
        <v>1.0215979610698473</v>
      </c>
      <c r="K43" s="4">
        <f t="shared" si="5"/>
        <v>51.896834144489169</v>
      </c>
      <c r="L43" s="4">
        <f t="shared" si="5"/>
        <v>5.3779102741937743</v>
      </c>
      <c r="M43" s="4">
        <f t="shared" si="5"/>
        <v>332.87419241262734</v>
      </c>
      <c r="N43" s="4">
        <f t="shared" si="5"/>
        <v>42.09797387703221</v>
      </c>
      <c r="O43" s="4">
        <f t="shared" si="5"/>
        <v>7.8497906878839592</v>
      </c>
      <c r="P43" s="4">
        <f t="shared" si="5"/>
        <v>0.36175954546339079</v>
      </c>
      <c r="Q43" s="4">
        <f t="shared" si="5"/>
        <v>1.0502125667008602</v>
      </c>
      <c r="R43" s="4"/>
      <c r="S43" s="4">
        <f>_xlfn.STDEV.S(S3:S41)</f>
        <v>37.499035096250175</v>
      </c>
      <c r="T43" s="4">
        <f t="shared" si="5"/>
        <v>1.4528495801742598</v>
      </c>
      <c r="U43" s="4">
        <f t="shared" si="5"/>
        <v>31.525263806762904</v>
      </c>
      <c r="V43" s="4">
        <f t="shared" si="5"/>
        <v>41.185243936142442</v>
      </c>
      <c r="W43" s="4">
        <f t="shared" si="5"/>
        <v>23.707064489239929</v>
      </c>
    </row>
    <row r="44" spans="1:23" ht="15.75" x14ac:dyDescent="0.25">
      <c r="A44" s="4" t="s">
        <v>108</v>
      </c>
      <c r="B44" s="4"/>
      <c r="C44" s="4"/>
      <c r="D44" s="4">
        <v>40</v>
      </c>
      <c r="E44" s="4">
        <v>40</v>
      </c>
      <c r="F44" s="4">
        <v>40</v>
      </c>
      <c r="G44" s="4">
        <v>40</v>
      </c>
      <c r="H44" s="4">
        <v>38</v>
      </c>
      <c r="I44" s="4">
        <v>40</v>
      </c>
      <c r="J44" s="4">
        <v>39</v>
      </c>
      <c r="K44" s="4">
        <v>40</v>
      </c>
      <c r="L44" s="4">
        <v>40</v>
      </c>
      <c r="M44" s="4">
        <v>40</v>
      </c>
      <c r="N44" s="4">
        <v>39</v>
      </c>
      <c r="O44" s="4">
        <v>40</v>
      </c>
      <c r="P44" s="4">
        <v>40</v>
      </c>
      <c r="Q44" s="4">
        <v>40</v>
      </c>
      <c r="R44" s="4"/>
      <c r="S44" s="4">
        <v>39</v>
      </c>
      <c r="T44" s="4">
        <v>40</v>
      </c>
      <c r="U44" s="4">
        <v>40</v>
      </c>
      <c r="V44" s="4">
        <v>40</v>
      </c>
      <c r="W44" s="4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0B168-6BFB-48F4-B750-3A79B29F276D}">
  <dimension ref="A1:W40"/>
  <sheetViews>
    <sheetView topLeftCell="M1" workbookViewId="0">
      <pane ySplit="1" topLeftCell="A35" activePane="bottomLeft" state="frozen"/>
      <selection pane="bottomLeft" activeCell="P49" sqref="P49"/>
    </sheetView>
  </sheetViews>
  <sheetFormatPr defaultRowHeight="15" x14ac:dyDescent="0.25"/>
  <cols>
    <col min="1" max="1" width="10.42578125" bestFit="1" customWidth="1"/>
    <col min="2" max="2" width="12.85546875" bestFit="1" customWidth="1"/>
    <col min="3" max="3" width="4.140625" bestFit="1" customWidth="1"/>
    <col min="4" max="4" width="16.140625" bestFit="1" customWidth="1"/>
    <col min="5" max="5" width="9.5703125" bestFit="1" customWidth="1"/>
    <col min="6" max="6" width="19.28515625" bestFit="1" customWidth="1"/>
    <col min="7" max="9" width="13.7109375" bestFit="1" customWidth="1"/>
    <col min="10" max="10" width="8.85546875" bestFit="1" customWidth="1"/>
    <col min="11" max="11" width="16.5703125" bestFit="1" customWidth="1"/>
    <col min="12" max="12" width="24.85546875" bestFit="1" customWidth="1"/>
    <col min="13" max="13" width="18.140625" bestFit="1" customWidth="1"/>
    <col min="14" max="14" width="18" bestFit="1" customWidth="1"/>
    <col min="15" max="15" width="14.5703125" bestFit="1" customWidth="1"/>
    <col min="16" max="16" width="13.7109375" bestFit="1" customWidth="1"/>
    <col min="17" max="17" width="17.85546875" bestFit="1" customWidth="1"/>
    <col min="18" max="18" width="12.7109375" bestFit="1" customWidth="1"/>
    <col min="19" max="19" width="15" bestFit="1" customWidth="1"/>
    <col min="20" max="20" width="22.85546875" bestFit="1" customWidth="1"/>
    <col min="21" max="21" width="21.85546875" bestFit="1" customWidth="1"/>
    <col min="22" max="22" width="26.140625" bestFit="1" customWidth="1"/>
    <col min="23" max="23" width="29.85546875" bestFit="1" customWidth="1"/>
  </cols>
  <sheetData>
    <row r="1" spans="1:23" ht="15.7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</row>
    <row r="2" spans="1:23" ht="15.75" x14ac:dyDescent="0.25">
      <c r="A2" s="3" t="s">
        <v>68</v>
      </c>
      <c r="B2" s="3" t="s">
        <v>69</v>
      </c>
      <c r="C2" s="3" t="s">
        <v>28</v>
      </c>
      <c r="D2" s="3">
        <v>54.61</v>
      </c>
      <c r="E2" s="3">
        <v>0.45639999999999997</v>
      </c>
      <c r="F2" s="3">
        <v>8.3574440000000003E-3</v>
      </c>
      <c r="G2" s="3">
        <v>10.79</v>
      </c>
      <c r="H2" s="3" t="s">
        <v>102</v>
      </c>
      <c r="I2" s="3">
        <v>10.79</v>
      </c>
      <c r="J2" s="3">
        <v>5.0759999999999996</v>
      </c>
      <c r="K2" s="3">
        <v>224.41173470000001</v>
      </c>
      <c r="L2" s="3">
        <v>23.255102040000001</v>
      </c>
      <c r="M2" s="3">
        <v>1251</v>
      </c>
      <c r="N2" s="3">
        <v>55.16</v>
      </c>
      <c r="O2" s="3">
        <v>31.67</v>
      </c>
      <c r="P2" s="3">
        <v>1.4259342639999999</v>
      </c>
      <c r="Q2" s="3">
        <v>2.2210000000000001</v>
      </c>
      <c r="R2" s="3" t="s">
        <v>29</v>
      </c>
      <c r="S2" s="3">
        <v>86.83</v>
      </c>
      <c r="T2" s="3">
        <f t="shared" ref="T2:T25" si="0">P2/0.249</f>
        <v>5.726643630522088</v>
      </c>
      <c r="U2" s="3">
        <f t="shared" ref="U2:U25" si="1">O2/0.249</f>
        <v>127.18875502008032</v>
      </c>
      <c r="V2" s="3">
        <f t="shared" ref="V2:V25" si="2">U2+N2</f>
        <v>182.34875502008032</v>
      </c>
      <c r="W2" s="3">
        <f t="shared" ref="W2:W25" si="3">N2/U2</f>
        <v>0.43368613830123143</v>
      </c>
    </row>
    <row r="3" spans="1:23" ht="15.75" x14ac:dyDescent="0.25">
      <c r="A3" s="3" t="s">
        <v>70</v>
      </c>
      <c r="B3" s="3" t="s">
        <v>69</v>
      </c>
      <c r="C3" s="3" t="s">
        <v>25</v>
      </c>
      <c r="D3" s="3">
        <v>49.75</v>
      </c>
      <c r="E3" s="3">
        <v>0.32040000000000002</v>
      </c>
      <c r="F3" s="3">
        <v>6.4402010000000004E-3</v>
      </c>
      <c r="G3" s="3">
        <v>8.6887132440000006</v>
      </c>
      <c r="H3" s="3">
        <v>9.6451349240000006</v>
      </c>
      <c r="I3" s="3">
        <v>9.1669240839999997</v>
      </c>
      <c r="J3" s="3">
        <v>4.5679999999999996</v>
      </c>
      <c r="K3" s="3">
        <v>65.679081629999999</v>
      </c>
      <c r="L3" s="3">
        <v>6.8061224490000001</v>
      </c>
      <c r="M3" s="3">
        <v>698.5</v>
      </c>
      <c r="N3" s="3">
        <v>112.8</v>
      </c>
      <c r="O3" s="3">
        <v>31.31</v>
      </c>
      <c r="P3" s="3">
        <v>0.338999567</v>
      </c>
      <c r="Q3" s="3">
        <v>9.2360000000000007</v>
      </c>
      <c r="R3" s="3" t="s">
        <v>29</v>
      </c>
      <c r="S3" s="3">
        <v>144.11000000000001</v>
      </c>
      <c r="T3" s="3">
        <f t="shared" si="0"/>
        <v>1.3614440441767068</v>
      </c>
      <c r="U3" s="3">
        <f t="shared" si="1"/>
        <v>125.7429718875502</v>
      </c>
      <c r="V3" s="3">
        <f t="shared" si="2"/>
        <v>238.54297188755021</v>
      </c>
      <c r="W3" s="3">
        <f t="shared" si="3"/>
        <v>0.89706802938358354</v>
      </c>
    </row>
    <row r="4" spans="1:23" ht="15.75" x14ac:dyDescent="0.25">
      <c r="A4" s="3" t="s">
        <v>71</v>
      </c>
      <c r="B4" s="3" t="s">
        <v>69</v>
      </c>
      <c r="C4" s="3" t="s">
        <v>28</v>
      </c>
      <c r="D4" s="3">
        <v>54.17</v>
      </c>
      <c r="E4" s="3">
        <v>0.52010000000000001</v>
      </c>
      <c r="F4" s="3">
        <v>9.6012549999999995E-3</v>
      </c>
      <c r="G4" s="3">
        <v>9.3680000000000003</v>
      </c>
      <c r="H4" s="3">
        <v>7.5229999999999997</v>
      </c>
      <c r="I4" s="3">
        <v>8.4454999999999991</v>
      </c>
      <c r="J4" s="3">
        <v>6.3559999999999999</v>
      </c>
      <c r="K4" s="3">
        <v>65.147346940000006</v>
      </c>
      <c r="L4" s="3">
        <v>6.7510204079999996</v>
      </c>
      <c r="M4" s="3">
        <v>854.8</v>
      </c>
      <c r="N4" s="3">
        <v>104.7</v>
      </c>
      <c r="O4" s="3">
        <v>20.010000000000002</v>
      </c>
      <c r="P4" s="3">
        <v>0.95879252500000001</v>
      </c>
      <c r="Q4" s="3">
        <v>2.0870000000000002</v>
      </c>
      <c r="R4" s="3" t="s">
        <v>29</v>
      </c>
      <c r="S4" s="3">
        <v>124.71</v>
      </c>
      <c r="T4" s="3">
        <f t="shared" si="0"/>
        <v>3.8505723895582329</v>
      </c>
      <c r="U4" s="3">
        <f t="shared" si="1"/>
        <v>80.361445783132538</v>
      </c>
      <c r="V4" s="3">
        <f t="shared" si="2"/>
        <v>185.06144578313254</v>
      </c>
      <c r="W4" s="3">
        <f t="shared" si="3"/>
        <v>1.302863568215892</v>
      </c>
    </row>
    <row r="5" spans="1:23" ht="15.75" x14ac:dyDescent="0.25">
      <c r="A5" s="3" t="s">
        <v>72</v>
      </c>
      <c r="B5" s="3" t="s">
        <v>69</v>
      </c>
      <c r="C5" s="3" t="s">
        <v>25</v>
      </c>
      <c r="D5" s="3">
        <v>56.76</v>
      </c>
      <c r="E5" s="3">
        <v>0.37430000000000002</v>
      </c>
      <c r="F5" s="3">
        <v>6.5944330000000002E-3</v>
      </c>
      <c r="G5" s="3">
        <v>10.64</v>
      </c>
      <c r="H5" s="3">
        <v>9.7869852969999993</v>
      </c>
      <c r="I5" s="3">
        <v>10.213492649999999</v>
      </c>
      <c r="J5" s="3">
        <v>4.6239999999999997</v>
      </c>
      <c r="K5" s="3">
        <v>178.13112240000001</v>
      </c>
      <c r="L5" s="3">
        <v>18.459183670000002</v>
      </c>
      <c r="M5" s="3">
        <v>930.8</v>
      </c>
      <c r="N5" s="3">
        <v>108.8</v>
      </c>
      <c r="O5" s="3">
        <v>16.57</v>
      </c>
      <c r="P5" s="3">
        <v>0.93827859599999996</v>
      </c>
      <c r="Q5" s="3">
        <v>1.766</v>
      </c>
      <c r="R5" s="3" t="s">
        <v>29</v>
      </c>
      <c r="S5" s="3">
        <v>125.37</v>
      </c>
      <c r="T5" s="3">
        <f t="shared" si="0"/>
        <v>3.7681871325301204</v>
      </c>
      <c r="U5" s="3">
        <f t="shared" si="1"/>
        <v>66.54618473895583</v>
      </c>
      <c r="V5" s="3">
        <f t="shared" si="2"/>
        <v>175.34618473895583</v>
      </c>
      <c r="W5" s="3">
        <f t="shared" si="3"/>
        <v>1.6349547374773685</v>
      </c>
    </row>
    <row r="6" spans="1:23" ht="15.75" x14ac:dyDescent="0.25">
      <c r="A6" s="3" t="s">
        <v>73</v>
      </c>
      <c r="B6" s="3" t="s">
        <v>69</v>
      </c>
      <c r="C6" s="3" t="s">
        <v>28</v>
      </c>
      <c r="D6" s="3">
        <v>50.13</v>
      </c>
      <c r="E6" s="3">
        <v>0.39800000000000002</v>
      </c>
      <c r="F6" s="3">
        <v>7.9393580000000005E-3</v>
      </c>
      <c r="G6" s="3">
        <v>9.6679999999999993</v>
      </c>
      <c r="H6" s="3">
        <v>9.6971209189999996</v>
      </c>
      <c r="I6" s="3">
        <v>9.6825604599999995</v>
      </c>
      <c r="J6" s="3">
        <v>3.4980000000000002</v>
      </c>
      <c r="K6" s="3">
        <v>131.2596939</v>
      </c>
      <c r="L6" s="3">
        <v>13.602040819999999</v>
      </c>
      <c r="M6" s="3">
        <v>884.1</v>
      </c>
      <c r="N6" s="3">
        <v>119.1</v>
      </c>
      <c r="O6" s="3">
        <v>17.66</v>
      </c>
      <c r="P6" s="3">
        <v>1.7129000969999999</v>
      </c>
      <c r="Q6" s="3">
        <v>1.0309999999999999</v>
      </c>
      <c r="R6" s="3" t="s">
        <v>29</v>
      </c>
      <c r="S6" s="3">
        <v>136.76</v>
      </c>
      <c r="T6" s="3">
        <f t="shared" si="0"/>
        <v>6.8791168554216862</v>
      </c>
      <c r="U6" s="3">
        <f t="shared" si="1"/>
        <v>70.92369477911646</v>
      </c>
      <c r="V6" s="3">
        <f t="shared" si="2"/>
        <v>190.02369477911645</v>
      </c>
      <c r="W6" s="3">
        <f t="shared" si="3"/>
        <v>1.6792695356738392</v>
      </c>
    </row>
    <row r="7" spans="1:23" ht="15.75" x14ac:dyDescent="0.25">
      <c r="A7" s="3" t="s">
        <v>74</v>
      </c>
      <c r="B7" s="3" t="s">
        <v>69</v>
      </c>
      <c r="C7" s="3" t="s">
        <v>25</v>
      </c>
      <c r="D7" s="3">
        <v>58.52</v>
      </c>
      <c r="E7" s="3">
        <v>0.59589999999999999</v>
      </c>
      <c r="F7" s="3">
        <v>1.0182843E-2</v>
      </c>
      <c r="G7" s="3">
        <v>9.1300000000000008</v>
      </c>
      <c r="H7" s="3">
        <v>8.2460000000000004</v>
      </c>
      <c r="I7" s="3">
        <v>8.6880000000000006</v>
      </c>
      <c r="J7" s="3">
        <v>3.9209999999999998</v>
      </c>
      <c r="K7" s="3">
        <v>74.108061230000004</v>
      </c>
      <c r="L7" s="3">
        <v>7.6795918370000003</v>
      </c>
      <c r="M7" s="3">
        <v>1271</v>
      </c>
      <c r="N7" s="3">
        <v>134.80000000000001</v>
      </c>
      <c r="O7" s="3">
        <v>14.07</v>
      </c>
      <c r="P7" s="3">
        <v>0.37802256899999997</v>
      </c>
      <c r="Q7" s="3">
        <v>3.722</v>
      </c>
      <c r="R7" s="3" t="s">
        <v>29</v>
      </c>
      <c r="S7" s="3">
        <v>148.87</v>
      </c>
      <c r="T7" s="3">
        <f t="shared" si="0"/>
        <v>1.5181629277108433</v>
      </c>
      <c r="U7" s="3">
        <f t="shared" si="1"/>
        <v>56.506024096385545</v>
      </c>
      <c r="V7" s="3">
        <f t="shared" si="2"/>
        <v>191.30602409638556</v>
      </c>
      <c r="W7" s="3">
        <f t="shared" si="3"/>
        <v>2.385586353944563</v>
      </c>
    </row>
    <row r="8" spans="1:23" ht="15.75" x14ac:dyDescent="0.25">
      <c r="A8" s="3" t="s">
        <v>75</v>
      </c>
      <c r="B8" s="3" t="s">
        <v>69</v>
      </c>
      <c r="C8" s="3" t="s">
        <v>28</v>
      </c>
      <c r="D8" s="3">
        <v>50.55</v>
      </c>
      <c r="E8" s="3">
        <v>0.30590000000000001</v>
      </c>
      <c r="F8" s="3">
        <v>6.0514339999999996E-3</v>
      </c>
      <c r="G8" s="3">
        <v>9.4849999999999994</v>
      </c>
      <c r="H8" s="3">
        <v>9.8209999999999997</v>
      </c>
      <c r="I8" s="3">
        <v>9.6530000000000005</v>
      </c>
      <c r="J8" s="3">
        <v>6.6429999999999998</v>
      </c>
      <c r="K8" s="3">
        <v>145.5377551</v>
      </c>
      <c r="L8" s="3">
        <v>15.08163265</v>
      </c>
      <c r="M8" s="3">
        <v>875.2</v>
      </c>
      <c r="N8" s="3">
        <v>54.84</v>
      </c>
      <c r="O8" s="3">
        <v>5.681</v>
      </c>
      <c r="P8" s="3">
        <v>0.30298666699999999</v>
      </c>
      <c r="Q8" s="3">
        <v>1.875</v>
      </c>
      <c r="R8" s="3" t="s">
        <v>29</v>
      </c>
      <c r="S8" s="3">
        <v>60.521000000000001</v>
      </c>
      <c r="T8" s="3">
        <f t="shared" si="0"/>
        <v>1.216813923694779</v>
      </c>
      <c r="U8" s="3">
        <f t="shared" si="1"/>
        <v>22.815261044176708</v>
      </c>
      <c r="V8" s="3">
        <f t="shared" si="2"/>
        <v>77.655261044176711</v>
      </c>
      <c r="W8" s="3">
        <f t="shared" si="3"/>
        <v>2.4036542862172152</v>
      </c>
    </row>
    <row r="9" spans="1:23" ht="15.75" x14ac:dyDescent="0.25">
      <c r="A9" s="3" t="s">
        <v>76</v>
      </c>
      <c r="B9" s="3" t="s">
        <v>69</v>
      </c>
      <c r="C9" s="3" t="s">
        <v>28</v>
      </c>
      <c r="D9" s="3">
        <v>50.87</v>
      </c>
      <c r="E9" s="3">
        <v>0.46100000000000002</v>
      </c>
      <c r="F9" s="3">
        <v>9.0623160000000008E-3</v>
      </c>
      <c r="G9" s="3">
        <v>10.36</v>
      </c>
      <c r="H9" s="3">
        <v>9.0139999999999993</v>
      </c>
      <c r="I9" s="3">
        <v>9.6869999999999994</v>
      </c>
      <c r="J9" s="3">
        <v>5.1070000000000002</v>
      </c>
      <c r="K9" s="3">
        <v>178.13112240000001</v>
      </c>
      <c r="L9" s="3">
        <v>18.459183670000002</v>
      </c>
      <c r="M9" s="3">
        <v>538.1</v>
      </c>
      <c r="N9" s="3">
        <v>58.67</v>
      </c>
      <c r="O9" s="3">
        <v>5.851</v>
      </c>
      <c r="P9" s="3">
        <v>0.42801755699999999</v>
      </c>
      <c r="Q9" s="3">
        <v>1.367</v>
      </c>
      <c r="R9" s="3" t="s">
        <v>29</v>
      </c>
      <c r="S9" s="3">
        <v>64.521000000000001</v>
      </c>
      <c r="T9" s="3">
        <f t="shared" si="0"/>
        <v>1.7189460120481928</v>
      </c>
      <c r="U9" s="3">
        <f t="shared" si="1"/>
        <v>23.497991967871485</v>
      </c>
      <c r="V9" s="3">
        <f t="shared" si="2"/>
        <v>82.167991967871487</v>
      </c>
      <c r="W9" s="3">
        <f t="shared" si="3"/>
        <v>2.496809092462827</v>
      </c>
    </row>
    <row r="10" spans="1:23" ht="15.75" x14ac:dyDescent="0.25">
      <c r="A10" s="3" t="s">
        <v>77</v>
      </c>
      <c r="B10" s="3" t="s">
        <v>69</v>
      </c>
      <c r="C10" s="3" t="s">
        <v>28</v>
      </c>
      <c r="D10" s="3">
        <v>52.37</v>
      </c>
      <c r="E10" s="3">
        <v>0.37409999999999999</v>
      </c>
      <c r="F10" s="3">
        <v>7.1434030000000004E-3</v>
      </c>
      <c r="G10" s="3">
        <v>8.6662357209999996</v>
      </c>
      <c r="H10" s="3">
        <v>10.947019539999999</v>
      </c>
      <c r="I10" s="3">
        <v>9.8066276309999996</v>
      </c>
      <c r="J10" s="3">
        <v>3.5880000000000001</v>
      </c>
      <c r="K10" s="3">
        <v>92.620306130000003</v>
      </c>
      <c r="L10" s="3">
        <v>9.5979591840000005</v>
      </c>
      <c r="M10" s="3">
        <v>708.4</v>
      </c>
      <c r="N10" s="3">
        <v>44.46</v>
      </c>
      <c r="O10" s="3">
        <v>4.2969999999999997</v>
      </c>
      <c r="P10" s="3">
        <v>0.37203463199999998</v>
      </c>
      <c r="Q10" s="3">
        <v>1.155</v>
      </c>
      <c r="R10" s="3" t="s">
        <v>29</v>
      </c>
      <c r="S10" s="3">
        <v>48.756999999999998</v>
      </c>
      <c r="T10" s="3">
        <f t="shared" si="0"/>
        <v>1.4941149879518072</v>
      </c>
      <c r="U10" s="3">
        <f t="shared" si="1"/>
        <v>17.257028112449799</v>
      </c>
      <c r="V10" s="3">
        <f t="shared" si="2"/>
        <v>61.717028112449796</v>
      </c>
      <c r="W10" s="3">
        <f t="shared" si="3"/>
        <v>2.576341633697929</v>
      </c>
    </row>
    <row r="11" spans="1:23" ht="15.75" x14ac:dyDescent="0.25">
      <c r="A11" s="3" t="s">
        <v>78</v>
      </c>
      <c r="B11" s="3" t="s">
        <v>69</v>
      </c>
      <c r="C11" s="3" t="s">
        <v>25</v>
      </c>
      <c r="D11" s="3">
        <v>57.06</v>
      </c>
      <c r="E11" s="3">
        <v>0.50149999999999995</v>
      </c>
      <c r="F11" s="3">
        <v>8.7889939999999996E-3</v>
      </c>
      <c r="G11" s="3">
        <v>8.1750000000000007</v>
      </c>
      <c r="H11" s="3">
        <v>3.2269999999999999</v>
      </c>
      <c r="I11" s="3">
        <v>5.7009999999999996</v>
      </c>
      <c r="J11" s="3">
        <v>4.1589999999999998</v>
      </c>
      <c r="K11" s="3">
        <v>100.24183669999999</v>
      </c>
      <c r="L11" s="3">
        <v>10.3877551</v>
      </c>
      <c r="M11" s="3">
        <v>1229</v>
      </c>
      <c r="N11" s="3">
        <v>171.9</v>
      </c>
      <c r="O11" s="3">
        <v>14.88</v>
      </c>
      <c r="P11" s="3">
        <v>0.496</v>
      </c>
      <c r="Q11" s="3">
        <v>3</v>
      </c>
      <c r="R11" s="3" t="s">
        <v>29</v>
      </c>
      <c r="S11" s="3">
        <v>186.78</v>
      </c>
      <c r="T11" s="3">
        <f t="shared" si="0"/>
        <v>1.9919678714859437</v>
      </c>
      <c r="U11" s="3">
        <f t="shared" si="1"/>
        <v>59.759036144578317</v>
      </c>
      <c r="V11" s="3">
        <f t="shared" si="2"/>
        <v>231.65903614457832</v>
      </c>
      <c r="W11" s="3">
        <f t="shared" si="3"/>
        <v>2.8765524193548386</v>
      </c>
    </row>
    <row r="12" spans="1:23" ht="15.75" x14ac:dyDescent="0.25">
      <c r="A12" s="3" t="s">
        <v>79</v>
      </c>
      <c r="B12" s="3" t="s">
        <v>69</v>
      </c>
      <c r="C12" s="3" t="s">
        <v>28</v>
      </c>
      <c r="D12" s="3">
        <v>54.68</v>
      </c>
      <c r="E12" s="3">
        <v>0.43219999999999997</v>
      </c>
      <c r="F12" s="3">
        <v>7.9041700000000003E-3</v>
      </c>
      <c r="G12" s="3">
        <v>9.8620000000000001</v>
      </c>
      <c r="H12" s="3">
        <v>9.7045368780000008</v>
      </c>
      <c r="I12" s="3">
        <v>9.7832684390000004</v>
      </c>
      <c r="J12" s="3">
        <v>4.165</v>
      </c>
      <c r="K12" s="3">
        <v>66.309285709999997</v>
      </c>
      <c r="L12" s="3">
        <v>6.871428571</v>
      </c>
      <c r="M12" s="3">
        <v>657.1</v>
      </c>
      <c r="N12" s="3">
        <v>32.4</v>
      </c>
      <c r="O12" s="3">
        <v>2.3239999999999998</v>
      </c>
      <c r="P12" s="3">
        <v>0.214986124</v>
      </c>
      <c r="Q12" s="3">
        <v>1.081</v>
      </c>
      <c r="R12" s="3" t="s">
        <v>29</v>
      </c>
      <c r="S12" s="3">
        <v>34.723999999999997</v>
      </c>
      <c r="T12" s="3">
        <f t="shared" si="0"/>
        <v>0.8633980883534137</v>
      </c>
      <c r="U12" s="3">
        <f t="shared" si="1"/>
        <v>9.3333333333333321</v>
      </c>
      <c r="V12" s="3">
        <f t="shared" si="2"/>
        <v>41.733333333333334</v>
      </c>
      <c r="W12" s="3">
        <f t="shared" si="3"/>
        <v>3.4714285714285715</v>
      </c>
    </row>
    <row r="13" spans="1:23" ht="15.75" x14ac:dyDescent="0.25">
      <c r="A13" s="3" t="s">
        <v>80</v>
      </c>
      <c r="B13" s="3" t="s">
        <v>69</v>
      </c>
      <c r="C13" s="3" t="s">
        <v>28</v>
      </c>
      <c r="D13" s="3">
        <v>45.66</v>
      </c>
      <c r="E13" s="3">
        <v>0.24690000000000001</v>
      </c>
      <c r="F13" s="3">
        <v>5.4073589999999996E-3</v>
      </c>
      <c r="G13" s="3" t="s">
        <v>102</v>
      </c>
      <c r="H13" s="3">
        <v>7.5372912210000003</v>
      </c>
      <c r="I13" s="3">
        <v>7.5372912210000003</v>
      </c>
      <c r="J13" s="3">
        <v>2.4470000000000001</v>
      </c>
      <c r="K13" s="3">
        <v>37.22142857</v>
      </c>
      <c r="L13" s="3">
        <v>3.8571428569999999</v>
      </c>
      <c r="M13" s="3">
        <v>839.5</v>
      </c>
      <c r="N13" s="3">
        <v>56.6</v>
      </c>
      <c r="O13" s="3">
        <v>4.0449999999999999</v>
      </c>
      <c r="P13" s="3">
        <v>0.217006438</v>
      </c>
      <c r="Q13" s="3">
        <v>1.8640000000000001</v>
      </c>
      <c r="R13" s="3" t="s">
        <v>26</v>
      </c>
      <c r="S13" s="3">
        <v>60.645000000000003</v>
      </c>
      <c r="T13" s="3">
        <f t="shared" si="0"/>
        <v>0.87151179919678712</v>
      </c>
      <c r="U13" s="3">
        <f t="shared" si="1"/>
        <v>16.244979919678716</v>
      </c>
      <c r="V13" s="3">
        <f t="shared" si="2"/>
        <v>72.844979919678721</v>
      </c>
      <c r="W13" s="3">
        <f t="shared" si="3"/>
        <v>3.4841532756489491</v>
      </c>
    </row>
    <row r="14" spans="1:23" ht="15.75" x14ac:dyDescent="0.25">
      <c r="A14" s="3" t="s">
        <v>81</v>
      </c>
      <c r="B14" s="3" t="s">
        <v>69</v>
      </c>
      <c r="C14" s="3" t="s">
        <v>28</v>
      </c>
      <c r="D14" s="3">
        <v>51.94</v>
      </c>
      <c r="E14" s="3">
        <v>0.4698</v>
      </c>
      <c r="F14" s="3">
        <v>9.0450519999999996E-3</v>
      </c>
      <c r="G14" s="3">
        <v>7.1479999999999997</v>
      </c>
      <c r="H14" s="3">
        <v>8.3379999999999992</v>
      </c>
      <c r="I14" s="3">
        <v>7.7430000000000003</v>
      </c>
      <c r="J14" s="3">
        <v>4.3689999999999998</v>
      </c>
      <c r="K14" s="3">
        <v>136.10438769999999</v>
      </c>
      <c r="L14" s="3">
        <v>14.10408163</v>
      </c>
      <c r="M14" s="3">
        <v>967.8</v>
      </c>
      <c r="N14" s="3">
        <v>95.04</v>
      </c>
      <c r="O14" s="3">
        <v>5.9459999999999997</v>
      </c>
      <c r="P14" s="3">
        <v>0.40698151999999999</v>
      </c>
      <c r="Q14" s="3">
        <v>1.4610000000000001</v>
      </c>
      <c r="R14" s="3" t="s">
        <v>29</v>
      </c>
      <c r="S14" s="3">
        <v>100.986</v>
      </c>
      <c r="T14" s="3">
        <f t="shared" si="0"/>
        <v>1.6344639357429718</v>
      </c>
      <c r="U14" s="3">
        <f t="shared" si="1"/>
        <v>23.879518072289155</v>
      </c>
      <c r="V14" s="3">
        <f t="shared" si="2"/>
        <v>118.91951807228916</v>
      </c>
      <c r="W14" s="3">
        <f t="shared" si="3"/>
        <v>3.9799798183652881</v>
      </c>
    </row>
    <row r="15" spans="1:23" ht="15.75" x14ac:dyDescent="0.25">
      <c r="A15" s="3" t="s">
        <v>82</v>
      </c>
      <c r="B15" s="3" t="s">
        <v>69</v>
      </c>
      <c r="C15" s="3" t="s">
        <v>28</v>
      </c>
      <c r="D15" s="3">
        <v>55.67</v>
      </c>
      <c r="E15" s="3">
        <v>0.46510000000000001</v>
      </c>
      <c r="F15" s="3">
        <v>8.3545900000000003E-3</v>
      </c>
      <c r="G15" s="3">
        <v>10.72</v>
      </c>
      <c r="H15" s="3">
        <v>8.1451237889999994</v>
      </c>
      <c r="I15" s="3">
        <v>9.4325618949999992</v>
      </c>
      <c r="J15" s="3">
        <v>5.0270000000000001</v>
      </c>
      <c r="K15" s="3">
        <v>94.747244899999998</v>
      </c>
      <c r="L15" s="3">
        <v>9.8183673470000006</v>
      </c>
      <c r="M15" s="3">
        <v>1140</v>
      </c>
      <c r="N15" s="3">
        <v>113.4</v>
      </c>
      <c r="O15" s="3">
        <v>6.96</v>
      </c>
      <c r="P15" s="3">
        <v>0.192</v>
      </c>
      <c r="Q15" s="3">
        <v>3.625</v>
      </c>
      <c r="R15" s="3" t="s">
        <v>29</v>
      </c>
      <c r="S15" s="3">
        <v>120.36</v>
      </c>
      <c r="T15" s="3">
        <f t="shared" si="0"/>
        <v>0.77108433734939763</v>
      </c>
      <c r="U15" s="3">
        <f t="shared" si="1"/>
        <v>27.951807228915662</v>
      </c>
      <c r="V15" s="3">
        <f t="shared" si="2"/>
        <v>141.35180722891567</v>
      </c>
      <c r="W15" s="3">
        <f t="shared" si="3"/>
        <v>4.0569827586206904</v>
      </c>
    </row>
    <row r="16" spans="1:23" ht="15.75" x14ac:dyDescent="0.25">
      <c r="A16" s="3" t="s">
        <v>83</v>
      </c>
      <c r="B16" s="3" t="s">
        <v>69</v>
      </c>
      <c r="C16" s="3" t="s">
        <v>25</v>
      </c>
      <c r="D16" s="3">
        <v>51.84</v>
      </c>
      <c r="E16" s="3">
        <v>0.25509999999999999</v>
      </c>
      <c r="F16" s="3">
        <v>4.9209099999999997E-3</v>
      </c>
      <c r="G16" s="3">
        <v>9.9160000000000004</v>
      </c>
      <c r="H16" s="3">
        <v>9.9139999999999997</v>
      </c>
      <c r="I16" s="3">
        <v>9.9149999999999991</v>
      </c>
      <c r="J16" s="3">
        <v>6.0629999999999997</v>
      </c>
      <c r="K16" s="3">
        <v>156.72387760000001</v>
      </c>
      <c r="L16" s="3">
        <v>16.240816330000001</v>
      </c>
      <c r="M16" s="3">
        <v>962</v>
      </c>
      <c r="N16" s="3">
        <v>67.47</v>
      </c>
      <c r="O16" s="3">
        <v>3.4809999999999999</v>
      </c>
      <c r="P16" s="3">
        <v>0.16800193099999999</v>
      </c>
      <c r="Q16" s="3">
        <v>2.0720000000000001</v>
      </c>
      <c r="R16" s="3" t="s">
        <v>29</v>
      </c>
      <c r="S16" s="3">
        <v>70.950999999999993</v>
      </c>
      <c r="T16" s="3">
        <f t="shared" si="0"/>
        <v>0.67470655020080317</v>
      </c>
      <c r="U16" s="3">
        <f t="shared" si="1"/>
        <v>13.979919678714859</v>
      </c>
      <c r="V16" s="3">
        <f t="shared" si="2"/>
        <v>81.449919678714863</v>
      </c>
      <c r="W16" s="3">
        <f t="shared" si="3"/>
        <v>4.8262079862108589</v>
      </c>
    </row>
    <row r="17" spans="1:23" ht="15.75" x14ac:dyDescent="0.25">
      <c r="A17" s="3" t="s">
        <v>84</v>
      </c>
      <c r="B17" s="3" t="s">
        <v>69</v>
      </c>
      <c r="C17" s="3" t="s">
        <v>25</v>
      </c>
      <c r="D17" s="3">
        <v>41.03</v>
      </c>
      <c r="E17" s="3">
        <v>0.34670000000000001</v>
      </c>
      <c r="F17" s="3">
        <v>8.4499150000000006E-3</v>
      </c>
      <c r="G17" s="3">
        <v>9.2989999999999995</v>
      </c>
      <c r="H17" s="3">
        <v>8.6649999999999991</v>
      </c>
      <c r="I17" s="3">
        <v>8.9819999999999993</v>
      </c>
      <c r="J17" s="3">
        <v>4.6980000000000004</v>
      </c>
      <c r="K17" s="3">
        <v>69.992040810000006</v>
      </c>
      <c r="L17" s="3">
        <v>7.2530612239999996</v>
      </c>
      <c r="M17" s="3">
        <v>802.5</v>
      </c>
      <c r="N17" s="3">
        <v>75.150000000000006</v>
      </c>
      <c r="O17" s="3">
        <v>3.5830000000000002</v>
      </c>
      <c r="P17" s="3">
        <v>0.31402278700000003</v>
      </c>
      <c r="Q17" s="3">
        <v>1.141</v>
      </c>
      <c r="R17" s="3" t="s">
        <v>29</v>
      </c>
      <c r="S17" s="3">
        <v>78.733000000000004</v>
      </c>
      <c r="T17" s="3">
        <f t="shared" si="0"/>
        <v>1.2611356907630522</v>
      </c>
      <c r="U17" s="3">
        <f t="shared" si="1"/>
        <v>14.389558232931728</v>
      </c>
      <c r="V17" s="3">
        <f t="shared" si="2"/>
        <v>89.539558232931739</v>
      </c>
      <c r="W17" s="3">
        <f t="shared" si="3"/>
        <v>5.222536980184203</v>
      </c>
    </row>
    <row r="18" spans="1:23" ht="15.75" x14ac:dyDescent="0.25">
      <c r="A18" s="3" t="s">
        <v>85</v>
      </c>
      <c r="B18" s="3" t="s">
        <v>69</v>
      </c>
      <c r="C18" s="3" t="s">
        <v>25</v>
      </c>
      <c r="D18" s="3">
        <v>60.21</v>
      </c>
      <c r="E18" s="3">
        <v>0.50890000000000002</v>
      </c>
      <c r="F18" s="3">
        <v>8.4520840000000003E-3</v>
      </c>
      <c r="G18" s="3">
        <v>8.2102646529999994</v>
      </c>
      <c r="H18" s="3">
        <v>10.503692340000001</v>
      </c>
      <c r="I18" s="3">
        <v>9.3569784970000001</v>
      </c>
      <c r="J18" s="3">
        <v>4.3600000000000003</v>
      </c>
      <c r="K18" s="3">
        <v>161.4504081</v>
      </c>
      <c r="L18" s="3">
        <v>16.730612239999999</v>
      </c>
      <c r="M18" s="3">
        <v>983.5</v>
      </c>
      <c r="N18" s="3">
        <v>126.8</v>
      </c>
      <c r="O18" s="3">
        <v>5.4740000000000002</v>
      </c>
      <c r="P18" s="3">
        <v>0.48701067599999998</v>
      </c>
      <c r="Q18" s="3">
        <v>1.1240000000000001</v>
      </c>
      <c r="R18" s="3" t="s">
        <v>29</v>
      </c>
      <c r="S18" s="3">
        <v>132.274</v>
      </c>
      <c r="T18" s="3">
        <f t="shared" si="0"/>
        <v>1.9558661686746988</v>
      </c>
      <c r="U18" s="3">
        <f t="shared" si="1"/>
        <v>21.983935742971887</v>
      </c>
      <c r="V18" s="3">
        <f t="shared" si="2"/>
        <v>148.78393574297189</v>
      </c>
      <c r="W18" s="3">
        <f t="shared" si="3"/>
        <v>5.7678480087687252</v>
      </c>
    </row>
    <row r="19" spans="1:23" ht="15.75" x14ac:dyDescent="0.25">
      <c r="A19" s="3" t="s">
        <v>86</v>
      </c>
      <c r="B19" s="3" t="s">
        <v>69</v>
      </c>
      <c r="C19" s="3" t="s">
        <v>25</v>
      </c>
      <c r="D19" s="3">
        <v>57.34</v>
      </c>
      <c r="E19" s="3">
        <v>0.59840000000000004</v>
      </c>
      <c r="F19" s="3">
        <v>1.0435995999999999E-2</v>
      </c>
      <c r="G19" s="3">
        <v>7.2989157730000001</v>
      </c>
      <c r="H19" s="3">
        <v>9.5260008860000003</v>
      </c>
      <c r="I19" s="3">
        <v>8.4124583299999998</v>
      </c>
      <c r="J19" s="3">
        <v>3.1059999999999999</v>
      </c>
      <c r="K19" s="3">
        <v>5.3961224540000003</v>
      </c>
      <c r="L19" s="3">
        <v>0.55918367400000002</v>
      </c>
      <c r="M19" s="3">
        <v>1443</v>
      </c>
      <c r="N19" s="3">
        <v>106.8</v>
      </c>
      <c r="O19" s="3">
        <v>4.1120000000000001</v>
      </c>
      <c r="P19" s="3">
        <v>0.14701465899999999</v>
      </c>
      <c r="Q19" s="3">
        <v>2.7970000000000002</v>
      </c>
      <c r="R19" s="3" t="s">
        <v>26</v>
      </c>
      <c r="S19" s="3">
        <v>110.91200000000001</v>
      </c>
      <c r="T19" s="3">
        <f t="shared" si="0"/>
        <v>0.59042031726907629</v>
      </c>
      <c r="U19" s="3">
        <f t="shared" si="1"/>
        <v>16.514056224899598</v>
      </c>
      <c r="V19" s="3">
        <f t="shared" si="2"/>
        <v>123.31405622489959</v>
      </c>
      <c r="W19" s="3">
        <f t="shared" si="3"/>
        <v>6.4672178988326845</v>
      </c>
    </row>
    <row r="20" spans="1:23" ht="15.75" x14ac:dyDescent="0.25">
      <c r="A20" s="3" t="s">
        <v>87</v>
      </c>
      <c r="B20" s="3" t="s">
        <v>69</v>
      </c>
      <c r="C20" s="3" t="s">
        <v>28</v>
      </c>
      <c r="D20" s="3">
        <v>54.02</v>
      </c>
      <c r="E20" s="3">
        <v>0.33400000000000002</v>
      </c>
      <c r="F20" s="3">
        <v>6.1828949999999999E-3</v>
      </c>
      <c r="G20" s="3" t="s">
        <v>102</v>
      </c>
      <c r="H20" s="3">
        <v>10.24</v>
      </c>
      <c r="I20" s="3">
        <v>10.24</v>
      </c>
      <c r="J20" s="3">
        <v>5.5949999999999998</v>
      </c>
      <c r="K20" s="3">
        <v>0</v>
      </c>
      <c r="L20" s="3">
        <v>0</v>
      </c>
      <c r="M20" s="3">
        <v>486.6</v>
      </c>
      <c r="N20" s="3">
        <v>52.25</v>
      </c>
      <c r="O20" s="3">
        <v>1.98</v>
      </c>
      <c r="P20" s="3">
        <v>0.26400000000000001</v>
      </c>
      <c r="Q20" s="3">
        <v>0.75</v>
      </c>
      <c r="R20" s="3" t="s">
        <v>26</v>
      </c>
      <c r="S20" s="3">
        <v>54.23</v>
      </c>
      <c r="T20" s="3">
        <f t="shared" si="0"/>
        <v>1.0602409638554218</v>
      </c>
      <c r="U20" s="3">
        <f t="shared" si="1"/>
        <v>7.9518072289156629</v>
      </c>
      <c r="V20" s="3">
        <f t="shared" si="2"/>
        <v>60.201807228915662</v>
      </c>
      <c r="W20" s="3">
        <f t="shared" si="3"/>
        <v>6.5708333333333329</v>
      </c>
    </row>
    <row r="21" spans="1:23" ht="15.75" x14ac:dyDescent="0.25">
      <c r="A21" s="3" t="s">
        <v>88</v>
      </c>
      <c r="B21" s="3" t="s">
        <v>69</v>
      </c>
      <c r="C21" s="3" t="s">
        <v>25</v>
      </c>
      <c r="D21" s="3">
        <v>58.54</v>
      </c>
      <c r="E21" s="3">
        <v>0.36580000000000001</v>
      </c>
      <c r="F21" s="3">
        <v>6.2487189999999998E-3</v>
      </c>
      <c r="G21" s="3">
        <v>9.9254515699999999</v>
      </c>
      <c r="H21" s="3">
        <v>10.270226709999999</v>
      </c>
      <c r="I21" s="3">
        <v>10.09783914</v>
      </c>
      <c r="J21" s="3">
        <v>5.6760000000000002</v>
      </c>
      <c r="K21" s="3">
        <v>62.567448980000002</v>
      </c>
      <c r="L21" s="3">
        <v>6.4836734690000002</v>
      </c>
      <c r="M21" s="3">
        <v>991.4</v>
      </c>
      <c r="N21" s="3">
        <v>82.16</v>
      </c>
      <c r="O21" s="3">
        <v>3.016</v>
      </c>
      <c r="P21" s="3">
        <v>0.17097505700000001</v>
      </c>
      <c r="Q21" s="3">
        <v>1.764</v>
      </c>
      <c r="R21" s="3" t="s">
        <v>29</v>
      </c>
      <c r="S21" s="3">
        <v>85.176000000000002</v>
      </c>
      <c r="T21" s="3">
        <f t="shared" si="0"/>
        <v>0.68664681526104421</v>
      </c>
      <c r="U21" s="3">
        <f t="shared" si="1"/>
        <v>12.112449799196787</v>
      </c>
      <c r="V21" s="3">
        <f t="shared" si="2"/>
        <v>94.272449799196778</v>
      </c>
      <c r="W21" s="3">
        <f t="shared" si="3"/>
        <v>6.7831034482758623</v>
      </c>
    </row>
    <row r="22" spans="1:23" ht="15.75" x14ac:dyDescent="0.25">
      <c r="A22" s="3" t="s">
        <v>89</v>
      </c>
      <c r="B22" s="3" t="s">
        <v>69</v>
      </c>
      <c r="C22" s="3" t="s">
        <v>28</v>
      </c>
      <c r="D22" s="3">
        <v>56.13</v>
      </c>
      <c r="E22" s="3">
        <v>0.67469999999999997</v>
      </c>
      <c r="F22" s="3">
        <v>1.2020309999999999E-2</v>
      </c>
      <c r="G22" s="3">
        <v>7.5819999999999999</v>
      </c>
      <c r="H22" s="3">
        <v>8.2303708140000005</v>
      </c>
      <c r="I22" s="3">
        <v>7.9061854069999997</v>
      </c>
      <c r="J22" s="3">
        <v>2.7080000000000002</v>
      </c>
      <c r="K22" s="3">
        <v>273.25255099999998</v>
      </c>
      <c r="L22" s="3">
        <v>28.316326530000001</v>
      </c>
      <c r="M22" s="3">
        <v>1099</v>
      </c>
      <c r="N22" s="3">
        <v>187.3</v>
      </c>
      <c r="O22" s="3">
        <v>6.6890000000000001</v>
      </c>
      <c r="P22" s="3">
        <v>0.35298152999999999</v>
      </c>
      <c r="Q22" s="3">
        <v>1.895</v>
      </c>
      <c r="R22" s="3" t="s">
        <v>29</v>
      </c>
      <c r="S22" s="3">
        <v>193.989</v>
      </c>
      <c r="T22" s="3">
        <f t="shared" si="0"/>
        <v>1.4175965060240963</v>
      </c>
      <c r="U22" s="3">
        <f t="shared" si="1"/>
        <v>26.863453815261046</v>
      </c>
      <c r="V22" s="3">
        <f t="shared" si="2"/>
        <v>214.16345381526105</v>
      </c>
      <c r="W22" s="3">
        <f t="shared" si="3"/>
        <v>6.9722978023620872</v>
      </c>
    </row>
    <row r="23" spans="1:23" ht="15.75" x14ac:dyDescent="0.25">
      <c r="A23" s="3" t="s">
        <v>90</v>
      </c>
      <c r="B23" s="3" t="s">
        <v>69</v>
      </c>
      <c r="C23" s="3" t="s">
        <v>25</v>
      </c>
      <c r="D23" s="3">
        <v>57.75</v>
      </c>
      <c r="E23" s="3">
        <v>0.373</v>
      </c>
      <c r="F23" s="3">
        <v>6.4588739999999999E-3</v>
      </c>
      <c r="G23" s="3">
        <v>9.4588854740000006</v>
      </c>
      <c r="H23" s="3">
        <v>12.876877800000001</v>
      </c>
      <c r="I23" s="3">
        <v>11.167881639999999</v>
      </c>
      <c r="J23" s="3" t="s">
        <v>102</v>
      </c>
      <c r="K23" s="3">
        <v>115.9181633</v>
      </c>
      <c r="L23" s="3">
        <v>12.012244900000001</v>
      </c>
      <c r="M23" s="3">
        <v>1119</v>
      </c>
      <c r="N23" s="3">
        <v>111.2</v>
      </c>
      <c r="O23" s="3">
        <v>3.7690000000000001</v>
      </c>
      <c r="P23" s="3">
        <v>0.38696098600000001</v>
      </c>
      <c r="Q23" s="3">
        <v>0.97399999999999998</v>
      </c>
      <c r="R23" s="3" t="s">
        <v>26</v>
      </c>
      <c r="S23" s="3">
        <v>114.96899999999999</v>
      </c>
      <c r="T23" s="3">
        <f t="shared" si="0"/>
        <v>1.5540601847389559</v>
      </c>
      <c r="U23" s="3">
        <f t="shared" si="1"/>
        <v>15.136546184738956</v>
      </c>
      <c r="V23" s="3">
        <f t="shared" si="2"/>
        <v>126.33654618473896</v>
      </c>
      <c r="W23" s="3">
        <f t="shared" si="3"/>
        <v>7.3464579464048825</v>
      </c>
    </row>
    <row r="24" spans="1:23" ht="15.75" x14ac:dyDescent="0.25">
      <c r="A24" s="3" t="s">
        <v>91</v>
      </c>
      <c r="B24" s="3" t="s">
        <v>69</v>
      </c>
      <c r="C24" s="3" t="s">
        <v>25</v>
      </c>
      <c r="D24" s="3">
        <v>56.34</v>
      </c>
      <c r="E24" s="3">
        <v>0.46010000000000001</v>
      </c>
      <c r="F24" s="3">
        <v>8.1664890000000007E-3</v>
      </c>
      <c r="G24" s="3">
        <v>10.220000000000001</v>
      </c>
      <c r="H24" s="3">
        <v>9.819016757</v>
      </c>
      <c r="I24" s="3">
        <v>10.01950838</v>
      </c>
      <c r="J24" s="3">
        <v>4.2249999999999996</v>
      </c>
      <c r="K24" s="3">
        <v>123.8547959</v>
      </c>
      <c r="L24" s="3">
        <v>12.83469388</v>
      </c>
      <c r="M24" s="3">
        <v>1011</v>
      </c>
      <c r="N24" s="3">
        <v>101</v>
      </c>
      <c r="O24" s="3">
        <v>3.181</v>
      </c>
      <c r="P24" s="3">
        <v>0.47406855399999998</v>
      </c>
      <c r="Q24" s="3">
        <v>0.67100000000000004</v>
      </c>
      <c r="R24" s="3" t="s">
        <v>29</v>
      </c>
      <c r="S24" s="3">
        <v>104.181</v>
      </c>
      <c r="T24" s="3">
        <f t="shared" si="0"/>
        <v>1.9038897751004016</v>
      </c>
      <c r="U24" s="3">
        <f t="shared" si="1"/>
        <v>12.775100401606426</v>
      </c>
      <c r="V24" s="3">
        <f t="shared" si="2"/>
        <v>113.77510040160642</v>
      </c>
      <c r="W24" s="3">
        <f t="shared" si="3"/>
        <v>7.9060044011317192</v>
      </c>
    </row>
    <row r="25" spans="1:23" ht="15.75" x14ac:dyDescent="0.25">
      <c r="A25" s="3" t="s">
        <v>92</v>
      </c>
      <c r="B25" s="3" t="s">
        <v>69</v>
      </c>
      <c r="C25" s="3" t="s">
        <v>28</v>
      </c>
      <c r="D25" s="3">
        <v>56.37</v>
      </c>
      <c r="E25" s="3">
        <v>0.51559999999999995</v>
      </c>
      <c r="F25" s="3">
        <v>9.1467089999999994E-3</v>
      </c>
      <c r="G25" s="3">
        <v>11.72</v>
      </c>
      <c r="H25" s="3">
        <v>10.24</v>
      </c>
      <c r="I25" s="3">
        <v>10.98</v>
      </c>
      <c r="J25" s="3">
        <v>4.9530000000000003</v>
      </c>
      <c r="K25" s="3">
        <v>84.368571430000003</v>
      </c>
      <c r="L25" s="3">
        <v>8.7428571430000002</v>
      </c>
      <c r="M25" s="3">
        <v>837.3</v>
      </c>
      <c r="N25" s="3">
        <v>67.569999999999993</v>
      </c>
      <c r="O25" s="3">
        <v>1.792</v>
      </c>
      <c r="P25" s="3">
        <v>0.11797235</v>
      </c>
      <c r="Q25" s="3">
        <v>1.5189999999999999</v>
      </c>
      <c r="R25" s="3" t="s">
        <v>29</v>
      </c>
      <c r="S25" s="3">
        <v>69.361999999999995</v>
      </c>
      <c r="T25" s="3">
        <f t="shared" si="0"/>
        <v>0.47378453815261046</v>
      </c>
      <c r="U25" s="3">
        <f t="shared" si="1"/>
        <v>7.1967871485943773</v>
      </c>
      <c r="V25" s="3">
        <f t="shared" si="2"/>
        <v>74.766787148594375</v>
      </c>
      <c r="W25" s="3">
        <f t="shared" si="3"/>
        <v>9.3889118303571415</v>
      </c>
    </row>
    <row r="26" spans="1:23" ht="15.75" x14ac:dyDescent="0.25">
      <c r="A26" s="3" t="s">
        <v>93</v>
      </c>
      <c r="B26" s="3" t="s">
        <v>69</v>
      </c>
      <c r="C26" s="3" t="s">
        <v>25</v>
      </c>
      <c r="D26" s="3">
        <v>51.84</v>
      </c>
      <c r="E26" s="3">
        <v>0.23830000000000001</v>
      </c>
      <c r="F26" s="3">
        <v>4.596836E-3</v>
      </c>
      <c r="G26" s="3">
        <v>9.7339331730000005</v>
      </c>
      <c r="H26" s="3">
        <v>10.73387649</v>
      </c>
      <c r="I26" s="3">
        <v>10.23390483</v>
      </c>
      <c r="J26" s="3">
        <v>6.79</v>
      </c>
      <c r="K26" s="3">
        <v>164.44387760000001</v>
      </c>
      <c r="L26" s="3">
        <v>17.040816329999998</v>
      </c>
      <c r="M26" s="3">
        <v>885.5</v>
      </c>
      <c r="N26" s="3">
        <v>164.7</v>
      </c>
      <c r="O26" s="3">
        <v>2.714</v>
      </c>
      <c r="P26" s="3">
        <v>0.91689189199999999</v>
      </c>
      <c r="Q26" s="3">
        <v>0.29599999999999999</v>
      </c>
      <c r="R26" s="3" t="s">
        <v>29</v>
      </c>
      <c r="S26" s="3">
        <v>167.41399999999999</v>
      </c>
      <c r="T26" s="3">
        <f t="shared" ref="T26:T37" si="4">P26/0.249</f>
        <v>3.6822967550200802</v>
      </c>
      <c r="U26" s="3">
        <f t="shared" ref="U26:U37" si="5">O26/0.249</f>
        <v>10.899598393574298</v>
      </c>
      <c r="V26" s="3">
        <f t="shared" ref="V26:V37" si="6">U26+N26</f>
        <v>175.5995983935743</v>
      </c>
      <c r="W26" s="3">
        <f t="shared" ref="W26:W37" si="7">N26/U26</f>
        <v>15.110648489314663</v>
      </c>
    </row>
    <row r="27" spans="1:23" ht="15.75" x14ac:dyDescent="0.25">
      <c r="A27" s="3" t="s">
        <v>94</v>
      </c>
      <c r="B27" s="3" t="s">
        <v>69</v>
      </c>
      <c r="C27" s="3" t="s">
        <v>28</v>
      </c>
      <c r="D27" s="3">
        <v>51.89</v>
      </c>
      <c r="E27" s="3">
        <v>0.37469999999999998</v>
      </c>
      <c r="F27" s="3">
        <v>7.2210449999999997E-3</v>
      </c>
      <c r="G27" s="3">
        <v>10.93</v>
      </c>
      <c r="H27" s="3">
        <v>10.27875</v>
      </c>
      <c r="I27" s="3">
        <v>10.604374999999999</v>
      </c>
      <c r="J27" s="3">
        <v>4.8109999999999999</v>
      </c>
      <c r="K27" s="3">
        <v>22.43132653</v>
      </c>
      <c r="L27" s="3">
        <v>2.3244897959999999</v>
      </c>
      <c r="M27" s="3">
        <v>844.2</v>
      </c>
      <c r="N27" s="3">
        <v>63.69</v>
      </c>
      <c r="O27" s="3">
        <v>1.032</v>
      </c>
      <c r="P27" s="3">
        <v>8.9042278000000002E-2</v>
      </c>
      <c r="Q27" s="3">
        <v>1.159</v>
      </c>
      <c r="R27" s="3" t="s">
        <v>29</v>
      </c>
      <c r="S27" s="3">
        <v>64.721999999999994</v>
      </c>
      <c r="T27" s="3">
        <f t="shared" si="4"/>
        <v>0.35759951004016066</v>
      </c>
      <c r="U27" s="3">
        <f t="shared" si="5"/>
        <v>4.1445783132530121</v>
      </c>
      <c r="V27" s="3">
        <f t="shared" si="6"/>
        <v>67.834578313253004</v>
      </c>
      <c r="W27" s="3">
        <f t="shared" si="7"/>
        <v>15.367063953488371</v>
      </c>
    </row>
    <row r="28" spans="1:23" ht="15.75" x14ac:dyDescent="0.25">
      <c r="A28" s="3" t="s">
        <v>95</v>
      </c>
      <c r="B28" s="3" t="s">
        <v>69</v>
      </c>
      <c r="C28" s="3" t="s">
        <v>25</v>
      </c>
      <c r="D28" s="3">
        <v>41.88</v>
      </c>
      <c r="E28" s="3">
        <v>0.248</v>
      </c>
      <c r="F28" s="3">
        <v>5.9216809999999998E-3</v>
      </c>
      <c r="G28" s="3">
        <v>7.8433771749999996</v>
      </c>
      <c r="H28" s="3">
        <v>8.2061649489999997</v>
      </c>
      <c r="I28" s="3">
        <v>8.0247710619999992</v>
      </c>
      <c r="J28" s="3">
        <v>2.0059999999999998</v>
      </c>
      <c r="K28" s="3">
        <v>41.357142860000003</v>
      </c>
      <c r="L28" s="3">
        <v>4.2857142860000002</v>
      </c>
      <c r="M28" s="3">
        <v>642.1</v>
      </c>
      <c r="N28" s="3">
        <v>14.5</v>
      </c>
      <c r="O28" s="3">
        <v>0.22500000000000001</v>
      </c>
      <c r="P28" s="3">
        <v>0.11194029899999999</v>
      </c>
      <c r="Q28" s="3">
        <v>0.20100000000000001</v>
      </c>
      <c r="R28" s="3" t="s">
        <v>29</v>
      </c>
      <c r="S28" s="3">
        <v>14.725</v>
      </c>
      <c r="T28" s="3">
        <f t="shared" si="4"/>
        <v>0.44955943373493973</v>
      </c>
      <c r="U28" s="3">
        <f t="shared" si="5"/>
        <v>0.90361445783132532</v>
      </c>
      <c r="V28" s="3">
        <f t="shared" si="6"/>
        <v>15.403614457831326</v>
      </c>
      <c r="W28" s="3">
        <f t="shared" si="7"/>
        <v>16.046666666666667</v>
      </c>
    </row>
    <row r="29" spans="1:23" ht="15.75" x14ac:dyDescent="0.25">
      <c r="A29" s="3" t="s">
        <v>96</v>
      </c>
      <c r="B29" s="3" t="s">
        <v>69</v>
      </c>
      <c r="C29" s="3" t="s">
        <v>28</v>
      </c>
      <c r="D29" s="3">
        <v>54.49</v>
      </c>
      <c r="E29" s="3">
        <v>0.53380000000000005</v>
      </c>
      <c r="F29" s="3">
        <v>9.7962929999999993E-3</v>
      </c>
      <c r="G29" s="3">
        <v>10.59</v>
      </c>
      <c r="H29" s="3">
        <v>9.9190000000000005</v>
      </c>
      <c r="I29" s="3">
        <v>10.2545</v>
      </c>
      <c r="J29" s="3">
        <v>4.4119999999999999</v>
      </c>
      <c r="K29" s="3">
        <v>166.6102041</v>
      </c>
      <c r="L29" s="3">
        <v>17.265306120000002</v>
      </c>
      <c r="M29" s="3">
        <v>1157</v>
      </c>
      <c r="N29" s="3">
        <v>137.30000000000001</v>
      </c>
      <c r="O29" s="3">
        <v>1.5609999999999999</v>
      </c>
      <c r="P29" s="3">
        <v>0.25096463000000002</v>
      </c>
      <c r="Q29" s="3">
        <v>0.622</v>
      </c>
      <c r="R29" s="3" t="s">
        <v>29</v>
      </c>
      <c r="S29" s="3">
        <v>138.86099999999999</v>
      </c>
      <c r="T29" s="3">
        <f t="shared" si="4"/>
        <v>1.0078900803212851</v>
      </c>
      <c r="U29" s="3">
        <f t="shared" si="5"/>
        <v>6.2690763052208833</v>
      </c>
      <c r="V29" s="3">
        <f t="shared" si="6"/>
        <v>143.5690763052209</v>
      </c>
      <c r="W29" s="3">
        <f t="shared" si="7"/>
        <v>21.901153106982704</v>
      </c>
    </row>
    <row r="30" spans="1:23" ht="15.75" x14ac:dyDescent="0.25">
      <c r="A30" s="3" t="s">
        <v>97</v>
      </c>
      <c r="B30" s="3" t="s">
        <v>69</v>
      </c>
      <c r="C30" s="3" t="s">
        <v>25</v>
      </c>
      <c r="D30" s="3">
        <v>57.43</v>
      </c>
      <c r="E30" s="3">
        <v>0.40379999999999999</v>
      </c>
      <c r="F30" s="3">
        <v>7.031168E-3</v>
      </c>
      <c r="G30" s="3">
        <v>10.039999999999999</v>
      </c>
      <c r="H30" s="3">
        <v>10.140257999999999</v>
      </c>
      <c r="I30" s="3">
        <v>10.090128999999999</v>
      </c>
      <c r="J30" s="3">
        <v>4.9290000000000003</v>
      </c>
      <c r="K30" s="3">
        <v>102.5066327</v>
      </c>
      <c r="L30" s="3">
        <v>10.62244898</v>
      </c>
      <c r="M30" s="3">
        <v>1024</v>
      </c>
      <c r="N30" s="3">
        <v>86.84</v>
      </c>
      <c r="O30" s="3">
        <v>0.81399999999999995</v>
      </c>
      <c r="P30" s="3">
        <v>0.113055556</v>
      </c>
      <c r="Q30" s="3">
        <v>0.72</v>
      </c>
      <c r="R30" s="3" t="s">
        <v>29</v>
      </c>
      <c r="S30" s="3">
        <v>87.653999999999996</v>
      </c>
      <c r="T30" s="3">
        <f t="shared" si="4"/>
        <v>0.45403837751004017</v>
      </c>
      <c r="U30" s="3">
        <f t="shared" si="5"/>
        <v>3.2690763052208833</v>
      </c>
      <c r="V30" s="3">
        <f t="shared" si="6"/>
        <v>90.109076305220881</v>
      </c>
      <c r="W30" s="3">
        <f t="shared" si="7"/>
        <v>26.564078624078626</v>
      </c>
    </row>
    <row r="31" spans="1:23" ht="15.75" x14ac:dyDescent="0.25">
      <c r="A31" s="3" t="s">
        <v>98</v>
      </c>
      <c r="B31" s="3" t="s">
        <v>69</v>
      </c>
      <c r="C31" s="3" t="s">
        <v>28</v>
      </c>
      <c r="D31" s="3">
        <v>56.04</v>
      </c>
      <c r="E31" s="3">
        <v>0.51559999999999995</v>
      </c>
      <c r="F31" s="3">
        <v>9.2005709999999994E-3</v>
      </c>
      <c r="G31" s="3">
        <v>10.62</v>
      </c>
      <c r="H31" s="3">
        <v>9.3160000000000007</v>
      </c>
      <c r="I31" s="3">
        <v>9.968</v>
      </c>
      <c r="J31" s="3">
        <v>4.931</v>
      </c>
      <c r="K31" s="3">
        <v>138.62520409999999</v>
      </c>
      <c r="L31" s="3">
        <v>14.36530612</v>
      </c>
      <c r="M31" s="3">
        <v>1241</v>
      </c>
      <c r="N31" s="3">
        <v>104.9</v>
      </c>
      <c r="O31" s="3">
        <v>0.52200000000000002</v>
      </c>
      <c r="P31" s="3">
        <v>0.19191176500000001</v>
      </c>
      <c r="Q31" s="3">
        <v>0.27200000000000002</v>
      </c>
      <c r="R31" s="3" t="s">
        <v>29</v>
      </c>
      <c r="S31" s="3">
        <v>105.422</v>
      </c>
      <c r="T31" s="3">
        <f t="shared" si="4"/>
        <v>0.77072997991967873</v>
      </c>
      <c r="U31" s="3">
        <f t="shared" si="5"/>
        <v>2.0963855421686746</v>
      </c>
      <c r="V31" s="3">
        <f t="shared" si="6"/>
        <v>106.99638554216868</v>
      </c>
      <c r="W31" s="3">
        <f t="shared" si="7"/>
        <v>50.038505747126443</v>
      </c>
    </row>
    <row r="32" spans="1:23" ht="15.75" x14ac:dyDescent="0.25">
      <c r="A32" s="3" t="s">
        <v>99</v>
      </c>
      <c r="B32" s="3" t="s">
        <v>69</v>
      </c>
      <c r="C32" s="3" t="s">
        <v>28</v>
      </c>
      <c r="D32" s="3">
        <v>53.3</v>
      </c>
      <c r="E32" s="3">
        <v>0.31900000000000001</v>
      </c>
      <c r="F32" s="3">
        <v>5.9849910000000003E-3</v>
      </c>
      <c r="G32" s="3">
        <v>9.3339999999999996</v>
      </c>
      <c r="H32" s="3">
        <v>10.112184750000001</v>
      </c>
      <c r="I32" s="3">
        <v>9.7230923750000002</v>
      </c>
      <c r="J32" s="3">
        <v>6.4329999999999998</v>
      </c>
      <c r="K32" s="3">
        <v>151.0914286</v>
      </c>
      <c r="L32" s="3">
        <v>15.65714286</v>
      </c>
      <c r="M32" s="3">
        <v>807.4</v>
      </c>
      <c r="N32" s="3">
        <v>118.6</v>
      </c>
      <c r="O32" s="3">
        <v>0.501</v>
      </c>
      <c r="P32" s="3">
        <v>0.235211268</v>
      </c>
      <c r="Q32" s="3">
        <v>0.21299999999999999</v>
      </c>
      <c r="R32" s="3" t="s">
        <v>29</v>
      </c>
      <c r="S32" s="3">
        <v>119.101</v>
      </c>
      <c r="T32" s="3">
        <f t="shared" si="4"/>
        <v>0.94462356626506028</v>
      </c>
      <c r="U32" s="3">
        <f t="shared" si="5"/>
        <v>2.0120481927710845</v>
      </c>
      <c r="V32" s="3">
        <f t="shared" si="6"/>
        <v>120.61204819277108</v>
      </c>
      <c r="W32" s="3">
        <f t="shared" si="7"/>
        <v>58.944910179640715</v>
      </c>
    </row>
    <row r="33" spans="1:23" ht="15.75" x14ac:dyDescent="0.25">
      <c r="A33" s="3" t="s">
        <v>100</v>
      </c>
      <c r="B33" s="3" t="s">
        <v>69</v>
      </c>
      <c r="C33" s="3" t="s">
        <v>28</v>
      </c>
      <c r="D33" s="3">
        <v>49.98</v>
      </c>
      <c r="E33" s="3">
        <v>0.3362</v>
      </c>
      <c r="F33" s="3">
        <v>6.7266909999999999E-3</v>
      </c>
      <c r="G33" s="3" t="s">
        <v>102</v>
      </c>
      <c r="H33" s="3">
        <v>5.8650000000000002</v>
      </c>
      <c r="I33" s="3">
        <v>5.8650000000000002</v>
      </c>
      <c r="J33" s="3">
        <v>5.476</v>
      </c>
      <c r="K33" s="3">
        <v>123.34275510000001</v>
      </c>
      <c r="L33" s="3">
        <v>12.781632650000001</v>
      </c>
      <c r="M33" s="3">
        <v>676.7</v>
      </c>
      <c r="N33" s="3">
        <v>64.56</v>
      </c>
      <c r="O33" s="3">
        <v>0.223</v>
      </c>
      <c r="P33" s="3">
        <v>0.123888889</v>
      </c>
      <c r="Q33" s="3">
        <v>0.18</v>
      </c>
      <c r="R33" s="3" t="s">
        <v>29</v>
      </c>
      <c r="S33" s="3">
        <v>64.783000000000001</v>
      </c>
      <c r="T33" s="3">
        <f t="shared" si="4"/>
        <v>0.49754573895582332</v>
      </c>
      <c r="U33" s="3">
        <f t="shared" si="5"/>
        <v>0.89558232931726911</v>
      </c>
      <c r="V33" s="3">
        <f t="shared" si="6"/>
        <v>65.455582329317266</v>
      </c>
      <c r="W33" s="3">
        <f t="shared" si="7"/>
        <v>72.087174887892374</v>
      </c>
    </row>
    <row r="34" spans="1:23" ht="15.75" x14ac:dyDescent="0.25">
      <c r="A34" s="3" t="s">
        <v>101</v>
      </c>
      <c r="B34" s="3" t="s">
        <v>69</v>
      </c>
      <c r="C34" s="3" t="s">
        <v>28</v>
      </c>
      <c r="D34" s="3">
        <v>55.95</v>
      </c>
      <c r="E34" s="3">
        <v>0.59919999999999995</v>
      </c>
      <c r="F34" s="3">
        <v>1.0709562000000001E-2</v>
      </c>
      <c r="G34" s="3">
        <v>53.84</v>
      </c>
      <c r="H34" s="3">
        <v>8.0299999999999994</v>
      </c>
      <c r="I34" s="3" t="s">
        <v>102</v>
      </c>
      <c r="J34" s="3">
        <v>4.2380000000000004</v>
      </c>
      <c r="K34" s="3">
        <v>36.67</v>
      </c>
      <c r="L34" s="3">
        <v>3.8</v>
      </c>
      <c r="M34" s="3">
        <v>971.2</v>
      </c>
      <c r="N34" s="3">
        <v>139.19999999999999</v>
      </c>
      <c r="O34" s="3">
        <v>0.379</v>
      </c>
      <c r="P34" s="3">
        <v>0.300793651</v>
      </c>
      <c r="Q34" s="3">
        <v>0.126</v>
      </c>
      <c r="R34" s="3" t="s">
        <v>29</v>
      </c>
      <c r="S34" s="3">
        <v>139.57900000000001</v>
      </c>
      <c r="T34" s="3">
        <f t="shared" si="4"/>
        <v>1.2080066305220882</v>
      </c>
      <c r="U34" s="3">
        <f t="shared" si="5"/>
        <v>1.5220883534136547</v>
      </c>
      <c r="V34" s="3">
        <f t="shared" si="6"/>
        <v>140.72208835341365</v>
      </c>
      <c r="W34" s="3">
        <f t="shared" si="7"/>
        <v>91.453298153034297</v>
      </c>
    </row>
    <row r="35" spans="1:23" ht="15.75" x14ac:dyDescent="0.25">
      <c r="A35" s="3" t="s">
        <v>103</v>
      </c>
      <c r="B35" s="3" t="s">
        <v>69</v>
      </c>
      <c r="C35" s="3" t="s">
        <v>28</v>
      </c>
      <c r="D35" s="3">
        <v>53.03</v>
      </c>
      <c r="E35" s="3">
        <v>0.38379999999999997</v>
      </c>
      <c r="F35" s="3">
        <v>7.2374129999999998E-3</v>
      </c>
      <c r="G35" s="3">
        <v>8.1999999999999993</v>
      </c>
      <c r="H35" s="3">
        <v>7.8540000000000001</v>
      </c>
      <c r="I35" s="3">
        <v>8.0269999999999992</v>
      </c>
      <c r="J35" s="3">
        <v>5.4379999999999997</v>
      </c>
      <c r="K35" s="3">
        <v>210.64571430000001</v>
      </c>
      <c r="L35" s="3">
        <v>21.82857143</v>
      </c>
      <c r="M35" s="3">
        <v>1277</v>
      </c>
      <c r="N35" s="3">
        <v>120.8</v>
      </c>
      <c r="O35" s="3">
        <v>0.313</v>
      </c>
      <c r="P35" s="3">
        <v>3.3051742000000002E-2</v>
      </c>
      <c r="Q35" s="3">
        <v>0.94699999999999995</v>
      </c>
      <c r="R35" s="3" t="s">
        <v>29</v>
      </c>
      <c r="S35" s="3">
        <v>121.113</v>
      </c>
      <c r="T35" s="3">
        <f t="shared" si="4"/>
        <v>0.13273791967871487</v>
      </c>
      <c r="U35" s="3">
        <f t="shared" si="5"/>
        <v>1.2570281124497993</v>
      </c>
      <c r="V35" s="3">
        <f t="shared" si="6"/>
        <v>122.0570281124498</v>
      </c>
      <c r="W35" s="3">
        <f t="shared" si="7"/>
        <v>96.0996805111821</v>
      </c>
    </row>
    <row r="36" spans="1:23" ht="15.75" x14ac:dyDescent="0.25">
      <c r="A36" s="3" t="s">
        <v>104</v>
      </c>
      <c r="B36" s="3" t="s">
        <v>69</v>
      </c>
      <c r="C36" s="3" t="s">
        <v>28</v>
      </c>
      <c r="D36" s="3">
        <v>49.81</v>
      </c>
      <c r="E36" s="3">
        <v>0.27089999999999997</v>
      </c>
      <c r="F36" s="3">
        <v>5.4386670000000003E-3</v>
      </c>
      <c r="G36" s="3">
        <v>7.5389999999999997</v>
      </c>
      <c r="H36" s="3">
        <v>9.1060814570000002</v>
      </c>
      <c r="I36" s="3">
        <v>8.322540729</v>
      </c>
      <c r="J36" s="3">
        <v>6.2439999999999998</v>
      </c>
      <c r="K36" s="3">
        <v>169.9581633</v>
      </c>
      <c r="L36" s="3">
        <v>17.6122449</v>
      </c>
      <c r="M36" s="3">
        <v>738.8</v>
      </c>
      <c r="N36" s="3">
        <v>145.1</v>
      </c>
      <c r="O36" s="3">
        <v>0.32100000000000001</v>
      </c>
      <c r="P36" s="3">
        <v>0.26311475400000001</v>
      </c>
      <c r="Q36" s="3">
        <v>0.122</v>
      </c>
      <c r="R36" s="3" t="s">
        <v>29</v>
      </c>
      <c r="S36" s="3">
        <v>145.42099999999999</v>
      </c>
      <c r="T36" s="3">
        <f t="shared" si="4"/>
        <v>1.0566857590361447</v>
      </c>
      <c r="U36" s="3">
        <f t="shared" si="5"/>
        <v>1.2891566265060241</v>
      </c>
      <c r="V36" s="3">
        <f t="shared" si="6"/>
        <v>146.38915662650601</v>
      </c>
      <c r="W36" s="3">
        <f t="shared" si="7"/>
        <v>112.55420560747663</v>
      </c>
    </row>
    <row r="37" spans="1:23" ht="15.75" x14ac:dyDescent="0.25">
      <c r="A37" s="3" t="s">
        <v>105</v>
      </c>
      <c r="B37" s="3" t="s">
        <v>69</v>
      </c>
      <c r="C37" s="3" t="s">
        <v>28</v>
      </c>
      <c r="D37" s="3">
        <v>50.44</v>
      </c>
      <c r="E37" s="3">
        <v>0.34399999999999997</v>
      </c>
      <c r="F37" s="3">
        <v>6.8199840000000003E-3</v>
      </c>
      <c r="G37" s="3">
        <v>6.3970000000000002</v>
      </c>
      <c r="H37" s="3">
        <v>11.03482807</v>
      </c>
      <c r="I37" s="3">
        <v>8.7159140350000008</v>
      </c>
      <c r="J37" s="3">
        <v>5.657</v>
      </c>
      <c r="K37" s="3">
        <v>144.3561224</v>
      </c>
      <c r="L37" s="3">
        <v>14.95918367</v>
      </c>
      <c r="M37" s="3">
        <v>657.2</v>
      </c>
      <c r="N37" s="3">
        <v>85.19</v>
      </c>
      <c r="O37" s="3">
        <v>0.13900000000000001</v>
      </c>
      <c r="P37" s="3">
        <v>0.1</v>
      </c>
      <c r="Q37" s="3">
        <v>0.13900000000000001</v>
      </c>
      <c r="R37" s="3" t="s">
        <v>29</v>
      </c>
      <c r="S37" s="3">
        <v>85.328999999999994</v>
      </c>
      <c r="T37" s="3">
        <f t="shared" si="4"/>
        <v>0.40160642570281124</v>
      </c>
      <c r="U37" s="3">
        <f t="shared" si="5"/>
        <v>0.55823293172690769</v>
      </c>
      <c r="V37" s="3">
        <f t="shared" si="6"/>
        <v>85.748232931726903</v>
      </c>
      <c r="W37" s="3">
        <f t="shared" si="7"/>
        <v>152.60654676258991</v>
      </c>
    </row>
    <row r="38" spans="1:23" ht="15.75" x14ac:dyDescent="0.25">
      <c r="A38" s="4" t="s">
        <v>107</v>
      </c>
      <c r="B38" s="4"/>
      <c r="C38" s="4"/>
      <c r="D38" s="4">
        <f>AVERAGE(D2:D37)</f>
        <v>53.288611111111116</v>
      </c>
      <c r="E38" s="4">
        <f t="shared" ref="E38:W38" si="8">AVERAGE(E2:E37)</f>
        <v>0.41447777777777767</v>
      </c>
      <c r="F38" s="4">
        <f t="shared" si="8"/>
        <v>7.7233515277777796E-3</v>
      </c>
      <c r="G38" s="4">
        <f t="shared" si="8"/>
        <v>10.64844778130303</v>
      </c>
      <c r="H38" s="4">
        <f t="shared" si="8"/>
        <v>9.2146726168857143</v>
      </c>
      <c r="I38" s="4">
        <f t="shared" si="8"/>
        <v>9.2353515658571439</v>
      </c>
      <c r="J38" s="4">
        <f t="shared" si="8"/>
        <v>4.7513428571428573</v>
      </c>
      <c r="K38" s="4">
        <f t="shared" si="8"/>
        <v>114.31147108816666</v>
      </c>
      <c r="L38" s="4">
        <f t="shared" si="8"/>
        <v>11.845748299027779</v>
      </c>
      <c r="M38" s="4">
        <f t="shared" si="8"/>
        <v>930.6305555555557</v>
      </c>
      <c r="N38" s="4">
        <f t="shared" si="8"/>
        <v>96.826388888888886</v>
      </c>
      <c r="O38" s="4">
        <f t="shared" si="8"/>
        <v>6.3081944444444433</v>
      </c>
      <c r="P38" s="4">
        <f t="shared" si="8"/>
        <v>0.388772661388889</v>
      </c>
      <c r="Q38" s="4">
        <f t="shared" si="8"/>
        <v>1.5331944444444445</v>
      </c>
      <c r="R38" s="4"/>
      <c r="S38" s="4">
        <f t="shared" si="8"/>
        <v>103.13458333333331</v>
      </c>
      <c r="T38" s="4">
        <f t="shared" si="8"/>
        <v>1.5613359895136096</v>
      </c>
      <c r="U38" s="4">
        <f t="shared" si="8"/>
        <v>25.33411423471664</v>
      </c>
      <c r="V38" s="4">
        <f t="shared" si="8"/>
        <v>122.16050312360549</v>
      </c>
      <c r="W38" s="4">
        <f t="shared" si="8"/>
        <v>23.047352292892441</v>
      </c>
    </row>
    <row r="39" spans="1:23" ht="15.75" x14ac:dyDescent="0.25">
      <c r="A39" s="4" t="s">
        <v>106</v>
      </c>
      <c r="B39" s="4"/>
      <c r="C39" s="4"/>
      <c r="D39" s="4">
        <f>_xlfn.STDEV.S(D2:D37)</f>
        <v>4.3119515984414294</v>
      </c>
      <c r="E39" s="4">
        <f t="shared" ref="E39:W39" si="9">_xlfn.STDEV.S(E2:E37)</f>
        <v>0.11185057662821223</v>
      </c>
      <c r="F39" s="4">
        <f t="shared" si="9"/>
        <v>1.7654412011861753E-3</v>
      </c>
      <c r="G39" s="4">
        <f t="shared" si="9"/>
        <v>7.8570368706158016</v>
      </c>
      <c r="H39" s="4">
        <f t="shared" si="9"/>
        <v>1.6601830167941822</v>
      </c>
      <c r="I39" s="4">
        <f t="shared" si="9"/>
        <v>1.2843219511309256</v>
      </c>
      <c r="J39" s="4">
        <f t="shared" si="9"/>
        <v>1.1622846402125209</v>
      </c>
      <c r="K39" s="4">
        <f t="shared" si="9"/>
        <v>62.799463734843179</v>
      </c>
      <c r="L39" s="4">
        <f t="shared" si="9"/>
        <v>6.5077164491623503</v>
      </c>
      <c r="M39" s="4">
        <f t="shared" si="9"/>
        <v>228.57715898818731</v>
      </c>
      <c r="N39" s="4">
        <f t="shared" si="9"/>
        <v>40.075794629161528</v>
      </c>
      <c r="O39" s="4">
        <f t="shared" si="9"/>
        <v>8.1365811557415348</v>
      </c>
      <c r="P39" s="4">
        <f t="shared" si="9"/>
        <v>0.36845610007730673</v>
      </c>
      <c r="Q39" s="4">
        <f t="shared" si="9"/>
        <v>1.6280343594030273</v>
      </c>
      <c r="R39" s="4"/>
      <c r="S39" s="4">
        <f t="shared" si="9"/>
        <v>41.881716519861037</v>
      </c>
      <c r="T39" s="4">
        <f t="shared" si="9"/>
        <v>1.4797433738044439</v>
      </c>
      <c r="U39" s="4">
        <f t="shared" si="9"/>
        <v>32.677032753982068</v>
      </c>
      <c r="V39" s="4">
        <f t="shared" si="9"/>
        <v>54.794083277509046</v>
      </c>
      <c r="W39" s="4">
        <f t="shared" si="9"/>
        <v>37.06409098013178</v>
      </c>
    </row>
    <row r="40" spans="1:23" ht="15.75" x14ac:dyDescent="0.25">
      <c r="A40" s="4" t="s">
        <v>108</v>
      </c>
      <c r="B40" s="4"/>
      <c r="C40" s="4"/>
      <c r="D40" s="4">
        <v>36</v>
      </c>
      <c r="E40" s="4">
        <v>36</v>
      </c>
      <c r="F40" s="4">
        <v>36</v>
      </c>
      <c r="G40" s="4">
        <v>33</v>
      </c>
      <c r="H40" s="4">
        <v>35</v>
      </c>
      <c r="I40" s="4">
        <v>35</v>
      </c>
      <c r="J40" s="4">
        <v>35</v>
      </c>
      <c r="K40" s="4">
        <v>36</v>
      </c>
      <c r="L40" s="4">
        <v>36</v>
      </c>
      <c r="M40" s="4">
        <v>36</v>
      </c>
      <c r="N40" s="4">
        <v>36</v>
      </c>
      <c r="O40" s="4">
        <v>36</v>
      </c>
      <c r="P40" s="4">
        <v>36</v>
      </c>
      <c r="Q40" s="4">
        <v>36</v>
      </c>
      <c r="R40" s="4"/>
      <c r="S40" s="4">
        <v>36</v>
      </c>
      <c r="T40" s="4">
        <v>36</v>
      </c>
      <c r="U40" s="4">
        <v>36</v>
      </c>
      <c r="V40" s="4">
        <v>36</v>
      </c>
      <c r="W40" s="4">
        <v>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0C92E-04F3-4EF7-B108-42572BC92CA3}">
  <dimension ref="A1:I26"/>
  <sheetViews>
    <sheetView workbookViewId="0">
      <selection activeCell="C26" sqref="C26"/>
    </sheetView>
  </sheetViews>
  <sheetFormatPr defaultRowHeight="15.75" x14ac:dyDescent="0.25"/>
  <cols>
    <col min="1" max="1" width="29.85546875" style="14" bestFit="1" customWidth="1"/>
    <col min="2" max="3" width="32.5703125" style="16" customWidth="1"/>
    <col min="4" max="4" width="23.85546875" style="14" customWidth="1"/>
    <col min="5" max="6" width="9.140625" style="14"/>
    <col min="7" max="7" width="18.7109375" bestFit="1" customWidth="1"/>
    <col min="8" max="8" width="29.140625" style="17" customWidth="1"/>
    <col min="9" max="9" width="27.140625" style="6" bestFit="1" customWidth="1"/>
    <col min="10" max="16384" width="9.140625" style="14"/>
  </cols>
  <sheetData>
    <row r="1" spans="1:9" x14ac:dyDescent="0.25">
      <c r="A1" s="12" t="s">
        <v>109</v>
      </c>
      <c r="B1" s="13" t="s">
        <v>110</v>
      </c>
      <c r="C1" s="13" t="s">
        <v>112</v>
      </c>
      <c r="D1" s="12" t="s">
        <v>111</v>
      </c>
      <c r="F1" s="7"/>
      <c r="G1" s="9"/>
      <c r="H1" s="10"/>
      <c r="I1" s="10"/>
    </row>
    <row r="2" spans="1:9" ht="31.5" x14ac:dyDescent="0.25">
      <c r="A2" s="7" t="s">
        <v>0</v>
      </c>
      <c r="B2" s="15" t="s">
        <v>115</v>
      </c>
      <c r="C2" s="15"/>
      <c r="D2" s="7"/>
      <c r="H2" s="8"/>
      <c r="I2" s="8"/>
    </row>
    <row r="3" spans="1:9" ht="31.5" x14ac:dyDescent="0.25">
      <c r="A3" s="7" t="s">
        <v>1</v>
      </c>
      <c r="B3" s="15" t="s">
        <v>116</v>
      </c>
      <c r="C3" s="15"/>
      <c r="D3" s="15" t="s">
        <v>119</v>
      </c>
      <c r="G3" s="11"/>
      <c r="H3" s="8"/>
      <c r="I3" s="8"/>
    </row>
    <row r="4" spans="1:9" x14ac:dyDescent="0.25">
      <c r="A4" s="7" t="s">
        <v>2</v>
      </c>
      <c r="B4" s="15" t="s">
        <v>117</v>
      </c>
      <c r="C4" s="15"/>
      <c r="D4" s="7" t="s">
        <v>118</v>
      </c>
      <c r="G4" s="11"/>
      <c r="H4" s="8"/>
      <c r="I4" s="8"/>
    </row>
    <row r="5" spans="1:9" ht="30" x14ac:dyDescent="0.25">
      <c r="A5" s="7" t="s">
        <v>3</v>
      </c>
      <c r="B5" s="8" t="s">
        <v>121</v>
      </c>
      <c r="C5" s="15" t="s">
        <v>120</v>
      </c>
      <c r="D5" s="7"/>
      <c r="G5" s="11"/>
      <c r="H5" s="8"/>
      <c r="I5" s="8"/>
    </row>
    <row r="6" spans="1:9" x14ac:dyDescent="0.25">
      <c r="A6" s="7" t="s">
        <v>4</v>
      </c>
      <c r="B6" s="15" t="s">
        <v>122</v>
      </c>
      <c r="C6" s="15" t="s">
        <v>114</v>
      </c>
      <c r="D6" s="7"/>
      <c r="G6" s="11"/>
      <c r="H6" s="8"/>
      <c r="I6" s="8"/>
    </row>
    <row r="7" spans="1:9" ht="31.5" x14ac:dyDescent="0.25">
      <c r="A7" s="7" t="s">
        <v>5</v>
      </c>
      <c r="B7" s="15" t="s">
        <v>123</v>
      </c>
      <c r="C7" s="15" t="s">
        <v>124</v>
      </c>
      <c r="D7" s="7"/>
      <c r="G7" s="11"/>
      <c r="H7" s="8"/>
      <c r="I7" s="8"/>
    </row>
    <row r="8" spans="1:9" ht="31.5" x14ac:dyDescent="0.25">
      <c r="A8" s="7" t="s">
        <v>6</v>
      </c>
      <c r="B8" s="15" t="s">
        <v>125</v>
      </c>
      <c r="C8" s="15" t="s">
        <v>139</v>
      </c>
      <c r="D8" s="7"/>
      <c r="G8" s="11"/>
      <c r="H8" s="8"/>
      <c r="I8" s="8"/>
    </row>
    <row r="9" spans="1:9" ht="31.5" x14ac:dyDescent="0.25">
      <c r="A9" s="7" t="s">
        <v>7</v>
      </c>
      <c r="B9" s="15" t="s">
        <v>126</v>
      </c>
      <c r="C9" s="15" t="s">
        <v>139</v>
      </c>
      <c r="D9" s="7"/>
      <c r="G9" s="11"/>
      <c r="H9" s="8"/>
      <c r="I9" s="8"/>
    </row>
    <row r="10" spans="1:9" x14ac:dyDescent="0.25">
      <c r="A10" s="7" t="s">
        <v>8</v>
      </c>
      <c r="B10" s="15" t="s">
        <v>127</v>
      </c>
      <c r="C10" s="15" t="s">
        <v>139</v>
      </c>
      <c r="D10" s="7"/>
      <c r="G10" s="11"/>
      <c r="H10" s="8"/>
      <c r="I10" s="8"/>
    </row>
    <row r="11" spans="1:9" ht="31.5" x14ac:dyDescent="0.25">
      <c r="A11" s="7" t="s">
        <v>9</v>
      </c>
      <c r="B11" s="15" t="s">
        <v>128</v>
      </c>
      <c r="C11" s="15" t="s">
        <v>139</v>
      </c>
      <c r="D11" s="7"/>
      <c r="G11" s="11"/>
      <c r="I11" s="8"/>
    </row>
    <row r="12" spans="1:9" ht="31.5" x14ac:dyDescent="0.25">
      <c r="A12" s="7" t="s">
        <v>10</v>
      </c>
      <c r="B12" s="15" t="s">
        <v>130</v>
      </c>
      <c r="C12" s="15" t="s">
        <v>113</v>
      </c>
      <c r="D12" s="7"/>
      <c r="G12" s="11"/>
      <c r="H12" s="8"/>
      <c r="I12" s="8"/>
    </row>
    <row r="13" spans="1:9" ht="47.25" x14ac:dyDescent="0.25">
      <c r="A13" s="7" t="s">
        <v>11</v>
      </c>
      <c r="B13" s="15" t="s">
        <v>129</v>
      </c>
      <c r="C13" s="15" t="s">
        <v>114</v>
      </c>
      <c r="D13" s="7"/>
      <c r="G13" s="11"/>
      <c r="H13" s="8"/>
      <c r="I13" s="8"/>
    </row>
    <row r="14" spans="1:9" ht="31.5" x14ac:dyDescent="0.25">
      <c r="A14" s="7" t="s">
        <v>12</v>
      </c>
      <c r="B14" s="15" t="s">
        <v>131</v>
      </c>
      <c r="C14" s="15" t="s">
        <v>113</v>
      </c>
      <c r="D14" s="7"/>
      <c r="G14" s="11"/>
      <c r="H14" s="8"/>
      <c r="I14" s="8"/>
    </row>
    <row r="15" spans="1:9" ht="31.5" x14ac:dyDescent="0.25">
      <c r="A15" s="7" t="s">
        <v>13</v>
      </c>
      <c r="B15" s="15" t="s">
        <v>132</v>
      </c>
      <c r="C15" s="15" t="s">
        <v>113</v>
      </c>
      <c r="D15" s="7"/>
      <c r="G15" s="11"/>
      <c r="H15" s="8"/>
      <c r="I15" s="8"/>
    </row>
    <row r="16" spans="1:9" ht="31.5" x14ac:dyDescent="0.25">
      <c r="A16" s="7" t="s">
        <v>14</v>
      </c>
      <c r="B16" s="15" t="s">
        <v>133</v>
      </c>
      <c r="C16" s="15" t="s">
        <v>113</v>
      </c>
      <c r="D16" s="7"/>
    </row>
    <row r="17" spans="1:4" ht="31.5" x14ac:dyDescent="0.25">
      <c r="A17" s="7" t="s">
        <v>15</v>
      </c>
      <c r="B17" s="15" t="s">
        <v>135</v>
      </c>
      <c r="C17" s="15" t="s">
        <v>139</v>
      </c>
      <c r="D17" s="7"/>
    </row>
    <row r="18" spans="1:4" ht="31.5" x14ac:dyDescent="0.25">
      <c r="A18" s="7" t="s">
        <v>16</v>
      </c>
      <c r="B18" s="15" t="s">
        <v>134</v>
      </c>
      <c r="C18" s="15"/>
      <c r="D18" s="7"/>
    </row>
    <row r="19" spans="1:4" ht="31.5" x14ac:dyDescent="0.25">
      <c r="A19" s="7" t="s">
        <v>17</v>
      </c>
      <c r="B19" s="15" t="s">
        <v>136</v>
      </c>
      <c r="C19" s="15"/>
      <c r="D19" s="7" t="s">
        <v>137</v>
      </c>
    </row>
    <row r="20" spans="1:4" x14ac:dyDescent="0.25">
      <c r="A20" s="7" t="s">
        <v>18</v>
      </c>
      <c r="B20" s="15" t="s">
        <v>138</v>
      </c>
      <c r="C20" s="15" t="s">
        <v>113</v>
      </c>
      <c r="D20" s="7"/>
    </row>
    <row r="21" spans="1:4" ht="31.5" x14ac:dyDescent="0.25">
      <c r="A21" s="7" t="s">
        <v>19</v>
      </c>
      <c r="B21" s="15" t="s">
        <v>140</v>
      </c>
      <c r="C21" s="15"/>
      <c r="D21" s="7"/>
    </row>
    <row r="22" spans="1:4" ht="31.5" x14ac:dyDescent="0.25">
      <c r="A22" s="7" t="s">
        <v>20</v>
      </c>
      <c r="B22" s="15" t="s">
        <v>141</v>
      </c>
      <c r="C22" s="15" t="s">
        <v>113</v>
      </c>
      <c r="D22" s="7"/>
    </row>
    <row r="23" spans="1:4" ht="31.5" x14ac:dyDescent="0.25">
      <c r="A23" s="7" t="s">
        <v>21</v>
      </c>
      <c r="B23" s="15" t="s">
        <v>142</v>
      </c>
      <c r="C23" s="15" t="s">
        <v>113</v>
      </c>
      <c r="D23" s="7"/>
    </row>
    <row r="24" spans="1:4" ht="31.5" x14ac:dyDescent="0.25">
      <c r="A24" s="7" t="s">
        <v>22</v>
      </c>
      <c r="B24" s="15" t="s">
        <v>143</v>
      </c>
      <c r="C24" s="15"/>
      <c r="D24" s="7"/>
    </row>
    <row r="26" spans="1:4" ht="60" x14ac:dyDescent="0.25">
      <c r="A26" s="8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data</vt:lpstr>
      <vt:lpstr>High temperature</vt:lpstr>
      <vt:lpstr>Low temperature</vt:lpstr>
      <vt:lpstr>Meta-data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S</dc:creator>
  <cp:lastModifiedBy>Colin S</cp:lastModifiedBy>
  <dcterms:created xsi:type="dcterms:W3CDTF">2021-11-03T18:08:13Z</dcterms:created>
  <dcterms:modified xsi:type="dcterms:W3CDTF">2022-09-06T23:02:49Z</dcterms:modified>
</cp:coreProperties>
</file>