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8" activeTab="5"/>
  </bookViews>
  <sheets>
    <sheet name="Nav1.2" sheetId="1" r:id="rId1"/>
    <sheet name="Nav1.6" sheetId="2" r:id="rId2"/>
    <sheet name="Nav1.2 ratio" sheetId="3" r:id="rId3"/>
    <sheet name="SK1" sheetId="4" r:id="rId4"/>
    <sheet name="SK2" sheetId="5" r:id="rId5"/>
    <sheet name="SK3" sheetId="6" r:id="rId6"/>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3" i="6" l="1"/>
  <c r="N4" i="6"/>
  <c r="N5" i="6"/>
  <c r="N6" i="6"/>
  <c r="N7" i="6"/>
  <c r="N8" i="6"/>
  <c r="N2" i="6"/>
  <c r="O3" i="5"/>
  <c r="O4" i="5"/>
  <c r="O5" i="5"/>
  <c r="O6" i="5"/>
  <c r="O7" i="5"/>
  <c r="O8" i="5"/>
  <c r="O2" i="5"/>
  <c r="N3" i="4"/>
  <c r="N4" i="4"/>
  <c r="N5" i="4"/>
  <c r="N6" i="4"/>
  <c r="N7" i="4"/>
  <c r="N8" i="4"/>
  <c r="N2" i="4"/>
  <c r="F35" i="6"/>
  <c r="F36" i="6"/>
  <c r="F37" i="6"/>
  <c r="F38" i="6"/>
  <c r="F39" i="6"/>
  <c r="F40" i="6"/>
  <c r="F41" i="6"/>
  <c r="F42" i="6"/>
  <c r="F43" i="6"/>
  <c r="F44" i="6"/>
  <c r="F45" i="6"/>
  <c r="F46" i="6"/>
  <c r="F47" i="6"/>
  <c r="F34" i="6"/>
  <c r="F33" i="6"/>
  <c r="F36" i="5"/>
  <c r="F37" i="5"/>
  <c r="F38" i="5"/>
  <c r="F39" i="5"/>
  <c r="F40" i="5"/>
  <c r="F41" i="5"/>
  <c r="F42" i="5"/>
  <c r="F43" i="5"/>
  <c r="F44" i="5"/>
  <c r="F46" i="5"/>
  <c r="F47" i="5"/>
  <c r="F48" i="5"/>
  <c r="F35" i="5"/>
  <c r="F34" i="5"/>
  <c r="F35" i="4"/>
  <c r="F36" i="4"/>
  <c r="F37" i="4"/>
  <c r="F38" i="4"/>
  <c r="F39" i="4"/>
  <c r="F40" i="4"/>
  <c r="F41" i="4"/>
  <c r="F42" i="4"/>
  <c r="F43" i="4"/>
  <c r="F44" i="4"/>
  <c r="F45" i="4"/>
  <c r="F46" i="4"/>
  <c r="F47" i="4"/>
  <c r="F34" i="4"/>
  <c r="F33" i="4"/>
  <c r="E47" i="6"/>
  <c r="E46" i="6"/>
  <c r="E45" i="6"/>
  <c r="E44" i="6"/>
  <c r="E43" i="6"/>
  <c r="E42" i="6"/>
  <c r="E41" i="6"/>
  <c r="E40" i="6"/>
  <c r="E39" i="6"/>
  <c r="E38" i="6"/>
  <c r="E37" i="6"/>
  <c r="E36" i="6"/>
  <c r="E35" i="6"/>
  <c r="E34" i="6"/>
  <c r="E48" i="5"/>
  <c r="E47" i="5"/>
  <c r="E46" i="5"/>
  <c r="E45" i="5"/>
  <c r="F45" i="5" s="1"/>
  <c r="E44" i="5"/>
  <c r="E43" i="5"/>
  <c r="E42" i="5"/>
  <c r="E41" i="5"/>
  <c r="E40" i="5"/>
  <c r="E39" i="5"/>
  <c r="E38" i="5"/>
  <c r="E37" i="5"/>
  <c r="E36" i="5"/>
  <c r="E35" i="5"/>
  <c r="E47" i="4"/>
  <c r="E46" i="4"/>
  <c r="E45" i="4"/>
  <c r="E44" i="4"/>
  <c r="E43" i="4"/>
  <c r="E42" i="4"/>
  <c r="E41" i="4"/>
  <c r="E40" i="4"/>
  <c r="E39" i="4"/>
  <c r="E38" i="4"/>
  <c r="E37" i="4"/>
  <c r="E36" i="4"/>
  <c r="E35" i="4"/>
  <c r="E34" i="4"/>
  <c r="F19" i="6"/>
  <c r="F20" i="6"/>
  <c r="F21" i="6"/>
  <c r="F22" i="6"/>
  <c r="F23" i="6"/>
  <c r="F24" i="6"/>
  <c r="F25" i="6"/>
  <c r="F26" i="6"/>
  <c r="F27" i="6"/>
  <c r="F28" i="6"/>
  <c r="F29" i="6"/>
  <c r="F30" i="6"/>
  <c r="F18" i="6"/>
  <c r="F19" i="5"/>
  <c r="F20" i="5"/>
  <c r="F21" i="5"/>
  <c r="F22" i="5"/>
  <c r="F23" i="5"/>
  <c r="F24" i="5"/>
  <c r="F25" i="5"/>
  <c r="F26" i="5"/>
  <c r="F18" i="5"/>
  <c r="F19" i="4"/>
  <c r="F20" i="4"/>
  <c r="F21" i="4"/>
  <c r="F22" i="4"/>
  <c r="F23" i="4"/>
  <c r="F24" i="4"/>
  <c r="F25" i="4"/>
  <c r="F26" i="4"/>
  <c r="F27" i="4"/>
  <c r="F28" i="4"/>
  <c r="F29" i="4"/>
  <c r="F30" i="4"/>
  <c r="F18" i="4"/>
  <c r="E30" i="6"/>
  <c r="E29" i="6"/>
  <c r="E28" i="6"/>
  <c r="E27" i="6"/>
  <c r="E26" i="6"/>
  <c r="E25" i="6"/>
  <c r="E24" i="6"/>
  <c r="E23" i="6"/>
  <c r="E22" i="6"/>
  <c r="E21" i="6"/>
  <c r="E20" i="6"/>
  <c r="E19" i="6"/>
  <c r="E18" i="6"/>
  <c r="E30" i="5"/>
  <c r="F30" i="5" s="1"/>
  <c r="E29" i="5"/>
  <c r="F29" i="5" s="1"/>
  <c r="E28" i="5"/>
  <c r="F28" i="5" s="1"/>
  <c r="E27" i="5"/>
  <c r="F27" i="5" s="1"/>
  <c r="E26" i="5"/>
  <c r="E25" i="5"/>
  <c r="E24" i="5"/>
  <c r="E23" i="5"/>
  <c r="E22" i="5"/>
  <c r="E21" i="5"/>
  <c r="E20" i="5"/>
  <c r="E19" i="5"/>
  <c r="E18" i="5"/>
  <c r="E30" i="4"/>
  <c r="E29" i="4"/>
  <c r="E28" i="4"/>
  <c r="E27" i="4"/>
  <c r="E26" i="4"/>
  <c r="E25" i="4"/>
  <c r="E24" i="4"/>
  <c r="E23" i="4"/>
  <c r="E22" i="4"/>
  <c r="E21" i="4"/>
  <c r="E20" i="4"/>
  <c r="E19" i="4"/>
  <c r="E18" i="4"/>
  <c r="F17" i="4"/>
  <c r="F3" i="6"/>
  <c r="F4" i="6"/>
  <c r="F5" i="6"/>
  <c r="F6" i="6"/>
  <c r="F7" i="6"/>
  <c r="F8" i="6"/>
  <c r="F9" i="6"/>
  <c r="F10" i="6"/>
  <c r="F11" i="6"/>
  <c r="F12" i="6"/>
  <c r="F13" i="6"/>
  <c r="F14" i="6"/>
  <c r="F2" i="6"/>
  <c r="F3" i="5"/>
  <c r="F4" i="5"/>
  <c r="F5" i="5"/>
  <c r="F6" i="5"/>
  <c r="F7" i="5"/>
  <c r="F8" i="5"/>
  <c r="F9" i="5"/>
  <c r="F10" i="5"/>
  <c r="F11" i="5"/>
  <c r="F12" i="5"/>
  <c r="F13" i="5"/>
  <c r="F14" i="5"/>
  <c r="F2" i="5"/>
  <c r="F3" i="4"/>
  <c r="F4" i="4"/>
  <c r="F5" i="4"/>
  <c r="F6" i="4"/>
  <c r="F7" i="4"/>
  <c r="F8" i="4"/>
  <c r="F9" i="4"/>
  <c r="F10" i="4"/>
  <c r="F11" i="4"/>
  <c r="F12" i="4"/>
  <c r="F13" i="4"/>
  <c r="F14" i="4"/>
  <c r="F2" i="4"/>
  <c r="E14" i="6"/>
  <c r="E13" i="6"/>
  <c r="E12" i="6"/>
  <c r="E11" i="6"/>
  <c r="E10" i="6"/>
  <c r="E9" i="6"/>
  <c r="E8" i="6"/>
  <c r="E7" i="6"/>
  <c r="E6" i="6"/>
  <c r="E5" i="6"/>
  <c r="E4" i="6"/>
  <c r="E3" i="6"/>
  <c r="E2" i="6"/>
  <c r="F1" i="6"/>
  <c r="E14" i="5"/>
  <c r="E13" i="5"/>
  <c r="E12" i="5"/>
  <c r="E11" i="5"/>
  <c r="E10" i="5"/>
  <c r="E9" i="5"/>
  <c r="E8" i="5"/>
  <c r="E7" i="5"/>
  <c r="E6" i="5"/>
  <c r="E5" i="5"/>
  <c r="E4" i="5"/>
  <c r="E3" i="5"/>
  <c r="E2" i="5"/>
  <c r="E14" i="4"/>
  <c r="E13" i="4"/>
  <c r="E12" i="4"/>
  <c r="E11" i="4"/>
  <c r="E10" i="4"/>
  <c r="E9" i="4"/>
  <c r="E8" i="4"/>
  <c r="E7" i="4"/>
  <c r="E6" i="4"/>
  <c r="E5" i="4"/>
  <c r="E4" i="4"/>
  <c r="E3" i="4"/>
  <c r="E2" i="4"/>
  <c r="F17" i="6" l="1"/>
  <c r="F17" i="5"/>
  <c r="F1" i="5"/>
  <c r="F1" i="4"/>
  <c r="E3" i="3" l="1"/>
  <c r="E4" i="3"/>
  <c r="E5" i="3"/>
  <c r="E6" i="3"/>
  <c r="E7" i="3"/>
  <c r="E8" i="3"/>
  <c r="E2" i="3"/>
  <c r="N4" i="2"/>
  <c r="N5" i="2"/>
  <c r="N6" i="2"/>
  <c r="N7" i="2"/>
  <c r="N8" i="2"/>
  <c r="N9" i="2"/>
  <c r="N3" i="2"/>
  <c r="N8" i="1"/>
  <c r="N7" i="1" l="1"/>
  <c r="N6" i="1"/>
  <c r="N4" i="1"/>
  <c r="N5" i="1"/>
  <c r="N9" i="1"/>
  <c r="N3" i="1"/>
  <c r="F46" i="1"/>
  <c r="F47" i="1"/>
  <c r="F48" i="1"/>
  <c r="F49" i="1"/>
  <c r="F50" i="1"/>
  <c r="F51" i="1"/>
  <c r="F52" i="1"/>
  <c r="F53" i="1"/>
  <c r="F54" i="1"/>
  <c r="F56" i="1"/>
  <c r="F57" i="1"/>
  <c r="F58" i="1"/>
  <c r="F45" i="1"/>
  <c r="F44" i="1"/>
  <c r="E46" i="1"/>
  <c r="E47" i="1"/>
  <c r="E48" i="1"/>
  <c r="E49" i="1"/>
  <c r="E50" i="1"/>
  <c r="E51" i="1"/>
  <c r="E52" i="1"/>
  <c r="E53" i="1"/>
  <c r="E54" i="1"/>
  <c r="E55" i="1"/>
  <c r="F55" i="1" s="1"/>
  <c r="E56" i="1"/>
  <c r="E57" i="1"/>
  <c r="E58" i="1"/>
  <c r="E45" i="1"/>
  <c r="E30" i="2" l="1"/>
  <c r="E31" i="2"/>
  <c r="E32" i="2"/>
  <c r="E33" i="2"/>
  <c r="E34" i="2"/>
  <c r="E35" i="2"/>
  <c r="E36" i="2"/>
  <c r="E37" i="2"/>
  <c r="E38" i="2"/>
  <c r="E39" i="2"/>
  <c r="E40" i="2"/>
  <c r="E41" i="2"/>
  <c r="E42" i="2"/>
  <c r="E29" i="2"/>
  <c r="E20" i="2"/>
  <c r="E21" i="2"/>
  <c r="E22" i="2"/>
  <c r="E23" i="2"/>
  <c r="E24" i="2"/>
  <c r="E25" i="2"/>
  <c r="E19" i="2"/>
  <c r="E3" i="2"/>
  <c r="E4" i="2"/>
  <c r="E5" i="2"/>
  <c r="E6" i="2"/>
  <c r="E7" i="2"/>
  <c r="E8" i="2"/>
  <c r="E9" i="2"/>
  <c r="E10" i="2"/>
  <c r="E11" i="2"/>
  <c r="E12" i="2"/>
  <c r="E13" i="2"/>
  <c r="E14" i="2"/>
  <c r="E2" i="2"/>
  <c r="E30" i="1"/>
  <c r="E31" i="1"/>
  <c r="E32" i="1"/>
  <c r="E33" i="1"/>
  <c r="E34" i="1"/>
  <c r="E35" i="1"/>
  <c r="E36" i="1"/>
  <c r="E37" i="1"/>
  <c r="E38" i="1"/>
  <c r="E39" i="1"/>
  <c r="E40" i="1"/>
  <c r="E41" i="1"/>
  <c r="E29" i="1"/>
  <c r="E4" i="1"/>
  <c r="E5" i="1"/>
  <c r="E6" i="1"/>
  <c r="E7" i="1"/>
  <c r="E8" i="1"/>
  <c r="E9" i="1"/>
  <c r="E10" i="1"/>
  <c r="E11" i="1"/>
  <c r="E12" i="1"/>
  <c r="E13" i="1"/>
  <c r="E14" i="1"/>
  <c r="E15" i="1"/>
  <c r="E3" i="1"/>
  <c r="E20" i="1"/>
  <c r="E21" i="1"/>
  <c r="E22" i="1"/>
  <c r="E23" i="1"/>
  <c r="E24" i="1"/>
  <c r="E25" i="1"/>
  <c r="E19" i="1"/>
  <c r="F28" i="1"/>
  <c r="F34" i="2" l="1"/>
  <c r="F1" i="2"/>
  <c r="F7" i="2" s="1"/>
  <c r="F28" i="2"/>
  <c r="F31" i="2" s="1"/>
  <c r="F40" i="2"/>
  <c r="F39" i="2"/>
  <c r="F35" i="2"/>
  <c r="F18" i="2"/>
  <c r="F23" i="2" s="1"/>
  <c r="F18" i="1"/>
  <c r="F20" i="1" s="1"/>
  <c r="F19" i="1"/>
  <c r="F23" i="1"/>
  <c r="F24" i="1"/>
  <c r="F25" i="1"/>
  <c r="F22" i="1"/>
  <c r="F21" i="1"/>
  <c r="F41" i="1"/>
  <c r="F37" i="1"/>
  <c r="F33" i="1"/>
  <c r="F36" i="1"/>
  <c r="F32" i="1"/>
  <c r="F40" i="1"/>
  <c r="F39" i="1"/>
  <c r="F35" i="1"/>
  <c r="F31" i="1"/>
  <c r="F29" i="1"/>
  <c r="F38" i="1"/>
  <c r="F34" i="1"/>
  <c r="F30" i="1"/>
  <c r="F2" i="1"/>
  <c r="F6" i="1" s="1"/>
  <c r="F37" i="2" l="1"/>
  <c r="F14" i="2"/>
  <c r="F5" i="2"/>
  <c r="F6" i="2"/>
  <c r="F12" i="2"/>
  <c r="F2" i="2"/>
  <c r="F8" i="2"/>
  <c r="F13" i="2"/>
  <c r="F11" i="2"/>
  <c r="F3" i="2"/>
  <c r="F41" i="2"/>
  <c r="F38" i="2"/>
  <c r="F32" i="2"/>
  <c r="F42" i="2"/>
  <c r="F10" i="2"/>
  <c r="F9" i="2"/>
  <c r="F4" i="2"/>
  <c r="F29" i="2"/>
  <c r="F36" i="2"/>
  <c r="F33" i="2"/>
  <c r="F30" i="2"/>
  <c r="F22" i="2"/>
  <c r="F19" i="2"/>
  <c r="F20" i="2"/>
  <c r="F24" i="2"/>
  <c r="F21" i="2"/>
  <c r="F25" i="2"/>
  <c r="F11" i="1"/>
  <c r="F13" i="1"/>
  <c r="F8" i="1"/>
  <c r="F7" i="1"/>
  <c r="F9" i="1"/>
  <c r="F4" i="1"/>
  <c r="F3" i="1"/>
  <c r="F5" i="1"/>
  <c r="F14" i="1"/>
  <c r="F15" i="1"/>
  <c r="F10" i="1"/>
  <c r="F12" i="1"/>
</calcChain>
</file>

<file path=xl/sharedStrings.xml><?xml version="1.0" encoding="utf-8"?>
<sst xmlns="http://schemas.openxmlformats.org/spreadsheetml/2006/main" count="691" uniqueCount="207">
  <si>
    <t>#4</t>
    <phoneticPr fontId="2" type="noConversion"/>
  </si>
  <si>
    <t>sal-iso</t>
    <phoneticPr fontId="2" type="noConversion"/>
  </si>
  <si>
    <t>#5</t>
    <phoneticPr fontId="2" type="noConversion"/>
  </si>
  <si>
    <t>sal-iso</t>
    <phoneticPr fontId="2" type="noConversion"/>
  </si>
  <si>
    <t>#6</t>
    <phoneticPr fontId="2" type="noConversion"/>
  </si>
  <si>
    <t>sal-iso</t>
    <phoneticPr fontId="2" type="noConversion"/>
  </si>
  <si>
    <t>#1</t>
    <phoneticPr fontId="2" type="noConversion"/>
  </si>
  <si>
    <t>sal-soc</t>
    <phoneticPr fontId="2" type="noConversion"/>
  </si>
  <si>
    <t>#2</t>
    <phoneticPr fontId="2" type="noConversion"/>
  </si>
  <si>
    <t>#3</t>
    <phoneticPr fontId="2" type="noConversion"/>
  </si>
  <si>
    <t>#12</t>
    <phoneticPr fontId="2" type="noConversion"/>
  </si>
  <si>
    <t>pol-soc</t>
    <phoneticPr fontId="2" type="noConversion"/>
  </si>
  <si>
    <t>#14</t>
    <phoneticPr fontId="2" type="noConversion"/>
  </si>
  <si>
    <t>#15</t>
    <phoneticPr fontId="2" type="noConversion"/>
  </si>
  <si>
    <t>#7</t>
    <phoneticPr fontId="2" type="noConversion"/>
  </si>
  <si>
    <t>pol-iso</t>
    <phoneticPr fontId="2" type="noConversion"/>
  </si>
  <si>
    <t>#8</t>
    <phoneticPr fontId="2" type="noConversion"/>
  </si>
  <si>
    <t>#10</t>
    <phoneticPr fontId="2" type="noConversion"/>
  </si>
  <si>
    <t>#11</t>
    <phoneticPr fontId="2" type="noConversion"/>
  </si>
  <si>
    <t>#2</t>
    <phoneticPr fontId="2" type="noConversion"/>
  </si>
  <si>
    <t>#3</t>
    <phoneticPr fontId="2" type="noConversion"/>
  </si>
  <si>
    <t>#8</t>
    <phoneticPr fontId="2" type="noConversion"/>
  </si>
  <si>
    <t>#10</t>
    <phoneticPr fontId="2" type="noConversion"/>
  </si>
  <si>
    <t>#11</t>
    <phoneticPr fontId="2" type="noConversion"/>
  </si>
  <si>
    <t>#1</t>
    <phoneticPr fontId="2" type="noConversion"/>
  </si>
  <si>
    <t>#12</t>
    <phoneticPr fontId="2" type="noConversion"/>
  </si>
  <si>
    <t>#14</t>
    <phoneticPr fontId="2" type="noConversion"/>
  </si>
  <si>
    <t>#15</t>
    <phoneticPr fontId="2" type="noConversion"/>
  </si>
  <si>
    <t>#4</t>
    <phoneticPr fontId="2" type="noConversion"/>
  </si>
  <si>
    <t>#5</t>
    <phoneticPr fontId="2" type="noConversion"/>
  </si>
  <si>
    <t>#6</t>
    <phoneticPr fontId="2" type="noConversion"/>
  </si>
  <si>
    <t>#1</t>
    <phoneticPr fontId="2" type="noConversion"/>
  </si>
  <si>
    <t>gel2</t>
    <phoneticPr fontId="2" type="noConversion"/>
  </si>
  <si>
    <t>gel1</t>
    <phoneticPr fontId="2" type="noConversion"/>
  </si>
  <si>
    <t>gel3</t>
    <phoneticPr fontId="2" type="noConversion"/>
  </si>
  <si>
    <t>#13</t>
    <phoneticPr fontId="2" type="noConversion"/>
  </si>
  <si>
    <t>#13</t>
    <phoneticPr fontId="2" type="noConversion"/>
  </si>
  <si>
    <t>gel4</t>
    <phoneticPr fontId="2" type="noConversion"/>
  </si>
  <si>
    <t>gel 1</t>
    <phoneticPr fontId="2" type="noConversion"/>
  </si>
  <si>
    <t>gel 2</t>
    <phoneticPr fontId="2" type="noConversion"/>
  </si>
  <si>
    <t>gel 3</t>
    <phoneticPr fontId="2" type="noConversion"/>
  </si>
  <si>
    <t>gel 4</t>
    <phoneticPr fontId="2" type="noConversion"/>
  </si>
  <si>
    <t>Nav1.2</t>
    <phoneticPr fontId="2" type="noConversion"/>
  </si>
  <si>
    <t>tubulin</t>
    <phoneticPr fontId="2" type="noConversion"/>
  </si>
  <si>
    <t>Nav1.2/tubulin</t>
    <phoneticPr fontId="2" type="noConversion"/>
  </si>
  <si>
    <t>Nav1.2</t>
    <phoneticPr fontId="2" type="noConversion"/>
  </si>
  <si>
    <t>Nav1.6</t>
    <phoneticPr fontId="2" type="noConversion"/>
  </si>
  <si>
    <t>Nav1.2/(Nav1.2+Nav1.6)</t>
    <phoneticPr fontId="2" type="noConversion"/>
  </si>
  <si>
    <t>#1</t>
  </si>
  <si>
    <t>#2</t>
  </si>
  <si>
    <t>#3</t>
  </si>
  <si>
    <t>#8</t>
  </si>
  <si>
    <t>pol-iso</t>
    <phoneticPr fontId="2" type="noConversion"/>
  </si>
  <si>
    <t>#9</t>
    <phoneticPr fontId="2" type="noConversion"/>
  </si>
  <si>
    <t>#10</t>
  </si>
  <si>
    <t>#4</t>
  </si>
  <si>
    <t>sal-iso</t>
    <phoneticPr fontId="2" type="noConversion"/>
  </si>
  <si>
    <t>#5</t>
  </si>
  <si>
    <t>#6</t>
  </si>
  <si>
    <t>#12</t>
  </si>
  <si>
    <t>pol-soc</t>
    <phoneticPr fontId="2" type="noConversion"/>
  </si>
  <si>
    <t>#13</t>
    <phoneticPr fontId="2" type="noConversion"/>
  </si>
  <si>
    <t>#14</t>
  </si>
  <si>
    <t>#15</t>
  </si>
  <si>
    <t>gel 1</t>
    <phoneticPr fontId="2" type="noConversion"/>
  </si>
  <si>
    <t>sal-soc</t>
    <phoneticPr fontId="2" type="noConversion"/>
  </si>
  <si>
    <t>sal-soc</t>
    <phoneticPr fontId="2" type="noConversion"/>
  </si>
  <si>
    <t>#9</t>
    <phoneticPr fontId="2" type="noConversion"/>
  </si>
  <si>
    <t>sal-iso</t>
    <phoneticPr fontId="2" type="noConversion"/>
  </si>
  <si>
    <t>sal-soc</t>
    <phoneticPr fontId="2" type="noConversion"/>
  </si>
  <si>
    <t>gel 1</t>
    <phoneticPr fontId="2" type="noConversion"/>
  </si>
  <si>
    <t>tubulin</t>
    <phoneticPr fontId="2" type="noConversion"/>
  </si>
  <si>
    <t>SK2</t>
    <phoneticPr fontId="2" type="noConversion"/>
  </si>
  <si>
    <t>#5</t>
    <phoneticPr fontId="2" type="noConversion"/>
  </si>
  <si>
    <t>sal-iso</t>
    <phoneticPr fontId="2" type="noConversion"/>
  </si>
  <si>
    <t>#6</t>
    <phoneticPr fontId="2" type="noConversion"/>
  </si>
  <si>
    <t>sal-iso</t>
    <phoneticPr fontId="2" type="noConversion"/>
  </si>
  <si>
    <t>#1</t>
    <phoneticPr fontId="2" type="noConversion"/>
  </si>
  <si>
    <t>sal-soc</t>
    <phoneticPr fontId="2" type="noConversion"/>
  </si>
  <si>
    <t>#2</t>
    <phoneticPr fontId="2" type="noConversion"/>
  </si>
  <si>
    <t>#3</t>
    <phoneticPr fontId="2" type="noConversion"/>
  </si>
  <si>
    <t>#12</t>
    <phoneticPr fontId="2" type="noConversion"/>
  </si>
  <si>
    <t>pol-soc</t>
    <phoneticPr fontId="2" type="noConversion"/>
  </si>
  <si>
    <t>#14</t>
    <phoneticPr fontId="2" type="noConversion"/>
  </si>
  <si>
    <t>#15</t>
    <phoneticPr fontId="2" type="noConversion"/>
  </si>
  <si>
    <t>#7</t>
    <phoneticPr fontId="2" type="noConversion"/>
  </si>
  <si>
    <t>pol-iso</t>
    <phoneticPr fontId="2" type="noConversion"/>
  </si>
  <si>
    <t>#8</t>
    <phoneticPr fontId="2" type="noConversion"/>
  </si>
  <si>
    <t>#10</t>
    <phoneticPr fontId="2" type="noConversion"/>
  </si>
  <si>
    <t>#11</t>
    <phoneticPr fontId="2" type="noConversion"/>
  </si>
  <si>
    <t>#4</t>
    <phoneticPr fontId="2" type="noConversion"/>
  </si>
  <si>
    <t>sal-iso</t>
    <phoneticPr fontId="2" type="noConversion"/>
  </si>
  <si>
    <t>#5</t>
    <phoneticPr fontId="2" type="noConversion"/>
  </si>
  <si>
    <t>sal-iso</t>
    <phoneticPr fontId="2" type="noConversion"/>
  </si>
  <si>
    <t>#6</t>
    <phoneticPr fontId="2" type="noConversion"/>
  </si>
  <si>
    <t>#1</t>
    <phoneticPr fontId="2" type="noConversion"/>
  </si>
  <si>
    <t>#2</t>
    <phoneticPr fontId="2" type="noConversion"/>
  </si>
  <si>
    <t>#3</t>
    <phoneticPr fontId="2" type="noConversion"/>
  </si>
  <si>
    <t>#12</t>
    <phoneticPr fontId="2" type="noConversion"/>
  </si>
  <si>
    <t>pol-soc</t>
    <phoneticPr fontId="2" type="noConversion"/>
  </si>
  <si>
    <t>#14</t>
    <phoneticPr fontId="2" type="noConversion"/>
  </si>
  <si>
    <t>#15</t>
    <phoneticPr fontId="2" type="noConversion"/>
  </si>
  <si>
    <t>#7</t>
    <phoneticPr fontId="2" type="noConversion"/>
  </si>
  <si>
    <t>pol-iso</t>
    <phoneticPr fontId="2" type="noConversion"/>
  </si>
  <si>
    <t>#8</t>
    <phoneticPr fontId="2" type="noConversion"/>
  </si>
  <si>
    <t>#10</t>
    <phoneticPr fontId="2" type="noConversion"/>
  </si>
  <si>
    <t>#11</t>
    <phoneticPr fontId="2" type="noConversion"/>
  </si>
  <si>
    <t>#4</t>
    <phoneticPr fontId="2" type="noConversion"/>
  </si>
  <si>
    <t>sal-iso</t>
    <phoneticPr fontId="2" type="noConversion"/>
  </si>
  <si>
    <t>#6</t>
    <phoneticPr fontId="2" type="noConversion"/>
  </si>
  <si>
    <t>#1</t>
    <phoneticPr fontId="2" type="noConversion"/>
  </si>
  <si>
    <t>sal-soc</t>
    <phoneticPr fontId="2" type="noConversion"/>
  </si>
  <si>
    <t>#2</t>
    <phoneticPr fontId="2" type="noConversion"/>
  </si>
  <si>
    <t>#3</t>
    <phoneticPr fontId="2" type="noConversion"/>
  </si>
  <si>
    <t>#12</t>
    <phoneticPr fontId="2" type="noConversion"/>
  </si>
  <si>
    <t>pol-soc</t>
    <phoneticPr fontId="2" type="noConversion"/>
  </si>
  <si>
    <t>#14</t>
    <phoneticPr fontId="2" type="noConversion"/>
  </si>
  <si>
    <t>#15</t>
    <phoneticPr fontId="2" type="noConversion"/>
  </si>
  <si>
    <t>#7</t>
    <phoneticPr fontId="2" type="noConversion"/>
  </si>
  <si>
    <t>pol-iso</t>
    <phoneticPr fontId="2" type="noConversion"/>
  </si>
  <si>
    <t>#8</t>
    <phoneticPr fontId="2" type="noConversion"/>
  </si>
  <si>
    <t>#10</t>
    <phoneticPr fontId="2" type="noConversion"/>
  </si>
  <si>
    <t>#11</t>
    <phoneticPr fontId="2" type="noConversion"/>
  </si>
  <si>
    <t>gel 2</t>
    <phoneticPr fontId="2" type="noConversion"/>
  </si>
  <si>
    <t>gel 2</t>
    <phoneticPr fontId="2" type="noConversion"/>
  </si>
  <si>
    <t>gel 2</t>
    <phoneticPr fontId="2" type="noConversion"/>
  </si>
  <si>
    <t>gel 3</t>
    <phoneticPr fontId="2" type="noConversion"/>
  </si>
  <si>
    <t>gel3</t>
    <phoneticPr fontId="2" type="noConversion"/>
  </si>
  <si>
    <t>gel 3</t>
    <phoneticPr fontId="2" type="noConversion"/>
  </si>
  <si>
    <t>mean</t>
    <phoneticPr fontId="2" type="noConversion"/>
  </si>
  <si>
    <t>t-test</t>
  </si>
  <si>
    <t>Data source: Data 1 in Notebook1</t>
  </si>
  <si>
    <t xml:space="preserve">Normality Test (Shapiro-Wilk): </t>
  </si>
  <si>
    <t>Passed</t>
  </si>
  <si>
    <t>(P = 0.633)</t>
  </si>
  <si>
    <t>Equal Variance Test (Brown-Forsythe):</t>
  </si>
  <si>
    <t>(P = 0.731)</t>
  </si>
  <si>
    <t>The result of the equal variance test indicates the likelihood that the two groups are sampled from populations with equal variances, but does not guarantee the equality or inequality of the two variances.</t>
  </si>
  <si>
    <t xml:space="preserve">Group Name </t>
  </si>
  <si>
    <t xml:space="preserve">N </t>
  </si>
  <si>
    <t>Missing</t>
  </si>
  <si>
    <t>Mean</t>
  </si>
  <si>
    <t>Std Dev</t>
  </si>
  <si>
    <t>SEM</t>
  </si>
  <si>
    <t>Control</t>
  </si>
  <si>
    <t>MIA-SI</t>
  </si>
  <si>
    <t>Difference of means</t>
  </si>
  <si>
    <t>Use the results of Welch's test, where equal variances are not assumed, if the equality of the population variances of the two groups is in doubt.</t>
  </si>
  <si>
    <t>Equal Variances Assumed (Student's t-test):</t>
  </si>
  <si>
    <t xml:space="preserve">t = -5.857  with 5 degrees of freedom. </t>
  </si>
  <si>
    <t>95 percent two-tailed confidence interval for difference of means: -1.136 to -0.443</t>
  </si>
  <si>
    <t>Two-tailed P-value = 0.00206</t>
  </si>
  <si>
    <t>The difference in the mean values of the two groups is greater than would be expected by chance; there is a statistically significant difference between the input groups (P = 0.002).</t>
  </si>
  <si>
    <t>Equal Variances Not Assumed (Welch's t-test):</t>
  </si>
  <si>
    <t xml:space="preserve">t = -5.939  with 4.665 degrees of freedom. </t>
  </si>
  <si>
    <t>95 percent two-tailed confidence interval for difference of means: -1.138 to -0.440</t>
  </si>
  <si>
    <t>Two-tailed P-value = 0.00244</t>
  </si>
  <si>
    <t>(P = 0.139)</t>
  </si>
  <si>
    <t>(P = 0.664)</t>
  </si>
  <si>
    <t xml:space="preserve">t = 2.316  with 5 degrees of freedom. </t>
  </si>
  <si>
    <t>95 percent two-tailed confidence interval for difference of means: -0.0421 to 0.810</t>
  </si>
  <si>
    <t>Two-tailed P-value = 0.0684</t>
  </si>
  <si>
    <t>The difference in the mean values of the two groups is not great enough to reject the possibility that the difference is due to random sampling variability. There is not a statistically significant difference between the input groups (P = 0.068).</t>
  </si>
  <si>
    <t xml:space="preserve">t = 2.335  with 4.580 degrees of freedom. </t>
  </si>
  <si>
    <t>95 percent two-tailed confidence interval for difference of means: -0.0507 to 0.818</t>
  </si>
  <si>
    <t>Two-tailed P-value = 0.0716</t>
  </si>
  <si>
    <t>The difference in the mean values of the two groups is not great enough to reject the possibility that the difference is due to random sampling variability. There is not a statistically significant difference between the input groups (P = 0.072).</t>
  </si>
  <si>
    <t>(P = 0.447)</t>
  </si>
  <si>
    <t>(P = 0.491)</t>
  </si>
  <si>
    <t xml:space="preserve">t = -4.625  with 5 degrees of freedom. </t>
  </si>
  <si>
    <t>95 percent two-tailed confidence interval for difference of means: -0.388 to -0.111</t>
  </si>
  <si>
    <t>Two-tailed P-value = 0.00571</t>
  </si>
  <si>
    <t>The difference in the mean values of the two groups is greater than would be expected by chance; there is a statistically significant difference between the input groups (P = 0.006).</t>
  </si>
  <si>
    <t xml:space="preserve">t = -4.435  with 3.723 degrees of freedom. </t>
  </si>
  <si>
    <t>95 percent two-tailed confidence interval for difference of means: -0.410 to -0.0885</t>
  </si>
  <si>
    <t>Two-tailed P-value = 0.0134</t>
  </si>
  <si>
    <t>The difference in the mean values of the two groups is greater than would be expected by chance; there is a statistically significant difference between the input groups (P = 0.013).</t>
  </si>
  <si>
    <t>Failed</t>
  </si>
  <si>
    <t>(P &lt; 0.050)</t>
  </si>
  <si>
    <t>Test execution ended by user request, Rank Sum Test begun</t>
  </si>
  <si>
    <t>Mann-Whitney Rank Sum Test</t>
  </si>
  <si>
    <t>Group</t>
  </si>
  <si>
    <t xml:space="preserve"> Median </t>
  </si>
  <si>
    <t>Mann-Whitney U Statistic= 2.000</t>
  </si>
  <si>
    <t>Yates continuity correction option applied to calculations.</t>
  </si>
  <si>
    <t>T = 8.000  n(small)= 3  n(big)= 4  P(est.)= 0.216  P(exact)= 0.229</t>
  </si>
  <si>
    <t>The difference in the median values between the two groups is not great enough to exclude the possibility that the difference is due to random sampling variability; there is not a statistically significant difference  (P = 0.229)</t>
  </si>
  <si>
    <t>(P = 0.169)</t>
  </si>
  <si>
    <t>(P = 0.516)</t>
  </si>
  <si>
    <t xml:space="preserve">t = -2.566  with 5 degrees of freedom. </t>
  </si>
  <si>
    <t>95 percent two-tailed confidence interval for difference of means: -0.685 to 0.000618</t>
  </si>
  <si>
    <t>Two-tailed P-value = 0.0503</t>
  </si>
  <si>
    <t>The difference in the mean values of the two groups is not great enough to reject the possibility that the difference is due to random sampling variability. There is not a statistically significant difference between the input groups (P = 0.050).</t>
  </si>
  <si>
    <t xml:space="preserve">t = -2.529  with 4.212 degrees of freedom. </t>
  </si>
  <si>
    <t>95 percent two-tailed confidence interval for difference of means: -0.711 to 0.0261</t>
  </si>
  <si>
    <t>Two-tailed P-value = 0.0616</t>
  </si>
  <si>
    <t>The difference in the mean values of the two groups is not great enough to reject the possibility that the difference is due to random sampling variability. There is not a statistically significant difference between the input groups (P = 0.062).</t>
  </si>
  <si>
    <t>(P = 0.060)</t>
  </si>
  <si>
    <t>(P = 0.846)</t>
  </si>
  <si>
    <t xml:space="preserve">t = -3.575  with 5 degrees of freedom. </t>
  </si>
  <si>
    <t>95 percent two-tailed confidence interval for difference of means: -0.554 to -0.0905</t>
  </si>
  <si>
    <t>Two-tailed P-value = 0.0160</t>
  </si>
  <si>
    <t>The difference in the mean values of the two groups is greater than would be expected by chance; there is a statistically significant difference between the input groups (P = 0.016).</t>
  </si>
  <si>
    <t xml:space="preserve">t = -3.554  with 4.358 degrees of freedom. </t>
  </si>
  <si>
    <t>95 percent two-tailed confidence interval for difference of means: -0.566 to -0.0785</t>
  </si>
  <si>
    <t>Two-tailed P-value = 0.0206</t>
  </si>
  <si>
    <t>The difference in the mean values of the two groups is greater than would be expected by chance; there is a statistically significant difference between the input groups (P = 0.021).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</si>
</sst>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theme="1"/>
      <name val="等线"/>
      <family val="2"/>
      <scheme val="minor"/>
    </font>
    <font>
      <sz val="11"/>
      <color rgb="FFFF0000"/>
      <name val="等线"/>
      <family val="2"/>
      <scheme val="minor"/>
    </font>
    <font>
      <sz val="9"/>
      <name val="等线"/>
      <family val="3"/>
      <charset val="134"/>
      <scheme val="minor"/>
    </font>
    <font>
      <sz val="11"/>
      <color theme="1"/>
      <name val="等线"/>
      <family val="3"/>
      <charset val="134"/>
      <scheme val="minor"/>
    </font>
  </fonts>
  <fills count="2">
    <fill>
      <patternFill patternType="none"/>
    </fill>
    <fill>
      <patternFill patternType="gray125"/>
    </fill>
  </fills>
  <borders count="1">
    <border>
      <left/>
      <right/>
      <top/>
      <bottom/>
      <diagonal/>
    </border>
  </borders>
  <cellStyleXfs count="1">
    <xf numFmtId="0" fontId="0" fillId="0" borderId="0"/>
  </cellStyleXfs>
  <cellXfs count="4">
    <xf numFmtId="0" fontId="0" fillId="0" borderId="0" xfId="0"/>
    <xf numFmtId="0" fontId="1" fillId="0" borderId="0" xfId="0" applyFont="1"/>
    <xf numFmtId="0" fontId="3" fillId="0" borderId="0" xfId="0" applyFont="1"/>
    <xf numFmtId="9" fontId="0" fillId="0" borderId="0" xfId="0" applyNumberFormat="1"/>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58"/>
  <sheetViews>
    <sheetView workbookViewId="0">
      <selection activeCell="C17" sqref="C17"/>
    </sheetView>
  </sheetViews>
  <sheetFormatPr defaultRowHeight="13.8" x14ac:dyDescent="0.25"/>
  <cols>
    <col min="5" max="5" width="14.44140625" bestFit="1" customWidth="1"/>
  </cols>
  <sheetData>
    <row r="2" spans="1:14" x14ac:dyDescent="0.25">
      <c r="A2" s="1" t="s">
        <v>38</v>
      </c>
      <c r="C2" t="s">
        <v>42</v>
      </c>
      <c r="D2" t="s">
        <v>43</v>
      </c>
      <c r="E2" t="s">
        <v>44</v>
      </c>
      <c r="F2">
        <f>AVERAGE(E6:E8)</f>
        <v>0.22458431513164578</v>
      </c>
      <c r="J2" t="s">
        <v>33</v>
      </c>
      <c r="K2" t="s">
        <v>32</v>
      </c>
      <c r="L2" t="s">
        <v>34</v>
      </c>
      <c r="M2" t="s">
        <v>37</v>
      </c>
    </row>
    <row r="3" spans="1:14" x14ac:dyDescent="0.25">
      <c r="A3" t="s">
        <v>0</v>
      </c>
      <c r="B3" t="s">
        <v>1</v>
      </c>
      <c r="C3">
        <v>22590</v>
      </c>
      <c r="D3">
        <v>150012</v>
      </c>
      <c r="E3">
        <f>C3/D3</f>
        <v>0.1505879529637629</v>
      </c>
      <c r="F3">
        <f>E3/$F$2</f>
        <v>0.67051856615851357</v>
      </c>
      <c r="H3" t="s">
        <v>6</v>
      </c>
      <c r="I3" t="s">
        <v>7</v>
      </c>
      <c r="J3">
        <v>0.74538768981839443</v>
      </c>
      <c r="K3">
        <v>0.54114704075650821</v>
      </c>
      <c r="L3">
        <v>1.4890218137356166</v>
      </c>
      <c r="M3">
        <v>1.0064190374377926</v>
      </c>
      <c r="N3">
        <f>AVERAGE(J3:M3)</f>
        <v>0.94549389543707796</v>
      </c>
    </row>
    <row r="4" spans="1:14" x14ac:dyDescent="0.25">
      <c r="A4" t="s">
        <v>2</v>
      </c>
      <c r="B4" t="s">
        <v>3</v>
      </c>
      <c r="C4">
        <v>62415</v>
      </c>
      <c r="D4">
        <v>188818</v>
      </c>
      <c r="E4">
        <f t="shared" ref="E4:E15" si="0">C4/D4</f>
        <v>0.33055640881695603</v>
      </c>
      <c r="F4">
        <f t="shared" ref="F4:F15" si="1">E4/$F$2</f>
        <v>1.4718588367277208</v>
      </c>
      <c r="H4" t="s">
        <v>8</v>
      </c>
      <c r="I4" t="s">
        <v>7</v>
      </c>
      <c r="J4">
        <v>0.78755233696818505</v>
      </c>
      <c r="K4">
        <v>0.82027675271221834</v>
      </c>
      <c r="L4">
        <v>0.59001270109577342</v>
      </c>
      <c r="M4">
        <v>1.128302913505524</v>
      </c>
      <c r="N4">
        <f t="shared" ref="N4:N9" si="2">AVERAGE(J4:M4)</f>
        <v>0.83153617607042518</v>
      </c>
    </row>
    <row r="5" spans="1:14" x14ac:dyDescent="0.25">
      <c r="A5" t="s">
        <v>4</v>
      </c>
      <c r="B5" t="s">
        <v>5</v>
      </c>
      <c r="C5">
        <v>60178</v>
      </c>
      <c r="D5">
        <v>166223</v>
      </c>
      <c r="E5">
        <f t="shared" si="0"/>
        <v>0.3620317284611636</v>
      </c>
      <c r="F5">
        <f t="shared" si="1"/>
        <v>1.6120080703273938</v>
      </c>
      <c r="H5" t="s">
        <v>9</v>
      </c>
      <c r="I5" t="s">
        <v>7</v>
      </c>
      <c r="J5">
        <v>1.4670599732134204</v>
      </c>
      <c r="K5">
        <v>1.6385762065312734</v>
      </c>
      <c r="L5">
        <v>0.67649954617844221</v>
      </c>
      <c r="M5">
        <v>0.86527804905668304</v>
      </c>
      <c r="N5">
        <f t="shared" si="2"/>
        <v>1.1618534437449548</v>
      </c>
    </row>
    <row r="6" spans="1:14" x14ac:dyDescent="0.25">
      <c r="A6" t="s">
        <v>6</v>
      </c>
      <c r="B6" t="s">
        <v>7</v>
      </c>
      <c r="C6">
        <v>32879</v>
      </c>
      <c r="D6">
        <v>196407</v>
      </c>
      <c r="E6">
        <f t="shared" si="0"/>
        <v>0.16740238382542375</v>
      </c>
      <c r="F6">
        <f t="shared" si="1"/>
        <v>0.74538768981839443</v>
      </c>
      <c r="H6" t="s">
        <v>14</v>
      </c>
      <c r="I6" t="s">
        <v>15</v>
      </c>
      <c r="J6" s="1">
        <v>9.8784517520832157E-2</v>
      </c>
      <c r="K6">
        <v>1.5818803949798999</v>
      </c>
      <c r="M6">
        <v>1.444105924343952</v>
      </c>
      <c r="N6">
        <f>AVERAGE(K6:M6)</f>
        <v>1.5129931596619259</v>
      </c>
    </row>
    <row r="7" spans="1:14" x14ac:dyDescent="0.25">
      <c r="A7" t="s">
        <v>8</v>
      </c>
      <c r="B7" t="s">
        <v>7</v>
      </c>
      <c r="C7">
        <v>42751</v>
      </c>
      <c r="D7">
        <v>241706</v>
      </c>
      <c r="E7">
        <f t="shared" si="0"/>
        <v>0.17687190222832697</v>
      </c>
      <c r="F7">
        <f t="shared" si="1"/>
        <v>0.78755233696818505</v>
      </c>
      <c r="H7" t="s">
        <v>16</v>
      </c>
      <c r="I7" t="s">
        <v>15</v>
      </c>
      <c r="J7">
        <v>2.7251457281297267</v>
      </c>
      <c r="K7">
        <v>1.2343372590695072</v>
      </c>
      <c r="L7">
        <v>4.7478153902565357</v>
      </c>
      <c r="M7">
        <v>1.3385056079496869</v>
      </c>
      <c r="N7">
        <f>AVERAGE(J7,K7,M7)</f>
        <v>1.7659961983829735</v>
      </c>
    </row>
    <row r="8" spans="1:14" x14ac:dyDescent="0.25">
      <c r="A8" t="s">
        <v>9</v>
      </c>
      <c r="B8" t="s">
        <v>7</v>
      </c>
      <c r="C8">
        <v>68665</v>
      </c>
      <c r="D8">
        <v>208405</v>
      </c>
      <c r="E8">
        <f t="shared" si="0"/>
        <v>0.32947865934118664</v>
      </c>
      <c r="F8">
        <f t="shared" si="1"/>
        <v>1.4670599732134204</v>
      </c>
      <c r="H8" t="s">
        <v>17</v>
      </c>
      <c r="I8" t="s">
        <v>15</v>
      </c>
      <c r="J8">
        <v>2.5251620718136523</v>
      </c>
      <c r="K8">
        <v>1.2135791542233914</v>
      </c>
      <c r="L8">
        <v>2.7547703842324225</v>
      </c>
      <c r="M8">
        <v>1.1545405564486111</v>
      </c>
      <c r="N8">
        <f>AVERAGE(J8:M8)</f>
        <v>1.9120130416795194</v>
      </c>
    </row>
    <row r="9" spans="1:14" x14ac:dyDescent="0.25">
      <c r="A9" t="s">
        <v>10</v>
      </c>
      <c r="B9" t="s">
        <v>11</v>
      </c>
      <c r="C9">
        <v>45277</v>
      </c>
      <c r="D9">
        <v>178580</v>
      </c>
      <c r="E9">
        <f t="shared" si="0"/>
        <v>0.25353903012655393</v>
      </c>
      <c r="F9">
        <f t="shared" si="1"/>
        <v>1.1289258111277076</v>
      </c>
      <c r="H9" t="s">
        <v>18</v>
      </c>
      <c r="I9" t="s">
        <v>15</v>
      </c>
      <c r="J9">
        <v>1.6541768593699404</v>
      </c>
      <c r="K9">
        <v>1.4835766198438798</v>
      </c>
      <c r="L9">
        <v>2.7447637359259924</v>
      </c>
      <c r="M9">
        <v>1.6557611463323136</v>
      </c>
      <c r="N9">
        <f t="shared" si="2"/>
        <v>1.8845695903680315</v>
      </c>
    </row>
    <row r="10" spans="1:14" x14ac:dyDescent="0.25">
      <c r="A10" t="s">
        <v>12</v>
      </c>
      <c r="B10" t="s">
        <v>11</v>
      </c>
      <c r="C10">
        <v>92574</v>
      </c>
      <c r="D10">
        <v>232257</v>
      </c>
      <c r="E10">
        <f t="shared" si="0"/>
        <v>0.39858432684483136</v>
      </c>
      <c r="F10">
        <f t="shared" si="1"/>
        <v>1.7747647542135392</v>
      </c>
    </row>
    <row r="11" spans="1:14" x14ac:dyDescent="0.25">
      <c r="A11" t="s">
        <v>13</v>
      </c>
      <c r="B11" t="s">
        <v>11</v>
      </c>
      <c r="C11">
        <v>91391</v>
      </c>
      <c r="D11">
        <v>169093</v>
      </c>
      <c r="E11">
        <f t="shared" si="0"/>
        <v>0.54047772527544014</v>
      </c>
      <c r="F11">
        <f t="shared" si="1"/>
        <v>2.4065693321398043</v>
      </c>
    </row>
    <row r="12" spans="1:14" x14ac:dyDescent="0.25">
      <c r="A12" t="s">
        <v>14</v>
      </c>
      <c r="B12" t="s">
        <v>15</v>
      </c>
      <c r="C12">
        <v>3875</v>
      </c>
      <c r="D12">
        <v>174664</v>
      </c>
      <c r="E12">
        <f t="shared" si="0"/>
        <v>2.2185453213026153E-2</v>
      </c>
      <c r="F12">
        <f t="shared" si="1"/>
        <v>9.8784517520832157E-2</v>
      </c>
    </row>
    <row r="13" spans="1:14" x14ac:dyDescent="0.25">
      <c r="A13" t="s">
        <v>16</v>
      </c>
      <c r="B13" t="s">
        <v>15</v>
      </c>
      <c r="C13">
        <v>117570</v>
      </c>
      <c r="D13">
        <v>192100</v>
      </c>
      <c r="E13">
        <f t="shared" si="0"/>
        <v>0.61202498698594487</v>
      </c>
      <c r="F13">
        <f t="shared" si="1"/>
        <v>2.7251457281297267</v>
      </c>
    </row>
    <row r="14" spans="1:14" x14ac:dyDescent="0.25">
      <c r="A14" t="s">
        <v>17</v>
      </c>
      <c r="B14" t="s">
        <v>15</v>
      </c>
      <c r="C14">
        <v>101796</v>
      </c>
      <c r="D14">
        <v>179499</v>
      </c>
      <c r="E14">
        <f t="shared" si="0"/>
        <v>0.56711179449467686</v>
      </c>
      <c r="F14">
        <f t="shared" si="1"/>
        <v>2.5251620718136523</v>
      </c>
    </row>
    <row r="15" spans="1:14" x14ac:dyDescent="0.25">
      <c r="A15" t="s">
        <v>18</v>
      </c>
      <c r="B15" t="s">
        <v>15</v>
      </c>
      <c r="C15">
        <v>51193</v>
      </c>
      <c r="D15">
        <v>137800</v>
      </c>
      <c r="E15">
        <f t="shared" si="0"/>
        <v>0.37150217706821481</v>
      </c>
      <c r="F15">
        <f t="shared" si="1"/>
        <v>1.6541768593699404</v>
      </c>
    </row>
    <row r="18" spans="1:13" x14ac:dyDescent="0.25">
      <c r="A18" s="1" t="s">
        <v>39</v>
      </c>
      <c r="C18" t="s">
        <v>42</v>
      </c>
      <c r="D18" t="s">
        <v>43</v>
      </c>
      <c r="E18" t="s">
        <v>44</v>
      </c>
      <c r="F18">
        <f>AVERAGE(E19:E21)</f>
        <v>0.19333848578265814</v>
      </c>
      <c r="H18" t="s">
        <v>132</v>
      </c>
      <c r="I18" t="s">
        <v>133</v>
      </c>
      <c r="J18" t="s">
        <v>134</v>
      </c>
    </row>
    <row r="19" spans="1:13" x14ac:dyDescent="0.25">
      <c r="A19" t="s">
        <v>6</v>
      </c>
      <c r="B19" t="s">
        <v>7</v>
      </c>
      <c r="C19">
        <v>22902</v>
      </c>
      <c r="D19">
        <v>218897</v>
      </c>
      <c r="E19">
        <f>C19/D19</f>
        <v>0.10462454944562968</v>
      </c>
      <c r="F19">
        <f>E19/$F$18</f>
        <v>0.54114704075650821</v>
      </c>
    </row>
    <row r="20" spans="1:13" x14ac:dyDescent="0.25">
      <c r="A20" t="s">
        <v>8</v>
      </c>
      <c r="B20" t="s">
        <v>7</v>
      </c>
      <c r="C20">
        <v>35074</v>
      </c>
      <c r="D20">
        <v>221160</v>
      </c>
      <c r="E20">
        <f t="shared" ref="E20:E25" si="3">C20/D20</f>
        <v>0.15859106529209621</v>
      </c>
      <c r="F20">
        <f t="shared" ref="F20:F25" si="4">E20/$F$18</f>
        <v>0.82027675271221834</v>
      </c>
      <c r="H20" t="s">
        <v>135</v>
      </c>
      <c r="I20" t="s">
        <v>133</v>
      </c>
      <c r="J20" t="s">
        <v>136</v>
      </c>
    </row>
    <row r="21" spans="1:13" x14ac:dyDescent="0.25">
      <c r="A21" t="s">
        <v>9</v>
      </c>
      <c r="B21" t="s">
        <v>7</v>
      </c>
      <c r="C21">
        <v>83734</v>
      </c>
      <c r="D21">
        <v>264312</v>
      </c>
      <c r="E21">
        <f t="shared" si="3"/>
        <v>0.31679984261024852</v>
      </c>
      <c r="F21">
        <f t="shared" si="4"/>
        <v>1.6385762065312734</v>
      </c>
    </row>
    <row r="22" spans="1:13" x14ac:dyDescent="0.25">
      <c r="A22" t="s">
        <v>14</v>
      </c>
      <c r="B22" t="s">
        <v>15</v>
      </c>
      <c r="C22">
        <v>65758</v>
      </c>
      <c r="D22">
        <v>215009</v>
      </c>
      <c r="E22">
        <f t="shared" si="3"/>
        <v>0.30583836025468703</v>
      </c>
      <c r="F22">
        <f t="shared" si="4"/>
        <v>1.5818803949798999</v>
      </c>
      <c r="H22" t="s">
        <v>137</v>
      </c>
    </row>
    <row r="23" spans="1:13" x14ac:dyDescent="0.25">
      <c r="A23" t="s">
        <v>16</v>
      </c>
      <c r="B23" t="s">
        <v>15</v>
      </c>
      <c r="C23">
        <v>52121</v>
      </c>
      <c r="D23">
        <v>218404</v>
      </c>
      <c r="E23">
        <f t="shared" si="3"/>
        <v>0.23864489661361513</v>
      </c>
      <c r="F23">
        <f t="shared" si="4"/>
        <v>1.2343372590695072</v>
      </c>
    </row>
    <row r="24" spans="1:13" x14ac:dyDescent="0.25">
      <c r="A24" t="s">
        <v>17</v>
      </c>
      <c r="B24" t="s">
        <v>15</v>
      </c>
      <c r="C24">
        <v>51786</v>
      </c>
      <c r="D24">
        <v>220712</v>
      </c>
      <c r="E24">
        <f t="shared" si="3"/>
        <v>0.23463155605494943</v>
      </c>
      <c r="F24">
        <f t="shared" si="4"/>
        <v>1.2135791542233914</v>
      </c>
      <c r="H24" t="s">
        <v>138</v>
      </c>
      <c r="I24" t="s">
        <v>139</v>
      </c>
      <c r="J24" t="s">
        <v>140</v>
      </c>
      <c r="K24" t="s">
        <v>141</v>
      </c>
      <c r="L24" t="s">
        <v>142</v>
      </c>
      <c r="M24" t="s">
        <v>143</v>
      </c>
    </row>
    <row r="25" spans="1:13" x14ac:dyDescent="0.25">
      <c r="A25" t="s">
        <v>18</v>
      </c>
      <c r="B25" t="s">
        <v>15</v>
      </c>
      <c r="C25">
        <v>62041</v>
      </c>
      <c r="D25">
        <v>216297</v>
      </c>
      <c r="E25">
        <f t="shared" si="3"/>
        <v>0.28683245722316997</v>
      </c>
      <c r="F25">
        <f t="shared" si="4"/>
        <v>1.4835766198438798</v>
      </c>
      <c r="H25" t="s">
        <v>144</v>
      </c>
      <c r="I25">
        <v>3</v>
      </c>
      <c r="J25">
        <v>0</v>
      </c>
      <c r="K25">
        <v>0.98</v>
      </c>
      <c r="L25">
        <v>0.16800000000000001</v>
      </c>
      <c r="M25">
        <v>9.69E-2</v>
      </c>
    </row>
    <row r="26" spans="1:13" x14ac:dyDescent="0.25">
      <c r="H26" t="s">
        <v>145</v>
      </c>
      <c r="I26">
        <v>4</v>
      </c>
      <c r="J26">
        <v>0</v>
      </c>
      <c r="K26">
        <v>1.7689999999999999</v>
      </c>
      <c r="L26">
        <v>0.182</v>
      </c>
      <c r="M26">
        <v>9.0999999999999998E-2</v>
      </c>
    </row>
    <row r="28" spans="1:13" x14ac:dyDescent="0.25">
      <c r="A28" s="1" t="s">
        <v>40</v>
      </c>
      <c r="C28" t="s">
        <v>42</v>
      </c>
      <c r="D28" t="s">
        <v>43</v>
      </c>
      <c r="E28" t="s">
        <v>44</v>
      </c>
      <c r="F28">
        <f>AVERAGE(E32:E34,E41)</f>
        <v>9.2364337839142344E-2</v>
      </c>
      <c r="H28" t="s">
        <v>146</v>
      </c>
      <c r="I28">
        <v>-0.78900000000000003</v>
      </c>
    </row>
    <row r="29" spans="1:13" x14ac:dyDescent="0.25">
      <c r="A29" t="s">
        <v>21</v>
      </c>
      <c r="B29" t="s">
        <v>15</v>
      </c>
      <c r="C29">
        <v>74699</v>
      </c>
      <c r="D29">
        <v>170340</v>
      </c>
      <c r="E29">
        <f>C29/D29</f>
        <v>0.4385288247035341</v>
      </c>
      <c r="F29">
        <f t="shared" ref="F29:F41" si="5">E29/$F$28</f>
        <v>4.7478153902565357</v>
      </c>
    </row>
    <row r="30" spans="1:13" x14ac:dyDescent="0.25">
      <c r="A30" t="s">
        <v>22</v>
      </c>
      <c r="B30" t="s">
        <v>15</v>
      </c>
      <c r="C30">
        <v>49943</v>
      </c>
      <c r="D30">
        <v>196284</v>
      </c>
      <c r="E30">
        <f t="shared" ref="E30:E41" si="6">C30/D30</f>
        <v>0.25444254243850745</v>
      </c>
      <c r="F30">
        <f t="shared" si="5"/>
        <v>2.7547703842324225</v>
      </c>
      <c r="H30" t="s">
        <v>147</v>
      </c>
    </row>
    <row r="31" spans="1:13" x14ac:dyDescent="0.25">
      <c r="A31" t="s">
        <v>23</v>
      </c>
      <c r="B31" t="s">
        <v>15</v>
      </c>
      <c r="C31">
        <v>50260</v>
      </c>
      <c r="D31">
        <v>198250</v>
      </c>
      <c r="E31">
        <f t="shared" si="6"/>
        <v>0.25351828499369483</v>
      </c>
      <c r="F31">
        <f t="shared" si="5"/>
        <v>2.7447637359259924</v>
      </c>
    </row>
    <row r="32" spans="1:13" x14ac:dyDescent="0.25">
      <c r="A32" t="s">
        <v>24</v>
      </c>
      <c r="B32" t="s">
        <v>7</v>
      </c>
      <c r="C32">
        <v>31619</v>
      </c>
      <c r="D32">
        <v>229902</v>
      </c>
      <c r="E32">
        <f t="shared" si="6"/>
        <v>0.13753251385372897</v>
      </c>
      <c r="F32">
        <f t="shared" si="5"/>
        <v>1.4890218137356166</v>
      </c>
      <c r="H32" t="s">
        <v>148</v>
      </c>
    </row>
    <row r="33" spans="1:8" x14ac:dyDescent="0.25">
      <c r="A33" t="s">
        <v>19</v>
      </c>
      <c r="B33" t="s">
        <v>7</v>
      </c>
      <c r="C33">
        <v>15549</v>
      </c>
      <c r="D33">
        <v>285323</v>
      </c>
      <c r="E33">
        <f t="shared" si="6"/>
        <v>5.4496132453394922E-2</v>
      </c>
      <c r="F33">
        <f t="shared" si="5"/>
        <v>0.59001270109577342</v>
      </c>
    </row>
    <row r="34" spans="1:8" x14ac:dyDescent="0.25">
      <c r="A34" t="s">
        <v>20</v>
      </c>
      <c r="B34" t="s">
        <v>7</v>
      </c>
      <c r="C34">
        <v>18313</v>
      </c>
      <c r="D34">
        <v>293081</v>
      </c>
      <c r="E34">
        <f t="shared" si="6"/>
        <v>6.2484432631252113E-2</v>
      </c>
      <c r="F34">
        <f t="shared" si="5"/>
        <v>0.67649954617844221</v>
      </c>
      <c r="H34" t="s">
        <v>149</v>
      </c>
    </row>
    <row r="35" spans="1:8" x14ac:dyDescent="0.25">
      <c r="A35" t="s">
        <v>25</v>
      </c>
      <c r="B35" t="s">
        <v>11</v>
      </c>
      <c r="C35">
        <v>28111</v>
      </c>
      <c r="D35">
        <v>282936</v>
      </c>
      <c r="E35">
        <f t="shared" si="6"/>
        <v>9.9354624367348099E-2</v>
      </c>
      <c r="F35">
        <f t="shared" si="5"/>
        <v>1.0756816612530664</v>
      </c>
    </row>
    <row r="36" spans="1:8" x14ac:dyDescent="0.25">
      <c r="A36" t="s">
        <v>26</v>
      </c>
      <c r="B36" t="s">
        <v>11</v>
      </c>
      <c r="C36">
        <v>24895</v>
      </c>
      <c r="D36">
        <v>268041</v>
      </c>
      <c r="E36">
        <f t="shared" si="6"/>
        <v>9.2877582160938069E-2</v>
      </c>
      <c r="F36">
        <f t="shared" si="5"/>
        <v>1.0055567368727265</v>
      </c>
      <c r="H36" t="s">
        <v>150</v>
      </c>
    </row>
    <row r="37" spans="1:8" x14ac:dyDescent="0.25">
      <c r="A37" t="s">
        <v>27</v>
      </c>
      <c r="B37" t="s">
        <v>11</v>
      </c>
      <c r="C37">
        <v>21364</v>
      </c>
      <c r="D37">
        <v>304974</v>
      </c>
      <c r="E37">
        <f t="shared" si="6"/>
        <v>7.0051873274443066E-2</v>
      </c>
      <c r="F37">
        <f t="shared" si="5"/>
        <v>0.75842987578650023</v>
      </c>
    </row>
    <row r="38" spans="1:8" x14ac:dyDescent="0.25">
      <c r="A38" t="s">
        <v>28</v>
      </c>
      <c r="B38" t="s">
        <v>1</v>
      </c>
      <c r="C38">
        <v>13318</v>
      </c>
      <c r="D38">
        <v>357563</v>
      </c>
      <c r="E38">
        <f t="shared" si="6"/>
        <v>3.7246583119618079E-2</v>
      </c>
      <c r="F38">
        <f t="shared" si="5"/>
        <v>0.40325718768736357</v>
      </c>
      <c r="H38" t="s">
        <v>151</v>
      </c>
    </row>
    <row r="39" spans="1:8" x14ac:dyDescent="0.25">
      <c r="A39" t="s">
        <v>29</v>
      </c>
      <c r="B39" t="s">
        <v>3</v>
      </c>
      <c r="C39">
        <v>12611</v>
      </c>
      <c r="D39">
        <v>232735</v>
      </c>
      <c r="E39">
        <f t="shared" si="6"/>
        <v>5.4186091477431413E-2</v>
      </c>
      <c r="F39">
        <f t="shared" si="5"/>
        <v>0.58665598373908678</v>
      </c>
    </row>
    <row r="40" spans="1:8" x14ac:dyDescent="0.25">
      <c r="A40" t="s">
        <v>30</v>
      </c>
      <c r="B40" t="s">
        <v>5</v>
      </c>
      <c r="C40">
        <v>12877</v>
      </c>
      <c r="D40">
        <v>272598</v>
      </c>
      <c r="E40">
        <f t="shared" si="6"/>
        <v>4.7238057505924476E-2</v>
      </c>
      <c r="F40">
        <f t="shared" si="5"/>
        <v>0.51143177779493421</v>
      </c>
      <c r="H40" t="s">
        <v>152</v>
      </c>
    </row>
    <row r="41" spans="1:8" x14ac:dyDescent="0.25">
      <c r="A41" t="s">
        <v>31</v>
      </c>
      <c r="B41" t="s">
        <v>7</v>
      </c>
      <c r="C41">
        <v>25762</v>
      </c>
      <c r="D41">
        <v>224126</v>
      </c>
      <c r="E41">
        <f t="shared" si="6"/>
        <v>0.11494427241819334</v>
      </c>
      <c r="F41">
        <f t="shared" si="5"/>
        <v>1.2444659389901676</v>
      </c>
    </row>
    <row r="42" spans="1:8" x14ac:dyDescent="0.25">
      <c r="H42" t="s">
        <v>153</v>
      </c>
    </row>
    <row r="44" spans="1:8" x14ac:dyDescent="0.25">
      <c r="A44" s="1" t="s">
        <v>41</v>
      </c>
      <c r="C44" t="s">
        <v>42</v>
      </c>
      <c r="D44" t="s">
        <v>43</v>
      </c>
      <c r="E44" t="s">
        <v>44</v>
      </c>
      <c r="F44">
        <f>AVERAGE(E45:E47)</f>
        <v>0.91824456514575248</v>
      </c>
      <c r="H44" t="s">
        <v>154</v>
      </c>
    </row>
    <row r="45" spans="1:8" x14ac:dyDescent="0.25">
      <c r="A45" t="s">
        <v>6</v>
      </c>
      <c r="B45" t="s">
        <v>7</v>
      </c>
      <c r="C45">
        <v>50677</v>
      </c>
      <c r="D45">
        <v>54837</v>
      </c>
      <c r="E45">
        <f>C45/D45</f>
        <v>0.92413881138647269</v>
      </c>
      <c r="F45">
        <f>E45/$F$44</f>
        <v>1.0064190374377926</v>
      </c>
    </row>
    <row r="46" spans="1:8" x14ac:dyDescent="0.25">
      <c r="A46" t="s">
        <v>8</v>
      </c>
      <c r="B46" t="s">
        <v>7</v>
      </c>
      <c r="C46">
        <v>61144</v>
      </c>
      <c r="D46">
        <v>59016</v>
      </c>
      <c r="E46">
        <f t="shared" ref="E46:E58" si="7">C46/D46</f>
        <v>1.0360580181645656</v>
      </c>
      <c r="F46">
        <f t="shared" ref="F46:F58" si="8">E46/$F$44</f>
        <v>1.128302913505524</v>
      </c>
      <c r="H46" t="s">
        <v>155</v>
      </c>
    </row>
    <row r="47" spans="1:8" x14ac:dyDescent="0.25">
      <c r="A47" t="s">
        <v>9</v>
      </c>
      <c r="B47" t="s">
        <v>7</v>
      </c>
      <c r="C47">
        <v>38686</v>
      </c>
      <c r="D47">
        <v>48690</v>
      </c>
      <c r="E47">
        <f t="shared" si="7"/>
        <v>0.79453686588621897</v>
      </c>
      <c r="F47">
        <f t="shared" si="8"/>
        <v>0.86527804905668304</v>
      </c>
    </row>
    <row r="48" spans="1:8" x14ac:dyDescent="0.25">
      <c r="A48" t="s">
        <v>0</v>
      </c>
      <c r="B48" t="s">
        <v>1</v>
      </c>
      <c r="C48">
        <v>40738</v>
      </c>
      <c r="D48">
        <v>50491</v>
      </c>
      <c r="E48">
        <f t="shared" si="7"/>
        <v>0.80683686201501259</v>
      </c>
      <c r="F48">
        <f t="shared" si="8"/>
        <v>0.87867316904505044</v>
      </c>
      <c r="H48" t="s">
        <v>156</v>
      </c>
    </row>
    <row r="49" spans="1:8" x14ac:dyDescent="0.25">
      <c r="A49" t="s">
        <v>2</v>
      </c>
      <c r="B49" t="s">
        <v>1</v>
      </c>
      <c r="C49">
        <v>171184</v>
      </c>
      <c r="D49">
        <v>63509</v>
      </c>
      <c r="E49">
        <f t="shared" si="7"/>
        <v>2.6954289943157663</v>
      </c>
      <c r="F49">
        <f t="shared" si="8"/>
        <v>2.9354151351692699</v>
      </c>
    </row>
    <row r="50" spans="1:8" x14ac:dyDescent="0.25">
      <c r="A50" t="s">
        <v>4</v>
      </c>
      <c r="B50" t="s">
        <v>1</v>
      </c>
      <c r="C50">
        <v>54556</v>
      </c>
      <c r="D50">
        <v>56972</v>
      </c>
      <c r="E50">
        <f t="shared" si="7"/>
        <v>0.95759320367900025</v>
      </c>
      <c r="F50">
        <f t="shared" si="8"/>
        <v>1.0428520244244539</v>
      </c>
      <c r="H50" t="s">
        <v>152</v>
      </c>
    </row>
    <row r="51" spans="1:8" x14ac:dyDescent="0.25">
      <c r="A51" t="s">
        <v>10</v>
      </c>
      <c r="B51" t="s">
        <v>11</v>
      </c>
      <c r="C51">
        <v>74678</v>
      </c>
      <c r="D51">
        <v>53037</v>
      </c>
      <c r="E51">
        <f t="shared" si="7"/>
        <v>1.4080358994664102</v>
      </c>
      <c r="F51">
        <f t="shared" si="8"/>
        <v>1.5333996550721902</v>
      </c>
    </row>
    <row r="52" spans="1:8" x14ac:dyDescent="0.25">
      <c r="A52" t="s">
        <v>36</v>
      </c>
      <c r="B52" t="s">
        <v>11</v>
      </c>
      <c r="C52">
        <v>96030</v>
      </c>
      <c r="D52">
        <v>63850</v>
      </c>
      <c r="E52">
        <f t="shared" si="7"/>
        <v>1.5039937353171495</v>
      </c>
      <c r="F52">
        <f t="shared" si="8"/>
        <v>1.6379010477218794</v>
      </c>
    </row>
    <row r="53" spans="1:8" x14ac:dyDescent="0.25">
      <c r="A53" t="s">
        <v>12</v>
      </c>
      <c r="B53" t="s">
        <v>11</v>
      </c>
      <c r="C53">
        <v>70651</v>
      </c>
      <c r="D53">
        <v>63292</v>
      </c>
      <c r="E53">
        <f t="shared" si="7"/>
        <v>1.1162706187195854</v>
      </c>
      <c r="F53">
        <f t="shared" si="8"/>
        <v>1.2156572018941385</v>
      </c>
    </row>
    <row r="54" spans="1:8" x14ac:dyDescent="0.25">
      <c r="A54" t="s">
        <v>13</v>
      </c>
      <c r="B54" t="s">
        <v>11</v>
      </c>
      <c r="C54">
        <v>61972</v>
      </c>
      <c r="D54">
        <v>62294</v>
      </c>
      <c r="E54">
        <f t="shared" si="7"/>
        <v>0.99483096285356531</v>
      </c>
      <c r="F54">
        <f t="shared" si="8"/>
        <v>1.0834052284269784</v>
      </c>
    </row>
    <row r="55" spans="1:8" x14ac:dyDescent="0.25">
      <c r="A55" t="s">
        <v>14</v>
      </c>
      <c r="B55" t="s">
        <v>15</v>
      </c>
      <c r="C55">
        <v>71841</v>
      </c>
      <c r="D55">
        <v>54177</v>
      </c>
      <c r="E55">
        <f t="shared" si="7"/>
        <v>1.3260424165236171</v>
      </c>
      <c r="F55">
        <f t="shared" si="8"/>
        <v>1.444105924343952</v>
      </c>
    </row>
    <row r="56" spans="1:8" x14ac:dyDescent="0.25">
      <c r="A56" t="s">
        <v>16</v>
      </c>
      <c r="B56" t="s">
        <v>15</v>
      </c>
      <c r="C56">
        <v>88754</v>
      </c>
      <c r="D56">
        <v>72212</v>
      </c>
      <c r="E56">
        <f t="shared" si="7"/>
        <v>1.2290754999169113</v>
      </c>
      <c r="F56">
        <f t="shared" si="8"/>
        <v>1.3385056079496869</v>
      </c>
    </row>
    <row r="57" spans="1:8" x14ac:dyDescent="0.25">
      <c r="A57" t="s">
        <v>17</v>
      </c>
      <c r="B57" t="s">
        <v>15</v>
      </c>
      <c r="C57">
        <v>74060</v>
      </c>
      <c r="D57">
        <v>69858</v>
      </c>
      <c r="E57">
        <f t="shared" si="7"/>
        <v>1.0601505911992899</v>
      </c>
      <c r="F57">
        <f t="shared" si="8"/>
        <v>1.1545405564486111</v>
      </c>
    </row>
    <row r="58" spans="1:8" x14ac:dyDescent="0.25">
      <c r="A58" t="s">
        <v>18</v>
      </c>
      <c r="B58" t="s">
        <v>15</v>
      </c>
      <c r="C58">
        <v>93153</v>
      </c>
      <c r="D58">
        <v>61269</v>
      </c>
      <c r="E58">
        <f t="shared" si="7"/>
        <v>1.5203936737991479</v>
      </c>
      <c r="F58">
        <f t="shared" si="8"/>
        <v>1.6557611463323136</v>
      </c>
    </row>
  </sheetData>
  <phoneticPr fontId="2"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9"/>
  <sheetViews>
    <sheetView workbookViewId="0">
      <selection activeCell="H11" sqref="H11"/>
    </sheetView>
  </sheetViews>
  <sheetFormatPr defaultRowHeight="13.8" x14ac:dyDescent="0.25"/>
  <sheetData>
    <row r="1" spans="1:14" x14ac:dyDescent="0.25">
      <c r="A1" s="1"/>
      <c r="F1">
        <f>AVERAGE(E5:E7)</f>
        <v>0.71674707403896409</v>
      </c>
    </row>
    <row r="2" spans="1:14" x14ac:dyDescent="0.25">
      <c r="A2" t="s">
        <v>0</v>
      </c>
      <c r="B2" t="s">
        <v>1</v>
      </c>
      <c r="C2">
        <v>145934</v>
      </c>
      <c r="D2">
        <v>150012</v>
      </c>
      <c r="E2">
        <f>C2/D2</f>
        <v>0.97281550809268591</v>
      </c>
      <c r="F2">
        <f>E2/$F$1</f>
        <v>1.357264707912573</v>
      </c>
      <c r="K2" t="s">
        <v>33</v>
      </c>
      <c r="L2" t="s">
        <v>32</v>
      </c>
      <c r="M2" t="s">
        <v>34</v>
      </c>
    </row>
    <row r="3" spans="1:14" x14ac:dyDescent="0.25">
      <c r="A3" t="s">
        <v>2</v>
      </c>
      <c r="B3" t="s">
        <v>3</v>
      </c>
      <c r="C3">
        <v>160570</v>
      </c>
      <c r="D3">
        <v>188818</v>
      </c>
      <c r="E3">
        <f t="shared" ref="E3:E14" si="0">C3/D3</f>
        <v>0.85039561906174199</v>
      </c>
      <c r="F3">
        <f t="shared" ref="F3:F14" si="1">E3/$F$1</f>
        <v>1.1864654211556815</v>
      </c>
      <c r="I3" t="s">
        <v>6</v>
      </c>
      <c r="J3" t="s">
        <v>7</v>
      </c>
      <c r="K3">
        <v>1.4494516810187097</v>
      </c>
      <c r="L3">
        <v>1.2304856549313046</v>
      </c>
      <c r="M3">
        <v>1.0105022623999507</v>
      </c>
      <c r="N3">
        <f>AVERAGE(K3:M3)</f>
        <v>1.2301465327833216</v>
      </c>
    </row>
    <row r="4" spans="1:14" x14ac:dyDescent="0.25">
      <c r="A4" t="s">
        <v>4</v>
      </c>
      <c r="B4" t="s">
        <v>5</v>
      </c>
      <c r="C4">
        <v>150417</v>
      </c>
      <c r="D4">
        <v>166223</v>
      </c>
      <c r="E4">
        <f t="shared" si="0"/>
        <v>0.90491087274324256</v>
      </c>
      <c r="F4">
        <f t="shared" si="1"/>
        <v>1.2625246834199835</v>
      </c>
      <c r="I4" t="s">
        <v>8</v>
      </c>
      <c r="J4" t="s">
        <v>7</v>
      </c>
      <c r="K4">
        <v>0.81230578217542848</v>
      </c>
      <c r="L4">
        <v>0.83408376471834722</v>
      </c>
      <c r="M4">
        <v>1.2144817049675798</v>
      </c>
      <c r="N4">
        <f t="shared" ref="N4:N9" si="2">AVERAGE(K4:M4)</f>
        <v>0.95362375062045179</v>
      </c>
    </row>
    <row r="5" spans="1:14" x14ac:dyDescent="0.25">
      <c r="A5" t="s">
        <v>6</v>
      </c>
      <c r="B5" t="s">
        <v>7</v>
      </c>
      <c r="C5">
        <v>131323</v>
      </c>
      <c r="D5">
        <v>126407</v>
      </c>
      <c r="E5">
        <f t="shared" si="0"/>
        <v>1.0388902513310181</v>
      </c>
      <c r="F5">
        <f t="shared" si="1"/>
        <v>1.4494516810187097</v>
      </c>
      <c r="I5" t="s">
        <v>9</v>
      </c>
      <c r="J5" t="s">
        <v>7</v>
      </c>
      <c r="K5">
        <v>0.73824253680586194</v>
      </c>
      <c r="L5">
        <v>0.93543058035034843</v>
      </c>
      <c r="M5">
        <v>0.77501603263246921</v>
      </c>
      <c r="N5">
        <f t="shared" si="2"/>
        <v>0.81622971659622656</v>
      </c>
    </row>
    <row r="6" spans="1:14" x14ac:dyDescent="0.25">
      <c r="A6" t="s">
        <v>8</v>
      </c>
      <c r="B6" t="s">
        <v>7</v>
      </c>
      <c r="C6">
        <v>123259</v>
      </c>
      <c r="D6">
        <v>211706</v>
      </c>
      <c r="E6">
        <f t="shared" si="0"/>
        <v>0.5822177925991705</v>
      </c>
      <c r="F6">
        <f t="shared" si="1"/>
        <v>0.81230578217542848</v>
      </c>
      <c r="I6" t="s">
        <v>14</v>
      </c>
      <c r="J6" t="s">
        <v>15</v>
      </c>
      <c r="K6">
        <v>0.41266104921812546</v>
      </c>
      <c r="L6">
        <v>0.44463729435088478</v>
      </c>
      <c r="M6">
        <v>0.91536805996041748</v>
      </c>
      <c r="N6">
        <f t="shared" si="2"/>
        <v>0.59088880117647591</v>
      </c>
    </row>
    <row r="7" spans="1:14" x14ac:dyDescent="0.25">
      <c r="A7" t="s">
        <v>9</v>
      </c>
      <c r="B7" t="s">
        <v>7</v>
      </c>
      <c r="C7">
        <v>110274</v>
      </c>
      <c r="D7">
        <v>208405</v>
      </c>
      <c r="E7">
        <f t="shared" si="0"/>
        <v>0.5291331781867038</v>
      </c>
      <c r="F7">
        <f t="shared" si="1"/>
        <v>0.73824253680586194</v>
      </c>
      <c r="I7" t="s">
        <v>16</v>
      </c>
      <c r="J7" t="s">
        <v>15</v>
      </c>
      <c r="K7">
        <v>0.30438330457917939</v>
      </c>
      <c r="L7">
        <v>0.41760293130783094</v>
      </c>
      <c r="M7">
        <v>0.59122518416234859</v>
      </c>
      <c r="N7">
        <f t="shared" si="2"/>
        <v>0.43773714001645297</v>
      </c>
    </row>
    <row r="8" spans="1:14" x14ac:dyDescent="0.25">
      <c r="A8" t="s">
        <v>10</v>
      </c>
      <c r="B8" t="s">
        <v>11</v>
      </c>
      <c r="C8">
        <v>103329</v>
      </c>
      <c r="D8">
        <v>178580</v>
      </c>
      <c r="E8">
        <f t="shared" si="0"/>
        <v>0.57861462649792805</v>
      </c>
      <c r="F8">
        <f t="shared" si="1"/>
        <v>0.8072786725690535</v>
      </c>
      <c r="I8" t="s">
        <v>17</v>
      </c>
      <c r="J8" t="s">
        <v>15</v>
      </c>
      <c r="K8">
        <v>0.42537449414562417</v>
      </c>
      <c r="L8">
        <v>0.61273300405617814</v>
      </c>
      <c r="M8">
        <v>0.46890167297727442</v>
      </c>
      <c r="N8">
        <f t="shared" si="2"/>
        <v>0.50233639039302558</v>
      </c>
    </row>
    <row r="9" spans="1:14" x14ac:dyDescent="0.25">
      <c r="A9" t="s">
        <v>12</v>
      </c>
      <c r="B9" t="s">
        <v>11</v>
      </c>
      <c r="C9">
        <v>82816</v>
      </c>
      <c r="D9">
        <v>232257</v>
      </c>
      <c r="E9">
        <f t="shared" si="0"/>
        <v>0.3565705231704534</v>
      </c>
      <c r="F9">
        <f t="shared" si="1"/>
        <v>0.49748444895788912</v>
      </c>
      <c r="I9" t="s">
        <v>18</v>
      </c>
      <c r="J9" t="s">
        <v>15</v>
      </c>
      <c r="K9">
        <v>1.2782512924220708</v>
      </c>
      <c r="L9">
        <v>0.74224097182951587</v>
      </c>
      <c r="M9">
        <v>0.78134864360423373</v>
      </c>
      <c r="N9">
        <f t="shared" si="2"/>
        <v>0.93394696928527354</v>
      </c>
    </row>
    <row r="10" spans="1:14" x14ac:dyDescent="0.25">
      <c r="A10" t="s">
        <v>13</v>
      </c>
      <c r="B10" t="s">
        <v>11</v>
      </c>
      <c r="C10">
        <v>52309</v>
      </c>
      <c r="D10">
        <v>169093</v>
      </c>
      <c r="E10">
        <f t="shared" si="0"/>
        <v>0.30935047577368668</v>
      </c>
      <c r="F10">
        <f t="shared" si="1"/>
        <v>0.43160340234171596</v>
      </c>
    </row>
    <row r="11" spans="1:14" x14ac:dyDescent="0.25">
      <c r="A11" t="s">
        <v>14</v>
      </c>
      <c r="B11" t="s">
        <v>15</v>
      </c>
      <c r="C11">
        <v>51661</v>
      </c>
      <c r="D11">
        <v>174664</v>
      </c>
      <c r="E11">
        <f t="shared" si="0"/>
        <v>0.29577359959694038</v>
      </c>
      <c r="F11">
        <f t="shared" si="1"/>
        <v>0.41266104921812546</v>
      </c>
    </row>
    <row r="12" spans="1:14" x14ac:dyDescent="0.25">
      <c r="A12" t="s">
        <v>16</v>
      </c>
      <c r="B12" t="s">
        <v>15</v>
      </c>
      <c r="C12">
        <v>39728</v>
      </c>
      <c r="D12">
        <v>182100</v>
      </c>
      <c r="E12">
        <f t="shared" si="0"/>
        <v>0.21816584294343766</v>
      </c>
      <c r="F12">
        <f t="shared" si="1"/>
        <v>0.30438330457917939</v>
      </c>
    </row>
    <row r="13" spans="1:14" x14ac:dyDescent="0.25">
      <c r="A13" t="s">
        <v>17</v>
      </c>
      <c r="B13" t="s">
        <v>15</v>
      </c>
      <c r="C13">
        <v>48629</v>
      </c>
      <c r="D13">
        <v>159499</v>
      </c>
      <c r="E13">
        <f t="shared" si="0"/>
        <v>0.30488592404968057</v>
      </c>
      <c r="F13">
        <f t="shared" si="1"/>
        <v>0.42537449414562417</v>
      </c>
    </row>
    <row r="14" spans="1:14" x14ac:dyDescent="0.25">
      <c r="A14" t="s">
        <v>18</v>
      </c>
      <c r="B14" t="s">
        <v>15</v>
      </c>
      <c r="C14">
        <v>126250</v>
      </c>
      <c r="D14">
        <v>137800</v>
      </c>
      <c r="E14">
        <f t="shared" si="0"/>
        <v>0.91618287373004359</v>
      </c>
      <c r="F14">
        <f t="shared" si="1"/>
        <v>1.2782512924220708</v>
      </c>
    </row>
    <row r="17" spans="1:14" x14ac:dyDescent="0.25">
      <c r="I17" t="s">
        <v>132</v>
      </c>
      <c r="J17" t="s">
        <v>133</v>
      </c>
      <c r="K17" t="s">
        <v>157</v>
      </c>
    </row>
    <row r="18" spans="1:14" x14ac:dyDescent="0.25">
      <c r="F18">
        <f>AVERAGE(E19:E21)</f>
        <v>0.58821690907429802</v>
      </c>
    </row>
    <row r="19" spans="1:14" x14ac:dyDescent="0.25">
      <c r="A19" t="s">
        <v>6</v>
      </c>
      <c r="B19" t="s">
        <v>7</v>
      </c>
      <c r="C19">
        <v>158436</v>
      </c>
      <c r="D19">
        <v>218897</v>
      </c>
      <c r="E19">
        <f>C19/D19</f>
        <v>0.7237924686039553</v>
      </c>
      <c r="F19">
        <f>E19/$F$18</f>
        <v>1.2304856549313046</v>
      </c>
      <c r="I19" t="s">
        <v>135</v>
      </c>
      <c r="J19" t="s">
        <v>133</v>
      </c>
      <c r="K19" t="s">
        <v>158</v>
      </c>
    </row>
    <row r="20" spans="1:14" x14ac:dyDescent="0.25">
      <c r="A20" t="s">
        <v>8</v>
      </c>
      <c r="B20" t="s">
        <v>7</v>
      </c>
      <c r="C20">
        <v>108506</v>
      </c>
      <c r="D20">
        <v>221160</v>
      </c>
      <c r="E20">
        <f t="shared" ref="E20:E25" si="3">C20/D20</f>
        <v>0.49062217399168023</v>
      </c>
      <c r="F20">
        <f t="shared" ref="F20:F25" si="4">E20/$F$18</f>
        <v>0.83408376471834722</v>
      </c>
    </row>
    <row r="21" spans="1:14" x14ac:dyDescent="0.25">
      <c r="A21" t="s">
        <v>9</v>
      </c>
      <c r="B21" t="s">
        <v>7</v>
      </c>
      <c r="C21">
        <v>145434</v>
      </c>
      <c r="D21">
        <v>264312</v>
      </c>
      <c r="E21">
        <f t="shared" si="3"/>
        <v>0.5502360846272587</v>
      </c>
      <c r="F21">
        <f t="shared" si="4"/>
        <v>0.93543058035034843</v>
      </c>
      <c r="I21" t="s">
        <v>137</v>
      </c>
    </row>
    <row r="22" spans="1:14" x14ac:dyDescent="0.25">
      <c r="A22" t="s">
        <v>14</v>
      </c>
      <c r="B22" t="s">
        <v>15</v>
      </c>
      <c r="C22">
        <v>61465</v>
      </c>
      <c r="D22">
        <v>235009</v>
      </c>
      <c r="E22">
        <f t="shared" si="3"/>
        <v>0.26154317494223628</v>
      </c>
      <c r="F22">
        <f t="shared" si="4"/>
        <v>0.44463729435088478</v>
      </c>
    </row>
    <row r="23" spans="1:14" x14ac:dyDescent="0.25">
      <c r="A23" t="s">
        <v>16</v>
      </c>
      <c r="B23" t="s">
        <v>15</v>
      </c>
      <c r="C23">
        <v>53649</v>
      </c>
      <c r="D23">
        <v>218404</v>
      </c>
      <c r="E23">
        <f t="shared" si="3"/>
        <v>0.24564110547425871</v>
      </c>
      <c r="F23">
        <f t="shared" si="4"/>
        <v>0.41760293130783094</v>
      </c>
      <c r="I23" t="s">
        <v>138</v>
      </c>
      <c r="J23" t="s">
        <v>139</v>
      </c>
      <c r="K23" t="s">
        <v>140</v>
      </c>
      <c r="L23" t="s">
        <v>141</v>
      </c>
      <c r="M23" t="s">
        <v>142</v>
      </c>
      <c r="N23" t="s">
        <v>143</v>
      </c>
    </row>
    <row r="24" spans="1:14" x14ac:dyDescent="0.25">
      <c r="A24" t="s">
        <v>17</v>
      </c>
      <c r="B24" t="s">
        <v>15</v>
      </c>
      <c r="C24">
        <v>79549</v>
      </c>
      <c r="D24">
        <v>220712</v>
      </c>
      <c r="E24">
        <f t="shared" si="3"/>
        <v>0.36041991373373444</v>
      </c>
      <c r="F24">
        <f t="shared" si="4"/>
        <v>0.61273300405617814</v>
      </c>
      <c r="I24" t="s">
        <v>144</v>
      </c>
      <c r="J24">
        <v>3</v>
      </c>
      <c r="K24">
        <v>0</v>
      </c>
      <c r="L24">
        <v>1</v>
      </c>
      <c r="M24">
        <v>0.21099999999999999</v>
      </c>
      <c r="N24">
        <v>0.122</v>
      </c>
    </row>
    <row r="25" spans="1:14" x14ac:dyDescent="0.25">
      <c r="A25" t="s">
        <v>18</v>
      </c>
      <c r="B25" t="s">
        <v>15</v>
      </c>
      <c r="C25">
        <v>90069</v>
      </c>
      <c r="D25">
        <v>206297</v>
      </c>
      <c r="E25">
        <f t="shared" si="3"/>
        <v>0.43659869023786096</v>
      </c>
      <c r="F25">
        <f t="shared" si="4"/>
        <v>0.74224097182951587</v>
      </c>
      <c r="I25" t="s">
        <v>145</v>
      </c>
      <c r="J25">
        <v>4</v>
      </c>
      <c r="K25">
        <v>0</v>
      </c>
      <c r="L25">
        <v>0.61599999999999999</v>
      </c>
      <c r="M25">
        <v>0.221</v>
      </c>
      <c r="N25">
        <v>0.11</v>
      </c>
    </row>
    <row r="27" spans="1:14" x14ac:dyDescent="0.25">
      <c r="I27" t="s">
        <v>146</v>
      </c>
      <c r="J27">
        <v>0.38400000000000001</v>
      </c>
    </row>
    <row r="28" spans="1:14" x14ac:dyDescent="0.25">
      <c r="F28">
        <f>AVERAGE(E29:E31)</f>
        <v>0.68270417541897999</v>
      </c>
    </row>
    <row r="29" spans="1:14" x14ac:dyDescent="0.25">
      <c r="A29" t="s">
        <v>6</v>
      </c>
      <c r="B29" t="s">
        <v>7</v>
      </c>
      <c r="C29">
        <v>74515</v>
      </c>
      <c r="D29">
        <v>109023</v>
      </c>
      <c r="E29">
        <f>C29/D29</f>
        <v>0.68347963273804613</v>
      </c>
      <c r="F29">
        <f>E29/$F$28</f>
        <v>1.0011358613979331</v>
      </c>
      <c r="I29" t="s">
        <v>147</v>
      </c>
    </row>
    <row r="30" spans="1:14" x14ac:dyDescent="0.25">
      <c r="A30" t="s">
        <v>8</v>
      </c>
      <c r="B30" t="s">
        <v>7</v>
      </c>
      <c r="C30">
        <v>73307</v>
      </c>
      <c r="D30">
        <v>136011</v>
      </c>
      <c r="E30">
        <f t="shared" ref="E30:E42" si="5">C30/D30</f>
        <v>0.53897846497709745</v>
      </c>
      <c r="F30">
        <f t="shared" ref="F30:F42" si="6">E30/$F$28</f>
        <v>0.78947585848046542</v>
      </c>
    </row>
    <row r="31" spans="1:14" x14ac:dyDescent="0.25">
      <c r="A31" t="s">
        <v>9</v>
      </c>
      <c r="B31" t="s">
        <v>7</v>
      </c>
      <c r="C31">
        <v>99512</v>
      </c>
      <c r="D31">
        <v>120525</v>
      </c>
      <c r="E31">
        <f t="shared" si="5"/>
        <v>0.82565442854179627</v>
      </c>
      <c r="F31">
        <f t="shared" si="6"/>
        <v>1.2093882801216014</v>
      </c>
      <c r="I31" t="s">
        <v>148</v>
      </c>
    </row>
    <row r="32" spans="1:14" x14ac:dyDescent="0.25">
      <c r="A32" t="s">
        <v>0</v>
      </c>
      <c r="B32" t="s">
        <v>1</v>
      </c>
      <c r="C32">
        <v>40244</v>
      </c>
      <c r="D32">
        <v>60406</v>
      </c>
      <c r="E32">
        <f t="shared" si="5"/>
        <v>0.66622520941628316</v>
      </c>
      <c r="F32">
        <f t="shared" si="6"/>
        <v>0.9758622158820347</v>
      </c>
    </row>
    <row r="33" spans="1:9" x14ac:dyDescent="0.25">
      <c r="A33" t="s">
        <v>2</v>
      </c>
      <c r="B33" t="s">
        <v>3</v>
      </c>
      <c r="C33">
        <v>44177</v>
      </c>
      <c r="D33">
        <v>70542</v>
      </c>
      <c r="E33">
        <f t="shared" si="5"/>
        <v>0.62625102775651387</v>
      </c>
      <c r="F33">
        <f t="shared" si="6"/>
        <v>0.91730950286363711</v>
      </c>
      <c r="I33" t="s">
        <v>159</v>
      </c>
    </row>
    <row r="34" spans="1:9" x14ac:dyDescent="0.25">
      <c r="A34" t="s">
        <v>4</v>
      </c>
      <c r="B34" t="s">
        <v>5</v>
      </c>
      <c r="C34">
        <v>120944</v>
      </c>
      <c r="D34">
        <v>117681</v>
      </c>
      <c r="E34">
        <f t="shared" si="5"/>
        <v>1.0277275006160722</v>
      </c>
      <c r="F34">
        <f t="shared" si="6"/>
        <v>1.505377493824978</v>
      </c>
    </row>
    <row r="35" spans="1:9" x14ac:dyDescent="0.25">
      <c r="A35" t="s">
        <v>14</v>
      </c>
      <c r="B35" t="s">
        <v>15</v>
      </c>
      <c r="C35">
        <v>69293</v>
      </c>
      <c r="D35">
        <v>110882</v>
      </c>
      <c r="E35">
        <f t="shared" si="5"/>
        <v>0.62492559658014823</v>
      </c>
      <c r="F35">
        <f t="shared" si="6"/>
        <v>0.91536805996041748</v>
      </c>
      <c r="I35" t="s">
        <v>160</v>
      </c>
    </row>
    <row r="36" spans="1:9" x14ac:dyDescent="0.25">
      <c r="A36" t="s">
        <v>16</v>
      </c>
      <c r="B36" t="s">
        <v>15</v>
      </c>
      <c r="C36">
        <v>32896</v>
      </c>
      <c r="D36">
        <v>81500</v>
      </c>
      <c r="E36">
        <f t="shared" si="5"/>
        <v>0.4036319018404908</v>
      </c>
      <c r="F36">
        <f t="shared" si="6"/>
        <v>0.59122518416234859</v>
      </c>
    </row>
    <row r="37" spans="1:9" x14ac:dyDescent="0.25">
      <c r="A37" t="s">
        <v>17</v>
      </c>
      <c r="B37" t="s">
        <v>15</v>
      </c>
      <c r="C37">
        <v>39219</v>
      </c>
      <c r="D37">
        <v>122513</v>
      </c>
      <c r="E37">
        <f t="shared" si="5"/>
        <v>0.32012113000253034</v>
      </c>
      <c r="F37">
        <f t="shared" si="6"/>
        <v>0.46890167297727442</v>
      </c>
      <c r="I37" t="s">
        <v>161</v>
      </c>
    </row>
    <row r="38" spans="1:9" x14ac:dyDescent="0.25">
      <c r="A38" t="s">
        <v>18</v>
      </c>
      <c r="B38" t="s">
        <v>15</v>
      </c>
      <c r="C38">
        <v>71015</v>
      </c>
      <c r="D38">
        <v>133129</v>
      </c>
      <c r="E38">
        <f t="shared" si="5"/>
        <v>0.53342998144656684</v>
      </c>
      <c r="F38">
        <f t="shared" si="6"/>
        <v>0.78134864360423373</v>
      </c>
    </row>
    <row r="39" spans="1:9" x14ac:dyDescent="0.25">
      <c r="A39" t="s">
        <v>10</v>
      </c>
      <c r="B39" t="s">
        <v>11</v>
      </c>
      <c r="C39">
        <v>20220</v>
      </c>
      <c r="D39">
        <v>118693</v>
      </c>
      <c r="E39">
        <f t="shared" si="5"/>
        <v>0.17035545482884415</v>
      </c>
      <c r="F39">
        <f t="shared" si="6"/>
        <v>0.24953041297029699</v>
      </c>
      <c r="I39" t="s">
        <v>162</v>
      </c>
    </row>
    <row r="40" spans="1:9" x14ac:dyDescent="0.25">
      <c r="A40" s="2" t="s">
        <v>35</v>
      </c>
      <c r="B40" t="s">
        <v>11</v>
      </c>
      <c r="C40">
        <v>94461</v>
      </c>
      <c r="D40">
        <v>117251</v>
      </c>
      <c r="E40">
        <f t="shared" si="5"/>
        <v>0.80563065560208447</v>
      </c>
      <c r="F40">
        <f t="shared" si="6"/>
        <v>1.1800581930052847</v>
      </c>
    </row>
    <row r="41" spans="1:9" x14ac:dyDescent="0.25">
      <c r="A41" t="s">
        <v>12</v>
      </c>
      <c r="B41" t="s">
        <v>11</v>
      </c>
      <c r="C41">
        <v>62368</v>
      </c>
      <c r="D41">
        <v>138050</v>
      </c>
      <c r="E41">
        <f t="shared" si="5"/>
        <v>0.45177834118073162</v>
      </c>
      <c r="F41">
        <f t="shared" si="6"/>
        <v>0.66174832005893669</v>
      </c>
      <c r="I41" t="s">
        <v>153</v>
      </c>
    </row>
    <row r="42" spans="1:9" x14ac:dyDescent="0.25">
      <c r="A42" t="s">
        <v>13</v>
      </c>
      <c r="B42" t="s">
        <v>11</v>
      </c>
      <c r="C42">
        <v>56101</v>
      </c>
      <c r="D42">
        <v>134475</v>
      </c>
      <c r="E42">
        <f t="shared" si="5"/>
        <v>0.41718535043688421</v>
      </c>
      <c r="F42">
        <f t="shared" si="6"/>
        <v>0.61107777783965489</v>
      </c>
    </row>
    <row r="43" spans="1:9" x14ac:dyDescent="0.25">
      <c r="I43" t="s">
        <v>163</v>
      </c>
    </row>
    <row r="45" spans="1:9" x14ac:dyDescent="0.25">
      <c r="I45" t="s">
        <v>164</v>
      </c>
    </row>
    <row r="47" spans="1:9" x14ac:dyDescent="0.25">
      <c r="I47" t="s">
        <v>165</v>
      </c>
    </row>
    <row r="49" spans="9:9" x14ac:dyDescent="0.25">
      <c r="I49" t="s">
        <v>166</v>
      </c>
    </row>
  </sheetData>
  <phoneticPr fontId="2" type="noConversion"/>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8"/>
  <sheetViews>
    <sheetView workbookViewId="0">
      <selection activeCell="H19" sqref="H19"/>
    </sheetView>
  </sheetViews>
  <sheetFormatPr defaultRowHeight="13.8" x14ac:dyDescent="0.25"/>
  <sheetData>
    <row r="1" spans="1:5" x14ac:dyDescent="0.25">
      <c r="C1" t="s">
        <v>45</v>
      </c>
      <c r="D1" t="s">
        <v>46</v>
      </c>
      <c r="E1" t="s">
        <v>47</v>
      </c>
    </row>
    <row r="2" spans="1:5" x14ac:dyDescent="0.25">
      <c r="A2" t="s">
        <v>6</v>
      </c>
      <c r="B2" t="s">
        <v>7</v>
      </c>
      <c r="C2">
        <v>0.94549389543707796</v>
      </c>
      <c r="D2">
        <v>1.2301465327833216</v>
      </c>
      <c r="E2">
        <f>C2/(C2+D2)</f>
        <v>0.43458187445544944</v>
      </c>
    </row>
    <row r="3" spans="1:5" x14ac:dyDescent="0.25">
      <c r="A3" t="s">
        <v>8</v>
      </c>
      <c r="B3" t="s">
        <v>7</v>
      </c>
      <c r="C3">
        <v>0.83153617607042518</v>
      </c>
      <c r="D3">
        <v>0.95362375062045179</v>
      </c>
      <c r="E3">
        <f t="shared" ref="E3:E8" si="0">C3/(C3+D3)</f>
        <v>0.46580486355182232</v>
      </c>
    </row>
    <row r="4" spans="1:5" x14ac:dyDescent="0.25">
      <c r="A4" t="s">
        <v>9</v>
      </c>
      <c r="B4" t="s">
        <v>7</v>
      </c>
      <c r="C4">
        <v>1.1618534437449548</v>
      </c>
      <c r="D4">
        <v>0.81622971659622656</v>
      </c>
      <c r="E4">
        <f t="shared" si="0"/>
        <v>0.58736329545647481</v>
      </c>
    </row>
    <row r="5" spans="1:5" x14ac:dyDescent="0.25">
      <c r="A5" t="s">
        <v>14</v>
      </c>
      <c r="B5" t="s">
        <v>15</v>
      </c>
      <c r="C5">
        <v>1.5129931596619259</v>
      </c>
      <c r="D5">
        <v>0.59088880117647591</v>
      </c>
      <c r="E5">
        <f t="shared" si="0"/>
        <v>0.71914355834820431</v>
      </c>
    </row>
    <row r="6" spans="1:5" x14ac:dyDescent="0.25">
      <c r="A6" t="s">
        <v>16</v>
      </c>
      <c r="B6" t="s">
        <v>15</v>
      </c>
      <c r="C6">
        <v>1.7659961983829735</v>
      </c>
      <c r="D6">
        <v>0.43773714001645297</v>
      </c>
      <c r="E6">
        <f t="shared" si="0"/>
        <v>0.80136564965052359</v>
      </c>
    </row>
    <row r="7" spans="1:5" x14ac:dyDescent="0.25">
      <c r="A7" t="s">
        <v>17</v>
      </c>
      <c r="B7" t="s">
        <v>15</v>
      </c>
      <c r="C7">
        <v>1.9120130416795194</v>
      </c>
      <c r="D7">
        <v>0.50233639039302558</v>
      </c>
      <c r="E7">
        <f t="shared" si="0"/>
        <v>0.79193716380904899</v>
      </c>
    </row>
    <row r="8" spans="1:5" x14ac:dyDescent="0.25">
      <c r="A8" t="s">
        <v>18</v>
      </c>
      <c r="B8" t="s">
        <v>15</v>
      </c>
      <c r="C8">
        <v>1.8845695903680315</v>
      </c>
      <c r="D8">
        <v>0.93394696928527354</v>
      </c>
      <c r="E8">
        <f t="shared" si="0"/>
        <v>0.66863882133793295</v>
      </c>
    </row>
    <row r="16" spans="1:5" x14ac:dyDescent="0.25">
      <c r="A16" t="s">
        <v>132</v>
      </c>
      <c r="B16" t="s">
        <v>133</v>
      </c>
      <c r="C16" t="s">
        <v>167</v>
      </c>
    </row>
    <row r="18" spans="1:6" x14ac:dyDescent="0.25">
      <c r="A18" t="s">
        <v>135</v>
      </c>
      <c r="B18" t="s">
        <v>133</v>
      </c>
      <c r="C18" t="s">
        <v>168</v>
      </c>
    </row>
    <row r="20" spans="1:6" x14ac:dyDescent="0.25">
      <c r="A20" t="s">
        <v>137</v>
      </c>
    </row>
    <row r="22" spans="1:6" x14ac:dyDescent="0.25">
      <c r="A22" t="s">
        <v>138</v>
      </c>
      <c r="B22" t="s">
        <v>139</v>
      </c>
      <c r="C22" t="s">
        <v>140</v>
      </c>
      <c r="D22" t="s">
        <v>141</v>
      </c>
      <c r="E22" t="s">
        <v>142</v>
      </c>
      <c r="F22" t="s">
        <v>143</v>
      </c>
    </row>
    <row r="23" spans="1:6" x14ac:dyDescent="0.25">
      <c r="A23" t="s">
        <v>144</v>
      </c>
      <c r="B23">
        <v>3</v>
      </c>
      <c r="C23">
        <v>0</v>
      </c>
      <c r="D23">
        <v>0.496</v>
      </c>
      <c r="E23">
        <v>8.0699999999999994E-2</v>
      </c>
      <c r="F23">
        <v>4.6600000000000003E-2</v>
      </c>
    </row>
    <row r="24" spans="1:6" x14ac:dyDescent="0.25">
      <c r="A24" t="s">
        <v>145</v>
      </c>
      <c r="B24">
        <v>4</v>
      </c>
      <c r="C24">
        <v>0</v>
      </c>
      <c r="D24">
        <v>0.745</v>
      </c>
      <c r="E24">
        <v>6.2899999999999998E-2</v>
      </c>
      <c r="F24">
        <v>3.15E-2</v>
      </c>
    </row>
    <row r="26" spans="1:6" x14ac:dyDescent="0.25">
      <c r="A26" t="s">
        <v>146</v>
      </c>
      <c r="B26">
        <v>-0.249</v>
      </c>
    </row>
    <row r="28" spans="1:6" x14ac:dyDescent="0.25">
      <c r="A28" t="s">
        <v>147</v>
      </c>
    </row>
    <row r="30" spans="1:6" x14ac:dyDescent="0.25">
      <c r="A30" t="s">
        <v>148</v>
      </c>
    </row>
    <row r="32" spans="1:6" x14ac:dyDescent="0.25">
      <c r="A32" t="s">
        <v>169</v>
      </c>
    </row>
    <row r="34" spans="1:1" x14ac:dyDescent="0.25">
      <c r="A34" t="s">
        <v>170</v>
      </c>
    </row>
    <row r="36" spans="1:1" x14ac:dyDescent="0.25">
      <c r="A36" t="s">
        <v>171</v>
      </c>
    </row>
    <row r="38" spans="1:1" x14ac:dyDescent="0.25">
      <c r="A38" t="s">
        <v>172</v>
      </c>
    </row>
    <row r="40" spans="1:1" x14ac:dyDescent="0.25">
      <c r="A40" t="s">
        <v>153</v>
      </c>
    </row>
    <row r="42" spans="1:1" x14ac:dyDescent="0.25">
      <c r="A42" t="s">
        <v>173</v>
      </c>
    </row>
    <row r="44" spans="1:1" x14ac:dyDescent="0.25">
      <c r="A44" t="s">
        <v>174</v>
      </c>
    </row>
    <row r="46" spans="1:1" x14ac:dyDescent="0.25">
      <c r="A46" t="s">
        <v>175</v>
      </c>
    </row>
    <row r="48" spans="1:1" x14ac:dyDescent="0.25">
      <c r="A48" t="s">
        <v>176</v>
      </c>
    </row>
  </sheetData>
  <phoneticPr fontId="2" type="noConversion"/>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7"/>
  <sheetViews>
    <sheetView topLeftCell="A10" workbookViewId="0">
      <selection activeCell="K12" sqref="K12"/>
    </sheetView>
  </sheetViews>
  <sheetFormatPr defaultRowHeight="13.8" x14ac:dyDescent="0.25"/>
  <sheetData>
    <row r="1" spans="1:14" x14ac:dyDescent="0.25">
      <c r="A1" s="1" t="s">
        <v>64</v>
      </c>
      <c r="F1">
        <f>AVERAGE(E2:E4)</f>
        <v>9.468079110856964E-2</v>
      </c>
      <c r="K1" t="s">
        <v>33</v>
      </c>
      <c r="L1" t="s">
        <v>32</v>
      </c>
      <c r="M1" t="s">
        <v>34</v>
      </c>
      <c r="N1" t="s">
        <v>129</v>
      </c>
    </row>
    <row r="2" spans="1:14" x14ac:dyDescent="0.25">
      <c r="A2" t="s">
        <v>48</v>
      </c>
      <c r="B2" t="s">
        <v>7</v>
      </c>
      <c r="C2">
        <v>3358.8910000000001</v>
      </c>
      <c r="D2">
        <v>46417</v>
      </c>
      <c r="E2">
        <f>C2/D2</f>
        <v>7.2363379796195365E-2</v>
      </c>
      <c r="F2">
        <f>E2/$F$1</f>
        <v>0.76428786609120014</v>
      </c>
      <c r="I2" t="s">
        <v>6</v>
      </c>
      <c r="J2" t="s">
        <v>7</v>
      </c>
      <c r="K2">
        <v>0.76428786609120014</v>
      </c>
      <c r="L2">
        <v>0.70581854169142844</v>
      </c>
      <c r="M2">
        <v>0.62098639080008566</v>
      </c>
      <c r="N2">
        <f>AVERAGE(K2:M2)</f>
        <v>0.69703093286090478</v>
      </c>
    </row>
    <row r="3" spans="1:14" x14ac:dyDescent="0.25">
      <c r="A3" t="s">
        <v>49</v>
      </c>
      <c r="B3" t="s">
        <v>7</v>
      </c>
      <c r="C3">
        <v>6295.8410000000003</v>
      </c>
      <c r="D3">
        <v>50761</v>
      </c>
      <c r="E3">
        <f t="shared" ref="E3:E14" si="0">C3/D3</f>
        <v>0.12402909714150628</v>
      </c>
      <c r="F3">
        <f t="shared" ref="F3:F14" si="1">E3/$F$1</f>
        <v>1.3099710689920534</v>
      </c>
      <c r="I3" t="s">
        <v>8</v>
      </c>
      <c r="J3" t="s">
        <v>7</v>
      </c>
      <c r="K3">
        <v>1.3099710689920534</v>
      </c>
      <c r="L3">
        <v>1.0015848329054475</v>
      </c>
      <c r="M3">
        <v>1.1650290529905529</v>
      </c>
      <c r="N3">
        <f t="shared" ref="N3:N8" si="2">AVERAGE(K3:M3)</f>
        <v>1.1588616516293513</v>
      </c>
    </row>
    <row r="4" spans="1:14" x14ac:dyDescent="0.25">
      <c r="A4" t="s">
        <v>50</v>
      </c>
      <c r="B4" t="s">
        <v>7</v>
      </c>
      <c r="C4">
        <v>3341.4769999999999</v>
      </c>
      <c r="D4">
        <v>38123</v>
      </c>
      <c r="E4">
        <f t="shared" si="0"/>
        <v>8.7649896388007242E-2</v>
      </c>
      <c r="F4">
        <f t="shared" si="1"/>
        <v>0.92574106491674613</v>
      </c>
      <c r="I4" t="s">
        <v>9</v>
      </c>
      <c r="J4" t="s">
        <v>7</v>
      </c>
      <c r="K4">
        <v>0.92574106491674613</v>
      </c>
      <c r="L4">
        <v>1.2925966254031238</v>
      </c>
      <c r="M4">
        <v>1.2139845562093607</v>
      </c>
      <c r="N4">
        <f t="shared" si="2"/>
        <v>1.1441074155097435</v>
      </c>
    </row>
    <row r="5" spans="1:14" x14ac:dyDescent="0.25">
      <c r="A5" t="s">
        <v>51</v>
      </c>
      <c r="B5" t="s">
        <v>52</v>
      </c>
      <c r="C5">
        <v>5086.8410000000003</v>
      </c>
      <c r="D5">
        <v>44158</v>
      </c>
      <c r="E5">
        <f t="shared" si="0"/>
        <v>0.1151963630599212</v>
      </c>
      <c r="F5">
        <f t="shared" si="1"/>
        <v>1.2166814589437316</v>
      </c>
      <c r="I5" t="s">
        <v>14</v>
      </c>
      <c r="J5" t="s">
        <v>15</v>
      </c>
      <c r="K5" s="1"/>
      <c r="L5">
        <v>1.0944814855579528</v>
      </c>
      <c r="M5">
        <v>1.0223929152896059</v>
      </c>
      <c r="N5">
        <f t="shared" si="2"/>
        <v>1.0584372004237794</v>
      </c>
    </row>
    <row r="6" spans="1:14" x14ac:dyDescent="0.25">
      <c r="A6" t="s">
        <v>53</v>
      </c>
      <c r="B6" t="s">
        <v>52</v>
      </c>
      <c r="C6">
        <v>4463.4769999999999</v>
      </c>
      <c r="D6">
        <v>46375</v>
      </c>
      <c r="E6">
        <f t="shared" si="0"/>
        <v>9.624748247978436E-2</v>
      </c>
      <c r="F6">
        <f t="shared" si="1"/>
        <v>1.0165470878820415</v>
      </c>
      <c r="I6" t="s">
        <v>16</v>
      </c>
      <c r="J6" t="s">
        <v>15</v>
      </c>
      <c r="K6">
        <v>1.2166814589437316</v>
      </c>
      <c r="L6">
        <v>1.4066677782067138</v>
      </c>
      <c r="M6">
        <v>1.3178294224379368</v>
      </c>
      <c r="N6">
        <f t="shared" si="2"/>
        <v>1.3137262198627939</v>
      </c>
    </row>
    <row r="7" spans="1:14" x14ac:dyDescent="0.25">
      <c r="A7" t="s">
        <v>54</v>
      </c>
      <c r="B7" t="s">
        <v>52</v>
      </c>
      <c r="C7">
        <v>2855.9409999999998</v>
      </c>
      <c r="D7">
        <v>42790</v>
      </c>
      <c r="E7">
        <f t="shared" si="0"/>
        <v>6.6743187660668377E-2</v>
      </c>
      <c r="F7">
        <f t="shared" si="1"/>
        <v>0.70492849583538586</v>
      </c>
      <c r="I7" t="s">
        <v>17</v>
      </c>
      <c r="J7" t="s">
        <v>15</v>
      </c>
      <c r="K7">
        <v>1.0165470878820415</v>
      </c>
      <c r="L7">
        <v>1.3823086563093612</v>
      </c>
      <c r="M7">
        <v>1.9363215097767852</v>
      </c>
      <c r="N7">
        <f t="shared" si="2"/>
        <v>1.4450590846560629</v>
      </c>
    </row>
    <row r="8" spans="1:14" x14ac:dyDescent="0.25">
      <c r="A8" t="s">
        <v>55</v>
      </c>
      <c r="B8" t="s">
        <v>56</v>
      </c>
      <c r="C8">
        <v>2922.1840000000002</v>
      </c>
      <c r="D8">
        <v>44298</v>
      </c>
      <c r="E8">
        <f t="shared" si="0"/>
        <v>6.5966499616235505E-2</v>
      </c>
      <c r="F8">
        <f t="shared" si="1"/>
        <v>0.69672526859848782</v>
      </c>
      <c r="I8" t="s">
        <v>18</v>
      </c>
      <c r="J8" t="s">
        <v>15</v>
      </c>
      <c r="K8">
        <v>0.70492849583538586</v>
      </c>
      <c r="L8">
        <v>1.9103713989641236</v>
      </c>
      <c r="M8">
        <v>1.8876918621345151</v>
      </c>
      <c r="N8">
        <f t="shared" si="2"/>
        <v>1.5009972523113415</v>
      </c>
    </row>
    <row r="9" spans="1:14" x14ac:dyDescent="0.25">
      <c r="A9" t="s">
        <v>57</v>
      </c>
      <c r="B9" t="s">
        <v>56</v>
      </c>
      <c r="C9">
        <v>2551.0619999999999</v>
      </c>
      <c r="D9">
        <v>42045</v>
      </c>
      <c r="E9">
        <f t="shared" si="0"/>
        <v>6.0674562968248302E-2</v>
      </c>
      <c r="F9">
        <f t="shared" si="1"/>
        <v>0.64083286860872668</v>
      </c>
    </row>
    <row r="10" spans="1:14" x14ac:dyDescent="0.25">
      <c r="A10" t="s">
        <v>58</v>
      </c>
      <c r="B10" t="s">
        <v>56</v>
      </c>
      <c r="C10">
        <v>4349.7190000000001</v>
      </c>
      <c r="D10">
        <v>46049</v>
      </c>
      <c r="E10">
        <f t="shared" si="0"/>
        <v>9.445848986948685E-2</v>
      </c>
      <c r="F10">
        <f t="shared" si="1"/>
        <v>0.99765209778583408</v>
      </c>
    </row>
    <row r="11" spans="1:14" x14ac:dyDescent="0.25">
      <c r="A11" t="s">
        <v>59</v>
      </c>
      <c r="B11" t="s">
        <v>60</v>
      </c>
      <c r="C11">
        <v>3617.8910000000001</v>
      </c>
      <c r="D11">
        <v>47009</v>
      </c>
      <c r="E11">
        <f t="shared" si="0"/>
        <v>7.69616669148461E-2</v>
      </c>
      <c r="F11">
        <f t="shared" si="1"/>
        <v>0.81285407540157562</v>
      </c>
    </row>
    <row r="12" spans="1:14" x14ac:dyDescent="0.25">
      <c r="A12" t="s">
        <v>61</v>
      </c>
      <c r="B12" t="s">
        <v>60</v>
      </c>
      <c r="C12">
        <v>5262.3050000000003</v>
      </c>
      <c r="D12">
        <v>45662</v>
      </c>
      <c r="E12">
        <f t="shared" si="0"/>
        <v>0.11524473303841269</v>
      </c>
      <c r="F12">
        <f t="shared" si="1"/>
        <v>1.2171923331973702</v>
      </c>
    </row>
    <row r="13" spans="1:14" x14ac:dyDescent="0.25">
      <c r="A13" t="s">
        <v>62</v>
      </c>
      <c r="B13" t="s">
        <v>60</v>
      </c>
      <c r="C13">
        <v>5799.0119999999997</v>
      </c>
      <c r="D13">
        <v>45801</v>
      </c>
      <c r="E13">
        <f t="shared" si="0"/>
        <v>0.12661321805200759</v>
      </c>
      <c r="F13">
        <f t="shared" si="1"/>
        <v>1.3372640487004519</v>
      </c>
    </row>
    <row r="14" spans="1:14" x14ac:dyDescent="0.25">
      <c r="A14" t="s">
        <v>63</v>
      </c>
      <c r="B14" t="s">
        <v>60</v>
      </c>
      <c r="C14">
        <v>6876.134</v>
      </c>
      <c r="D14">
        <v>40437</v>
      </c>
      <c r="E14">
        <f t="shared" si="0"/>
        <v>0.17004560180033138</v>
      </c>
      <c r="F14">
        <f t="shared" si="1"/>
        <v>1.7959883922530977</v>
      </c>
    </row>
    <row r="17" spans="1:14" x14ac:dyDescent="0.25">
      <c r="A17" s="1" t="s">
        <v>123</v>
      </c>
      <c r="F17">
        <f>AVERAGE(E21:E23)</f>
        <v>0.11380373570692255</v>
      </c>
      <c r="I17" t="s">
        <v>132</v>
      </c>
      <c r="J17" t="s">
        <v>177</v>
      </c>
      <c r="K17" t="s">
        <v>178</v>
      </c>
    </row>
    <row r="18" spans="1:14" x14ac:dyDescent="0.25">
      <c r="A18" t="s">
        <v>0</v>
      </c>
      <c r="B18" t="s">
        <v>68</v>
      </c>
      <c r="C18">
        <v>1923.7190000000001</v>
      </c>
      <c r="D18">
        <v>50854</v>
      </c>
      <c r="E18">
        <f>C18/D18</f>
        <v>3.7828273095528379E-2</v>
      </c>
      <c r="F18">
        <f>E18/$F$17</f>
        <v>0.33239922099698987</v>
      </c>
    </row>
    <row r="19" spans="1:14" x14ac:dyDescent="0.25">
      <c r="A19" t="s">
        <v>73</v>
      </c>
      <c r="B19" t="s">
        <v>74</v>
      </c>
      <c r="C19">
        <v>7467.0330000000004</v>
      </c>
      <c r="D19">
        <v>58681</v>
      </c>
      <c r="E19">
        <f t="shared" ref="E19:E30" si="3">C19/D19</f>
        <v>0.12724788261958728</v>
      </c>
      <c r="F19">
        <f t="shared" ref="F19:F30" si="4">E19/$F$17</f>
        <v>1.118134495578311</v>
      </c>
    </row>
    <row r="20" spans="1:14" x14ac:dyDescent="0.25">
      <c r="A20" t="s">
        <v>75</v>
      </c>
      <c r="B20" t="s">
        <v>76</v>
      </c>
      <c r="C20">
        <v>6083.326</v>
      </c>
      <c r="D20">
        <v>47866</v>
      </c>
      <c r="E20">
        <f t="shared" si="3"/>
        <v>0.12709075335311076</v>
      </c>
      <c r="F20">
        <f t="shared" si="4"/>
        <v>1.1167537916365602</v>
      </c>
      <c r="I20" t="s">
        <v>179</v>
      </c>
    </row>
    <row r="21" spans="1:14" x14ac:dyDescent="0.25">
      <c r="A21" t="s">
        <v>77</v>
      </c>
      <c r="B21" t="s">
        <v>78</v>
      </c>
      <c r="C21">
        <v>4567.6689999999999</v>
      </c>
      <c r="D21">
        <v>56865</v>
      </c>
      <c r="E21">
        <f t="shared" si="3"/>
        <v>8.0324786775696821E-2</v>
      </c>
      <c r="F21">
        <f t="shared" si="4"/>
        <v>0.70581854169142844</v>
      </c>
    </row>
    <row r="22" spans="1:14" x14ac:dyDescent="0.25">
      <c r="A22" t="s">
        <v>79</v>
      </c>
      <c r="B22" t="s">
        <v>78</v>
      </c>
      <c r="C22">
        <v>8593.0329999999994</v>
      </c>
      <c r="D22">
        <v>75388</v>
      </c>
      <c r="E22">
        <f t="shared" si="3"/>
        <v>0.11398409561203374</v>
      </c>
      <c r="F22">
        <f t="shared" si="4"/>
        <v>1.0015848329054475</v>
      </c>
      <c r="I22" t="s">
        <v>180</v>
      </c>
    </row>
    <row r="23" spans="1:14" x14ac:dyDescent="0.25">
      <c r="A23" t="s">
        <v>80</v>
      </c>
      <c r="B23" t="s">
        <v>78</v>
      </c>
      <c r="C23">
        <v>8871.4470000000001</v>
      </c>
      <c r="D23">
        <v>60308</v>
      </c>
      <c r="E23">
        <f t="shared" si="3"/>
        <v>0.14710232473303708</v>
      </c>
      <c r="F23">
        <f t="shared" si="4"/>
        <v>1.2925966254031238</v>
      </c>
    </row>
    <row r="24" spans="1:14" x14ac:dyDescent="0.25">
      <c r="A24" t="s">
        <v>81</v>
      </c>
      <c r="B24" t="s">
        <v>82</v>
      </c>
      <c r="C24">
        <v>7008.0829999999996</v>
      </c>
      <c r="D24">
        <v>57255</v>
      </c>
      <c r="E24">
        <f t="shared" si="3"/>
        <v>0.12240124006636974</v>
      </c>
      <c r="F24">
        <f t="shared" si="4"/>
        <v>1.0755467674768449</v>
      </c>
      <c r="I24" t="s">
        <v>131</v>
      </c>
    </row>
    <row r="25" spans="1:14" x14ac:dyDescent="0.25">
      <c r="A25" t="s">
        <v>83</v>
      </c>
      <c r="B25" t="s">
        <v>82</v>
      </c>
      <c r="C25">
        <v>7839.8609999999999</v>
      </c>
      <c r="D25">
        <v>60890</v>
      </c>
      <c r="E25">
        <f t="shared" si="3"/>
        <v>0.12875449170635572</v>
      </c>
      <c r="F25">
        <f t="shared" si="4"/>
        <v>1.1313731566592478</v>
      </c>
    </row>
    <row r="26" spans="1:14" x14ac:dyDescent="0.25">
      <c r="A26" t="s">
        <v>84</v>
      </c>
      <c r="B26" t="s">
        <v>82</v>
      </c>
      <c r="C26">
        <v>7129.2049999999999</v>
      </c>
      <c r="D26">
        <v>58359</v>
      </c>
      <c r="E26">
        <f t="shared" si="3"/>
        <v>0.12216119193269247</v>
      </c>
      <c r="F26">
        <f t="shared" si="4"/>
        <v>1.0734374506588498</v>
      </c>
      <c r="I26" t="s">
        <v>181</v>
      </c>
      <c r="J26" t="s">
        <v>139</v>
      </c>
      <c r="K26" t="s">
        <v>140</v>
      </c>
      <c r="L26" t="s">
        <v>182</v>
      </c>
      <c r="M26" s="3">
        <v>0.25</v>
      </c>
      <c r="N26" s="3">
        <v>0.75</v>
      </c>
    </row>
    <row r="27" spans="1:14" x14ac:dyDescent="0.25">
      <c r="A27" t="s">
        <v>85</v>
      </c>
      <c r="B27" t="s">
        <v>86</v>
      </c>
      <c r="C27">
        <v>6865.0330000000004</v>
      </c>
      <c r="D27">
        <v>55116</v>
      </c>
      <c r="E27">
        <f t="shared" si="3"/>
        <v>0.12455608171855723</v>
      </c>
      <c r="F27">
        <f t="shared" si="4"/>
        <v>1.0944814855579528</v>
      </c>
      <c r="I27" t="s">
        <v>144</v>
      </c>
      <c r="J27">
        <v>3</v>
      </c>
      <c r="K27">
        <v>0</v>
      </c>
      <c r="L27">
        <v>1.1439999999999999</v>
      </c>
      <c r="M27">
        <v>0.69699999999999995</v>
      </c>
      <c r="N27">
        <v>1.159</v>
      </c>
    </row>
    <row r="28" spans="1:14" x14ac:dyDescent="0.25">
      <c r="A28" t="s">
        <v>87</v>
      </c>
      <c r="B28" t="s">
        <v>86</v>
      </c>
      <c r="C28">
        <v>8847.2049999999999</v>
      </c>
      <c r="D28">
        <v>55266</v>
      </c>
      <c r="E28">
        <f t="shared" si="3"/>
        <v>0.16008404805848081</v>
      </c>
      <c r="F28">
        <f t="shared" si="4"/>
        <v>1.4066677782067138</v>
      </c>
      <c r="I28" t="s">
        <v>145</v>
      </c>
      <c r="J28">
        <v>4</v>
      </c>
      <c r="K28">
        <v>0</v>
      </c>
      <c r="L28">
        <v>1.379</v>
      </c>
      <c r="M28">
        <v>1.1220000000000001</v>
      </c>
      <c r="N28">
        <v>1.4870000000000001</v>
      </c>
    </row>
    <row r="29" spans="1:14" x14ac:dyDescent="0.25">
      <c r="A29" t="s">
        <v>88</v>
      </c>
      <c r="B29" t="s">
        <v>86</v>
      </c>
      <c r="C29">
        <v>8287.0329999999994</v>
      </c>
      <c r="D29">
        <v>52679</v>
      </c>
      <c r="E29">
        <f t="shared" si="3"/>
        <v>0.15731188898802179</v>
      </c>
      <c r="F29">
        <f t="shared" si="4"/>
        <v>1.3823086563093612</v>
      </c>
    </row>
    <row r="30" spans="1:14" x14ac:dyDescent="0.25">
      <c r="A30" t="s">
        <v>89</v>
      </c>
      <c r="B30" t="s">
        <v>86</v>
      </c>
      <c r="C30">
        <v>10033.569</v>
      </c>
      <c r="D30">
        <v>46151</v>
      </c>
      <c r="E30">
        <f t="shared" si="3"/>
        <v>0.21740740178977702</v>
      </c>
      <c r="F30">
        <f t="shared" si="4"/>
        <v>1.9103713989641236</v>
      </c>
      <c r="I30" t="s">
        <v>183</v>
      </c>
    </row>
    <row r="32" spans="1:14" x14ac:dyDescent="0.25">
      <c r="I32" t="s">
        <v>184</v>
      </c>
    </row>
    <row r="33" spans="1:9" x14ac:dyDescent="0.25">
      <c r="A33" s="1" t="s">
        <v>126</v>
      </c>
      <c r="F33">
        <f>AVERAGE(E34:E36)</f>
        <v>0.30607977134857051</v>
      </c>
    </row>
    <row r="34" spans="1:9" x14ac:dyDescent="0.25">
      <c r="A34" t="s">
        <v>6</v>
      </c>
      <c r="B34" t="s">
        <v>7</v>
      </c>
      <c r="C34">
        <v>1633.1130000000001</v>
      </c>
      <c r="D34">
        <v>8592.1039999999994</v>
      </c>
      <c r="E34">
        <f>C34/D34</f>
        <v>0.19007137250666428</v>
      </c>
      <c r="F34">
        <f>E34/$F$33</f>
        <v>0.62098639080008566</v>
      </c>
      <c r="I34" t="s">
        <v>185</v>
      </c>
    </row>
    <row r="35" spans="1:9" x14ac:dyDescent="0.25">
      <c r="A35" t="s">
        <v>8</v>
      </c>
      <c r="B35" t="s">
        <v>7</v>
      </c>
      <c r="C35">
        <v>3444.4259999999999</v>
      </c>
      <c r="D35">
        <v>9659.2960000000003</v>
      </c>
      <c r="E35">
        <f t="shared" ref="E35:E47" si="5">C35/D35</f>
        <v>0.35659182615379009</v>
      </c>
      <c r="F35">
        <f t="shared" ref="F35:F47" si="6">E35/$F$33</f>
        <v>1.1650290529905529</v>
      </c>
    </row>
    <row r="36" spans="1:9" x14ac:dyDescent="0.25">
      <c r="A36" t="s">
        <v>9</v>
      </c>
      <c r="B36" t="s">
        <v>7</v>
      </c>
      <c r="C36">
        <v>2984.8910000000001</v>
      </c>
      <c r="D36">
        <v>8033.0540000000001</v>
      </c>
      <c r="E36">
        <f t="shared" si="5"/>
        <v>0.37157611538525698</v>
      </c>
      <c r="F36">
        <f t="shared" si="6"/>
        <v>1.2139845562093607</v>
      </c>
      <c r="I36" t="s">
        <v>186</v>
      </c>
    </row>
    <row r="37" spans="1:9" x14ac:dyDescent="0.25">
      <c r="A37" t="s">
        <v>0</v>
      </c>
      <c r="B37" t="s">
        <v>1</v>
      </c>
      <c r="C37">
        <v>2850.3049999999998</v>
      </c>
      <c r="D37">
        <v>8292.9330000000009</v>
      </c>
      <c r="E37">
        <f t="shared" si="5"/>
        <v>0.34370288533622539</v>
      </c>
      <c r="F37">
        <f t="shared" si="6"/>
        <v>1.1229193089823921</v>
      </c>
    </row>
    <row r="38" spans="1:9" x14ac:dyDescent="0.25">
      <c r="A38" t="s">
        <v>2</v>
      </c>
      <c r="B38" t="s">
        <v>1</v>
      </c>
      <c r="C38">
        <v>7110.326</v>
      </c>
      <c r="D38">
        <v>10615.368</v>
      </c>
      <c r="E38">
        <f t="shared" si="5"/>
        <v>0.66981436724567622</v>
      </c>
      <c r="F38">
        <f t="shared" si="6"/>
        <v>2.1883653542163577</v>
      </c>
    </row>
    <row r="39" spans="1:9" x14ac:dyDescent="0.25">
      <c r="A39" t="s">
        <v>4</v>
      </c>
      <c r="B39" t="s">
        <v>1</v>
      </c>
      <c r="C39">
        <v>4313.0829999999996</v>
      </c>
      <c r="D39">
        <v>9372.7109999999993</v>
      </c>
      <c r="E39">
        <f t="shared" si="5"/>
        <v>0.46017454288305698</v>
      </c>
      <c r="F39">
        <f t="shared" si="6"/>
        <v>1.50344644095738</v>
      </c>
    </row>
    <row r="40" spans="1:9" x14ac:dyDescent="0.25">
      <c r="A40" t="s">
        <v>10</v>
      </c>
      <c r="B40" t="s">
        <v>11</v>
      </c>
      <c r="C40">
        <v>4964.326</v>
      </c>
      <c r="D40">
        <v>8765.5889999999999</v>
      </c>
      <c r="E40">
        <f t="shared" si="5"/>
        <v>0.56634254697545139</v>
      </c>
      <c r="F40">
        <f t="shared" si="6"/>
        <v>1.8503102785269916</v>
      </c>
    </row>
    <row r="41" spans="1:9" x14ac:dyDescent="0.25">
      <c r="A41" t="s">
        <v>35</v>
      </c>
      <c r="B41" t="s">
        <v>11</v>
      </c>
      <c r="C41">
        <v>8794.3259999999991</v>
      </c>
      <c r="D41">
        <v>10625.539000000001</v>
      </c>
      <c r="E41">
        <f t="shared" si="5"/>
        <v>0.82765928391962029</v>
      </c>
      <c r="F41">
        <f t="shared" si="6"/>
        <v>2.7040639774167348</v>
      </c>
    </row>
    <row r="42" spans="1:9" x14ac:dyDescent="0.25">
      <c r="A42" t="s">
        <v>12</v>
      </c>
      <c r="B42" t="s">
        <v>11</v>
      </c>
      <c r="C42">
        <v>5485.9620000000004</v>
      </c>
      <c r="D42">
        <v>10558.004000000001</v>
      </c>
      <c r="E42">
        <f t="shared" si="5"/>
        <v>0.51960218995939</v>
      </c>
      <c r="F42">
        <f t="shared" si="6"/>
        <v>1.6976038229186188</v>
      </c>
    </row>
    <row r="43" spans="1:9" x14ac:dyDescent="0.25">
      <c r="A43" t="s">
        <v>13</v>
      </c>
      <c r="B43" t="s">
        <v>11</v>
      </c>
      <c r="C43">
        <v>4323.134</v>
      </c>
      <c r="D43">
        <v>10261.953</v>
      </c>
      <c r="E43">
        <f t="shared" si="5"/>
        <v>0.42127789905098961</v>
      </c>
      <c r="F43">
        <f t="shared" si="6"/>
        <v>1.3763663544142841</v>
      </c>
    </row>
    <row r="44" spans="1:9" x14ac:dyDescent="0.25">
      <c r="A44" t="s">
        <v>14</v>
      </c>
      <c r="B44" t="s">
        <v>15</v>
      </c>
      <c r="C44">
        <v>3303.7190000000001</v>
      </c>
      <c r="D44">
        <v>10557.245999999999</v>
      </c>
      <c r="E44">
        <f t="shared" si="5"/>
        <v>0.312933789740241</v>
      </c>
      <c r="F44">
        <f t="shared" si="6"/>
        <v>1.0223929152896059</v>
      </c>
    </row>
    <row r="45" spans="1:9" x14ac:dyDescent="0.25">
      <c r="A45" t="s">
        <v>16</v>
      </c>
      <c r="B45" t="s">
        <v>15</v>
      </c>
      <c r="C45">
        <v>4763.8410000000003</v>
      </c>
      <c r="D45">
        <v>11810.368</v>
      </c>
      <c r="E45">
        <f t="shared" si="5"/>
        <v>0.40336092829622244</v>
      </c>
      <c r="F45">
        <f t="shared" si="6"/>
        <v>1.3178294224379368</v>
      </c>
    </row>
    <row r="46" spans="1:9" x14ac:dyDescent="0.25">
      <c r="A46" t="s">
        <v>17</v>
      </c>
      <c r="B46" t="s">
        <v>15</v>
      </c>
      <c r="C46">
        <v>6939.0829999999996</v>
      </c>
      <c r="D46">
        <v>11708.196</v>
      </c>
      <c r="E46">
        <f t="shared" si="5"/>
        <v>0.59266884496979721</v>
      </c>
      <c r="F46">
        <f t="shared" si="6"/>
        <v>1.9363215097767852</v>
      </c>
    </row>
    <row r="47" spans="1:9" x14ac:dyDescent="0.25">
      <c r="A47" t="s">
        <v>18</v>
      </c>
      <c r="B47" t="s">
        <v>15</v>
      </c>
      <c r="C47">
        <v>5261.3760000000002</v>
      </c>
      <c r="D47">
        <v>9106.125</v>
      </c>
      <c r="E47">
        <f t="shared" si="5"/>
        <v>0.57778429353868965</v>
      </c>
      <c r="F47">
        <f t="shared" si="6"/>
        <v>1.8876918621345151</v>
      </c>
    </row>
  </sheetData>
  <phoneticPr fontId="2" type="noConversion"/>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0"/>
  <sheetViews>
    <sheetView topLeftCell="B10" workbookViewId="0">
      <selection activeCell="N33" sqref="N33"/>
    </sheetView>
  </sheetViews>
  <sheetFormatPr defaultRowHeight="13.8" x14ac:dyDescent="0.25"/>
  <sheetData>
    <row r="1" spans="1:15" x14ac:dyDescent="0.25">
      <c r="A1" s="1" t="s">
        <v>64</v>
      </c>
      <c r="C1" t="s">
        <v>72</v>
      </c>
      <c r="D1" t="s">
        <v>71</v>
      </c>
      <c r="F1">
        <f>AVERAGE(E2:E4)</f>
        <v>0.37554382891743693</v>
      </c>
      <c r="L1" t="s">
        <v>33</v>
      </c>
      <c r="M1" t="s">
        <v>32</v>
      </c>
      <c r="N1" t="s">
        <v>34</v>
      </c>
      <c r="O1" t="s">
        <v>129</v>
      </c>
    </row>
    <row r="2" spans="1:15" x14ac:dyDescent="0.25">
      <c r="A2" t="s">
        <v>48</v>
      </c>
      <c r="B2" t="s">
        <v>65</v>
      </c>
      <c r="C2">
        <v>12772</v>
      </c>
      <c r="D2">
        <v>46417</v>
      </c>
      <c r="E2">
        <f>C2/D2</f>
        <v>0.27515780856151839</v>
      </c>
      <c r="F2">
        <f>E2/$F$1</f>
        <v>0.73269159915289583</v>
      </c>
      <c r="J2" t="s">
        <v>6</v>
      </c>
      <c r="K2" t="s">
        <v>7</v>
      </c>
      <c r="L2">
        <v>0.73269159915289583</v>
      </c>
      <c r="M2">
        <v>0.52183442476607311</v>
      </c>
      <c r="N2">
        <v>1.164845556605332</v>
      </c>
      <c r="O2">
        <f>AVERAGE(L2:N2)</f>
        <v>0.80645719350810019</v>
      </c>
    </row>
    <row r="3" spans="1:15" x14ac:dyDescent="0.25">
      <c r="A3" t="s">
        <v>49</v>
      </c>
      <c r="B3" t="s">
        <v>66</v>
      </c>
      <c r="C3">
        <v>20626</v>
      </c>
      <c r="D3">
        <v>50761</v>
      </c>
      <c r="E3">
        <f t="shared" ref="E3:E14" si="0">C3/D3</f>
        <v>0.40633557258525244</v>
      </c>
      <c r="F3">
        <f t="shared" ref="F3:F14" si="1">E3/$F$1</f>
        <v>1.0819924101977056</v>
      </c>
      <c r="J3" t="s">
        <v>8</v>
      </c>
      <c r="K3" t="s">
        <v>7</v>
      </c>
      <c r="L3">
        <v>1.0819924101977056</v>
      </c>
      <c r="M3">
        <v>1.0824858140121514</v>
      </c>
      <c r="N3">
        <v>0.9023990961158348</v>
      </c>
      <c r="O3">
        <f t="shared" ref="O3:O8" si="2">AVERAGE(L3:N3)</f>
        <v>1.0222924401085638</v>
      </c>
    </row>
    <row r="4" spans="1:15" x14ac:dyDescent="0.25">
      <c r="A4" t="s">
        <v>50</v>
      </c>
      <c r="B4" t="s">
        <v>7</v>
      </c>
      <c r="C4">
        <v>16970</v>
      </c>
      <c r="D4">
        <v>38123</v>
      </c>
      <c r="E4">
        <f t="shared" si="0"/>
        <v>0.44513810560553996</v>
      </c>
      <c r="F4">
        <f t="shared" si="1"/>
        <v>1.1853159906493984</v>
      </c>
      <c r="J4" t="s">
        <v>9</v>
      </c>
      <c r="K4" t="s">
        <v>7</v>
      </c>
      <c r="L4">
        <v>1.1853159906493984</v>
      </c>
      <c r="M4">
        <v>1.3956797612217753</v>
      </c>
      <c r="N4">
        <v>0.93275534727883302</v>
      </c>
      <c r="O4">
        <f t="shared" si="2"/>
        <v>1.1712503663833356</v>
      </c>
    </row>
    <row r="5" spans="1:15" x14ac:dyDescent="0.25">
      <c r="A5" t="s">
        <v>51</v>
      </c>
      <c r="B5" t="s">
        <v>15</v>
      </c>
      <c r="C5">
        <v>21271</v>
      </c>
      <c r="D5">
        <v>44158</v>
      </c>
      <c r="E5">
        <f t="shared" si="0"/>
        <v>0.4817020698401196</v>
      </c>
      <c r="F5">
        <f t="shared" si="1"/>
        <v>1.2826786988584</v>
      </c>
      <c r="J5" t="s">
        <v>14</v>
      </c>
      <c r="K5" t="s">
        <v>15</v>
      </c>
      <c r="L5" s="1"/>
      <c r="M5">
        <v>1.3638867088069044</v>
      </c>
      <c r="N5">
        <v>0.8220044523363037</v>
      </c>
      <c r="O5">
        <f t="shared" si="2"/>
        <v>1.092945580571604</v>
      </c>
    </row>
    <row r="6" spans="1:15" x14ac:dyDescent="0.25">
      <c r="A6" t="s">
        <v>67</v>
      </c>
      <c r="B6" t="s">
        <v>15</v>
      </c>
      <c r="C6">
        <v>22450</v>
      </c>
      <c r="D6">
        <v>46375</v>
      </c>
      <c r="E6">
        <f t="shared" si="0"/>
        <v>0.48409703504043128</v>
      </c>
      <c r="F6">
        <f t="shared" si="1"/>
        <v>1.2890560242619769</v>
      </c>
      <c r="J6" t="s">
        <v>16</v>
      </c>
      <c r="K6" t="s">
        <v>15</v>
      </c>
      <c r="L6">
        <v>1.2826786988584</v>
      </c>
      <c r="M6">
        <v>1.8584427960007004</v>
      </c>
      <c r="N6">
        <v>1.01622766542946</v>
      </c>
      <c r="O6">
        <f t="shared" si="2"/>
        <v>1.3857830534295201</v>
      </c>
    </row>
    <row r="7" spans="1:15" x14ac:dyDescent="0.25">
      <c r="A7" t="s">
        <v>54</v>
      </c>
      <c r="B7" t="s">
        <v>15</v>
      </c>
      <c r="C7">
        <v>17890</v>
      </c>
      <c r="D7">
        <v>42790</v>
      </c>
      <c r="E7">
        <f t="shared" si="0"/>
        <v>0.41808833839682169</v>
      </c>
      <c r="F7">
        <f t="shared" si="1"/>
        <v>1.1132877342227294</v>
      </c>
      <c r="J7" t="s">
        <v>17</v>
      </c>
      <c r="K7" t="s">
        <v>15</v>
      </c>
      <c r="L7">
        <v>1.2890560242619769</v>
      </c>
      <c r="M7">
        <v>1.8658435700727702</v>
      </c>
      <c r="N7">
        <v>1.1822337260404621</v>
      </c>
      <c r="O7">
        <f t="shared" si="2"/>
        <v>1.4457111067917363</v>
      </c>
    </row>
    <row r="8" spans="1:15" x14ac:dyDescent="0.25">
      <c r="A8" t="s">
        <v>55</v>
      </c>
      <c r="B8" t="s">
        <v>68</v>
      </c>
      <c r="C8">
        <v>12446</v>
      </c>
      <c r="D8">
        <v>44298</v>
      </c>
      <c r="E8">
        <f t="shared" si="0"/>
        <v>0.28096076572305745</v>
      </c>
      <c r="F8">
        <f t="shared" si="1"/>
        <v>0.74814374272363959</v>
      </c>
      <c r="J8" t="s">
        <v>18</v>
      </c>
      <c r="K8" t="s">
        <v>15</v>
      </c>
      <c r="L8">
        <v>1.1132877342227294</v>
      </c>
      <c r="M8">
        <v>1.9959050129402809</v>
      </c>
      <c r="N8">
        <v>1.226288921659191</v>
      </c>
      <c r="O8">
        <f t="shared" si="2"/>
        <v>1.445160556274067</v>
      </c>
    </row>
    <row r="9" spans="1:15" x14ac:dyDescent="0.25">
      <c r="A9" t="s">
        <v>57</v>
      </c>
      <c r="B9" t="s">
        <v>68</v>
      </c>
      <c r="C9">
        <v>10130</v>
      </c>
      <c r="D9">
        <v>42045</v>
      </c>
      <c r="E9">
        <f t="shared" si="0"/>
        <v>0.24093233440361517</v>
      </c>
      <c r="F9">
        <f t="shared" si="1"/>
        <v>0.64155583410367789</v>
      </c>
    </row>
    <row r="10" spans="1:15" x14ac:dyDescent="0.25">
      <c r="A10" t="s">
        <v>58</v>
      </c>
      <c r="B10" t="s">
        <v>68</v>
      </c>
      <c r="C10">
        <v>17277</v>
      </c>
      <c r="D10">
        <v>46049</v>
      </c>
      <c r="E10">
        <f t="shared" si="0"/>
        <v>0.37518730048426674</v>
      </c>
      <c r="F10">
        <f t="shared" si="1"/>
        <v>0.999050634291614</v>
      </c>
    </row>
    <row r="11" spans="1:15" x14ac:dyDescent="0.25">
      <c r="A11" t="s">
        <v>59</v>
      </c>
      <c r="B11" t="s">
        <v>11</v>
      </c>
      <c r="C11">
        <v>16833</v>
      </c>
      <c r="D11">
        <v>47009</v>
      </c>
      <c r="E11">
        <f t="shared" si="0"/>
        <v>0.35808036758918504</v>
      </c>
      <c r="F11">
        <f t="shared" si="1"/>
        <v>0.95349820717706102</v>
      </c>
    </row>
    <row r="12" spans="1:15" x14ac:dyDescent="0.25">
      <c r="A12" t="s">
        <v>35</v>
      </c>
      <c r="B12" t="s">
        <v>11</v>
      </c>
      <c r="C12">
        <v>20326</v>
      </c>
      <c r="D12">
        <v>45662</v>
      </c>
      <c r="E12">
        <f t="shared" si="0"/>
        <v>0.44514037930883449</v>
      </c>
      <c r="F12">
        <f t="shared" si="1"/>
        <v>1.1853220450779882</v>
      </c>
    </row>
    <row r="13" spans="1:15" x14ac:dyDescent="0.25">
      <c r="A13" t="s">
        <v>62</v>
      </c>
      <c r="B13" t="s">
        <v>11</v>
      </c>
      <c r="C13">
        <v>21865</v>
      </c>
      <c r="D13">
        <v>45801</v>
      </c>
      <c r="E13">
        <f t="shared" si="0"/>
        <v>0.47739132333355166</v>
      </c>
      <c r="F13">
        <f t="shared" si="1"/>
        <v>1.2712000213389363</v>
      </c>
    </row>
    <row r="14" spans="1:15" x14ac:dyDescent="0.25">
      <c r="A14" t="s">
        <v>63</v>
      </c>
      <c r="B14" t="s">
        <v>11</v>
      </c>
      <c r="C14">
        <v>21480</v>
      </c>
      <c r="D14">
        <v>40437</v>
      </c>
      <c r="E14">
        <f t="shared" si="0"/>
        <v>0.53119667631129908</v>
      </c>
      <c r="F14">
        <f t="shared" si="1"/>
        <v>1.414473186372295</v>
      </c>
      <c r="J14" t="s">
        <v>130</v>
      </c>
    </row>
    <row r="16" spans="1:15" x14ac:dyDescent="0.25">
      <c r="J16" t="s">
        <v>131</v>
      </c>
    </row>
    <row r="17" spans="1:15" x14ac:dyDescent="0.25">
      <c r="A17" s="1" t="s">
        <v>124</v>
      </c>
      <c r="D17" t="s">
        <v>71</v>
      </c>
      <c r="F17">
        <f>AVERAGE(E21:E23)</f>
        <v>2.6566420315294492E-2</v>
      </c>
    </row>
    <row r="18" spans="1:15" x14ac:dyDescent="0.25">
      <c r="A18" t="s">
        <v>90</v>
      </c>
      <c r="B18" t="s">
        <v>91</v>
      </c>
      <c r="C18">
        <v>729.92</v>
      </c>
      <c r="D18">
        <v>50854</v>
      </c>
      <c r="E18">
        <f>C18/D18</f>
        <v>1.4353246548944034E-2</v>
      </c>
      <c r="F18">
        <f>E18/$F$17</f>
        <v>0.54027777843598901</v>
      </c>
      <c r="J18" t="s">
        <v>132</v>
      </c>
      <c r="K18" t="s">
        <v>133</v>
      </c>
      <c r="L18" t="s">
        <v>187</v>
      </c>
    </row>
    <row r="19" spans="1:15" x14ac:dyDescent="0.25">
      <c r="A19" t="s">
        <v>92</v>
      </c>
      <c r="B19" t="s">
        <v>93</v>
      </c>
      <c r="C19">
        <v>477.21300000000002</v>
      </c>
      <c r="D19">
        <v>58681</v>
      </c>
      <c r="E19">
        <f t="shared" ref="E19:E30" si="3">C19/D19</f>
        <v>8.1323256249893495E-3</v>
      </c>
      <c r="F19">
        <f t="shared" ref="F19:F30" si="4">E19/$F$17</f>
        <v>0.30611296247193331</v>
      </c>
    </row>
    <row r="20" spans="1:15" x14ac:dyDescent="0.25">
      <c r="A20" t="s">
        <v>94</v>
      </c>
      <c r="B20" t="s">
        <v>91</v>
      </c>
      <c r="C20">
        <v>865.92</v>
      </c>
      <c r="D20">
        <v>47866</v>
      </c>
      <c r="E20">
        <f t="shared" si="3"/>
        <v>1.8090502653240297E-2</v>
      </c>
      <c r="F20">
        <f t="shared" si="4"/>
        <v>0.68095371670474758</v>
      </c>
      <c r="J20" t="s">
        <v>135</v>
      </c>
      <c r="K20" t="s">
        <v>133</v>
      </c>
      <c r="L20" t="s">
        <v>188</v>
      </c>
    </row>
    <row r="21" spans="1:15" x14ac:dyDescent="0.25">
      <c r="A21" t="s">
        <v>95</v>
      </c>
      <c r="B21" t="s">
        <v>66</v>
      </c>
      <c r="C21">
        <v>788.33500000000004</v>
      </c>
      <c r="D21">
        <v>56865</v>
      </c>
      <c r="E21">
        <f t="shared" si="3"/>
        <v>1.386327266332542E-2</v>
      </c>
      <c r="F21">
        <f t="shared" si="4"/>
        <v>0.52183442476607311</v>
      </c>
    </row>
    <row r="22" spans="1:15" x14ac:dyDescent="0.25">
      <c r="A22" t="s">
        <v>96</v>
      </c>
      <c r="B22" t="s">
        <v>66</v>
      </c>
      <c r="C22">
        <v>2167.991</v>
      </c>
      <c r="D22">
        <v>75388</v>
      </c>
      <c r="E22">
        <f t="shared" si="3"/>
        <v>2.8757773120390514E-2</v>
      </c>
      <c r="F22">
        <f t="shared" si="4"/>
        <v>1.0824858140121514</v>
      </c>
      <c r="J22" t="s">
        <v>137</v>
      </c>
    </row>
    <row r="23" spans="1:15" x14ac:dyDescent="0.25">
      <c r="A23" t="s">
        <v>97</v>
      </c>
      <c r="B23" t="s">
        <v>66</v>
      </c>
      <c r="C23">
        <v>2236.1129999999998</v>
      </c>
      <c r="D23">
        <v>60308</v>
      </c>
      <c r="E23">
        <f t="shared" si="3"/>
        <v>3.7078215162167534E-2</v>
      </c>
      <c r="F23">
        <f t="shared" si="4"/>
        <v>1.3956797612217753</v>
      </c>
    </row>
    <row r="24" spans="1:15" x14ac:dyDescent="0.25">
      <c r="A24" t="s">
        <v>98</v>
      </c>
      <c r="B24" t="s">
        <v>99</v>
      </c>
      <c r="C24">
        <v>2093.5770000000002</v>
      </c>
      <c r="D24">
        <v>57255</v>
      </c>
      <c r="E24">
        <f t="shared" si="3"/>
        <v>3.6565837044799585E-2</v>
      </c>
      <c r="F24">
        <f t="shared" si="4"/>
        <v>1.3763930785868186</v>
      </c>
      <c r="J24" t="s">
        <v>138</v>
      </c>
      <c r="K24" t="s">
        <v>139</v>
      </c>
      <c r="L24" t="s">
        <v>140</v>
      </c>
      <c r="M24" t="s">
        <v>141</v>
      </c>
      <c r="N24" t="s">
        <v>142</v>
      </c>
      <c r="O24" t="s">
        <v>143</v>
      </c>
    </row>
    <row r="25" spans="1:15" x14ac:dyDescent="0.25">
      <c r="A25" t="s">
        <v>100</v>
      </c>
      <c r="B25" t="s">
        <v>99</v>
      </c>
      <c r="C25">
        <v>4625.1840000000002</v>
      </c>
      <c r="D25">
        <v>60890</v>
      </c>
      <c r="E25">
        <f t="shared" si="3"/>
        <v>7.5959664969617341E-2</v>
      </c>
      <c r="F25">
        <f t="shared" si="4"/>
        <v>2.8592359854325866</v>
      </c>
      <c r="J25" t="s">
        <v>144</v>
      </c>
      <c r="K25">
        <v>3</v>
      </c>
      <c r="L25">
        <v>0</v>
      </c>
      <c r="M25">
        <v>1</v>
      </c>
      <c r="N25">
        <v>0.183</v>
      </c>
      <c r="O25">
        <v>0.106</v>
      </c>
    </row>
    <row r="26" spans="1:15" x14ac:dyDescent="0.25">
      <c r="A26" t="s">
        <v>101</v>
      </c>
      <c r="B26" t="s">
        <v>99</v>
      </c>
      <c r="C26">
        <v>3176.6480000000001</v>
      </c>
      <c r="D26">
        <v>58359</v>
      </c>
      <c r="E26">
        <f t="shared" si="3"/>
        <v>5.4432872393289811E-2</v>
      </c>
      <c r="F26">
        <f t="shared" si="4"/>
        <v>2.0489351499852764</v>
      </c>
      <c r="J26" t="s">
        <v>145</v>
      </c>
      <c r="K26">
        <v>4</v>
      </c>
      <c r="L26">
        <v>0</v>
      </c>
      <c r="M26">
        <v>1.3420000000000001</v>
      </c>
      <c r="N26">
        <v>0.16900000000000001</v>
      </c>
      <c r="O26">
        <v>8.43E-2</v>
      </c>
    </row>
    <row r="27" spans="1:15" x14ac:dyDescent="0.25">
      <c r="A27" t="s">
        <v>102</v>
      </c>
      <c r="B27" t="s">
        <v>103</v>
      </c>
      <c r="C27">
        <v>2033.2840000000001</v>
      </c>
      <c r="D27">
        <v>56116</v>
      </c>
      <c r="E27">
        <f t="shared" si="3"/>
        <v>3.6233587568607888E-2</v>
      </c>
      <c r="F27">
        <f t="shared" si="4"/>
        <v>1.3638867088069044</v>
      </c>
    </row>
    <row r="28" spans="1:15" x14ac:dyDescent="0.25">
      <c r="A28" t="s">
        <v>104</v>
      </c>
      <c r="B28" t="s">
        <v>103</v>
      </c>
      <c r="C28">
        <v>2876.7190000000001</v>
      </c>
      <c r="D28">
        <v>58266</v>
      </c>
      <c r="E28">
        <f t="shared" si="3"/>
        <v>4.9372172450485703E-2</v>
      </c>
      <c r="F28">
        <f t="shared" si="4"/>
        <v>1.8584427960007004</v>
      </c>
      <c r="J28" t="s">
        <v>146</v>
      </c>
      <c r="K28">
        <v>-0.34200000000000003</v>
      </c>
    </row>
    <row r="29" spans="1:15" x14ac:dyDescent="0.25">
      <c r="A29" t="s">
        <v>105</v>
      </c>
      <c r="B29" t="s">
        <v>103</v>
      </c>
      <c r="C29">
        <v>2611.2339999999999</v>
      </c>
      <c r="D29">
        <v>52679</v>
      </c>
      <c r="E29">
        <f t="shared" si="3"/>
        <v>4.9568784525142844E-2</v>
      </c>
      <c r="F29">
        <f t="shared" si="4"/>
        <v>1.8658435700727702</v>
      </c>
    </row>
    <row r="30" spans="1:15" x14ac:dyDescent="0.25">
      <c r="A30" t="s">
        <v>106</v>
      </c>
      <c r="B30" t="s">
        <v>103</v>
      </c>
      <c r="C30">
        <v>2447.1129999999998</v>
      </c>
      <c r="D30">
        <v>46151</v>
      </c>
      <c r="E30">
        <f t="shared" si="3"/>
        <v>5.3024051483174794E-2</v>
      </c>
      <c r="F30">
        <f t="shared" si="4"/>
        <v>1.9959050129402809</v>
      </c>
      <c r="J30" t="s">
        <v>147</v>
      </c>
    </row>
    <row r="32" spans="1:15" x14ac:dyDescent="0.25">
      <c r="J32" t="s">
        <v>148</v>
      </c>
    </row>
    <row r="34" spans="1:10" x14ac:dyDescent="0.25">
      <c r="A34" s="1" t="s">
        <v>127</v>
      </c>
      <c r="F34">
        <f>AVERAGE(E35:E37)</f>
        <v>1.7431228487114554</v>
      </c>
      <c r="J34" t="s">
        <v>189</v>
      </c>
    </row>
    <row r="35" spans="1:10" x14ac:dyDescent="0.25">
      <c r="A35" t="s">
        <v>6</v>
      </c>
      <c r="B35" t="s">
        <v>7</v>
      </c>
      <c r="C35">
        <v>17446</v>
      </c>
      <c r="D35">
        <v>8592.1039999999994</v>
      </c>
      <c r="E35">
        <f>C35/D35</f>
        <v>2.030468904938767</v>
      </c>
      <c r="F35">
        <f>E35/$F$34</f>
        <v>1.164845556605332</v>
      </c>
    </row>
    <row r="36" spans="1:10" x14ac:dyDescent="0.25">
      <c r="A36" t="s">
        <v>8</v>
      </c>
      <c r="B36" t="s">
        <v>7</v>
      </c>
      <c r="C36">
        <v>15194</v>
      </c>
      <c r="D36">
        <v>9659.2960000000003</v>
      </c>
      <c r="E36">
        <f t="shared" ref="E36:E48" si="5">C36/D36</f>
        <v>1.5729924830960764</v>
      </c>
      <c r="F36">
        <f t="shared" ref="F36:F48" si="6">E36/$F$34</f>
        <v>0.9023990961158348</v>
      </c>
      <c r="J36" t="s">
        <v>190</v>
      </c>
    </row>
    <row r="37" spans="1:10" x14ac:dyDescent="0.25">
      <c r="A37" t="s">
        <v>9</v>
      </c>
      <c r="B37" t="s">
        <v>7</v>
      </c>
      <c r="C37">
        <v>13061</v>
      </c>
      <c r="D37">
        <v>8033.0540000000001</v>
      </c>
      <c r="E37">
        <f t="shared" si="5"/>
        <v>1.6259071580995224</v>
      </c>
      <c r="F37">
        <f t="shared" si="6"/>
        <v>0.93275534727883302</v>
      </c>
    </row>
    <row r="38" spans="1:10" x14ac:dyDescent="0.25">
      <c r="A38" t="s">
        <v>0</v>
      </c>
      <c r="B38" t="s">
        <v>1</v>
      </c>
      <c r="C38">
        <v>14584</v>
      </c>
      <c r="D38">
        <v>8292.9330000000009</v>
      </c>
      <c r="E38">
        <f t="shared" si="5"/>
        <v>1.7586057912200663</v>
      </c>
      <c r="F38">
        <f t="shared" si="6"/>
        <v>1.0088823013937636</v>
      </c>
      <c r="J38" t="s">
        <v>191</v>
      </c>
    </row>
    <row r="39" spans="1:10" x14ac:dyDescent="0.25">
      <c r="A39" t="s">
        <v>2</v>
      </c>
      <c r="B39" t="s">
        <v>1</v>
      </c>
      <c r="C39">
        <v>22323</v>
      </c>
      <c r="D39">
        <v>10615.368</v>
      </c>
      <c r="E39">
        <f t="shared" si="5"/>
        <v>2.1028945958350196</v>
      </c>
      <c r="F39">
        <f t="shared" si="6"/>
        <v>1.2063949465119532</v>
      </c>
    </row>
    <row r="40" spans="1:10" x14ac:dyDescent="0.25">
      <c r="A40" t="s">
        <v>4</v>
      </c>
      <c r="B40" t="s">
        <v>1</v>
      </c>
      <c r="C40">
        <v>19850</v>
      </c>
      <c r="D40">
        <v>9372.7109999999993</v>
      </c>
      <c r="E40">
        <f t="shared" si="5"/>
        <v>2.1178504276937593</v>
      </c>
      <c r="F40">
        <f t="shared" si="6"/>
        <v>1.2149748534702007</v>
      </c>
      <c r="J40" t="s">
        <v>192</v>
      </c>
    </row>
    <row r="41" spans="1:10" x14ac:dyDescent="0.25">
      <c r="A41" t="s">
        <v>10</v>
      </c>
      <c r="B41" t="s">
        <v>11</v>
      </c>
      <c r="C41">
        <v>21910</v>
      </c>
      <c r="D41">
        <v>8765.5889999999999</v>
      </c>
      <c r="E41">
        <f t="shared" si="5"/>
        <v>2.4995468074079219</v>
      </c>
      <c r="F41">
        <f t="shared" si="6"/>
        <v>1.433947589669671</v>
      </c>
    </row>
    <row r="42" spans="1:10" x14ac:dyDescent="0.25">
      <c r="A42" t="s">
        <v>35</v>
      </c>
      <c r="B42" t="s">
        <v>11</v>
      </c>
      <c r="C42">
        <v>23431</v>
      </c>
      <c r="D42">
        <v>10625.539000000001</v>
      </c>
      <c r="E42">
        <f t="shared" si="5"/>
        <v>2.2051587218304878</v>
      </c>
      <c r="F42">
        <f t="shared" si="6"/>
        <v>1.2650621403193565</v>
      </c>
      <c r="J42" t="s">
        <v>153</v>
      </c>
    </row>
    <row r="43" spans="1:10" x14ac:dyDescent="0.25">
      <c r="A43" t="s">
        <v>12</v>
      </c>
      <c r="B43" t="s">
        <v>11</v>
      </c>
      <c r="C43">
        <v>18676</v>
      </c>
      <c r="D43">
        <v>10558.004000000001</v>
      </c>
      <c r="E43">
        <f t="shared" si="5"/>
        <v>1.7688949540083523</v>
      </c>
      <c r="F43">
        <f t="shared" si="6"/>
        <v>1.0147850194930026</v>
      </c>
    </row>
    <row r="44" spans="1:10" x14ac:dyDescent="0.25">
      <c r="A44" t="s">
        <v>13</v>
      </c>
      <c r="B44" t="s">
        <v>11</v>
      </c>
      <c r="C44">
        <v>17842</v>
      </c>
      <c r="D44">
        <v>10261.953</v>
      </c>
      <c r="E44">
        <f t="shared" si="5"/>
        <v>1.738655400195265</v>
      </c>
      <c r="F44">
        <f t="shared" si="6"/>
        <v>0.99743710059248392</v>
      </c>
      <c r="J44" t="s">
        <v>193</v>
      </c>
    </row>
    <row r="45" spans="1:10" x14ac:dyDescent="0.25">
      <c r="A45" t="s">
        <v>14</v>
      </c>
      <c r="B45" t="s">
        <v>15</v>
      </c>
      <c r="C45">
        <v>15127</v>
      </c>
      <c r="D45">
        <v>10557.245999999999</v>
      </c>
      <c r="E45">
        <f t="shared" si="5"/>
        <v>1.4328547426099574</v>
      </c>
      <c r="F45">
        <f t="shared" si="6"/>
        <v>0.8220044523363037</v>
      </c>
    </row>
    <row r="46" spans="1:10" x14ac:dyDescent="0.25">
      <c r="A46" t="s">
        <v>16</v>
      </c>
      <c r="B46" t="s">
        <v>15</v>
      </c>
      <c r="C46">
        <v>20921</v>
      </c>
      <c r="D46">
        <v>11810.368</v>
      </c>
      <c r="E46">
        <f t="shared" si="5"/>
        <v>1.7714096631027922</v>
      </c>
      <c r="F46">
        <f t="shared" si="6"/>
        <v>1.01622766542946</v>
      </c>
      <c r="J46" t="s">
        <v>194</v>
      </c>
    </row>
    <row r="47" spans="1:10" x14ac:dyDescent="0.25">
      <c r="A47" t="s">
        <v>17</v>
      </c>
      <c r="B47" t="s">
        <v>15</v>
      </c>
      <c r="C47">
        <v>24128</v>
      </c>
      <c r="D47">
        <v>11708.196</v>
      </c>
      <c r="E47">
        <f t="shared" si="5"/>
        <v>2.0607786203784086</v>
      </c>
      <c r="F47">
        <f t="shared" si="6"/>
        <v>1.1822337260404621</v>
      </c>
    </row>
    <row r="48" spans="1:10" x14ac:dyDescent="0.25">
      <c r="A48" t="s">
        <v>18</v>
      </c>
      <c r="B48" t="s">
        <v>15</v>
      </c>
      <c r="C48">
        <v>19465</v>
      </c>
      <c r="D48">
        <v>9106.125</v>
      </c>
      <c r="E48">
        <f t="shared" si="5"/>
        <v>2.137572238465868</v>
      </c>
      <c r="F48">
        <f t="shared" si="6"/>
        <v>1.226288921659191</v>
      </c>
      <c r="J48" t="s">
        <v>195</v>
      </c>
    </row>
    <row r="50" spans="10:10" x14ac:dyDescent="0.25">
      <c r="J50" t="s">
        <v>196</v>
      </c>
    </row>
  </sheetData>
  <phoneticPr fontId="2" type="noConversion"/>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9"/>
  <sheetViews>
    <sheetView tabSelected="1" workbookViewId="0">
      <selection activeCell="J13" sqref="J13"/>
    </sheetView>
  </sheetViews>
  <sheetFormatPr defaultRowHeight="13.8" x14ac:dyDescent="0.25"/>
  <sheetData>
    <row r="1" spans="1:14" x14ac:dyDescent="0.25">
      <c r="A1" s="1" t="s">
        <v>70</v>
      </c>
      <c r="F1">
        <f>AVERAGE(E2:E4)</f>
        <v>0.33558767079402924</v>
      </c>
      <c r="K1" t="s">
        <v>33</v>
      </c>
      <c r="L1" t="s">
        <v>32</v>
      </c>
      <c r="M1" t="s">
        <v>34</v>
      </c>
      <c r="N1" t="s">
        <v>129</v>
      </c>
    </row>
    <row r="2" spans="1:14" x14ac:dyDescent="0.25">
      <c r="A2" t="s">
        <v>48</v>
      </c>
      <c r="B2" t="s">
        <v>7</v>
      </c>
      <c r="C2">
        <v>3237.3760000000002</v>
      </c>
      <c r="D2">
        <v>9687.2759999999998</v>
      </c>
      <c r="E2">
        <f>C2/D2</f>
        <v>0.33418847568707655</v>
      </c>
      <c r="F2">
        <f>E2/$F$1</f>
        <v>0.9958306122997842</v>
      </c>
      <c r="I2" t="s">
        <v>6</v>
      </c>
      <c r="J2" t="s">
        <v>7</v>
      </c>
      <c r="K2">
        <v>0.9958306122997842</v>
      </c>
      <c r="L2">
        <v>0.93111467803207382</v>
      </c>
      <c r="M2">
        <v>0.65658990848115595</v>
      </c>
      <c r="N2">
        <f>AVERAGE(K2:M2)</f>
        <v>0.86117839960433795</v>
      </c>
    </row>
    <row r="3" spans="1:14" x14ac:dyDescent="0.25">
      <c r="A3" t="s">
        <v>49</v>
      </c>
      <c r="B3" t="s">
        <v>69</v>
      </c>
      <c r="C3">
        <v>3720.2049999999999</v>
      </c>
      <c r="D3">
        <v>9208.5889999999999</v>
      </c>
      <c r="E3">
        <f t="shared" ref="E3:E14" si="0">C3/D3</f>
        <v>0.40399294615059916</v>
      </c>
      <c r="F3">
        <f t="shared" ref="F3:F14" si="1">E3/$F$1</f>
        <v>1.2038372720747375</v>
      </c>
      <c r="I3" t="s">
        <v>8</v>
      </c>
      <c r="J3" t="s">
        <v>7</v>
      </c>
      <c r="K3">
        <v>1.2038372720747375</v>
      </c>
      <c r="L3">
        <v>0.94546393887957791</v>
      </c>
      <c r="M3">
        <v>1.0821866488513865</v>
      </c>
      <c r="N3">
        <f t="shared" ref="N3:N8" si="2">AVERAGE(K3:M3)</f>
        <v>1.077162619935234</v>
      </c>
    </row>
    <row r="4" spans="1:14" x14ac:dyDescent="0.25">
      <c r="A4" t="s">
        <v>50</v>
      </c>
      <c r="B4" t="s">
        <v>7</v>
      </c>
      <c r="C4">
        <v>2035.7190000000001</v>
      </c>
      <c r="D4">
        <v>7579.518</v>
      </c>
      <c r="E4">
        <f t="shared" si="0"/>
        <v>0.26858159054441194</v>
      </c>
      <c r="F4">
        <f t="shared" si="1"/>
        <v>0.80033211562547824</v>
      </c>
      <c r="I4" t="s">
        <v>9</v>
      </c>
      <c r="J4" t="s">
        <v>7</v>
      </c>
      <c r="K4">
        <v>0.80033211562547824</v>
      </c>
      <c r="L4">
        <v>1.1234213830883484</v>
      </c>
      <c r="M4">
        <v>1.2612234426674573</v>
      </c>
      <c r="N4">
        <f t="shared" si="2"/>
        <v>1.0616589804604279</v>
      </c>
    </row>
    <row r="5" spans="1:14" x14ac:dyDescent="0.25">
      <c r="A5" t="s">
        <v>51</v>
      </c>
      <c r="B5" t="s">
        <v>15</v>
      </c>
      <c r="C5">
        <v>3761.8409999999999</v>
      </c>
      <c r="D5">
        <v>8208.1540000000005</v>
      </c>
      <c r="E5">
        <f t="shared" si="0"/>
        <v>0.45830536317910209</v>
      </c>
      <c r="F5">
        <f t="shared" si="1"/>
        <v>1.3656799789298346</v>
      </c>
      <c r="I5" t="s">
        <v>14</v>
      </c>
      <c r="J5" t="s">
        <v>15</v>
      </c>
      <c r="K5" s="1"/>
      <c r="L5">
        <v>1.0855364901554792</v>
      </c>
      <c r="M5">
        <v>1.2685617742656572</v>
      </c>
      <c r="N5">
        <f t="shared" si="2"/>
        <v>1.1770491322105681</v>
      </c>
    </row>
    <row r="6" spans="1:14" x14ac:dyDescent="0.25">
      <c r="A6" t="s">
        <v>67</v>
      </c>
      <c r="B6" t="s">
        <v>15</v>
      </c>
      <c r="C6">
        <v>4044.2550000000001</v>
      </c>
      <c r="D6">
        <v>8931.9830000000002</v>
      </c>
      <c r="E6">
        <f t="shared" si="0"/>
        <v>0.45278355321545061</v>
      </c>
      <c r="F6">
        <f t="shared" si="1"/>
        <v>1.3492258286608858</v>
      </c>
      <c r="I6" t="s">
        <v>16</v>
      </c>
      <c r="J6" t="s">
        <v>15</v>
      </c>
      <c r="K6">
        <v>1.3656799789298346</v>
      </c>
      <c r="L6">
        <v>1.1040236795122973</v>
      </c>
      <c r="M6">
        <v>1.3694556998698457</v>
      </c>
      <c r="N6">
        <f t="shared" si="2"/>
        <v>1.2797197861039926</v>
      </c>
    </row>
    <row r="7" spans="1:14" x14ac:dyDescent="0.25">
      <c r="A7" t="s">
        <v>54</v>
      </c>
      <c r="B7" t="s">
        <v>15</v>
      </c>
      <c r="C7">
        <v>3248.0120000000002</v>
      </c>
      <c r="D7">
        <v>7965.8609999999999</v>
      </c>
      <c r="E7">
        <f t="shared" si="0"/>
        <v>0.40774148582306424</v>
      </c>
      <c r="F7">
        <f t="shared" si="1"/>
        <v>1.2150073477321526</v>
      </c>
      <c r="I7" t="s">
        <v>17</v>
      </c>
      <c r="J7" t="s">
        <v>15</v>
      </c>
      <c r="K7">
        <v>1.3492258286608858</v>
      </c>
      <c r="L7">
        <v>1.3742665575773838</v>
      </c>
      <c r="M7">
        <v>1.5447617878257627</v>
      </c>
      <c r="N7">
        <f t="shared" si="2"/>
        <v>1.4227513913546774</v>
      </c>
    </row>
    <row r="8" spans="1:14" x14ac:dyDescent="0.25">
      <c r="A8" t="s">
        <v>55</v>
      </c>
      <c r="B8" t="s">
        <v>68</v>
      </c>
      <c r="C8">
        <v>2693.77</v>
      </c>
      <c r="D8">
        <v>8515.9830000000002</v>
      </c>
      <c r="E8">
        <f t="shared" si="0"/>
        <v>0.31631932567267923</v>
      </c>
      <c r="F8">
        <f t="shared" si="1"/>
        <v>0.94258327466036085</v>
      </c>
      <c r="I8" t="s">
        <v>18</v>
      </c>
      <c r="J8" t="s">
        <v>15</v>
      </c>
      <c r="K8">
        <v>1.2150073477321526</v>
      </c>
      <c r="L8">
        <v>1.215595278519648</v>
      </c>
      <c r="M8">
        <v>1.7991491121913155</v>
      </c>
      <c r="N8">
        <f t="shared" si="2"/>
        <v>1.4099172461477052</v>
      </c>
    </row>
    <row r="9" spans="1:14" x14ac:dyDescent="0.25">
      <c r="A9" t="s">
        <v>57</v>
      </c>
      <c r="B9" t="s">
        <v>68</v>
      </c>
      <c r="C9">
        <v>2219.2339999999999</v>
      </c>
      <c r="D9">
        <v>7748.1540000000005</v>
      </c>
      <c r="E9">
        <f t="shared" si="0"/>
        <v>0.28642099782735342</v>
      </c>
      <c r="F9">
        <f t="shared" si="1"/>
        <v>0.8534908244681837</v>
      </c>
    </row>
    <row r="10" spans="1:14" x14ac:dyDescent="0.25">
      <c r="A10" t="s">
        <v>58</v>
      </c>
      <c r="B10" t="s">
        <v>68</v>
      </c>
      <c r="C10">
        <v>3476.7190000000001</v>
      </c>
      <c r="D10">
        <v>8646.7610000000004</v>
      </c>
      <c r="E10">
        <f t="shared" si="0"/>
        <v>0.4020833928450202</v>
      </c>
      <c r="F10">
        <f t="shared" si="1"/>
        <v>1.1981470948967117</v>
      </c>
    </row>
    <row r="11" spans="1:14" x14ac:dyDescent="0.25">
      <c r="A11" t="s">
        <v>59</v>
      </c>
      <c r="B11" t="s">
        <v>11</v>
      </c>
      <c r="C11">
        <v>3590.8910000000001</v>
      </c>
      <c r="D11">
        <v>8729.3970000000008</v>
      </c>
      <c r="E11">
        <f t="shared" si="0"/>
        <v>0.41135613376273295</v>
      </c>
      <c r="F11">
        <f t="shared" si="1"/>
        <v>1.2257784464769788</v>
      </c>
    </row>
    <row r="12" spans="1:14" x14ac:dyDescent="0.25">
      <c r="A12" t="s">
        <v>35</v>
      </c>
      <c r="B12" t="s">
        <v>11</v>
      </c>
      <c r="C12">
        <v>4362.5690000000004</v>
      </c>
      <c r="D12">
        <v>8487.64</v>
      </c>
      <c r="E12">
        <f t="shared" si="0"/>
        <v>0.51399081487904774</v>
      </c>
      <c r="F12">
        <f t="shared" si="1"/>
        <v>1.5316141193831745</v>
      </c>
    </row>
    <row r="13" spans="1:14" x14ac:dyDescent="0.25">
      <c r="A13" t="s">
        <v>62</v>
      </c>
      <c r="B13" t="s">
        <v>11</v>
      </c>
      <c r="C13">
        <v>4681.2759999999998</v>
      </c>
      <c r="D13">
        <v>7987.69</v>
      </c>
      <c r="E13">
        <f t="shared" si="0"/>
        <v>0.58606130182818816</v>
      </c>
      <c r="F13">
        <f t="shared" si="1"/>
        <v>1.7463731621650962</v>
      </c>
      <c r="I13" t="s">
        <v>130</v>
      </c>
    </row>
    <row r="14" spans="1:14" x14ac:dyDescent="0.25">
      <c r="A14" t="s">
        <v>63</v>
      </c>
      <c r="B14" t="s">
        <v>11</v>
      </c>
      <c r="C14">
        <v>4385.4970000000003</v>
      </c>
      <c r="D14">
        <v>6503.518</v>
      </c>
      <c r="E14">
        <f t="shared" si="0"/>
        <v>0.67432687969803429</v>
      </c>
      <c r="F14">
        <f t="shared" si="1"/>
        <v>2.0093911021895381</v>
      </c>
    </row>
    <row r="15" spans="1:14" x14ac:dyDescent="0.25">
      <c r="I15" t="s">
        <v>131</v>
      </c>
    </row>
    <row r="17" spans="1:14" x14ac:dyDescent="0.25">
      <c r="A17" s="1" t="s">
        <v>125</v>
      </c>
      <c r="F17">
        <f>AVERAGE(E21:E23)</f>
        <v>7.9210262470931173E-2</v>
      </c>
      <c r="I17" t="s">
        <v>132</v>
      </c>
      <c r="J17" t="s">
        <v>133</v>
      </c>
      <c r="K17" t="s">
        <v>197</v>
      </c>
    </row>
    <row r="18" spans="1:14" x14ac:dyDescent="0.25">
      <c r="A18" t="s">
        <v>107</v>
      </c>
      <c r="B18" t="s">
        <v>108</v>
      </c>
      <c r="C18">
        <v>3300.6480000000001</v>
      </c>
      <c r="D18">
        <v>50854</v>
      </c>
      <c r="E18">
        <f>C18/D18</f>
        <v>6.4904392968104768E-2</v>
      </c>
      <c r="F18">
        <f>E18/$F$17</f>
        <v>0.81939373691538497</v>
      </c>
    </row>
    <row r="19" spans="1:14" x14ac:dyDescent="0.25">
      <c r="A19" t="s">
        <v>2</v>
      </c>
      <c r="B19" t="s">
        <v>68</v>
      </c>
      <c r="C19">
        <v>5461.134</v>
      </c>
      <c r="D19">
        <v>58681</v>
      </c>
      <c r="E19">
        <f t="shared" ref="E19:E30" si="3">C19/D19</f>
        <v>9.3064773947274249E-2</v>
      </c>
      <c r="F19">
        <f t="shared" ref="F19:F30" si="4">E19/$F$17</f>
        <v>1.1749080364608999</v>
      </c>
      <c r="I19" t="s">
        <v>135</v>
      </c>
      <c r="J19" t="s">
        <v>133</v>
      </c>
      <c r="K19" t="s">
        <v>198</v>
      </c>
    </row>
    <row r="20" spans="1:14" x14ac:dyDescent="0.25">
      <c r="A20" t="s">
        <v>109</v>
      </c>
      <c r="B20" t="s">
        <v>108</v>
      </c>
      <c r="C20">
        <v>5309.0119999999997</v>
      </c>
      <c r="D20">
        <v>47866</v>
      </c>
      <c r="E20">
        <f t="shared" si="3"/>
        <v>0.11091405172773994</v>
      </c>
      <c r="F20">
        <f t="shared" si="4"/>
        <v>1.4002485065422365</v>
      </c>
    </row>
    <row r="21" spans="1:14" x14ac:dyDescent="0.25">
      <c r="A21" t="s">
        <v>110</v>
      </c>
      <c r="B21" t="s">
        <v>111</v>
      </c>
      <c r="C21">
        <v>4194.0119999999997</v>
      </c>
      <c r="D21">
        <v>56865</v>
      </c>
      <c r="E21">
        <f t="shared" si="3"/>
        <v>7.3753838037457137E-2</v>
      </c>
      <c r="F21">
        <f t="shared" si="4"/>
        <v>0.93111467803207382</v>
      </c>
      <c r="I21" t="s">
        <v>137</v>
      </c>
    </row>
    <row r="22" spans="1:14" x14ac:dyDescent="0.25">
      <c r="A22" t="s">
        <v>112</v>
      </c>
      <c r="B22" t="s">
        <v>111</v>
      </c>
      <c r="C22">
        <v>5645.8410000000003</v>
      </c>
      <c r="D22">
        <v>75388</v>
      </c>
      <c r="E22">
        <f t="shared" si="3"/>
        <v>7.4890446755451798E-2</v>
      </c>
      <c r="F22">
        <f t="shared" si="4"/>
        <v>0.94546393887957791</v>
      </c>
    </row>
    <row r="23" spans="1:14" x14ac:dyDescent="0.25">
      <c r="A23" t="s">
        <v>113</v>
      </c>
      <c r="B23" t="s">
        <v>111</v>
      </c>
      <c r="C23">
        <v>5366.598</v>
      </c>
      <c r="D23">
        <v>60308</v>
      </c>
      <c r="E23">
        <f t="shared" si="3"/>
        <v>8.8986502619884597E-2</v>
      </c>
      <c r="F23">
        <f t="shared" si="4"/>
        <v>1.1234213830883484</v>
      </c>
      <c r="I23" t="s">
        <v>138</v>
      </c>
      <c r="J23" t="s">
        <v>139</v>
      </c>
      <c r="K23" t="s">
        <v>140</v>
      </c>
      <c r="L23" t="s">
        <v>141</v>
      </c>
      <c r="M23" t="s">
        <v>142</v>
      </c>
      <c r="N23" t="s">
        <v>143</v>
      </c>
    </row>
    <row r="24" spans="1:14" x14ac:dyDescent="0.25">
      <c r="A24" t="s">
        <v>114</v>
      </c>
      <c r="B24" t="s">
        <v>115</v>
      </c>
      <c r="C24">
        <v>4985.3050000000003</v>
      </c>
      <c r="D24">
        <v>57255</v>
      </c>
      <c r="E24">
        <f t="shared" si="3"/>
        <v>8.7071958780892508E-2</v>
      </c>
      <c r="F24">
        <f t="shared" si="4"/>
        <v>1.0992509816874605</v>
      </c>
      <c r="I24" t="s">
        <v>144</v>
      </c>
      <c r="J24">
        <v>3</v>
      </c>
      <c r="K24">
        <v>0</v>
      </c>
      <c r="L24">
        <v>1</v>
      </c>
      <c r="M24">
        <v>0.12</v>
      </c>
      <c r="N24">
        <v>6.9599999999999995E-2</v>
      </c>
    </row>
    <row r="25" spans="1:14" x14ac:dyDescent="0.25">
      <c r="A25" t="s">
        <v>116</v>
      </c>
      <c r="B25" t="s">
        <v>115</v>
      </c>
      <c r="C25">
        <v>6397.9620000000004</v>
      </c>
      <c r="D25">
        <v>60890</v>
      </c>
      <c r="E25">
        <f t="shared" si="3"/>
        <v>0.10507410083757597</v>
      </c>
      <c r="F25">
        <f t="shared" si="4"/>
        <v>1.3265213062024177</v>
      </c>
      <c r="I25" t="s">
        <v>145</v>
      </c>
      <c r="J25">
        <v>4</v>
      </c>
      <c r="K25">
        <v>0</v>
      </c>
      <c r="L25">
        <v>1.3220000000000001</v>
      </c>
      <c r="M25">
        <v>0.11600000000000001</v>
      </c>
      <c r="N25">
        <v>5.8200000000000002E-2</v>
      </c>
    </row>
    <row r="26" spans="1:14" x14ac:dyDescent="0.25">
      <c r="A26" t="s">
        <v>117</v>
      </c>
      <c r="B26" t="s">
        <v>115</v>
      </c>
      <c r="C26">
        <v>5115.1840000000002</v>
      </c>
      <c r="D26">
        <v>58359</v>
      </c>
      <c r="E26">
        <f t="shared" si="3"/>
        <v>8.7650302438355698E-2</v>
      </c>
      <c r="F26">
        <f t="shared" si="4"/>
        <v>1.1065523545073706</v>
      </c>
    </row>
    <row r="27" spans="1:14" x14ac:dyDescent="0.25">
      <c r="A27" t="s">
        <v>118</v>
      </c>
      <c r="B27" t="s">
        <v>119</v>
      </c>
      <c r="C27">
        <v>4739.1840000000002</v>
      </c>
      <c r="D27">
        <v>55116</v>
      </c>
      <c r="E27">
        <f t="shared" si="3"/>
        <v>8.59856303069889E-2</v>
      </c>
      <c r="F27">
        <f t="shared" si="4"/>
        <v>1.0855364901554792</v>
      </c>
      <c r="I27" t="s">
        <v>146</v>
      </c>
      <c r="J27">
        <v>-0.32200000000000001</v>
      </c>
    </row>
    <row r="28" spans="1:14" x14ac:dyDescent="0.25">
      <c r="A28" t="s">
        <v>120</v>
      </c>
      <c r="B28" t="s">
        <v>119</v>
      </c>
      <c r="C28">
        <v>4833.0119999999997</v>
      </c>
      <c r="D28">
        <v>55266</v>
      </c>
      <c r="E28">
        <f t="shared" si="3"/>
        <v>8.745000542829226E-2</v>
      </c>
      <c r="F28">
        <f t="shared" si="4"/>
        <v>1.1040236795122973</v>
      </c>
    </row>
    <row r="29" spans="1:14" x14ac:dyDescent="0.25">
      <c r="A29" t="s">
        <v>121</v>
      </c>
      <c r="B29" t="s">
        <v>119</v>
      </c>
      <c r="C29">
        <v>5734.4260000000004</v>
      </c>
      <c r="D29">
        <v>52679</v>
      </c>
      <c r="E29">
        <f t="shared" si="3"/>
        <v>0.10885601473072762</v>
      </c>
      <c r="F29">
        <f t="shared" si="4"/>
        <v>1.3742665575773838</v>
      </c>
      <c r="I29" t="s">
        <v>147</v>
      </c>
    </row>
    <row r="30" spans="1:14" x14ac:dyDescent="0.25">
      <c r="A30" t="s">
        <v>122</v>
      </c>
      <c r="B30" t="s">
        <v>119</v>
      </c>
      <c r="C30">
        <v>4443.7700000000004</v>
      </c>
      <c r="D30">
        <v>46151</v>
      </c>
      <c r="E30">
        <f t="shared" si="3"/>
        <v>9.6287621069965995E-2</v>
      </c>
      <c r="F30">
        <f t="shared" si="4"/>
        <v>1.215595278519648</v>
      </c>
    </row>
    <row r="31" spans="1:14" x14ac:dyDescent="0.25">
      <c r="I31" t="s">
        <v>148</v>
      </c>
    </row>
    <row r="33" spans="1:9" x14ac:dyDescent="0.25">
      <c r="A33" s="1" t="s">
        <v>128</v>
      </c>
      <c r="F33">
        <f>AVERAGE(E34:E36)</f>
        <v>0.4498404764071135</v>
      </c>
      <c r="I33" t="s">
        <v>199</v>
      </c>
    </row>
    <row r="34" spans="1:9" x14ac:dyDescent="0.25">
      <c r="A34" t="s">
        <v>6</v>
      </c>
      <c r="B34" t="s">
        <v>7</v>
      </c>
      <c r="C34">
        <v>2537.77</v>
      </c>
      <c r="D34">
        <v>8592.1039999999994</v>
      </c>
      <c r="E34">
        <f>C34/D34</f>
        <v>0.29536071723526625</v>
      </c>
      <c r="F34">
        <f>E34/$F$33</f>
        <v>0.65658990848115595</v>
      </c>
    </row>
    <row r="35" spans="1:9" x14ac:dyDescent="0.25">
      <c r="A35" t="s">
        <v>8</v>
      </c>
      <c r="B35" t="s">
        <v>7</v>
      </c>
      <c r="C35">
        <v>4702.2550000000001</v>
      </c>
      <c r="D35">
        <v>9659.2960000000003</v>
      </c>
      <c r="E35">
        <f t="shared" ref="E35:E47" si="5">C35/D35</f>
        <v>0.48681135768072537</v>
      </c>
      <c r="F35">
        <f t="shared" ref="F35:F47" si="6">E35/$F$33</f>
        <v>1.0821866488513865</v>
      </c>
      <c r="I35" t="s">
        <v>200</v>
      </c>
    </row>
    <row r="36" spans="1:9" x14ac:dyDescent="0.25">
      <c r="A36" t="s">
        <v>9</v>
      </c>
      <c r="B36" t="s">
        <v>7</v>
      </c>
      <c r="C36">
        <v>4557.5479999999998</v>
      </c>
      <c r="D36">
        <v>8033.0540000000001</v>
      </c>
      <c r="E36">
        <f t="shared" si="5"/>
        <v>0.56734935430534883</v>
      </c>
      <c r="F36">
        <f t="shared" si="6"/>
        <v>1.2612234426674573</v>
      </c>
    </row>
    <row r="37" spans="1:9" x14ac:dyDescent="0.25">
      <c r="A37" t="s">
        <v>0</v>
      </c>
      <c r="B37" t="s">
        <v>1</v>
      </c>
      <c r="C37">
        <v>3928.4259999999999</v>
      </c>
      <c r="D37">
        <v>8292.9330000000009</v>
      </c>
      <c r="E37">
        <f t="shared" si="5"/>
        <v>0.47370767375065004</v>
      </c>
      <c r="F37">
        <f t="shared" si="6"/>
        <v>1.0530570248683808</v>
      </c>
      <c r="I37" t="s">
        <v>201</v>
      </c>
    </row>
    <row r="38" spans="1:9" x14ac:dyDescent="0.25">
      <c r="A38" t="s">
        <v>2</v>
      </c>
      <c r="B38" t="s">
        <v>1</v>
      </c>
      <c r="C38">
        <v>7138.8609999999999</v>
      </c>
      <c r="D38">
        <v>10615.368</v>
      </c>
      <c r="E38">
        <f t="shared" si="5"/>
        <v>0.67250245116325691</v>
      </c>
      <c r="F38">
        <f t="shared" si="6"/>
        <v>1.4949798571585862</v>
      </c>
    </row>
    <row r="39" spans="1:9" x14ac:dyDescent="0.25">
      <c r="A39" t="s">
        <v>4</v>
      </c>
      <c r="B39" t="s">
        <v>1</v>
      </c>
      <c r="C39">
        <v>6504.6189999999997</v>
      </c>
      <c r="D39">
        <v>9372.7109999999993</v>
      </c>
      <c r="E39">
        <f t="shared" si="5"/>
        <v>0.69399547260125705</v>
      </c>
      <c r="F39">
        <f t="shared" si="6"/>
        <v>1.5427590646004452</v>
      </c>
      <c r="I39" t="s">
        <v>202</v>
      </c>
    </row>
    <row r="40" spans="1:9" x14ac:dyDescent="0.25">
      <c r="A40" t="s">
        <v>10</v>
      </c>
      <c r="B40" t="s">
        <v>11</v>
      </c>
      <c r="C40">
        <v>6205.79</v>
      </c>
      <c r="D40">
        <v>8765.5889999999999</v>
      </c>
      <c r="E40">
        <f t="shared" si="5"/>
        <v>0.70797182026216376</v>
      </c>
      <c r="F40">
        <f t="shared" si="6"/>
        <v>1.5738286290214509</v>
      </c>
    </row>
    <row r="41" spans="1:9" x14ac:dyDescent="0.25">
      <c r="A41" t="s">
        <v>35</v>
      </c>
      <c r="B41" t="s">
        <v>11</v>
      </c>
      <c r="C41">
        <v>7401.74</v>
      </c>
      <c r="D41">
        <v>10625.539000000001</v>
      </c>
      <c r="E41">
        <f t="shared" si="5"/>
        <v>0.69659901488291553</v>
      </c>
      <c r="F41">
        <f t="shared" si="6"/>
        <v>1.5485467658372325</v>
      </c>
      <c r="I41" t="s">
        <v>153</v>
      </c>
    </row>
    <row r="42" spans="1:9" x14ac:dyDescent="0.25">
      <c r="A42" t="s">
        <v>12</v>
      </c>
      <c r="B42" t="s">
        <v>11</v>
      </c>
      <c r="C42">
        <v>5577.3760000000002</v>
      </c>
      <c r="D42">
        <v>10558.004000000001</v>
      </c>
      <c r="E42">
        <f t="shared" si="5"/>
        <v>0.52826045529060228</v>
      </c>
      <c r="F42">
        <f t="shared" si="6"/>
        <v>1.1743284186203762</v>
      </c>
    </row>
    <row r="43" spans="1:9" x14ac:dyDescent="0.25">
      <c r="A43" t="s">
        <v>13</v>
      </c>
      <c r="B43" t="s">
        <v>11</v>
      </c>
      <c r="C43">
        <v>6729.2049999999999</v>
      </c>
      <c r="D43">
        <v>10261.953</v>
      </c>
      <c r="E43">
        <f t="shared" si="5"/>
        <v>0.6557431124465295</v>
      </c>
      <c r="F43">
        <f t="shared" si="6"/>
        <v>1.4577236750324587</v>
      </c>
      <c r="I43" t="s">
        <v>203</v>
      </c>
    </row>
    <row r="44" spans="1:9" x14ac:dyDescent="0.25">
      <c r="A44" t="s">
        <v>14</v>
      </c>
      <c r="B44" t="s">
        <v>15</v>
      </c>
      <c r="C44">
        <v>6024.4970000000003</v>
      </c>
      <c r="D44">
        <v>10557.245999999999</v>
      </c>
      <c r="E44">
        <f t="shared" si="5"/>
        <v>0.57065043288751638</v>
      </c>
      <c r="F44">
        <f t="shared" si="6"/>
        <v>1.2685617742656572</v>
      </c>
    </row>
    <row r="45" spans="1:9" x14ac:dyDescent="0.25">
      <c r="A45" t="s">
        <v>16</v>
      </c>
      <c r="B45" t="s">
        <v>15</v>
      </c>
      <c r="C45">
        <v>7275.6189999999997</v>
      </c>
      <c r="D45">
        <v>11810.368</v>
      </c>
      <c r="E45">
        <f t="shared" si="5"/>
        <v>0.61603660444788844</v>
      </c>
      <c r="F45">
        <f t="shared" si="6"/>
        <v>1.3694556998698457</v>
      </c>
      <c r="I45" t="s">
        <v>204</v>
      </c>
    </row>
    <row r="46" spans="1:9" x14ac:dyDescent="0.25">
      <c r="A46" t="s">
        <v>17</v>
      </c>
      <c r="B46" t="s">
        <v>15</v>
      </c>
      <c r="C46">
        <v>8135.9830000000002</v>
      </c>
      <c r="D46">
        <v>11708.196</v>
      </c>
      <c r="E46">
        <f t="shared" si="5"/>
        <v>0.69489637857104547</v>
      </c>
      <c r="F46">
        <f t="shared" si="6"/>
        <v>1.5447617878257627</v>
      </c>
    </row>
    <row r="47" spans="1:9" x14ac:dyDescent="0.25">
      <c r="A47" t="s">
        <v>18</v>
      </c>
      <c r="B47" t="s">
        <v>15</v>
      </c>
      <c r="C47">
        <v>7369.8609999999999</v>
      </c>
      <c r="D47">
        <v>9106.125</v>
      </c>
      <c r="E47">
        <f t="shared" si="5"/>
        <v>0.80933009375557663</v>
      </c>
      <c r="F47">
        <f t="shared" si="6"/>
        <v>1.7991491121913155</v>
      </c>
      <c r="I47" t="s">
        <v>205</v>
      </c>
    </row>
    <row r="49" spans="9:9" x14ac:dyDescent="0.25">
      <c r="I49" t="s">
        <v>206</v>
      </c>
    </row>
  </sheetData>
  <phoneticPr fontId="2"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6</vt:i4>
      </vt:variant>
    </vt:vector>
  </HeadingPairs>
  <TitlesOfParts>
    <vt:vector size="6" baseType="lpstr">
      <vt:lpstr>Nav1.2</vt:lpstr>
      <vt:lpstr>Nav1.6</vt:lpstr>
      <vt:lpstr>Nav1.2 ratio</vt:lpstr>
      <vt:lpstr>SK1</vt:lpstr>
      <vt:lpstr>SK2</vt:lpstr>
      <vt:lpstr>SK3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2019-10-30T07:59:40Z</dcterms:modified>
</cp:coreProperties>
</file>