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-20" windowWidth="25600" windowHeight="15460" tabRatio="798" activeTab="9"/>
  </bookViews>
  <sheets>
    <sheet name="DataInfo" sheetId="15" r:id="rId1"/>
    <sheet name="B1" sheetId="1" r:id="rId2"/>
    <sheet name="B2" sheetId="2" r:id="rId3"/>
    <sheet name="B3" sheetId="3" r:id="rId4"/>
    <sheet name="B4" sheetId="10" r:id="rId5"/>
    <sheet name="C1" sheetId="6" r:id="rId6"/>
    <sheet name="C2" sheetId="7" r:id="rId7"/>
    <sheet name="C3" sheetId="9" r:id="rId8"/>
    <sheet name="C4" sheetId="11" r:id="rId9"/>
    <sheet name="E1" sheetId="5" r:id="rId10"/>
    <sheet name="E2" sheetId="8" r:id="rId11"/>
    <sheet name="E3" sheetId="4" r:id="rId12"/>
    <sheet name="E4" sheetId="12" r:id="rId13"/>
    <sheet name="Summary" sheetId="13" r:id="rId1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7" l="1"/>
  <c r="X5" i="7"/>
  <c r="Y5" i="7"/>
  <c r="Z5" i="7"/>
  <c r="X6" i="7"/>
  <c r="Y6" i="7"/>
  <c r="Z6" i="7"/>
  <c r="X7" i="7"/>
  <c r="Y7" i="7"/>
  <c r="Z7" i="7"/>
  <c r="X8" i="7"/>
  <c r="Y8" i="7"/>
  <c r="Z8" i="7"/>
  <c r="X9" i="7"/>
  <c r="Y9" i="7"/>
  <c r="Z9" i="7"/>
  <c r="X10" i="7"/>
  <c r="Y10" i="7"/>
  <c r="Z10" i="7"/>
  <c r="X11" i="7"/>
  <c r="Y11" i="7"/>
  <c r="Z11" i="7"/>
  <c r="X12" i="7"/>
  <c r="Y12" i="7"/>
  <c r="Z12" i="7"/>
  <c r="X13" i="7"/>
  <c r="Y13" i="7"/>
  <c r="Z13" i="7"/>
  <c r="X14" i="7"/>
  <c r="Y14" i="7"/>
  <c r="Z14" i="7"/>
  <c r="X15" i="7"/>
  <c r="Y15" i="7"/>
  <c r="Z15" i="7"/>
  <c r="X16" i="7"/>
  <c r="Y16" i="7"/>
  <c r="Z16" i="7"/>
  <c r="X17" i="7"/>
  <c r="Y17" i="7"/>
  <c r="Z17" i="7"/>
  <c r="X18" i="7"/>
  <c r="Y18" i="7"/>
  <c r="Z18" i="7"/>
  <c r="C28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C27" i="7"/>
  <c r="C39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C44" i="12"/>
  <c r="C40" i="12"/>
  <c r="D44" i="12"/>
  <c r="R6" i="1"/>
  <c r="R5" i="1"/>
  <c r="S5" i="1"/>
  <c r="T5" i="1"/>
  <c r="S6" i="1"/>
  <c r="T6" i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R12" i="1"/>
  <c r="S12" i="1"/>
  <c r="T12" i="1"/>
  <c r="R13" i="1"/>
  <c r="S13" i="1"/>
  <c r="T13" i="1"/>
  <c r="R14" i="1"/>
  <c r="S14" i="1"/>
  <c r="T14" i="1"/>
  <c r="R15" i="1"/>
  <c r="S15" i="1"/>
  <c r="T15" i="1"/>
  <c r="C26" i="1"/>
  <c r="F17" i="1"/>
  <c r="G17" i="1"/>
  <c r="H17" i="1"/>
  <c r="I17" i="1"/>
  <c r="J17" i="1"/>
  <c r="K17" i="1"/>
  <c r="L17" i="1"/>
  <c r="M17" i="1"/>
  <c r="N17" i="1"/>
  <c r="O17" i="1"/>
  <c r="P17" i="1"/>
  <c r="C25" i="1"/>
  <c r="C21" i="1"/>
  <c r="C27" i="1"/>
  <c r="D27" i="1"/>
  <c r="D26" i="1"/>
  <c r="D25" i="1"/>
  <c r="P6" i="13"/>
  <c r="O6" i="13"/>
  <c r="S12" i="13"/>
  <c r="R12" i="13"/>
  <c r="P11" i="13"/>
  <c r="O11" i="13"/>
  <c r="L10" i="13"/>
  <c r="R6" i="13"/>
  <c r="R5" i="13"/>
  <c r="R4" i="13"/>
  <c r="P5" i="13"/>
  <c r="M5" i="13"/>
  <c r="M6" i="13"/>
  <c r="O5" i="13"/>
  <c r="O4" i="13"/>
  <c r="L6" i="13"/>
  <c r="L5" i="13"/>
  <c r="L4" i="13"/>
  <c r="C20" i="1"/>
  <c r="C22" i="1"/>
  <c r="C23" i="1"/>
  <c r="C48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C52" i="5"/>
  <c r="AV5" i="5"/>
  <c r="AW5" i="5"/>
  <c r="AX5" i="5"/>
  <c r="AV6" i="5"/>
  <c r="AW6" i="5"/>
  <c r="AX6" i="5"/>
  <c r="AV7" i="5"/>
  <c r="AW7" i="5"/>
  <c r="AX7" i="5"/>
  <c r="AV8" i="5"/>
  <c r="AW8" i="5"/>
  <c r="AX8" i="5"/>
  <c r="AV9" i="5"/>
  <c r="AW9" i="5"/>
  <c r="AX9" i="5"/>
  <c r="AV10" i="5"/>
  <c r="AW10" i="5"/>
  <c r="AX10" i="5"/>
  <c r="AV11" i="5"/>
  <c r="AW11" i="5"/>
  <c r="AX11" i="5"/>
  <c r="AV12" i="5"/>
  <c r="AW12" i="5"/>
  <c r="AX12" i="5"/>
  <c r="AV13" i="5"/>
  <c r="AW13" i="5"/>
  <c r="AX13" i="5"/>
  <c r="AV14" i="5"/>
  <c r="AW14" i="5"/>
  <c r="AX14" i="5"/>
  <c r="AV15" i="5"/>
  <c r="AW15" i="5"/>
  <c r="AX15" i="5"/>
  <c r="AV16" i="5"/>
  <c r="AW16" i="5"/>
  <c r="AX16" i="5"/>
  <c r="AV17" i="5"/>
  <c r="AW17" i="5"/>
  <c r="AX17" i="5"/>
  <c r="AV18" i="5"/>
  <c r="AW18" i="5"/>
  <c r="AX18" i="5"/>
  <c r="AV19" i="5"/>
  <c r="AW19" i="5"/>
  <c r="AX19" i="5"/>
  <c r="AV20" i="5"/>
  <c r="AW20" i="5"/>
  <c r="AX20" i="5"/>
  <c r="AV21" i="5"/>
  <c r="AW21" i="5"/>
  <c r="AX21" i="5"/>
  <c r="AV22" i="5"/>
  <c r="AW22" i="5"/>
  <c r="AX22" i="5"/>
  <c r="AV23" i="5"/>
  <c r="AW23" i="5"/>
  <c r="AX23" i="5"/>
  <c r="AV24" i="5"/>
  <c r="AW24" i="5"/>
  <c r="AX24" i="5"/>
  <c r="AV25" i="5"/>
  <c r="AW25" i="5"/>
  <c r="AX25" i="5"/>
  <c r="AV26" i="5"/>
  <c r="AW26" i="5"/>
  <c r="AX26" i="5"/>
  <c r="AV27" i="5"/>
  <c r="AW27" i="5"/>
  <c r="AX27" i="5"/>
  <c r="AV28" i="5"/>
  <c r="AW28" i="5"/>
  <c r="AX28" i="5"/>
  <c r="AV29" i="5"/>
  <c r="AW29" i="5"/>
  <c r="AX29" i="5"/>
  <c r="AV30" i="5"/>
  <c r="AW30" i="5"/>
  <c r="AX30" i="5"/>
  <c r="AV31" i="5"/>
  <c r="AW31" i="5"/>
  <c r="AX31" i="5"/>
  <c r="AV32" i="5"/>
  <c r="AW32" i="5"/>
  <c r="AX32" i="5"/>
  <c r="AV33" i="5"/>
  <c r="AW33" i="5"/>
  <c r="AX33" i="5"/>
  <c r="AV34" i="5"/>
  <c r="AW34" i="5"/>
  <c r="AX34" i="5"/>
  <c r="AV35" i="5"/>
  <c r="AW35" i="5"/>
  <c r="AX35" i="5"/>
  <c r="AV36" i="5"/>
  <c r="AW36" i="5"/>
  <c r="AX36" i="5"/>
  <c r="AV37" i="5"/>
  <c r="AW37" i="5"/>
  <c r="AX37" i="5"/>
  <c r="AV38" i="5"/>
  <c r="AW38" i="5"/>
  <c r="AX38" i="5"/>
  <c r="AV39" i="5"/>
  <c r="AW39" i="5"/>
  <c r="AX39" i="5"/>
  <c r="AV40" i="5"/>
  <c r="AW40" i="5"/>
  <c r="AX40" i="5"/>
  <c r="AV41" i="5"/>
  <c r="AW41" i="5"/>
  <c r="AX41" i="5"/>
  <c r="AV42" i="5"/>
  <c r="AW42" i="5"/>
  <c r="AX42" i="5"/>
  <c r="AV43" i="5"/>
  <c r="AW43" i="5"/>
  <c r="AX43" i="5"/>
  <c r="C53" i="5"/>
  <c r="C54" i="5"/>
  <c r="S11" i="13"/>
  <c r="R11" i="13"/>
  <c r="R10" i="13"/>
  <c r="T11" i="13"/>
  <c r="T12" i="13"/>
  <c r="P12" i="13"/>
  <c r="O12" i="13"/>
  <c r="Q11" i="13"/>
  <c r="Q12" i="13"/>
  <c r="M12" i="13"/>
  <c r="N12" i="13"/>
  <c r="L12" i="13"/>
  <c r="M11" i="13"/>
  <c r="N11" i="13"/>
  <c r="L11" i="13"/>
  <c r="S10" i="13"/>
  <c r="T10" i="13"/>
  <c r="P10" i="13"/>
  <c r="O10" i="13"/>
  <c r="Q10" i="13"/>
  <c r="M10" i="13"/>
  <c r="N10" i="13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C28" i="6"/>
  <c r="C24" i="6"/>
  <c r="D28" i="6"/>
  <c r="C17" i="10"/>
  <c r="C16" i="10"/>
  <c r="C18" i="10"/>
  <c r="C19" i="10"/>
  <c r="C22" i="3"/>
  <c r="C21" i="3"/>
  <c r="C23" i="3"/>
  <c r="C24" i="3"/>
  <c r="F16" i="2"/>
  <c r="G16" i="2"/>
  <c r="H16" i="2"/>
  <c r="I16" i="2"/>
  <c r="J16" i="2"/>
  <c r="K16" i="2"/>
  <c r="L16" i="2"/>
  <c r="M16" i="2"/>
  <c r="N16" i="2"/>
  <c r="O16" i="2"/>
  <c r="C24" i="2"/>
  <c r="C20" i="2"/>
  <c r="C19" i="2"/>
  <c r="C21" i="2"/>
  <c r="C22" i="2"/>
  <c r="C43" i="4"/>
  <c r="C44" i="4"/>
  <c r="C45" i="4"/>
  <c r="Q5" i="2"/>
  <c r="R5" i="2"/>
  <c r="Q6" i="2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G18" i="3"/>
  <c r="H18" i="3"/>
  <c r="I18" i="3"/>
  <c r="J18" i="3"/>
  <c r="K18" i="3"/>
  <c r="L18" i="3"/>
  <c r="M18" i="3"/>
  <c r="N18" i="3"/>
  <c r="O18" i="3"/>
  <c r="P18" i="3"/>
  <c r="Q18" i="3"/>
  <c r="R18" i="3"/>
  <c r="C26" i="3"/>
  <c r="T5" i="3"/>
  <c r="U5" i="3"/>
  <c r="V5" i="3"/>
  <c r="T6" i="3"/>
  <c r="U6" i="3"/>
  <c r="V6" i="3"/>
  <c r="T7" i="3"/>
  <c r="U7" i="3"/>
  <c r="V7" i="3"/>
  <c r="T8" i="3"/>
  <c r="U8" i="3"/>
  <c r="V8" i="3"/>
  <c r="T9" i="3"/>
  <c r="U9" i="3"/>
  <c r="V9" i="3"/>
  <c r="T10" i="3"/>
  <c r="U10" i="3"/>
  <c r="V10" i="3"/>
  <c r="T11" i="3"/>
  <c r="U11" i="3"/>
  <c r="V11" i="3"/>
  <c r="T12" i="3"/>
  <c r="U12" i="3"/>
  <c r="V12" i="3"/>
  <c r="T13" i="3"/>
  <c r="U13" i="3"/>
  <c r="V13" i="3"/>
  <c r="T14" i="3"/>
  <c r="U14" i="3"/>
  <c r="V14" i="3"/>
  <c r="T15" i="3"/>
  <c r="U15" i="3"/>
  <c r="V15" i="3"/>
  <c r="T16" i="3"/>
  <c r="U16" i="3"/>
  <c r="V16" i="3"/>
  <c r="C27" i="3"/>
  <c r="C28" i="3"/>
  <c r="D26" i="3"/>
  <c r="G14" i="10"/>
  <c r="H14" i="10"/>
  <c r="I14" i="10"/>
  <c r="J14" i="10"/>
  <c r="K14" i="10"/>
  <c r="L14" i="10"/>
  <c r="M14" i="10"/>
  <c r="N14" i="10"/>
  <c r="C21" i="10"/>
  <c r="D21" i="10"/>
  <c r="P5" i="10"/>
  <c r="Q5" i="10"/>
  <c r="R5" i="10"/>
  <c r="P6" i="10"/>
  <c r="Q6" i="10"/>
  <c r="R6" i="10"/>
  <c r="P7" i="10"/>
  <c r="Q7" i="10"/>
  <c r="R7" i="10"/>
  <c r="P8" i="10"/>
  <c r="Q8" i="10"/>
  <c r="R8" i="10"/>
  <c r="P9" i="10"/>
  <c r="Q9" i="10"/>
  <c r="R9" i="10"/>
  <c r="P10" i="10"/>
  <c r="Q10" i="10"/>
  <c r="R10" i="10"/>
  <c r="P11" i="10"/>
  <c r="Q11" i="10"/>
  <c r="R11" i="10"/>
  <c r="P12" i="10"/>
  <c r="Q12" i="10"/>
  <c r="R12" i="10"/>
  <c r="C22" i="10"/>
  <c r="Y5" i="6"/>
  <c r="Z5" i="6"/>
  <c r="AA5" i="6"/>
  <c r="Y6" i="6"/>
  <c r="Z6" i="6"/>
  <c r="AA6" i="6"/>
  <c r="Y7" i="6"/>
  <c r="Z7" i="6"/>
  <c r="AA7" i="6"/>
  <c r="Y8" i="6"/>
  <c r="Z8" i="6"/>
  <c r="AA8" i="6"/>
  <c r="Y9" i="6"/>
  <c r="Z9" i="6"/>
  <c r="AA9" i="6"/>
  <c r="Y10" i="6"/>
  <c r="Z10" i="6"/>
  <c r="AA10" i="6"/>
  <c r="Y11" i="6"/>
  <c r="Z11" i="6"/>
  <c r="AA11" i="6"/>
  <c r="Y12" i="6"/>
  <c r="Z12" i="6"/>
  <c r="AA12" i="6"/>
  <c r="Y13" i="6"/>
  <c r="Z13" i="6"/>
  <c r="AA13" i="6"/>
  <c r="Y14" i="6"/>
  <c r="Z14" i="6"/>
  <c r="AA14" i="6"/>
  <c r="Y15" i="6"/>
  <c r="Z15" i="6"/>
  <c r="AA15" i="6"/>
  <c r="Y16" i="6"/>
  <c r="Z16" i="6"/>
  <c r="AA16" i="6"/>
  <c r="Y17" i="6"/>
  <c r="Z17" i="6"/>
  <c r="AA17" i="6"/>
  <c r="Y18" i="6"/>
  <c r="Z18" i="6"/>
  <c r="AA18" i="6"/>
  <c r="Y19" i="6"/>
  <c r="Z19" i="6"/>
  <c r="AA19" i="6"/>
  <c r="C29" i="6"/>
  <c r="AA5" i="9"/>
  <c r="AB5" i="9"/>
  <c r="AC5" i="9"/>
  <c r="AA6" i="9"/>
  <c r="AB6" i="9"/>
  <c r="AC6" i="9"/>
  <c r="AA7" i="9"/>
  <c r="AB7" i="9"/>
  <c r="AC7" i="9"/>
  <c r="AA8" i="9"/>
  <c r="AB8" i="9"/>
  <c r="AC8" i="9"/>
  <c r="AA9" i="9"/>
  <c r="AB9" i="9"/>
  <c r="AC9" i="9"/>
  <c r="AA10" i="9"/>
  <c r="AB10" i="9"/>
  <c r="AC10" i="9"/>
  <c r="AA11" i="9"/>
  <c r="AB11" i="9"/>
  <c r="AC11" i="9"/>
  <c r="AA12" i="9"/>
  <c r="AB12" i="9"/>
  <c r="AC12" i="9"/>
  <c r="AA13" i="9"/>
  <c r="AB13" i="9"/>
  <c r="AC13" i="9"/>
  <c r="AA14" i="9"/>
  <c r="AB14" i="9"/>
  <c r="AC14" i="9"/>
  <c r="AA15" i="9"/>
  <c r="AB15" i="9"/>
  <c r="AC15" i="9"/>
  <c r="AA16" i="9"/>
  <c r="AB16" i="9"/>
  <c r="AC16" i="9"/>
  <c r="AA17" i="9"/>
  <c r="AB17" i="9"/>
  <c r="AC17" i="9"/>
  <c r="AA18" i="9"/>
  <c r="AB18" i="9"/>
  <c r="AC18" i="9"/>
  <c r="AA19" i="9"/>
  <c r="AB19" i="9"/>
  <c r="AC19" i="9"/>
  <c r="AA20" i="9"/>
  <c r="AB20" i="9"/>
  <c r="AC20" i="9"/>
  <c r="AA21" i="9"/>
  <c r="AB21" i="9"/>
  <c r="AC21" i="9"/>
  <c r="C31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C30" i="9"/>
  <c r="C26" i="9"/>
  <c r="D30" i="9"/>
  <c r="Z5" i="11"/>
  <c r="AA5" i="11"/>
  <c r="AB5" i="11"/>
  <c r="Z6" i="11"/>
  <c r="AA6" i="11"/>
  <c r="AB6" i="11"/>
  <c r="Z7" i="11"/>
  <c r="AA7" i="11"/>
  <c r="AB7" i="11"/>
  <c r="Z8" i="11"/>
  <c r="AA8" i="11"/>
  <c r="AB8" i="11"/>
  <c r="Z9" i="11"/>
  <c r="AA9" i="11"/>
  <c r="AB9" i="11"/>
  <c r="Z10" i="11"/>
  <c r="AA10" i="11"/>
  <c r="AB10" i="11"/>
  <c r="Z11" i="11"/>
  <c r="AA11" i="11"/>
  <c r="AB11" i="11"/>
  <c r="Z12" i="11"/>
  <c r="AA12" i="11"/>
  <c r="AB12" i="11"/>
  <c r="Z13" i="11"/>
  <c r="AA13" i="11"/>
  <c r="AB13" i="11"/>
  <c r="Z14" i="11"/>
  <c r="AA14" i="11"/>
  <c r="AB14" i="11"/>
  <c r="Z15" i="11"/>
  <c r="AA15" i="11"/>
  <c r="AB15" i="11"/>
  <c r="Z16" i="11"/>
  <c r="AA16" i="11"/>
  <c r="AB16" i="11"/>
  <c r="Z17" i="11"/>
  <c r="AA17" i="11"/>
  <c r="AB17" i="11"/>
  <c r="Z18" i="11"/>
  <c r="AA18" i="11"/>
  <c r="AB18" i="11"/>
  <c r="Z19" i="11"/>
  <c r="AA19" i="11"/>
  <c r="AB19" i="11"/>
  <c r="Z20" i="11"/>
  <c r="AA20" i="11"/>
  <c r="AB20" i="11"/>
  <c r="C31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C30" i="11"/>
  <c r="C45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C49" i="8"/>
  <c r="AT5" i="8"/>
  <c r="AU5" i="8"/>
  <c r="AV5" i="8"/>
  <c r="AT6" i="8"/>
  <c r="AU6" i="8"/>
  <c r="AV6" i="8"/>
  <c r="AT7" i="8"/>
  <c r="AU7" i="8"/>
  <c r="AV7" i="8"/>
  <c r="AT8" i="8"/>
  <c r="AU8" i="8"/>
  <c r="AV8" i="8"/>
  <c r="AT9" i="8"/>
  <c r="AU9" i="8"/>
  <c r="AV9" i="8"/>
  <c r="AT10" i="8"/>
  <c r="AU10" i="8"/>
  <c r="AV10" i="8"/>
  <c r="AT11" i="8"/>
  <c r="AU11" i="8"/>
  <c r="AV11" i="8"/>
  <c r="AT12" i="8"/>
  <c r="AU12" i="8"/>
  <c r="AV12" i="8"/>
  <c r="AT13" i="8"/>
  <c r="AU13" i="8"/>
  <c r="AV13" i="8"/>
  <c r="AT14" i="8"/>
  <c r="AU14" i="8"/>
  <c r="AV14" i="8"/>
  <c r="AT15" i="8"/>
  <c r="AU15" i="8"/>
  <c r="AV15" i="8"/>
  <c r="AT16" i="8"/>
  <c r="AU16" i="8"/>
  <c r="AV16" i="8"/>
  <c r="AT17" i="8"/>
  <c r="AU17" i="8"/>
  <c r="AV17" i="8"/>
  <c r="AT18" i="8"/>
  <c r="AU18" i="8"/>
  <c r="AV18" i="8"/>
  <c r="AT19" i="8"/>
  <c r="AU19" i="8"/>
  <c r="AV19" i="8"/>
  <c r="AT20" i="8"/>
  <c r="AU20" i="8"/>
  <c r="AV20" i="8"/>
  <c r="AT21" i="8"/>
  <c r="AU21" i="8"/>
  <c r="AV21" i="8"/>
  <c r="AT22" i="8"/>
  <c r="AU22" i="8"/>
  <c r="AV22" i="8"/>
  <c r="AT23" i="8"/>
  <c r="AU23" i="8"/>
  <c r="AV23" i="8"/>
  <c r="AT24" i="8"/>
  <c r="AU24" i="8"/>
  <c r="AV24" i="8"/>
  <c r="AT25" i="8"/>
  <c r="AU25" i="8"/>
  <c r="AV25" i="8"/>
  <c r="AT26" i="8"/>
  <c r="AU26" i="8"/>
  <c r="AV26" i="8"/>
  <c r="AT27" i="8"/>
  <c r="AU27" i="8"/>
  <c r="AV27" i="8"/>
  <c r="AT28" i="8"/>
  <c r="AU28" i="8"/>
  <c r="AV28" i="8"/>
  <c r="AT29" i="8"/>
  <c r="AU29" i="8"/>
  <c r="AV29" i="8"/>
  <c r="AT30" i="8"/>
  <c r="AU30" i="8"/>
  <c r="AV30" i="8"/>
  <c r="AT31" i="8"/>
  <c r="AU31" i="8"/>
  <c r="AV31" i="8"/>
  <c r="AT32" i="8"/>
  <c r="AU32" i="8"/>
  <c r="AV32" i="8"/>
  <c r="AT33" i="8"/>
  <c r="AU33" i="8"/>
  <c r="AV33" i="8"/>
  <c r="AT34" i="8"/>
  <c r="AU34" i="8"/>
  <c r="AV34" i="8"/>
  <c r="AT35" i="8"/>
  <c r="AU35" i="8"/>
  <c r="AV35" i="8"/>
  <c r="AT36" i="8"/>
  <c r="AU36" i="8"/>
  <c r="AV36" i="8"/>
  <c r="AT37" i="8"/>
  <c r="AU37" i="8"/>
  <c r="AV37" i="8"/>
  <c r="AT38" i="8"/>
  <c r="AU38" i="8"/>
  <c r="AV38" i="8"/>
  <c r="AT39" i="8"/>
  <c r="AU39" i="8"/>
  <c r="AV39" i="8"/>
  <c r="AT40" i="8"/>
  <c r="AU40" i="8"/>
  <c r="AV40" i="8"/>
  <c r="C50" i="8"/>
  <c r="C51" i="8"/>
  <c r="AS39" i="4"/>
  <c r="W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C48" i="4"/>
  <c r="D48" i="4"/>
  <c r="AS5" i="4"/>
  <c r="AT5" i="4"/>
  <c r="AO5" i="12"/>
  <c r="AP5" i="12"/>
  <c r="AQ5" i="12"/>
  <c r="AO6" i="12"/>
  <c r="AP6" i="12"/>
  <c r="AQ6" i="12"/>
  <c r="AO7" i="12"/>
  <c r="AP7" i="12"/>
  <c r="AQ7" i="12"/>
  <c r="AO8" i="12"/>
  <c r="AP8" i="12"/>
  <c r="AQ8" i="12"/>
  <c r="AO9" i="12"/>
  <c r="AP9" i="12"/>
  <c r="AQ9" i="12"/>
  <c r="AO10" i="12"/>
  <c r="AP10" i="12"/>
  <c r="AQ10" i="12"/>
  <c r="AO11" i="12"/>
  <c r="AP11" i="12"/>
  <c r="AQ11" i="12"/>
  <c r="AO12" i="12"/>
  <c r="AP12" i="12"/>
  <c r="AQ12" i="12"/>
  <c r="AO13" i="12"/>
  <c r="AP13" i="12"/>
  <c r="AQ13" i="12"/>
  <c r="AO14" i="12"/>
  <c r="AP14" i="12"/>
  <c r="AQ14" i="12"/>
  <c r="AO15" i="12"/>
  <c r="AP15" i="12"/>
  <c r="AQ15" i="12"/>
  <c r="AO16" i="12"/>
  <c r="AP16" i="12"/>
  <c r="AQ16" i="12"/>
  <c r="AO17" i="12"/>
  <c r="AP17" i="12"/>
  <c r="AQ17" i="12"/>
  <c r="AO18" i="12"/>
  <c r="AP18" i="12"/>
  <c r="AQ18" i="12"/>
  <c r="AO19" i="12"/>
  <c r="AP19" i="12"/>
  <c r="AQ19" i="12"/>
  <c r="AO20" i="12"/>
  <c r="AP20" i="12"/>
  <c r="AQ20" i="12"/>
  <c r="AO21" i="12"/>
  <c r="AP21" i="12"/>
  <c r="AQ21" i="12"/>
  <c r="AO22" i="12"/>
  <c r="AP22" i="12"/>
  <c r="AQ22" i="12"/>
  <c r="AO23" i="12"/>
  <c r="AP23" i="12"/>
  <c r="AQ23" i="12"/>
  <c r="AO24" i="12"/>
  <c r="AP24" i="12"/>
  <c r="AQ24" i="12"/>
  <c r="AO25" i="12"/>
  <c r="AP25" i="12"/>
  <c r="AQ25" i="12"/>
  <c r="AO26" i="12"/>
  <c r="AP26" i="12"/>
  <c r="AQ26" i="12"/>
  <c r="AO27" i="12"/>
  <c r="AP27" i="12"/>
  <c r="AQ27" i="12"/>
  <c r="AO28" i="12"/>
  <c r="AP28" i="12"/>
  <c r="AQ28" i="12"/>
  <c r="AO29" i="12"/>
  <c r="AP29" i="12"/>
  <c r="AQ29" i="12"/>
  <c r="AO30" i="12"/>
  <c r="AP30" i="12"/>
  <c r="AQ30" i="12"/>
  <c r="AO31" i="12"/>
  <c r="AP31" i="12"/>
  <c r="AQ31" i="12"/>
  <c r="AO32" i="12"/>
  <c r="AP32" i="12"/>
  <c r="AQ32" i="12"/>
  <c r="AO33" i="12"/>
  <c r="AP33" i="12"/>
  <c r="AQ33" i="12"/>
  <c r="AO34" i="12"/>
  <c r="AP34" i="12"/>
  <c r="AQ34" i="12"/>
  <c r="AO35" i="12"/>
  <c r="AP35" i="12"/>
  <c r="AQ35" i="12"/>
  <c r="C45" i="12"/>
  <c r="S5" i="2"/>
  <c r="S6" i="2"/>
  <c r="S7" i="2"/>
  <c r="S8" i="2"/>
  <c r="S9" i="2"/>
  <c r="S10" i="2"/>
  <c r="S11" i="2"/>
  <c r="S12" i="2"/>
  <c r="S13" i="2"/>
  <c r="S14" i="2"/>
  <c r="C25" i="2"/>
  <c r="D25" i="2"/>
  <c r="C26" i="2"/>
  <c r="D26" i="2"/>
  <c r="D24" i="2"/>
  <c r="D27" i="3"/>
  <c r="D28" i="3"/>
  <c r="C23" i="10"/>
  <c r="D22" i="10"/>
  <c r="D23" i="10"/>
  <c r="C30" i="6"/>
  <c r="D30" i="6"/>
  <c r="D29" i="6"/>
  <c r="C23" i="7"/>
  <c r="D28" i="7"/>
  <c r="C29" i="7"/>
  <c r="D29" i="7"/>
  <c r="D27" i="7"/>
  <c r="C32" i="9"/>
  <c r="D32" i="9"/>
  <c r="D31" i="9"/>
  <c r="C26" i="11"/>
  <c r="D30" i="11"/>
  <c r="C32" i="11"/>
  <c r="D32" i="11"/>
  <c r="D31" i="11"/>
  <c r="D45" i="12"/>
  <c r="C46" i="12"/>
  <c r="D46" i="12"/>
  <c r="AS21" i="4"/>
  <c r="AT21" i="4"/>
  <c r="AU21" i="4"/>
  <c r="AU5" i="4"/>
  <c r="AS6" i="4"/>
  <c r="AT6" i="4"/>
  <c r="AU6" i="4"/>
  <c r="AS7" i="4"/>
  <c r="AT7" i="4"/>
  <c r="AU7" i="4"/>
  <c r="AS8" i="4"/>
  <c r="AT8" i="4"/>
  <c r="AU8" i="4"/>
  <c r="AS9" i="4"/>
  <c r="AT9" i="4"/>
  <c r="AU9" i="4"/>
  <c r="AS10" i="4"/>
  <c r="AT10" i="4"/>
  <c r="AU10" i="4"/>
  <c r="AS11" i="4"/>
  <c r="AT11" i="4"/>
  <c r="AU11" i="4"/>
  <c r="AS12" i="4"/>
  <c r="AT12" i="4"/>
  <c r="AU12" i="4"/>
  <c r="AS13" i="4"/>
  <c r="AT13" i="4"/>
  <c r="AU13" i="4"/>
  <c r="AS14" i="4"/>
  <c r="AT14" i="4"/>
  <c r="AU14" i="4"/>
  <c r="AS15" i="4"/>
  <c r="AT15" i="4"/>
  <c r="AU15" i="4"/>
  <c r="AS16" i="4"/>
  <c r="AT16" i="4"/>
  <c r="AU16" i="4"/>
  <c r="AS17" i="4"/>
  <c r="AT17" i="4"/>
  <c r="AU17" i="4"/>
  <c r="AS18" i="4"/>
  <c r="AT18" i="4"/>
  <c r="AU18" i="4"/>
  <c r="AS19" i="4"/>
  <c r="AT19" i="4"/>
  <c r="AU19" i="4"/>
  <c r="AS20" i="4"/>
  <c r="AT20" i="4"/>
  <c r="AU20" i="4"/>
  <c r="AS22" i="4"/>
  <c r="AT22" i="4"/>
  <c r="AU22" i="4"/>
  <c r="AS23" i="4"/>
  <c r="AT23" i="4"/>
  <c r="AU23" i="4"/>
  <c r="AS24" i="4"/>
  <c r="AT24" i="4"/>
  <c r="AU24" i="4"/>
  <c r="AS25" i="4"/>
  <c r="AT25" i="4"/>
  <c r="AU25" i="4"/>
  <c r="AS26" i="4"/>
  <c r="AT26" i="4"/>
  <c r="AU26" i="4"/>
  <c r="AS27" i="4"/>
  <c r="AT27" i="4"/>
  <c r="AU27" i="4"/>
  <c r="AS28" i="4"/>
  <c r="AT28" i="4"/>
  <c r="AU28" i="4"/>
  <c r="AS29" i="4"/>
  <c r="AT29" i="4"/>
  <c r="AU29" i="4"/>
  <c r="AS30" i="4"/>
  <c r="AT30" i="4"/>
  <c r="AU30" i="4"/>
  <c r="AS31" i="4"/>
  <c r="AT31" i="4"/>
  <c r="AU31" i="4"/>
  <c r="AS32" i="4"/>
  <c r="AT32" i="4"/>
  <c r="AU32" i="4"/>
  <c r="AS33" i="4"/>
  <c r="AT33" i="4"/>
  <c r="AU33" i="4"/>
  <c r="AS34" i="4"/>
  <c r="AT34" i="4"/>
  <c r="AU34" i="4"/>
  <c r="AS35" i="4"/>
  <c r="AT35" i="4"/>
  <c r="AU35" i="4"/>
  <c r="AS36" i="4"/>
  <c r="AT36" i="4"/>
  <c r="AU36" i="4"/>
  <c r="AS37" i="4"/>
  <c r="AT37" i="4"/>
  <c r="AU37" i="4"/>
  <c r="AS38" i="4"/>
  <c r="AT38" i="4"/>
  <c r="AU38" i="4"/>
  <c r="AT39" i="4"/>
  <c r="AU39" i="4"/>
  <c r="C49" i="4"/>
  <c r="C50" i="4"/>
  <c r="D50" i="4"/>
  <c r="D49" i="4"/>
  <c r="D49" i="8"/>
  <c r="D51" i="8"/>
  <c r="D50" i="8"/>
  <c r="D52" i="5"/>
  <c r="D54" i="5"/>
  <c r="D53" i="5"/>
  <c r="C46" i="4"/>
  <c r="C25" i="11"/>
  <c r="C27" i="11"/>
  <c r="C28" i="11"/>
  <c r="C25" i="9"/>
  <c r="C24" i="7"/>
  <c r="C41" i="12"/>
  <c r="C44" i="8"/>
  <c r="C46" i="8"/>
  <c r="C47" i="5"/>
  <c r="C49" i="5"/>
  <c r="C27" i="9"/>
  <c r="C23" i="6"/>
  <c r="C25" i="6"/>
  <c r="M4" i="13"/>
  <c r="N4" i="13"/>
  <c r="C47" i="8"/>
  <c r="C28" i="9"/>
  <c r="N6" i="13"/>
  <c r="N5" i="13"/>
  <c r="Q5" i="13"/>
  <c r="S4" i="13"/>
  <c r="T4" i="13"/>
  <c r="S6" i="13"/>
  <c r="T6" i="13"/>
  <c r="S5" i="13"/>
  <c r="T5" i="13"/>
  <c r="C42" i="12"/>
  <c r="Q6" i="13"/>
  <c r="P4" i="13"/>
  <c r="Q4" i="13"/>
  <c r="C50" i="5"/>
  <c r="C25" i="7"/>
  <c r="C26" i="6"/>
</calcChain>
</file>

<file path=xl/sharedStrings.xml><?xml version="1.0" encoding="utf-8"?>
<sst xmlns="http://schemas.openxmlformats.org/spreadsheetml/2006/main" count="964" uniqueCount="137">
  <si>
    <t>Species</t>
  </si>
  <si>
    <t>Aphelocheata sp</t>
  </si>
  <si>
    <t>Petaloprochus terricola</t>
  </si>
  <si>
    <t>Polydora antennata</t>
  </si>
  <si>
    <t>wPOM</t>
  </si>
  <si>
    <t>sPOM</t>
  </si>
  <si>
    <t>Zooplankton</t>
  </si>
  <si>
    <t>Nereis sp</t>
  </si>
  <si>
    <t>Diatoms</t>
  </si>
  <si>
    <t>Carcinus mediterraneus</t>
  </si>
  <si>
    <t>Oligochaeta</t>
  </si>
  <si>
    <t>Ampithoe sp</t>
  </si>
  <si>
    <t>Bulla adansoni</t>
  </si>
  <si>
    <t>Crepidula sp</t>
  </si>
  <si>
    <t>Glycera alba</t>
  </si>
  <si>
    <t>Idotea chelipes</t>
  </si>
  <si>
    <t>Palaemon sp</t>
  </si>
  <si>
    <t>Columbella rustica</t>
  </si>
  <si>
    <t>Gibbula umbilicalis</t>
  </si>
  <si>
    <t>Tricola pulla</t>
  </si>
  <si>
    <t>Atherina presbyter</t>
  </si>
  <si>
    <t>Diplodus sargus</t>
  </si>
  <si>
    <t>Eucinostomus melanopterus</t>
  </si>
  <si>
    <t>Mugil cephalus</t>
  </si>
  <si>
    <t>Solea senegalensis</t>
  </si>
  <si>
    <t>Stephanolepis hispidus</t>
  </si>
  <si>
    <t>Syngnathus typhle</t>
  </si>
  <si>
    <t>Tilapia guineensis</t>
  </si>
  <si>
    <t>Smaragdia viridis</t>
  </si>
  <si>
    <t>Detritus</t>
  </si>
  <si>
    <t xml:space="preserve">Epiphyton </t>
  </si>
  <si>
    <t>Epiphyton</t>
  </si>
  <si>
    <t>Tricolia pulla</t>
  </si>
  <si>
    <t>Marphysa sanguinea</t>
  </si>
  <si>
    <t>Tellina sp</t>
  </si>
  <si>
    <t>Seagrass</t>
  </si>
  <si>
    <t>Crab</t>
  </si>
  <si>
    <t># Links</t>
  </si>
  <si>
    <t># Species</t>
  </si>
  <si>
    <t>Connectance</t>
  </si>
  <si>
    <t>Connectance*Species</t>
  </si>
  <si>
    <t>Complexity</t>
  </si>
  <si>
    <t>Habitat</t>
  </si>
  <si>
    <t>B1</t>
  </si>
  <si>
    <t>Mean</t>
  </si>
  <si>
    <t>SD</t>
  </si>
  <si>
    <t>B2</t>
  </si>
  <si>
    <t>Bare</t>
  </si>
  <si>
    <t>B3</t>
  </si>
  <si>
    <t>New</t>
  </si>
  <si>
    <t>Stable</t>
  </si>
  <si>
    <t>B4</t>
  </si>
  <si>
    <t>SE</t>
  </si>
  <si>
    <t>Cannibals</t>
  </si>
  <si>
    <t>Top species</t>
  </si>
  <si>
    <t>Frac basal</t>
  </si>
  <si>
    <t>Frac top</t>
  </si>
  <si>
    <t>Frac intermediate</t>
  </si>
  <si>
    <t>Heteromastus filiformis</t>
  </si>
  <si>
    <t>Acanthophora spicifera</t>
  </si>
  <si>
    <t>Consumers (excl Cann.)</t>
  </si>
  <si>
    <t>Matrix</t>
  </si>
  <si>
    <t># of sources</t>
  </si>
  <si>
    <t>Consumers</t>
  </si>
  <si>
    <t>(excl Cann.)</t>
  </si>
  <si>
    <t>Data Information</t>
  </si>
  <si>
    <t>Individual code for each species</t>
  </si>
  <si>
    <t>Scientific name</t>
  </si>
  <si>
    <t>Effect of ecosystem engineers interaction on the community</t>
  </si>
  <si>
    <t>C1</t>
  </si>
  <si>
    <t>C2</t>
  </si>
  <si>
    <t>C3</t>
  </si>
  <si>
    <t>C4</t>
  </si>
  <si>
    <t>Anadara senilis</t>
  </si>
  <si>
    <t xml:space="preserve">Consumers </t>
  </si>
  <si>
    <t>Scoloplos capensis</t>
  </si>
  <si>
    <t xml:space="preserve"> (excl Cann.)</t>
  </si>
  <si>
    <t>Dosinia isocardia</t>
  </si>
  <si>
    <t>Diplodonta circularis</t>
  </si>
  <si>
    <t>Number of cannibals</t>
  </si>
  <si>
    <t>Number of consumers</t>
  </si>
  <si>
    <t>Number of top species</t>
  </si>
  <si>
    <t>Interaction matrix</t>
  </si>
  <si>
    <t>Number of sources a species uses</t>
  </si>
  <si>
    <t>Number of links between species</t>
  </si>
  <si>
    <t>Number of species</t>
  </si>
  <si>
    <t>ID</t>
  </si>
  <si>
    <t>Fraction basal species</t>
  </si>
  <si>
    <t>Faction top species</t>
  </si>
  <si>
    <t>Fraction intermidiate species</t>
  </si>
  <si>
    <t>Zostra noltii</t>
  </si>
  <si>
    <t>x</t>
  </si>
  <si>
    <t>Food web parameters</t>
  </si>
  <si>
    <r>
      <t>Connectance: the proportion of possible links between species that are realized (links/species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). </t>
    </r>
  </si>
  <si>
    <t>Link density</t>
  </si>
  <si>
    <t>Connectance*Number of species (or: Links/Species)</t>
  </si>
  <si>
    <t>E1</t>
  </si>
  <si>
    <t>E2</t>
  </si>
  <si>
    <t>E3</t>
  </si>
  <si>
    <t>E4</t>
  </si>
  <si>
    <t>Code</t>
  </si>
  <si>
    <t>Site</t>
  </si>
  <si>
    <t>B</t>
  </si>
  <si>
    <t>C</t>
  </si>
  <si>
    <t>E</t>
  </si>
  <si>
    <t>Depending on HM by</t>
  </si>
  <si>
    <t xml:space="preserve">HM by seagrass </t>
  </si>
  <si>
    <t xml:space="preserve">HM by burrowing crabs </t>
  </si>
  <si>
    <t>Euphrosine sp</t>
  </si>
  <si>
    <t>Nephtys sp</t>
  </si>
  <si>
    <t>Terebellidae sp</t>
  </si>
  <si>
    <t>Lanice sp</t>
  </si>
  <si>
    <t>Dependency HM</t>
  </si>
  <si>
    <t>Subtidal species</t>
  </si>
  <si>
    <t>Loripes lacteus</t>
  </si>
  <si>
    <t>Ulva clathrata</t>
  </si>
  <si>
    <t>Scolelepis squamata</t>
  </si>
  <si>
    <t>Euclymene oerstedii</t>
  </si>
  <si>
    <t>Callinectus marginatus</t>
  </si>
  <si>
    <t>Abra tenuis</t>
  </si>
  <si>
    <t>Petricola pholadiformis</t>
  </si>
  <si>
    <t>Halodule wrightii</t>
  </si>
  <si>
    <t>Cymedocea nodosa</t>
  </si>
  <si>
    <t>Elysia sp</t>
  </si>
  <si>
    <t>Bittium reticulatum</t>
  </si>
  <si>
    <t>Clavatula bimarginata</t>
  </si>
  <si>
    <t>Conger conger</t>
  </si>
  <si>
    <t>Pomatoschistus sp</t>
  </si>
  <si>
    <t>Atherina sp</t>
  </si>
  <si>
    <t>Dendrodoris sp</t>
  </si>
  <si>
    <t>Nassarius miga</t>
  </si>
  <si>
    <t>Detritus accumalating in the pools</t>
  </si>
  <si>
    <t>Grows on subtidal growing seagrass Cymedocea</t>
  </si>
  <si>
    <t>Vaucheria sp</t>
  </si>
  <si>
    <t>Requires organic matter and anoxia for sulfide production</t>
  </si>
  <si>
    <t xml:space="preserve">Requires fine sediment for digging burrows in our system </t>
  </si>
  <si>
    <t>Subtidal species in this hot desert climate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</si>
</sst>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/>
    <xf numFmtId="0" fontId="4" fillId="0" borderId="0" xfId="0" applyFont="1" applyFill="1" applyBorder="1"/>
    <xf numFmtId="0" fontId="4" fillId="0" borderId="0" xfId="0" applyNumberFormat="1" applyFont="1" applyFill="1" applyBorder="1"/>
    <xf numFmtId="0" fontId="5" fillId="0" borderId="0" xfId="0" applyFont="1"/>
    <xf numFmtId="0" fontId="0" fillId="0" borderId="2" xfId="0" applyBorder="1"/>
    <xf numFmtId="0" fontId="5" fillId="0" borderId="3" xfId="0" applyFont="1" applyBorder="1"/>
    <xf numFmtId="2" fontId="0" fillId="0" borderId="0" xfId="0" applyNumberFormat="1"/>
    <xf numFmtId="0" fontId="0" fillId="0" borderId="5" xfId="0" applyBorder="1"/>
    <xf numFmtId="2" fontId="4" fillId="0" borderId="0" xfId="0" applyNumberFormat="1" applyFont="1" applyBorder="1"/>
    <xf numFmtId="0" fontId="0" fillId="0" borderId="0" xfId="0" applyFill="1" applyBorder="1"/>
    <xf numFmtId="2" fontId="0" fillId="0" borderId="0" xfId="0" applyNumberFormat="1" applyAlignment="1"/>
    <xf numFmtId="164" fontId="0" fillId="0" borderId="0" xfId="0" applyNumberFormat="1"/>
    <xf numFmtId="0" fontId="1" fillId="0" borderId="0" xfId="0" applyNumberFormat="1" applyFont="1" applyFill="1" applyBorder="1"/>
    <xf numFmtId="0" fontId="1" fillId="0" borderId="0" xfId="0" applyFont="1" applyFill="1" applyBorder="1"/>
    <xf numFmtId="0" fontId="5" fillId="0" borderId="0" xfId="0" applyFont="1" applyBorder="1"/>
    <xf numFmtId="0" fontId="0" fillId="0" borderId="5" xfId="0" applyFill="1" applyBorder="1"/>
    <xf numFmtId="2" fontId="4" fillId="0" borderId="0" xfId="0" applyNumberFormat="1" applyFont="1"/>
    <xf numFmtId="0" fontId="1" fillId="0" borderId="0" xfId="0" applyFont="1" applyFill="1"/>
    <xf numFmtId="0" fontId="0" fillId="0" borderId="0" xfId="0" applyFill="1"/>
    <xf numFmtId="2" fontId="4" fillId="0" borderId="0" xfId="0" applyNumberFormat="1" applyFont="1" applyFill="1"/>
    <xf numFmtId="2" fontId="4" fillId="0" borderId="0" xfId="0" applyNumberFormat="1" applyFont="1" applyFill="1" applyBorder="1"/>
    <xf numFmtId="2" fontId="0" fillId="0" borderId="0" xfId="0" applyNumberFormat="1" applyFill="1" applyBorder="1"/>
    <xf numFmtId="165" fontId="0" fillId="0" borderId="0" xfId="0" applyNumberFormat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9" fillId="0" borderId="0" xfId="0" applyNumberFormat="1" applyFont="1" applyFill="1"/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NumberFormat="1" applyFont="1" applyFill="1" applyBorder="1"/>
    <xf numFmtId="2" fontId="10" fillId="0" borderId="0" xfId="0" applyNumberFormat="1" applyFont="1" applyFill="1"/>
    <xf numFmtId="0" fontId="8" fillId="0" borderId="0" xfId="0" applyFont="1" applyFill="1"/>
    <xf numFmtId="164" fontId="4" fillId="0" borderId="0" xfId="0" applyNumberFormat="1" applyFont="1" applyFill="1" applyBorder="1"/>
    <xf numFmtId="2" fontId="10" fillId="0" borderId="0" xfId="0" applyNumberFormat="1" applyFont="1"/>
    <xf numFmtId="2" fontId="1" fillId="0" borderId="0" xfId="0" applyNumberFormat="1" applyFont="1" applyFill="1" applyBorder="1"/>
    <xf numFmtId="2" fontId="0" fillId="0" borderId="0" xfId="0" applyNumberFormat="1" applyBorder="1"/>
    <xf numFmtId="2" fontId="4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/>
    <xf numFmtId="0" fontId="12" fillId="0" borderId="0" xfId="0" applyFont="1"/>
    <xf numFmtId="0" fontId="12" fillId="0" borderId="0" xfId="0" applyFont="1" applyFill="1" applyBorder="1"/>
    <xf numFmtId="1" fontId="4" fillId="0" borderId="0" xfId="0" applyNumberFormat="1" applyFont="1" applyFill="1" applyBorder="1"/>
    <xf numFmtId="0" fontId="5" fillId="0" borderId="3" xfId="0" applyFont="1" applyFill="1" applyBorder="1"/>
    <xf numFmtId="0" fontId="4" fillId="0" borderId="2" xfId="0" applyFont="1" applyBorder="1"/>
    <xf numFmtId="0" fontId="15" fillId="0" borderId="0" xfId="0" applyFont="1"/>
    <xf numFmtId="0" fontId="13" fillId="0" borderId="0" xfId="0" applyFont="1"/>
    <xf numFmtId="0" fontId="13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0" fontId="15" fillId="0" borderId="5" xfId="0" applyFont="1" applyBorder="1"/>
    <xf numFmtId="0" fontId="16" fillId="0" borderId="3" xfId="0" applyFont="1" applyBorder="1"/>
    <xf numFmtId="2" fontId="15" fillId="0" borderId="2" xfId="0" applyNumberFormat="1" applyFont="1" applyBorder="1"/>
    <xf numFmtId="0" fontId="16" fillId="0" borderId="4" xfId="0" applyFont="1" applyBorder="1"/>
    <xf numFmtId="2" fontId="15" fillId="0" borderId="8" xfId="0" applyNumberFormat="1" applyFont="1" applyBorder="1"/>
    <xf numFmtId="0" fontId="13" fillId="0" borderId="0" xfId="0" applyFont="1" applyFill="1"/>
    <xf numFmtId="0" fontId="16" fillId="0" borderId="3" xfId="0" applyFont="1" applyFill="1" applyBorder="1"/>
    <xf numFmtId="0" fontId="15" fillId="0" borderId="0" xfId="0" applyFont="1" applyFill="1" applyBorder="1"/>
    <xf numFmtId="0" fontId="16" fillId="0" borderId="4" xfId="0" applyFont="1" applyFill="1" applyBorder="1"/>
    <xf numFmtId="0" fontId="15" fillId="0" borderId="5" xfId="0" applyFont="1" applyFill="1" applyBorder="1"/>
    <xf numFmtId="2" fontId="15" fillId="0" borderId="2" xfId="0" applyNumberFormat="1" applyFont="1" applyFill="1" applyBorder="1"/>
    <xf numFmtId="2" fontId="15" fillId="0" borderId="8" xfId="0" applyNumberFormat="1" applyFont="1" applyFill="1" applyBorder="1"/>
    <xf numFmtId="0" fontId="5" fillId="0" borderId="6" xfId="0" applyFont="1" applyBorder="1"/>
    <xf numFmtId="0" fontId="0" fillId="0" borderId="0" xfId="0" applyFont="1" applyFill="1"/>
    <xf numFmtId="2" fontId="15" fillId="0" borderId="0" xfId="0" applyNumberFormat="1" applyFont="1" applyBorder="1"/>
    <xf numFmtId="0" fontId="17" fillId="0" borderId="0" xfId="0" applyFont="1"/>
    <xf numFmtId="2" fontId="13" fillId="0" borderId="0" xfId="0" applyNumberFormat="1" applyFont="1" applyBorder="1"/>
    <xf numFmtId="0" fontId="0" fillId="0" borderId="7" xfId="0" applyBorder="1"/>
    <xf numFmtId="0" fontId="0" fillId="0" borderId="1" xfId="0" applyBorder="1"/>
    <xf numFmtId="0" fontId="0" fillId="0" borderId="3" xfId="0" applyBorder="1"/>
    <xf numFmtId="0" fontId="5" fillId="0" borderId="7" xfId="0" applyFont="1" applyBorder="1"/>
    <xf numFmtId="0" fontId="4" fillId="0" borderId="2" xfId="0" applyFont="1" applyFill="1" applyBorder="1"/>
    <xf numFmtId="0" fontId="3" fillId="0" borderId="0" xfId="0" applyFont="1" applyBorder="1"/>
    <xf numFmtId="0" fontId="1" fillId="0" borderId="0" xfId="0" applyFont="1" applyFill="1" applyAlignment="1">
      <alignment horizontal="left"/>
    </xf>
    <xf numFmtId="0" fontId="3" fillId="0" borderId="2" xfId="0" applyFont="1" applyBorder="1"/>
    <xf numFmtId="0" fontId="4" fillId="0" borderId="3" xfId="0" applyFont="1" applyBorder="1"/>
    <xf numFmtId="0" fontId="12" fillId="0" borderId="0" xfId="0" applyFont="1" applyBorder="1"/>
    <xf numFmtId="0" fontId="11" fillId="0" borderId="7" xfId="0" applyFont="1" applyBorder="1"/>
    <xf numFmtId="0" fontId="12" fillId="0" borderId="1" xfId="0" applyFont="1" applyBorder="1"/>
    <xf numFmtId="0" fontId="3" fillId="0" borderId="3" xfId="0" applyFont="1" applyBorder="1"/>
    <xf numFmtId="0" fontId="4" fillId="0" borderId="3" xfId="0" applyFont="1" applyFill="1" applyBorder="1"/>
    <xf numFmtId="0" fontId="13" fillId="0" borderId="0" xfId="0" applyNumberFormat="1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0" fontId="5" fillId="0" borderId="7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ont="1"/>
  </cellXfs>
  <cellStyles count="5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7" sqref="C7"/>
    </sheetView>
  </sheetViews>
  <sheetFormatPr baseColWidth="10" defaultColWidth="8.83203125" defaultRowHeight="12" x14ac:dyDescent="0"/>
  <cols>
    <col min="1" max="1" width="20.83203125" customWidth="1"/>
  </cols>
  <sheetData>
    <row r="1" spans="1:5">
      <c r="A1" s="15" t="s">
        <v>65</v>
      </c>
    </row>
    <row r="3" spans="1:5">
      <c r="A3" s="15" t="s">
        <v>86</v>
      </c>
      <c r="B3" s="57" t="s">
        <v>66</v>
      </c>
    </row>
    <row r="4" spans="1:5">
      <c r="A4" s="15" t="s">
        <v>0</v>
      </c>
      <c r="B4" s="57" t="s">
        <v>67</v>
      </c>
    </row>
    <row r="5" spans="1:5">
      <c r="A5" s="15" t="s">
        <v>105</v>
      </c>
      <c r="B5" s="57" t="s">
        <v>68</v>
      </c>
    </row>
    <row r="6" spans="1:5">
      <c r="A6" s="15"/>
      <c r="B6" s="66" t="s">
        <v>35</v>
      </c>
      <c r="C6" s="29" t="s">
        <v>106</v>
      </c>
      <c r="D6" s="30"/>
      <c r="E6" s="30"/>
    </row>
    <row r="7" spans="1:5">
      <c r="A7" s="15"/>
      <c r="B7" s="66" t="s">
        <v>36</v>
      </c>
      <c r="C7" s="29" t="s">
        <v>107</v>
      </c>
      <c r="D7" s="30"/>
      <c r="E7" s="30"/>
    </row>
    <row r="8" spans="1:5">
      <c r="A8" s="15" t="s">
        <v>61</v>
      </c>
      <c r="B8" s="57" t="s">
        <v>82</v>
      </c>
    </row>
    <row r="9" spans="1:5">
      <c r="A9" s="15" t="s">
        <v>62</v>
      </c>
      <c r="B9" s="57" t="s">
        <v>83</v>
      </c>
    </row>
    <row r="10" spans="1:5">
      <c r="A10" s="26" t="s">
        <v>37</v>
      </c>
      <c r="B10" s="57" t="s">
        <v>84</v>
      </c>
    </row>
    <row r="11" spans="1:5">
      <c r="A11" s="26" t="s">
        <v>38</v>
      </c>
      <c r="B11" s="57" t="s">
        <v>85</v>
      </c>
    </row>
    <row r="12" spans="1:5">
      <c r="A12" s="26" t="s">
        <v>39</v>
      </c>
      <c r="B12" s="5" t="s">
        <v>93</v>
      </c>
    </row>
    <row r="13" spans="1:5">
      <c r="A13" s="15" t="s">
        <v>94</v>
      </c>
      <c r="B13" t="s">
        <v>95</v>
      </c>
    </row>
    <row r="14" spans="1:5">
      <c r="A14" s="59" t="s">
        <v>55</v>
      </c>
      <c r="B14" s="57" t="s">
        <v>87</v>
      </c>
    </row>
    <row r="15" spans="1:5">
      <c r="A15" s="59" t="s">
        <v>56</v>
      </c>
      <c r="B15" s="57" t="s">
        <v>88</v>
      </c>
    </row>
    <row r="16" spans="1:5">
      <c r="A16" s="59" t="s">
        <v>57</v>
      </c>
      <c r="B16" s="57" t="s">
        <v>89</v>
      </c>
    </row>
    <row r="17" spans="1:9">
      <c r="A17" s="15" t="s">
        <v>53</v>
      </c>
      <c r="B17" s="57" t="s">
        <v>79</v>
      </c>
      <c r="C17" s="15"/>
    </row>
    <row r="18" spans="1:9">
      <c r="A18" s="15" t="s">
        <v>60</v>
      </c>
      <c r="B18" s="57" t="s">
        <v>80</v>
      </c>
      <c r="C18" s="15"/>
    </row>
    <row r="19" spans="1:9">
      <c r="A19" s="15" t="s">
        <v>54</v>
      </c>
      <c r="B19" s="57" t="s">
        <v>81</v>
      </c>
    </row>
    <row r="22" spans="1:9">
      <c r="I22" s="15"/>
    </row>
    <row r="23" spans="1:9">
      <c r="I23" s="15"/>
    </row>
    <row r="24" spans="1:9">
      <c r="I24" s="15"/>
    </row>
    <row r="25" spans="1:9">
      <c r="I25" s="15"/>
    </row>
    <row r="26" spans="1:9">
      <c r="I26" s="15"/>
    </row>
    <row r="27" spans="1:9">
      <c r="I27" s="15"/>
    </row>
    <row r="28" spans="1:9">
      <c r="I28" s="15"/>
    </row>
    <row r="29" spans="1:9">
      <c r="I29" s="15"/>
    </row>
    <row r="30" spans="1:9">
      <c r="I30" s="76"/>
    </row>
    <row r="31" spans="1:9">
      <c r="I31" s="76"/>
    </row>
    <row r="32" spans="1:9">
      <c r="I32" s="76"/>
    </row>
    <row r="33" spans="9:9">
      <c r="I33" s="15"/>
    </row>
    <row r="34" spans="9:9">
      <c r="I34" s="15"/>
    </row>
    <row r="35" spans="9:9">
      <c r="I35" s="15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86"/>
  <sheetViews>
    <sheetView tabSelected="1" topLeftCell="A4" workbookViewId="0">
      <selection activeCell="C13" sqref="C13"/>
    </sheetView>
  </sheetViews>
  <sheetFormatPr baseColWidth="10" defaultColWidth="8.83203125" defaultRowHeight="12.75" customHeight="1" x14ac:dyDescent="0"/>
  <cols>
    <col min="2" max="2" width="25" customWidth="1"/>
    <col min="3" max="3" width="18.5" customWidth="1"/>
    <col min="4" max="4" width="15.5" customWidth="1"/>
    <col min="5" max="5" width="9.5" customWidth="1"/>
    <col min="6" max="6" width="6.6640625" customWidth="1"/>
    <col min="7" max="7" width="11.6640625" customWidth="1"/>
    <col min="12" max="12" width="8" customWidth="1"/>
    <col min="38" max="39" width="9.1640625" style="2" customWidth="1"/>
    <col min="48" max="48" width="10" bestFit="1" customWidth="1"/>
    <col min="49" max="49" width="11.83203125" bestFit="1" customWidth="1"/>
    <col min="50" max="50" width="11.6640625" bestFit="1" customWidth="1"/>
  </cols>
  <sheetData>
    <row r="2" spans="1:50" ht="12.75" customHeight="1">
      <c r="C2" s="15" t="s">
        <v>112</v>
      </c>
    </row>
    <row r="3" spans="1:50" s="5" customFormat="1" ht="12.75" customHeight="1">
      <c r="A3" s="15" t="s">
        <v>86</v>
      </c>
      <c r="B3" s="15" t="s">
        <v>0</v>
      </c>
      <c r="C3" s="15" t="s">
        <v>35</v>
      </c>
      <c r="D3" s="15" t="s">
        <v>36</v>
      </c>
      <c r="E3" s="15"/>
      <c r="F3" s="15" t="s">
        <v>61</v>
      </c>
      <c r="G3"/>
      <c r="H3">
        <v>1</v>
      </c>
      <c r="I3" s="5">
        <v>2</v>
      </c>
      <c r="J3">
        <v>3</v>
      </c>
      <c r="K3" s="5">
        <v>4</v>
      </c>
      <c r="L3">
        <v>5</v>
      </c>
      <c r="M3" s="5">
        <v>6</v>
      </c>
      <c r="N3">
        <v>7</v>
      </c>
      <c r="O3" s="5">
        <v>8</v>
      </c>
      <c r="P3">
        <v>9</v>
      </c>
      <c r="Q3" s="5">
        <v>10</v>
      </c>
      <c r="R3">
        <v>11</v>
      </c>
      <c r="S3" s="5">
        <v>12</v>
      </c>
      <c r="T3">
        <v>13</v>
      </c>
      <c r="U3" s="5">
        <v>14</v>
      </c>
      <c r="V3">
        <v>15</v>
      </c>
      <c r="W3" s="5">
        <v>16</v>
      </c>
      <c r="X3">
        <v>17</v>
      </c>
      <c r="Y3" s="5">
        <v>18</v>
      </c>
      <c r="Z3">
        <v>19</v>
      </c>
      <c r="AA3" s="5">
        <v>20</v>
      </c>
      <c r="AB3">
        <v>21</v>
      </c>
      <c r="AC3" s="5">
        <v>22</v>
      </c>
      <c r="AD3">
        <v>23</v>
      </c>
      <c r="AE3" s="5">
        <v>24</v>
      </c>
      <c r="AF3">
        <v>25</v>
      </c>
      <c r="AG3" s="5">
        <v>26</v>
      </c>
      <c r="AH3" s="5">
        <v>30</v>
      </c>
      <c r="AI3">
        <v>31</v>
      </c>
      <c r="AJ3" s="5">
        <v>32</v>
      </c>
      <c r="AK3" s="5">
        <v>33</v>
      </c>
      <c r="AL3" s="2">
        <v>34</v>
      </c>
      <c r="AM3" s="2">
        <v>35</v>
      </c>
      <c r="AN3" s="5">
        <v>36</v>
      </c>
      <c r="AO3" s="5">
        <v>37</v>
      </c>
      <c r="AP3" s="5">
        <v>38</v>
      </c>
      <c r="AQ3" s="5">
        <v>39</v>
      </c>
      <c r="AR3" s="5">
        <v>40</v>
      </c>
      <c r="AS3" s="5">
        <v>41</v>
      </c>
      <c r="AT3" s="5">
        <v>42</v>
      </c>
      <c r="AV3" s="15" t="s">
        <v>53</v>
      </c>
      <c r="AW3" s="15" t="s">
        <v>63</v>
      </c>
      <c r="AX3" s="15" t="s">
        <v>54</v>
      </c>
    </row>
    <row r="4" spans="1:50" s="5" customFormat="1" ht="12.75" customHeight="1">
      <c r="F4"/>
      <c r="G4"/>
      <c r="H4"/>
      <c r="J4"/>
      <c r="L4"/>
      <c r="N4"/>
      <c r="P4"/>
      <c r="R4"/>
      <c r="T4"/>
      <c r="V4"/>
      <c r="X4"/>
      <c r="Z4"/>
      <c r="AB4"/>
      <c r="AD4"/>
      <c r="AF4"/>
      <c r="AI4"/>
      <c r="AL4" s="2"/>
      <c r="AM4" s="2"/>
      <c r="AV4" s="15"/>
      <c r="AW4" s="15" t="s">
        <v>64</v>
      </c>
      <c r="AX4"/>
    </row>
    <row r="5" spans="1:50" s="5" customFormat="1" ht="12.75" customHeight="1">
      <c r="A5" s="5">
        <v>1</v>
      </c>
      <c r="B5" s="5" t="s">
        <v>4</v>
      </c>
      <c r="C5" s="5" t="s">
        <v>91</v>
      </c>
      <c r="D5" s="5" t="s">
        <v>91</v>
      </c>
      <c r="F5" s="5">
        <v>1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14">
        <v>0</v>
      </c>
      <c r="N5" s="14">
        <v>0</v>
      </c>
      <c r="O5" s="7">
        <v>0</v>
      </c>
      <c r="P5" s="14">
        <v>0</v>
      </c>
      <c r="Q5" s="14">
        <v>0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1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24">
        <v>0</v>
      </c>
      <c r="AM5" s="24">
        <v>0</v>
      </c>
      <c r="AN5" s="14">
        <v>0</v>
      </c>
      <c r="AO5" s="14">
        <v>0</v>
      </c>
      <c r="AP5" s="14">
        <v>0</v>
      </c>
      <c r="AQ5" s="14">
        <v>0</v>
      </c>
      <c r="AR5" s="37">
        <v>0</v>
      </c>
      <c r="AS5" s="5">
        <v>0</v>
      </c>
      <c r="AT5" s="5">
        <v>0</v>
      </c>
      <c r="AV5" s="14">
        <f>IF(H5=1,1,0)</f>
        <v>0</v>
      </c>
      <c r="AW5" s="14">
        <f t="shared" ref="AW5:AW43" si="0">SUM(H5:AT5)-AV5</f>
        <v>7</v>
      </c>
      <c r="AX5" s="7">
        <f>IF(AW5=0,1,0)</f>
        <v>0</v>
      </c>
    </row>
    <row r="6" spans="1:50" s="37" customFormat="1" ht="12.75" customHeight="1">
      <c r="A6" s="2">
        <v>2</v>
      </c>
      <c r="B6" s="5" t="s">
        <v>5</v>
      </c>
      <c r="C6" s="5" t="s">
        <v>91</v>
      </c>
      <c r="D6" s="5" t="s">
        <v>91</v>
      </c>
      <c r="F6" s="37">
        <v>2</v>
      </c>
      <c r="H6" s="37">
        <v>0</v>
      </c>
      <c r="I6" s="37">
        <v>0</v>
      </c>
      <c r="J6" s="37">
        <v>1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0</v>
      </c>
      <c r="Y6" s="14">
        <v>1</v>
      </c>
      <c r="Z6" s="14">
        <v>0</v>
      </c>
      <c r="AA6" s="14">
        <v>0</v>
      </c>
      <c r="AB6" s="14">
        <v>0</v>
      </c>
      <c r="AC6" s="14">
        <v>0</v>
      </c>
      <c r="AD6" s="14">
        <v>1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1</v>
      </c>
      <c r="AK6" s="14">
        <v>0</v>
      </c>
      <c r="AL6" s="40">
        <v>1</v>
      </c>
      <c r="AM6" s="40">
        <v>0</v>
      </c>
      <c r="AN6" s="14">
        <v>0</v>
      </c>
      <c r="AO6" s="14">
        <v>0</v>
      </c>
      <c r="AP6" s="14">
        <v>0</v>
      </c>
      <c r="AQ6" s="14">
        <v>0</v>
      </c>
      <c r="AR6" s="37">
        <v>0</v>
      </c>
      <c r="AS6" s="37">
        <v>1</v>
      </c>
      <c r="AT6" s="37">
        <v>0</v>
      </c>
      <c r="AV6" s="14">
        <f>IF(I6=1,1,0)</f>
        <v>0</v>
      </c>
      <c r="AW6" s="14">
        <f t="shared" si="0"/>
        <v>12</v>
      </c>
      <c r="AX6" s="7">
        <f t="shared" ref="AX6:AX43" si="1">IF(AW6=0,1,0)</f>
        <v>0</v>
      </c>
    </row>
    <row r="7" spans="1:50" s="37" customFormat="1" ht="12.75" customHeight="1">
      <c r="A7" s="5">
        <v>3</v>
      </c>
      <c r="B7" s="5" t="s">
        <v>6</v>
      </c>
      <c r="C7" s="5" t="s">
        <v>91</v>
      </c>
      <c r="D7" s="5" t="s">
        <v>91</v>
      </c>
      <c r="F7" s="5">
        <v>3</v>
      </c>
      <c r="G7" s="5"/>
      <c r="H7" s="37">
        <v>0</v>
      </c>
      <c r="I7" s="37">
        <v>0</v>
      </c>
      <c r="J7" s="37">
        <v>1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1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40">
        <v>0</v>
      </c>
      <c r="AM7" s="40">
        <v>0</v>
      </c>
      <c r="AN7" s="14">
        <v>0</v>
      </c>
      <c r="AO7" s="14">
        <v>0</v>
      </c>
      <c r="AP7" s="14">
        <v>1</v>
      </c>
      <c r="AQ7" s="14">
        <v>0</v>
      </c>
      <c r="AR7" s="37">
        <v>0</v>
      </c>
      <c r="AS7" s="37">
        <v>1</v>
      </c>
      <c r="AT7" s="37">
        <v>0</v>
      </c>
      <c r="AV7" s="14">
        <f>IF(J7=1,1,0)</f>
        <v>1</v>
      </c>
      <c r="AW7" s="14">
        <f t="shared" si="0"/>
        <v>8</v>
      </c>
      <c r="AX7" s="7">
        <f t="shared" si="1"/>
        <v>0</v>
      </c>
    </row>
    <row r="8" spans="1:50" s="37" customFormat="1" ht="12.75" customHeight="1">
      <c r="A8" s="2">
        <v>4</v>
      </c>
      <c r="B8" s="5" t="s">
        <v>8</v>
      </c>
      <c r="C8" s="5" t="s">
        <v>91</v>
      </c>
      <c r="D8" s="5" t="s">
        <v>91</v>
      </c>
      <c r="F8" s="37">
        <v>4</v>
      </c>
      <c r="H8" s="37">
        <v>0</v>
      </c>
      <c r="I8" s="37">
        <v>0</v>
      </c>
      <c r="J8" s="37">
        <v>1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0</v>
      </c>
      <c r="Y8" s="14">
        <v>1</v>
      </c>
      <c r="Z8" s="14">
        <v>0</v>
      </c>
      <c r="AA8" s="14">
        <v>1</v>
      </c>
      <c r="AB8" s="14">
        <v>1</v>
      </c>
      <c r="AC8" s="14">
        <v>1</v>
      </c>
      <c r="AD8" s="14">
        <v>1</v>
      </c>
      <c r="AE8" s="14">
        <v>1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40">
        <v>0</v>
      </c>
      <c r="AM8" s="40">
        <v>0</v>
      </c>
      <c r="AN8" s="14">
        <v>0</v>
      </c>
      <c r="AO8" s="14">
        <v>1</v>
      </c>
      <c r="AP8" s="14">
        <v>1</v>
      </c>
      <c r="AQ8" s="14">
        <v>0</v>
      </c>
      <c r="AR8" s="37">
        <v>0</v>
      </c>
      <c r="AS8" s="37">
        <v>0</v>
      </c>
      <c r="AT8" s="5">
        <v>0</v>
      </c>
      <c r="AV8" s="14">
        <f>IF(K8=1,1,0)</f>
        <v>0</v>
      </c>
      <c r="AW8" s="14">
        <f t="shared" si="0"/>
        <v>15</v>
      </c>
      <c r="AX8" s="7">
        <f t="shared" si="1"/>
        <v>0</v>
      </c>
    </row>
    <row r="9" spans="1:50" s="37" customFormat="1" ht="12.75" customHeight="1">
      <c r="A9" s="5">
        <v>5</v>
      </c>
      <c r="B9" t="s">
        <v>115</v>
      </c>
      <c r="C9" s="5" t="s">
        <v>91</v>
      </c>
      <c r="D9" s="5" t="s">
        <v>91</v>
      </c>
      <c r="F9" s="5">
        <v>5</v>
      </c>
      <c r="G9" s="5"/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>
        <v>0</v>
      </c>
      <c r="AE9" s="14">
        <v>1</v>
      </c>
      <c r="AF9" s="14">
        <v>1</v>
      </c>
      <c r="AG9" s="14">
        <v>0</v>
      </c>
      <c r="AH9" s="14">
        <v>1</v>
      </c>
      <c r="AI9" s="14">
        <v>1</v>
      </c>
      <c r="AJ9" s="14">
        <v>0</v>
      </c>
      <c r="AK9" s="14">
        <v>0</v>
      </c>
      <c r="AL9" s="40">
        <v>0</v>
      </c>
      <c r="AM9" s="40">
        <v>0</v>
      </c>
      <c r="AN9" s="14">
        <v>1</v>
      </c>
      <c r="AO9" s="14">
        <v>1</v>
      </c>
      <c r="AP9" s="14">
        <v>1</v>
      </c>
      <c r="AQ9" s="14">
        <v>0</v>
      </c>
      <c r="AR9" s="37">
        <v>1</v>
      </c>
      <c r="AS9" s="37">
        <v>0</v>
      </c>
      <c r="AT9" s="37">
        <v>0</v>
      </c>
      <c r="AV9" s="14">
        <f>IF(L9=1,1,0)</f>
        <v>0</v>
      </c>
      <c r="AW9" s="14">
        <f t="shared" si="0"/>
        <v>13</v>
      </c>
      <c r="AX9" s="7">
        <f t="shared" si="1"/>
        <v>0</v>
      </c>
    </row>
    <row r="10" spans="1:50" s="37" customFormat="1" ht="12.75" customHeight="1">
      <c r="A10" s="37">
        <v>6</v>
      </c>
      <c r="B10" s="7" t="s">
        <v>29</v>
      </c>
      <c r="C10" s="2" t="s">
        <v>131</v>
      </c>
      <c r="D10" s="2" t="s">
        <v>131</v>
      </c>
      <c r="F10" s="37">
        <v>6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1</v>
      </c>
      <c r="AB10" s="14">
        <v>1</v>
      </c>
      <c r="AC10" s="14">
        <v>1</v>
      </c>
      <c r="AD10" s="14">
        <v>0</v>
      </c>
      <c r="AE10" s="14">
        <v>1</v>
      </c>
      <c r="AF10" s="14">
        <v>1</v>
      </c>
      <c r="AG10" s="14">
        <v>0</v>
      </c>
      <c r="AH10" s="14">
        <v>1</v>
      </c>
      <c r="AI10" s="14">
        <v>1</v>
      </c>
      <c r="AJ10" s="14">
        <v>1</v>
      </c>
      <c r="AK10" s="14">
        <v>0</v>
      </c>
      <c r="AL10" s="40">
        <v>0</v>
      </c>
      <c r="AM10" s="40">
        <v>0</v>
      </c>
      <c r="AN10" s="14">
        <v>0</v>
      </c>
      <c r="AO10" s="14">
        <v>1</v>
      </c>
      <c r="AP10" s="14">
        <v>1</v>
      </c>
      <c r="AQ10" s="14">
        <v>0</v>
      </c>
      <c r="AR10" s="37">
        <v>0</v>
      </c>
      <c r="AS10" s="37">
        <v>1</v>
      </c>
      <c r="AT10" s="37">
        <v>0</v>
      </c>
      <c r="AV10" s="14">
        <f>IF(M10=1,1,0)</f>
        <v>0</v>
      </c>
      <c r="AW10" s="14">
        <f t="shared" si="0"/>
        <v>11</v>
      </c>
      <c r="AX10" s="7">
        <f t="shared" si="1"/>
        <v>0</v>
      </c>
    </row>
    <row r="11" spans="1:50" s="37" customFormat="1" ht="12.75" customHeight="1">
      <c r="A11" s="5">
        <v>7</v>
      </c>
      <c r="B11" s="7" t="s">
        <v>30</v>
      </c>
      <c r="C11" s="2" t="s">
        <v>132</v>
      </c>
      <c r="D11" s="2" t="s">
        <v>132</v>
      </c>
      <c r="E11" s="13"/>
      <c r="F11" s="5">
        <v>7</v>
      </c>
      <c r="G11" s="5"/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1</v>
      </c>
      <c r="AB11" s="14">
        <v>1</v>
      </c>
      <c r="AC11" s="14">
        <v>1</v>
      </c>
      <c r="AD11" s="14">
        <v>0</v>
      </c>
      <c r="AE11" s="14">
        <v>1</v>
      </c>
      <c r="AF11" s="14">
        <v>1</v>
      </c>
      <c r="AG11" s="14">
        <v>0</v>
      </c>
      <c r="AH11" s="14">
        <v>1</v>
      </c>
      <c r="AI11" s="14">
        <v>1</v>
      </c>
      <c r="AJ11" s="14">
        <v>0</v>
      </c>
      <c r="AK11" s="14">
        <v>0</v>
      </c>
      <c r="AL11" s="40">
        <v>0</v>
      </c>
      <c r="AM11" s="40">
        <v>0</v>
      </c>
      <c r="AN11" s="14">
        <v>0</v>
      </c>
      <c r="AO11" s="14">
        <v>0</v>
      </c>
      <c r="AP11" s="14">
        <v>0</v>
      </c>
      <c r="AQ11" s="14">
        <v>0</v>
      </c>
      <c r="AR11" s="37">
        <v>0</v>
      </c>
      <c r="AS11" s="37">
        <v>0</v>
      </c>
      <c r="AT11" s="5">
        <v>0</v>
      </c>
      <c r="AV11" s="14">
        <f>IF(N11=1,1,0)</f>
        <v>0</v>
      </c>
      <c r="AW11" s="14">
        <f t="shared" si="0"/>
        <v>7</v>
      </c>
      <c r="AX11" s="7">
        <f t="shared" si="1"/>
        <v>0</v>
      </c>
    </row>
    <row r="12" spans="1:50" s="37" customFormat="1" ht="12.75" customHeight="1">
      <c r="A12" s="37">
        <v>8</v>
      </c>
      <c r="B12" s="2" t="s">
        <v>90</v>
      </c>
      <c r="C12" s="99" t="s">
        <v>91</v>
      </c>
      <c r="D12" s="13" t="s">
        <v>91</v>
      </c>
      <c r="E12" s="13"/>
      <c r="F12" s="37">
        <v>8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1</v>
      </c>
      <c r="O12" s="37">
        <v>0</v>
      </c>
      <c r="P12" s="37">
        <v>0</v>
      </c>
      <c r="Q12" s="37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1</v>
      </c>
      <c r="AA12" s="14">
        <v>0</v>
      </c>
      <c r="AB12" s="14">
        <v>0</v>
      </c>
      <c r="AC12" s="14">
        <v>1</v>
      </c>
      <c r="AD12" s="14">
        <v>0</v>
      </c>
      <c r="AE12" s="14">
        <v>0</v>
      </c>
      <c r="AF12" s="14">
        <v>0</v>
      </c>
      <c r="AG12" s="14">
        <v>1</v>
      </c>
      <c r="AH12" s="14">
        <v>1</v>
      </c>
      <c r="AI12" s="14">
        <v>1</v>
      </c>
      <c r="AJ12" s="14">
        <v>0</v>
      </c>
      <c r="AK12" s="14">
        <v>0</v>
      </c>
      <c r="AL12" s="40">
        <v>0</v>
      </c>
      <c r="AM12" s="40">
        <v>0</v>
      </c>
      <c r="AN12" s="14">
        <v>0</v>
      </c>
      <c r="AO12" s="14">
        <v>0</v>
      </c>
      <c r="AP12" s="14">
        <v>0</v>
      </c>
      <c r="AQ12" s="14">
        <v>0</v>
      </c>
      <c r="AR12" s="37">
        <v>0</v>
      </c>
      <c r="AS12" s="37">
        <v>0</v>
      </c>
      <c r="AT12" s="37">
        <v>0</v>
      </c>
      <c r="AV12" s="14">
        <f>IF(O12=1,1,0)</f>
        <v>0</v>
      </c>
      <c r="AW12" s="14">
        <f t="shared" si="0"/>
        <v>6</v>
      </c>
      <c r="AX12" s="7">
        <f t="shared" si="1"/>
        <v>0</v>
      </c>
    </row>
    <row r="13" spans="1:50" s="37" customFormat="1" ht="12.75" customHeight="1">
      <c r="A13" s="5">
        <v>9</v>
      </c>
      <c r="B13" s="2" t="s">
        <v>121</v>
      </c>
      <c r="C13" s="29" t="s">
        <v>136</v>
      </c>
      <c r="D13" s="29" t="s">
        <v>136</v>
      </c>
      <c r="E13" s="13"/>
      <c r="F13" s="5">
        <v>9</v>
      </c>
      <c r="G13" s="5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1</v>
      </c>
      <c r="O13" s="37">
        <v>0</v>
      </c>
      <c r="P13" s="37">
        <v>0</v>
      </c>
      <c r="Q13" s="37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1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1</v>
      </c>
      <c r="AH13" s="14">
        <v>1</v>
      </c>
      <c r="AI13" s="14">
        <v>1</v>
      </c>
      <c r="AJ13" s="14">
        <v>0</v>
      </c>
      <c r="AK13" s="14">
        <v>0</v>
      </c>
      <c r="AL13" s="40">
        <v>0</v>
      </c>
      <c r="AM13" s="40">
        <v>0</v>
      </c>
      <c r="AN13" s="14">
        <v>0</v>
      </c>
      <c r="AO13" s="14">
        <v>0</v>
      </c>
      <c r="AP13" s="14">
        <v>0</v>
      </c>
      <c r="AQ13" s="14">
        <v>0</v>
      </c>
      <c r="AR13" s="37">
        <v>0</v>
      </c>
      <c r="AS13" s="37">
        <v>0</v>
      </c>
      <c r="AT13" s="37">
        <v>0</v>
      </c>
      <c r="AV13" s="14">
        <f>IF(P13=1,1,0)</f>
        <v>0</v>
      </c>
      <c r="AW13" s="14">
        <f t="shared" si="0"/>
        <v>5</v>
      </c>
      <c r="AX13" s="7">
        <f t="shared" si="1"/>
        <v>0</v>
      </c>
    </row>
    <row r="14" spans="1:50" s="37" customFormat="1" ht="12.75" customHeight="1">
      <c r="A14" s="2">
        <v>10</v>
      </c>
      <c r="B14" s="2" t="s">
        <v>122</v>
      </c>
      <c r="C14" s="29" t="s">
        <v>136</v>
      </c>
      <c r="D14" s="29" t="s">
        <v>136</v>
      </c>
      <c r="E14" s="13"/>
      <c r="F14" s="37">
        <v>10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P14" s="37">
        <v>0</v>
      </c>
      <c r="Q14" s="37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1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1</v>
      </c>
      <c r="AH14" s="14">
        <v>1</v>
      </c>
      <c r="AI14" s="14">
        <v>1</v>
      </c>
      <c r="AJ14" s="14">
        <v>0</v>
      </c>
      <c r="AK14" s="14">
        <v>0</v>
      </c>
      <c r="AL14" s="40">
        <v>0</v>
      </c>
      <c r="AM14" s="40">
        <v>0</v>
      </c>
      <c r="AN14" s="14">
        <v>0</v>
      </c>
      <c r="AO14" s="14">
        <v>0</v>
      </c>
      <c r="AP14" s="14">
        <v>0</v>
      </c>
      <c r="AQ14" s="14">
        <v>0</v>
      </c>
      <c r="AR14" s="37">
        <v>0</v>
      </c>
      <c r="AS14" s="37">
        <v>0</v>
      </c>
      <c r="AT14" s="5">
        <v>0</v>
      </c>
      <c r="AV14" s="14">
        <f>IF(Q14=1,1,0)</f>
        <v>0</v>
      </c>
      <c r="AW14" s="14">
        <f t="shared" si="0"/>
        <v>5</v>
      </c>
      <c r="AX14" s="7">
        <f t="shared" si="1"/>
        <v>0</v>
      </c>
    </row>
    <row r="15" spans="1:50" s="37" customFormat="1" ht="12.75" customHeight="1">
      <c r="A15" s="5">
        <v>11</v>
      </c>
      <c r="B15" s="66" t="s">
        <v>73</v>
      </c>
      <c r="C15" s="29" t="s">
        <v>91</v>
      </c>
      <c r="D15" s="13" t="s">
        <v>91</v>
      </c>
      <c r="E15" s="13"/>
      <c r="F15" s="5">
        <v>11</v>
      </c>
      <c r="G15" s="5"/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40">
        <v>1</v>
      </c>
      <c r="AM15" s="40">
        <v>0</v>
      </c>
      <c r="AN15" s="14">
        <v>0</v>
      </c>
      <c r="AO15" s="14">
        <v>0</v>
      </c>
      <c r="AP15" s="14">
        <v>0</v>
      </c>
      <c r="AQ15" s="14">
        <v>0</v>
      </c>
      <c r="AR15" s="37">
        <v>0</v>
      </c>
      <c r="AS15" s="37">
        <v>0</v>
      </c>
      <c r="AT15" s="37">
        <v>0</v>
      </c>
      <c r="AV15" s="14">
        <f>IF(R15=1,1,0)</f>
        <v>0</v>
      </c>
      <c r="AW15" s="14">
        <f t="shared" si="0"/>
        <v>1</v>
      </c>
      <c r="AX15" s="7">
        <f t="shared" si="1"/>
        <v>0</v>
      </c>
    </row>
    <row r="16" spans="1:50" s="37" customFormat="1" ht="12.75" customHeight="1">
      <c r="A16" s="37">
        <v>12</v>
      </c>
      <c r="B16" s="57" t="s">
        <v>78</v>
      </c>
      <c r="C16" s="29" t="s">
        <v>91</v>
      </c>
      <c r="D16" s="13" t="s">
        <v>91</v>
      </c>
      <c r="E16" s="13"/>
      <c r="F16" s="37">
        <v>12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1</v>
      </c>
      <c r="AL16" s="40">
        <v>1</v>
      </c>
      <c r="AM16" s="40">
        <v>0</v>
      </c>
      <c r="AN16" s="14">
        <v>0</v>
      </c>
      <c r="AO16" s="14">
        <v>1</v>
      </c>
      <c r="AP16" s="14">
        <v>1</v>
      </c>
      <c r="AQ16" s="14">
        <v>1</v>
      </c>
      <c r="AR16" s="37">
        <v>1</v>
      </c>
      <c r="AS16" s="37">
        <v>1</v>
      </c>
      <c r="AT16" s="37">
        <v>0</v>
      </c>
      <c r="AV16" s="14">
        <f>IF(S16=1,1,0)</f>
        <v>0</v>
      </c>
      <c r="AW16" s="14">
        <f t="shared" si="0"/>
        <v>7</v>
      </c>
      <c r="AX16" s="7">
        <f t="shared" si="1"/>
        <v>0</v>
      </c>
    </row>
    <row r="17" spans="1:50" s="37" customFormat="1" ht="12.75" customHeight="1">
      <c r="A17" s="5">
        <v>13</v>
      </c>
      <c r="B17" s="57" t="s">
        <v>77</v>
      </c>
      <c r="C17" s="29" t="s">
        <v>91</v>
      </c>
      <c r="D17" s="13" t="s">
        <v>91</v>
      </c>
      <c r="E17" s="13"/>
      <c r="F17" s="5">
        <v>13</v>
      </c>
      <c r="G17" s="5"/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1</v>
      </c>
      <c r="AL17" s="40">
        <v>1</v>
      </c>
      <c r="AM17" s="40">
        <v>0</v>
      </c>
      <c r="AN17" s="14">
        <v>0</v>
      </c>
      <c r="AO17" s="14">
        <v>1</v>
      </c>
      <c r="AP17" s="14">
        <v>1</v>
      </c>
      <c r="AQ17" s="14">
        <v>1</v>
      </c>
      <c r="AR17" s="37">
        <v>1</v>
      </c>
      <c r="AS17" s="5">
        <v>1</v>
      </c>
      <c r="AT17" s="37">
        <v>0</v>
      </c>
      <c r="AV17" s="14">
        <f>IF(T17=1,1,0)</f>
        <v>0</v>
      </c>
      <c r="AW17" s="14">
        <f t="shared" si="0"/>
        <v>7</v>
      </c>
      <c r="AX17" s="7">
        <f t="shared" si="1"/>
        <v>0</v>
      </c>
    </row>
    <row r="18" spans="1:50" s="37" customFormat="1" ht="12.75" customHeight="1">
      <c r="A18" s="37">
        <v>14</v>
      </c>
      <c r="B18" s="29" t="s">
        <v>114</v>
      </c>
      <c r="C18" s="29" t="s">
        <v>134</v>
      </c>
      <c r="D18" s="13" t="s">
        <v>91</v>
      </c>
      <c r="E18" s="13"/>
      <c r="F18" s="37">
        <v>14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1</v>
      </c>
      <c r="AL18" s="40">
        <v>1</v>
      </c>
      <c r="AM18" s="40">
        <v>0</v>
      </c>
      <c r="AN18" s="14">
        <v>0</v>
      </c>
      <c r="AO18" s="14">
        <v>1</v>
      </c>
      <c r="AP18" s="14">
        <v>0</v>
      </c>
      <c r="AQ18" s="14">
        <v>1</v>
      </c>
      <c r="AR18" s="37">
        <v>1</v>
      </c>
      <c r="AS18" s="5">
        <v>1</v>
      </c>
      <c r="AT18" s="37">
        <v>0</v>
      </c>
      <c r="AV18" s="14">
        <f>IF(U18=1,1,0)</f>
        <v>0</v>
      </c>
      <c r="AW18" s="14">
        <f t="shared" si="0"/>
        <v>6</v>
      </c>
      <c r="AX18" s="7">
        <f t="shared" si="1"/>
        <v>0</v>
      </c>
    </row>
    <row r="19" spans="1:50" s="37" customFormat="1" ht="12.75" customHeight="1">
      <c r="A19" s="5">
        <v>15</v>
      </c>
      <c r="B19" s="7" t="s">
        <v>3</v>
      </c>
      <c r="C19" s="29" t="s">
        <v>91</v>
      </c>
      <c r="D19" s="13" t="s">
        <v>91</v>
      </c>
      <c r="E19" s="13"/>
      <c r="F19" s="5">
        <v>15</v>
      </c>
      <c r="G19" s="5"/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1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40">
        <v>0</v>
      </c>
      <c r="AM19" s="40">
        <v>0</v>
      </c>
      <c r="AN19" s="14">
        <v>0</v>
      </c>
      <c r="AO19" s="14">
        <v>0</v>
      </c>
      <c r="AP19" s="14">
        <v>0</v>
      </c>
      <c r="AQ19" s="14">
        <v>0</v>
      </c>
      <c r="AR19" s="37">
        <v>0</v>
      </c>
      <c r="AS19" s="5">
        <v>0</v>
      </c>
      <c r="AT19" s="37">
        <v>0</v>
      </c>
      <c r="AV19" s="14">
        <f>IF(V19=1,1,0)</f>
        <v>0</v>
      </c>
      <c r="AW19" s="14">
        <f t="shared" si="0"/>
        <v>1</v>
      </c>
      <c r="AX19" s="7">
        <f t="shared" si="1"/>
        <v>0</v>
      </c>
    </row>
    <row r="20" spans="1:50" s="37" customFormat="1" ht="12.75" customHeight="1">
      <c r="A20" s="37">
        <v>16</v>
      </c>
      <c r="B20" s="29" t="s">
        <v>117</v>
      </c>
      <c r="C20" s="29" t="s">
        <v>91</v>
      </c>
      <c r="D20" s="13" t="s">
        <v>91</v>
      </c>
      <c r="E20" s="39"/>
      <c r="F20" s="37">
        <v>16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1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14">
        <v>1</v>
      </c>
      <c r="AK20" s="40">
        <v>1</v>
      </c>
      <c r="AL20" s="40">
        <v>0</v>
      </c>
      <c r="AM20" s="40">
        <v>0</v>
      </c>
      <c r="AN20" s="40">
        <v>1</v>
      </c>
      <c r="AO20" s="40">
        <v>1</v>
      </c>
      <c r="AP20" s="40">
        <v>1</v>
      </c>
      <c r="AQ20" s="40">
        <v>1</v>
      </c>
      <c r="AR20" s="37">
        <v>1</v>
      </c>
      <c r="AS20" s="37">
        <v>1</v>
      </c>
      <c r="AT20" s="37">
        <v>1</v>
      </c>
      <c r="AV20" s="14">
        <f>IF(W20=1,1,0)</f>
        <v>0</v>
      </c>
      <c r="AW20" s="14">
        <f t="shared" si="0"/>
        <v>10</v>
      </c>
      <c r="AX20" s="7">
        <f t="shared" si="1"/>
        <v>0</v>
      </c>
    </row>
    <row r="21" spans="1:50" s="5" customFormat="1" ht="12.75" customHeight="1">
      <c r="A21" s="5">
        <v>17</v>
      </c>
      <c r="B21" s="7" t="s">
        <v>14</v>
      </c>
      <c r="C21" s="29" t="s">
        <v>135</v>
      </c>
      <c r="D21" s="13" t="s">
        <v>91</v>
      </c>
      <c r="E21" s="13"/>
      <c r="F21" s="5">
        <v>17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1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1</v>
      </c>
      <c r="AK21" s="14">
        <v>1</v>
      </c>
      <c r="AL21" s="14">
        <v>0</v>
      </c>
      <c r="AM21" s="14">
        <v>0</v>
      </c>
      <c r="AN21" s="14">
        <v>1</v>
      </c>
      <c r="AO21" s="14">
        <v>1</v>
      </c>
      <c r="AP21" s="14">
        <v>1</v>
      </c>
      <c r="AQ21" s="14">
        <v>1</v>
      </c>
      <c r="AR21" s="5">
        <v>1</v>
      </c>
      <c r="AS21" s="5">
        <v>1</v>
      </c>
      <c r="AT21" s="5">
        <v>1</v>
      </c>
      <c r="AV21" s="14">
        <f>IF(X21=1,1,0)</f>
        <v>1</v>
      </c>
      <c r="AW21" s="14">
        <f t="shared" si="0"/>
        <v>9</v>
      </c>
      <c r="AX21" s="7">
        <f t="shared" si="1"/>
        <v>0</v>
      </c>
    </row>
    <row r="22" spans="1:50" s="37" customFormat="1" ht="12.75" customHeight="1">
      <c r="A22" s="37">
        <v>18</v>
      </c>
      <c r="B22" s="3" t="s">
        <v>58</v>
      </c>
      <c r="C22" s="29" t="s">
        <v>91</v>
      </c>
      <c r="D22" s="13" t="s">
        <v>91</v>
      </c>
      <c r="E22" s="39"/>
      <c r="F22" s="37">
        <v>18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1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37">
        <v>0</v>
      </c>
      <c r="AS22" s="37">
        <v>0</v>
      </c>
      <c r="AT22" s="37">
        <v>0</v>
      </c>
      <c r="AV22" s="14">
        <f>IF(Y22=1,1,0)</f>
        <v>0</v>
      </c>
      <c r="AW22" s="14">
        <f t="shared" si="0"/>
        <v>1</v>
      </c>
      <c r="AX22" s="7">
        <f t="shared" si="1"/>
        <v>0</v>
      </c>
    </row>
    <row r="23" spans="1:50" s="5" customFormat="1" ht="12.75" customHeight="1">
      <c r="A23" s="5">
        <v>19</v>
      </c>
      <c r="B23" s="2" t="s">
        <v>123</v>
      </c>
      <c r="C23" s="29" t="s">
        <v>113</v>
      </c>
      <c r="D23" s="2" t="s">
        <v>113</v>
      </c>
      <c r="E23" s="13"/>
      <c r="F23" s="5">
        <v>19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40">
        <v>0</v>
      </c>
      <c r="AM23" s="40">
        <v>0</v>
      </c>
      <c r="AN23" s="14">
        <v>0</v>
      </c>
      <c r="AO23" s="14">
        <v>0</v>
      </c>
      <c r="AP23" s="14">
        <v>0</v>
      </c>
      <c r="AQ23" s="5">
        <v>0</v>
      </c>
      <c r="AR23" s="5">
        <v>0</v>
      </c>
      <c r="AS23" s="5">
        <v>0</v>
      </c>
      <c r="AT23" s="5">
        <v>0</v>
      </c>
      <c r="AV23" s="14">
        <f>IF(Z23=1,1,0)</f>
        <v>0</v>
      </c>
      <c r="AW23" s="14">
        <f t="shared" si="0"/>
        <v>0</v>
      </c>
      <c r="AX23" s="7">
        <f t="shared" si="1"/>
        <v>1</v>
      </c>
    </row>
    <row r="24" spans="1:50" s="37" customFormat="1" ht="12.75" customHeight="1">
      <c r="A24" s="37">
        <v>20</v>
      </c>
      <c r="B24" s="38" t="s">
        <v>32</v>
      </c>
      <c r="C24" s="29" t="s">
        <v>136</v>
      </c>
      <c r="D24" s="2" t="s">
        <v>136</v>
      </c>
      <c r="E24" s="39"/>
      <c r="F24" s="37">
        <v>20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37">
        <v>0</v>
      </c>
      <c r="AR24" s="37">
        <v>0</v>
      </c>
      <c r="AS24" s="37">
        <v>0</v>
      </c>
      <c r="AT24" s="37">
        <v>0</v>
      </c>
      <c r="AV24" s="14">
        <f>IF(AA24=1,1,0)</f>
        <v>0</v>
      </c>
      <c r="AW24" s="14">
        <f t="shared" si="0"/>
        <v>0</v>
      </c>
      <c r="AX24" s="7">
        <f t="shared" si="1"/>
        <v>1</v>
      </c>
    </row>
    <row r="25" spans="1:50" s="37" customFormat="1" ht="12.75" customHeight="1">
      <c r="A25" s="37">
        <v>21</v>
      </c>
      <c r="B25" s="29" t="s">
        <v>124</v>
      </c>
      <c r="C25" s="29" t="s">
        <v>136</v>
      </c>
      <c r="D25" s="2" t="s">
        <v>136</v>
      </c>
      <c r="E25" s="39"/>
      <c r="F25" s="37">
        <v>21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37">
        <v>0</v>
      </c>
      <c r="AR25" s="37">
        <v>0</v>
      </c>
      <c r="AS25" s="37">
        <v>0</v>
      </c>
      <c r="AT25" s="37">
        <v>0</v>
      </c>
      <c r="AV25" s="14">
        <f>IF(AB25=1,1,0)</f>
        <v>0</v>
      </c>
      <c r="AW25" s="14">
        <f t="shared" si="0"/>
        <v>0</v>
      </c>
      <c r="AX25" s="7">
        <f t="shared" si="1"/>
        <v>1</v>
      </c>
    </row>
    <row r="26" spans="1:50" s="37" customFormat="1" ht="12.75" customHeight="1">
      <c r="A26" s="37">
        <v>22</v>
      </c>
      <c r="B26" s="7" t="s">
        <v>12</v>
      </c>
      <c r="C26" s="29" t="s">
        <v>136</v>
      </c>
      <c r="D26" s="2" t="s">
        <v>136</v>
      </c>
      <c r="E26" s="13"/>
      <c r="F26" s="37">
        <v>22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1</v>
      </c>
      <c r="AK26" s="14">
        <v>1</v>
      </c>
      <c r="AL26" s="40">
        <v>1</v>
      </c>
      <c r="AM26" s="40">
        <v>0</v>
      </c>
      <c r="AN26" s="14">
        <v>1</v>
      </c>
      <c r="AO26" s="14">
        <v>1</v>
      </c>
      <c r="AP26" s="14">
        <v>1</v>
      </c>
      <c r="AQ26" s="37">
        <v>0</v>
      </c>
      <c r="AR26" s="37">
        <v>1</v>
      </c>
      <c r="AS26" s="5">
        <v>0</v>
      </c>
      <c r="AT26" s="37">
        <v>0</v>
      </c>
      <c r="AV26" s="14">
        <f>IF(AC26=1,1,0)</f>
        <v>0</v>
      </c>
      <c r="AW26" s="14">
        <f t="shared" si="0"/>
        <v>7</v>
      </c>
      <c r="AX26" s="7">
        <f t="shared" si="1"/>
        <v>0</v>
      </c>
    </row>
    <row r="27" spans="1:50" s="37" customFormat="1" ht="12.75" customHeight="1">
      <c r="A27" s="5">
        <v>23</v>
      </c>
      <c r="B27" s="7" t="s">
        <v>13</v>
      </c>
      <c r="C27" s="29" t="s">
        <v>136</v>
      </c>
      <c r="D27" s="2" t="s">
        <v>136</v>
      </c>
      <c r="E27" s="13"/>
      <c r="F27" s="5">
        <v>23</v>
      </c>
      <c r="G27" s="5"/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40">
        <v>0</v>
      </c>
      <c r="AM27" s="40">
        <v>0</v>
      </c>
      <c r="AN27" s="14">
        <v>0</v>
      </c>
      <c r="AO27" s="14">
        <v>0</v>
      </c>
      <c r="AP27" s="14">
        <v>0</v>
      </c>
      <c r="AQ27" s="37">
        <v>0</v>
      </c>
      <c r="AR27" s="37">
        <v>0</v>
      </c>
      <c r="AS27" s="5">
        <v>0</v>
      </c>
      <c r="AT27" s="37">
        <v>0</v>
      </c>
      <c r="AV27" s="14">
        <f>IF(AD27=1,1,0)</f>
        <v>0</v>
      </c>
      <c r="AW27" s="14">
        <f t="shared" si="0"/>
        <v>0</v>
      </c>
      <c r="AX27" s="7">
        <f t="shared" si="1"/>
        <v>1</v>
      </c>
    </row>
    <row r="28" spans="1:50" s="37" customFormat="1" ht="12.75" customHeight="1">
      <c r="A28" s="37">
        <v>24</v>
      </c>
      <c r="B28" s="5" t="s">
        <v>17</v>
      </c>
      <c r="C28" s="29" t="s">
        <v>136</v>
      </c>
      <c r="D28" s="2" t="s">
        <v>136</v>
      </c>
      <c r="E28" s="13"/>
      <c r="F28" s="37">
        <v>24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40">
        <v>0</v>
      </c>
      <c r="AM28" s="40">
        <v>0</v>
      </c>
      <c r="AN28" s="14">
        <v>0</v>
      </c>
      <c r="AO28" s="14">
        <v>0</v>
      </c>
      <c r="AP28" s="14">
        <v>0</v>
      </c>
      <c r="AQ28" s="37">
        <v>0</v>
      </c>
      <c r="AR28" s="37">
        <v>0</v>
      </c>
      <c r="AS28" s="5">
        <v>0</v>
      </c>
      <c r="AT28" s="37">
        <v>0</v>
      </c>
      <c r="AV28" s="14">
        <f>IF(AE28=1,1,0)</f>
        <v>0</v>
      </c>
      <c r="AW28" s="14">
        <f t="shared" si="0"/>
        <v>0</v>
      </c>
      <c r="AX28" s="7">
        <f t="shared" si="1"/>
        <v>1</v>
      </c>
    </row>
    <row r="29" spans="1:50" s="37" customFormat="1" ht="12.75" customHeight="1">
      <c r="A29" s="5">
        <v>25</v>
      </c>
      <c r="B29" s="5" t="s">
        <v>18</v>
      </c>
      <c r="C29" s="29" t="s">
        <v>136</v>
      </c>
      <c r="D29" s="2" t="s">
        <v>136</v>
      </c>
      <c r="E29" s="13"/>
      <c r="F29" s="5">
        <v>25</v>
      </c>
      <c r="G29" s="5"/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1</v>
      </c>
      <c r="AK29" s="14">
        <v>1</v>
      </c>
      <c r="AL29" s="40">
        <v>1</v>
      </c>
      <c r="AM29" s="40">
        <v>0</v>
      </c>
      <c r="AN29" s="14">
        <v>1</v>
      </c>
      <c r="AO29" s="14">
        <v>1</v>
      </c>
      <c r="AP29" s="14">
        <v>1</v>
      </c>
      <c r="AQ29" s="37">
        <v>0</v>
      </c>
      <c r="AR29" s="37">
        <v>1</v>
      </c>
      <c r="AS29" s="5">
        <v>0</v>
      </c>
      <c r="AT29" s="37">
        <v>0</v>
      </c>
      <c r="AV29" s="14">
        <f>IF(AF29=1,1,0)</f>
        <v>0</v>
      </c>
      <c r="AW29" s="14">
        <f t="shared" si="0"/>
        <v>7</v>
      </c>
      <c r="AX29" s="7">
        <f t="shared" si="1"/>
        <v>0</v>
      </c>
    </row>
    <row r="30" spans="1:50" s="37" customFormat="1" ht="12.75" customHeight="1">
      <c r="A30" s="37">
        <v>26</v>
      </c>
      <c r="B30" s="74" t="s">
        <v>28</v>
      </c>
      <c r="C30" s="29" t="s">
        <v>136</v>
      </c>
      <c r="D30" s="2" t="s">
        <v>136</v>
      </c>
      <c r="E30" s="13"/>
      <c r="F30" s="37">
        <v>26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40">
        <v>0</v>
      </c>
      <c r="AM30" s="40">
        <v>0</v>
      </c>
      <c r="AN30" s="14">
        <v>0</v>
      </c>
      <c r="AO30" s="14">
        <v>0</v>
      </c>
      <c r="AP30" s="14">
        <v>0</v>
      </c>
      <c r="AQ30" s="37">
        <v>0</v>
      </c>
      <c r="AR30" s="37">
        <v>0</v>
      </c>
      <c r="AS30" s="5">
        <v>0</v>
      </c>
      <c r="AT30" s="37">
        <v>0</v>
      </c>
      <c r="AV30" s="14">
        <f>IF(AG30=1,1,0)</f>
        <v>0</v>
      </c>
      <c r="AW30" s="14">
        <f t="shared" si="0"/>
        <v>0</v>
      </c>
      <c r="AX30" s="7">
        <f t="shared" si="1"/>
        <v>1</v>
      </c>
    </row>
    <row r="31" spans="1:50" s="37" customFormat="1" ht="12.75" customHeight="1">
      <c r="A31" s="37">
        <v>30</v>
      </c>
      <c r="B31" s="7" t="s">
        <v>11</v>
      </c>
      <c r="C31" s="29" t="s">
        <v>113</v>
      </c>
      <c r="D31" s="2" t="s">
        <v>113</v>
      </c>
      <c r="E31" s="13"/>
      <c r="F31" s="37">
        <v>30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5">
        <v>1</v>
      </c>
      <c r="AK31" s="5">
        <v>1</v>
      </c>
      <c r="AL31" s="37">
        <v>1</v>
      </c>
      <c r="AM31" s="37">
        <v>1</v>
      </c>
      <c r="AN31" s="37">
        <v>1</v>
      </c>
      <c r="AO31" s="37">
        <v>1</v>
      </c>
      <c r="AP31" s="14">
        <v>1</v>
      </c>
      <c r="AQ31" s="14">
        <v>1</v>
      </c>
      <c r="AR31" s="14">
        <v>1</v>
      </c>
      <c r="AS31" s="14">
        <v>1</v>
      </c>
      <c r="AT31" s="37">
        <v>1</v>
      </c>
      <c r="AV31" s="14">
        <f>IF(AH31=1,1,0)</f>
        <v>0</v>
      </c>
      <c r="AW31" s="14">
        <f t="shared" si="0"/>
        <v>11</v>
      </c>
      <c r="AX31" s="7">
        <f t="shared" si="1"/>
        <v>0</v>
      </c>
    </row>
    <row r="32" spans="1:50" s="37" customFormat="1" ht="12.75" customHeight="1">
      <c r="A32" s="5">
        <v>31</v>
      </c>
      <c r="B32" s="7" t="s">
        <v>15</v>
      </c>
      <c r="C32" s="29" t="s">
        <v>113</v>
      </c>
      <c r="D32" s="2" t="s">
        <v>113</v>
      </c>
      <c r="E32" s="13"/>
      <c r="F32" s="5">
        <v>31</v>
      </c>
      <c r="G32" s="5"/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5">
        <v>1</v>
      </c>
      <c r="AK32" s="5">
        <v>1</v>
      </c>
      <c r="AL32" s="37">
        <v>1</v>
      </c>
      <c r="AM32" s="37">
        <v>1</v>
      </c>
      <c r="AN32" s="37">
        <v>1</v>
      </c>
      <c r="AO32" s="37">
        <v>1</v>
      </c>
      <c r="AP32" s="14">
        <v>1</v>
      </c>
      <c r="AQ32" s="14">
        <v>1</v>
      </c>
      <c r="AR32" s="14">
        <v>1</v>
      </c>
      <c r="AS32" s="14">
        <v>1</v>
      </c>
      <c r="AT32" s="37">
        <v>1</v>
      </c>
      <c r="AV32" s="14">
        <f>IF(AI32=1,1,0)</f>
        <v>0</v>
      </c>
      <c r="AW32" s="14">
        <f t="shared" si="0"/>
        <v>11</v>
      </c>
      <c r="AX32" s="7">
        <f t="shared" si="1"/>
        <v>0</v>
      </c>
    </row>
    <row r="33" spans="1:50" s="37" customFormat="1" ht="12.75" customHeight="1">
      <c r="A33" s="37">
        <v>32</v>
      </c>
      <c r="B33" s="7" t="s">
        <v>16</v>
      </c>
      <c r="C33" s="29" t="s">
        <v>113</v>
      </c>
      <c r="D33" s="2" t="s">
        <v>113</v>
      </c>
      <c r="E33" s="13"/>
      <c r="F33" s="37">
        <v>32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5">
        <v>1</v>
      </c>
      <c r="AK33" s="5">
        <v>1</v>
      </c>
      <c r="AL33" s="37">
        <v>0</v>
      </c>
      <c r="AM33" s="37">
        <v>1</v>
      </c>
      <c r="AN33" s="37">
        <v>0</v>
      </c>
      <c r="AO33" s="37">
        <v>1</v>
      </c>
      <c r="AP33" s="14">
        <v>1</v>
      </c>
      <c r="AQ33" s="14">
        <v>1</v>
      </c>
      <c r="AR33" s="14">
        <v>1</v>
      </c>
      <c r="AS33" s="14">
        <v>1</v>
      </c>
      <c r="AT33" s="37">
        <v>1</v>
      </c>
      <c r="AV33" s="14">
        <f>IF(AJ33=1,1,0)</f>
        <v>1</v>
      </c>
      <c r="AW33" s="14">
        <f t="shared" si="0"/>
        <v>8</v>
      </c>
      <c r="AX33" s="7">
        <f t="shared" si="1"/>
        <v>0</v>
      </c>
    </row>
    <row r="34" spans="1:50" s="37" customFormat="1" ht="12.75" customHeight="1">
      <c r="A34" s="5">
        <v>33</v>
      </c>
      <c r="B34" s="7" t="s">
        <v>9</v>
      </c>
      <c r="C34" s="29" t="s">
        <v>135</v>
      </c>
      <c r="D34" s="13" t="s">
        <v>91</v>
      </c>
      <c r="E34" s="13"/>
      <c r="F34" s="5">
        <v>33</v>
      </c>
      <c r="G34" s="5"/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5">
        <v>0</v>
      </c>
      <c r="AK34" s="5">
        <v>1</v>
      </c>
      <c r="AL34" s="37">
        <v>1</v>
      </c>
      <c r="AM34" s="37">
        <v>1</v>
      </c>
      <c r="AN34" s="37">
        <v>0</v>
      </c>
      <c r="AO34" s="37">
        <v>0</v>
      </c>
      <c r="AP34" s="14">
        <v>0</v>
      </c>
      <c r="AQ34" s="37">
        <v>0</v>
      </c>
      <c r="AR34" s="37">
        <v>0</v>
      </c>
      <c r="AS34" s="37">
        <v>1</v>
      </c>
      <c r="AT34" s="37">
        <v>0</v>
      </c>
      <c r="AV34" s="14">
        <f>IF(AK34=1,1,0)</f>
        <v>1</v>
      </c>
      <c r="AW34" s="14">
        <f t="shared" si="0"/>
        <v>3</v>
      </c>
      <c r="AX34" s="7">
        <f t="shared" si="1"/>
        <v>0</v>
      </c>
    </row>
    <row r="35" spans="1:50" s="37" customFormat="1" ht="12.75" customHeight="1">
      <c r="A35" s="37">
        <v>34</v>
      </c>
      <c r="B35" s="30" t="s">
        <v>118</v>
      </c>
      <c r="C35" s="29" t="s">
        <v>135</v>
      </c>
      <c r="D35" s="13" t="s">
        <v>91</v>
      </c>
      <c r="E35" s="13"/>
      <c r="F35" s="37">
        <v>34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5">
        <v>0</v>
      </c>
      <c r="AK35" s="5">
        <v>0</v>
      </c>
      <c r="AL35" s="37">
        <v>1</v>
      </c>
      <c r="AM35" s="37">
        <v>1</v>
      </c>
      <c r="AN35" s="37">
        <v>0</v>
      </c>
      <c r="AO35" s="37">
        <v>0</v>
      </c>
      <c r="AP35" s="14">
        <v>0</v>
      </c>
      <c r="AQ35" s="37">
        <v>0</v>
      </c>
      <c r="AR35" s="37">
        <v>0</v>
      </c>
      <c r="AS35" s="37">
        <v>1</v>
      </c>
      <c r="AT35" s="37">
        <v>0</v>
      </c>
      <c r="AV35" s="14">
        <f>IF(AL35=1,1,0)</f>
        <v>1</v>
      </c>
      <c r="AW35" s="14">
        <f t="shared" si="0"/>
        <v>2</v>
      </c>
      <c r="AX35" s="7">
        <f t="shared" si="1"/>
        <v>0</v>
      </c>
    </row>
    <row r="36" spans="1:50" s="37" customFormat="1" ht="12.75" customHeight="1">
      <c r="A36" s="5">
        <v>35</v>
      </c>
      <c r="B36" s="13" t="s">
        <v>20</v>
      </c>
      <c r="C36" s="29" t="s">
        <v>113</v>
      </c>
      <c r="D36" s="2" t="s">
        <v>113</v>
      </c>
      <c r="E36" s="13"/>
      <c r="F36" s="5">
        <v>35</v>
      </c>
      <c r="G36" s="5"/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5">
        <v>0</v>
      </c>
      <c r="AK36" s="5">
        <v>0</v>
      </c>
      <c r="AL36" s="37">
        <v>0</v>
      </c>
      <c r="AM36" s="37">
        <v>0</v>
      </c>
      <c r="AN36" s="37">
        <v>0</v>
      </c>
      <c r="AO36" s="37">
        <v>0</v>
      </c>
      <c r="AP36" s="14">
        <v>0</v>
      </c>
      <c r="AQ36" s="37">
        <v>0</v>
      </c>
      <c r="AR36" s="37">
        <v>0</v>
      </c>
      <c r="AS36" s="37">
        <v>0</v>
      </c>
      <c r="AT36" s="37">
        <v>1</v>
      </c>
      <c r="AV36" s="14">
        <f>IF(AM36=1,1,0)</f>
        <v>0</v>
      </c>
      <c r="AW36" s="14">
        <f t="shared" si="0"/>
        <v>1</v>
      </c>
      <c r="AX36" s="7">
        <f t="shared" si="1"/>
        <v>0</v>
      </c>
    </row>
    <row r="37" spans="1:50" s="37" customFormat="1" ht="12.75" customHeight="1">
      <c r="A37" s="37">
        <v>36</v>
      </c>
      <c r="B37" s="7" t="s">
        <v>21</v>
      </c>
      <c r="C37" s="29" t="s">
        <v>113</v>
      </c>
      <c r="D37" s="2" t="s">
        <v>113</v>
      </c>
      <c r="E37" s="13"/>
      <c r="F37" s="37">
        <v>36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5">
        <v>0</v>
      </c>
      <c r="AK37" s="5">
        <v>0</v>
      </c>
      <c r="AL37" s="37">
        <v>0</v>
      </c>
      <c r="AM37" s="37">
        <v>0</v>
      </c>
      <c r="AN37" s="37">
        <v>0</v>
      </c>
      <c r="AO37" s="37">
        <v>0</v>
      </c>
      <c r="AP37" s="14">
        <v>0</v>
      </c>
      <c r="AQ37" s="37">
        <v>0</v>
      </c>
      <c r="AR37" s="37">
        <v>0</v>
      </c>
      <c r="AS37" s="14">
        <v>0</v>
      </c>
      <c r="AT37" s="37">
        <v>0</v>
      </c>
      <c r="AV37" s="14">
        <f>IF(AN37=1,1,0)</f>
        <v>0</v>
      </c>
      <c r="AW37" s="14">
        <f t="shared" si="0"/>
        <v>0</v>
      </c>
      <c r="AX37" s="7">
        <f t="shared" si="1"/>
        <v>1</v>
      </c>
    </row>
    <row r="38" spans="1:50" s="37" customFormat="1" ht="12.75" customHeight="1">
      <c r="A38" s="5">
        <v>37</v>
      </c>
      <c r="B38" s="7" t="s">
        <v>22</v>
      </c>
      <c r="C38" s="29" t="s">
        <v>113</v>
      </c>
      <c r="D38" s="2" t="s">
        <v>113</v>
      </c>
      <c r="E38" s="13"/>
      <c r="F38" s="5">
        <v>37</v>
      </c>
      <c r="G38" s="5"/>
      <c r="H38" s="37">
        <v>0</v>
      </c>
      <c r="I38" s="37">
        <v>1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5">
        <v>0</v>
      </c>
      <c r="AK38" s="5">
        <v>0</v>
      </c>
      <c r="AL38" s="37">
        <v>0</v>
      </c>
      <c r="AM38" s="37">
        <v>0</v>
      </c>
      <c r="AN38" s="37">
        <v>0</v>
      </c>
      <c r="AO38" s="37">
        <v>0</v>
      </c>
      <c r="AP38" s="14">
        <v>0</v>
      </c>
      <c r="AQ38" s="37">
        <v>0</v>
      </c>
      <c r="AR38" s="37">
        <v>0</v>
      </c>
      <c r="AS38" s="37">
        <v>0</v>
      </c>
      <c r="AT38" s="37">
        <v>0</v>
      </c>
      <c r="AV38" s="14">
        <f>IF(AO38=1,1,0)</f>
        <v>0</v>
      </c>
      <c r="AW38" s="14">
        <f t="shared" si="0"/>
        <v>1</v>
      </c>
      <c r="AX38" s="7">
        <f t="shared" si="1"/>
        <v>0</v>
      </c>
    </row>
    <row r="39" spans="1:50" s="37" customFormat="1" ht="12.75" customHeight="1">
      <c r="A39" s="37">
        <v>38</v>
      </c>
      <c r="B39" s="7" t="s">
        <v>23</v>
      </c>
      <c r="C39" s="2" t="s">
        <v>113</v>
      </c>
      <c r="D39" s="2" t="s">
        <v>113</v>
      </c>
      <c r="E39" s="13"/>
      <c r="F39" s="37">
        <v>38</v>
      </c>
      <c r="H39" s="37">
        <v>0</v>
      </c>
      <c r="I39" s="37">
        <v>1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5">
        <v>0</v>
      </c>
      <c r="AK39" s="5">
        <v>0</v>
      </c>
      <c r="AL39" s="37">
        <v>0</v>
      </c>
      <c r="AM39" s="37">
        <v>0</v>
      </c>
      <c r="AN39" s="37">
        <v>0</v>
      </c>
      <c r="AO39" s="37">
        <v>0</v>
      </c>
      <c r="AP39" s="14">
        <v>0</v>
      </c>
      <c r="AQ39" s="37">
        <v>0</v>
      </c>
      <c r="AR39" s="37">
        <v>0</v>
      </c>
      <c r="AS39" s="37">
        <v>0</v>
      </c>
      <c r="AT39" s="37">
        <v>0</v>
      </c>
      <c r="AV39" s="14">
        <f>IF(AP39=1,1,0)</f>
        <v>0</v>
      </c>
      <c r="AW39" s="14">
        <f t="shared" si="0"/>
        <v>1</v>
      </c>
      <c r="AX39" s="7">
        <f t="shared" si="1"/>
        <v>0</v>
      </c>
    </row>
    <row r="40" spans="1:50" s="37" customFormat="1" ht="12.75" customHeight="1">
      <c r="A40" s="5">
        <v>39</v>
      </c>
      <c r="B40" s="29" t="s">
        <v>127</v>
      </c>
      <c r="C40" s="2" t="s">
        <v>113</v>
      </c>
      <c r="D40" s="2" t="s">
        <v>113</v>
      </c>
      <c r="E40" s="13"/>
      <c r="F40" s="5">
        <v>39</v>
      </c>
      <c r="G40" s="5"/>
      <c r="H40" s="37">
        <v>0</v>
      </c>
      <c r="I40" s="37">
        <v>1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5">
        <v>0</v>
      </c>
      <c r="AK40" s="5">
        <v>0</v>
      </c>
      <c r="AL40" s="37">
        <v>1</v>
      </c>
      <c r="AM40" s="37">
        <v>0</v>
      </c>
      <c r="AN40" s="37">
        <v>0</v>
      </c>
      <c r="AO40" s="37">
        <v>0</v>
      </c>
      <c r="AP40" s="14">
        <v>0</v>
      </c>
      <c r="AQ40" s="37">
        <v>0</v>
      </c>
      <c r="AR40" s="37">
        <v>0</v>
      </c>
      <c r="AS40" s="37">
        <v>0</v>
      </c>
      <c r="AT40" s="37">
        <v>1</v>
      </c>
      <c r="AV40" s="14">
        <f>IF(AQ40=1,1,0)</f>
        <v>0</v>
      </c>
      <c r="AW40" s="14">
        <f t="shared" si="0"/>
        <v>3</v>
      </c>
      <c r="AX40" s="7">
        <f t="shared" si="1"/>
        <v>0</v>
      </c>
    </row>
    <row r="41" spans="1:50" s="37" customFormat="1" ht="12.75" customHeight="1">
      <c r="A41" s="37">
        <v>40</v>
      </c>
      <c r="B41" s="7" t="s">
        <v>26</v>
      </c>
      <c r="C41" s="2" t="s">
        <v>113</v>
      </c>
      <c r="D41" s="2" t="s">
        <v>113</v>
      </c>
      <c r="E41" s="13"/>
      <c r="F41" s="37">
        <v>40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5">
        <v>0</v>
      </c>
      <c r="AK41" s="5">
        <v>0</v>
      </c>
      <c r="AL41" s="37">
        <v>0</v>
      </c>
      <c r="AM41" s="37">
        <v>0</v>
      </c>
      <c r="AN41" s="37">
        <v>0</v>
      </c>
      <c r="AO41" s="37">
        <v>0</v>
      </c>
      <c r="AP41" s="14">
        <v>0</v>
      </c>
      <c r="AQ41" s="37">
        <v>0</v>
      </c>
      <c r="AR41" s="37">
        <v>0</v>
      </c>
      <c r="AS41" s="37">
        <v>0</v>
      </c>
      <c r="AT41" s="37">
        <v>0</v>
      </c>
      <c r="AV41" s="14">
        <f>IF(AR41=1,1,0)</f>
        <v>0</v>
      </c>
      <c r="AW41" s="14">
        <f t="shared" si="0"/>
        <v>0</v>
      </c>
      <c r="AX41" s="7">
        <f t="shared" si="1"/>
        <v>1</v>
      </c>
    </row>
    <row r="42" spans="1:50" s="37" customFormat="1" ht="12.75" customHeight="1">
      <c r="A42" s="5">
        <v>41</v>
      </c>
      <c r="B42" s="7" t="s">
        <v>27</v>
      </c>
      <c r="C42" s="2" t="s">
        <v>113</v>
      </c>
      <c r="D42" s="2" t="s">
        <v>113</v>
      </c>
      <c r="E42" s="13"/>
      <c r="F42" s="5">
        <v>41</v>
      </c>
      <c r="G42" s="5"/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5">
        <v>0</v>
      </c>
      <c r="AK42" s="5">
        <v>0</v>
      </c>
      <c r="AL42" s="37">
        <v>0</v>
      </c>
      <c r="AM42" s="37">
        <v>0</v>
      </c>
      <c r="AN42" s="37">
        <v>0</v>
      </c>
      <c r="AO42" s="37">
        <v>0</v>
      </c>
      <c r="AP42" s="14">
        <v>0</v>
      </c>
      <c r="AQ42" s="37">
        <v>0</v>
      </c>
      <c r="AR42" s="37">
        <v>0</v>
      </c>
      <c r="AS42" s="37">
        <v>0</v>
      </c>
      <c r="AT42" s="37">
        <v>0</v>
      </c>
      <c r="AV42" s="14">
        <f>IF(AS42=1,1,0)</f>
        <v>0</v>
      </c>
      <c r="AW42" s="14">
        <f t="shared" si="0"/>
        <v>0</v>
      </c>
      <c r="AX42" s="7">
        <f t="shared" si="1"/>
        <v>1</v>
      </c>
    </row>
    <row r="43" spans="1:50" s="37" customFormat="1" ht="12.75" customHeight="1">
      <c r="A43" s="37">
        <v>42</v>
      </c>
      <c r="B43" s="29" t="s">
        <v>126</v>
      </c>
      <c r="C43" s="2" t="s">
        <v>113</v>
      </c>
      <c r="D43" s="2" t="s">
        <v>113</v>
      </c>
      <c r="E43" s="13"/>
      <c r="F43" s="37">
        <v>42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5">
        <v>0</v>
      </c>
      <c r="AK43" s="5">
        <v>0</v>
      </c>
      <c r="AL43" s="37">
        <v>0</v>
      </c>
      <c r="AM43" s="37">
        <v>0</v>
      </c>
      <c r="AN43" s="37">
        <v>0</v>
      </c>
      <c r="AO43" s="37">
        <v>0</v>
      </c>
      <c r="AP43" s="14">
        <v>0</v>
      </c>
      <c r="AQ43" s="37">
        <v>0</v>
      </c>
      <c r="AR43" s="37">
        <v>0</v>
      </c>
      <c r="AS43" s="37">
        <v>0</v>
      </c>
      <c r="AT43" s="37">
        <v>0</v>
      </c>
      <c r="AV43" s="14">
        <f>IF(AT43=1,1,0)</f>
        <v>0</v>
      </c>
      <c r="AW43" s="14">
        <f t="shared" si="0"/>
        <v>0</v>
      </c>
      <c r="AX43" s="7">
        <f t="shared" si="1"/>
        <v>1</v>
      </c>
    </row>
    <row r="44" spans="1:50" ht="12.75" customHeight="1">
      <c r="B44" s="30"/>
      <c r="AJ44" s="5"/>
      <c r="AK44" s="5"/>
    </row>
    <row r="45" spans="1:50" ht="12.75" customHeight="1">
      <c r="G45" s="15" t="s">
        <v>62</v>
      </c>
      <c r="H45" s="7">
        <f>SUM(H5:H43)</f>
        <v>0</v>
      </c>
      <c r="I45" s="7">
        <f t="shared" ref="I45:AT45" si="2">SUM(I5:I43)</f>
        <v>3</v>
      </c>
      <c r="J45" s="7">
        <f t="shared" si="2"/>
        <v>4</v>
      </c>
      <c r="K45" s="7">
        <f t="shared" si="2"/>
        <v>0</v>
      </c>
      <c r="L45" s="7">
        <f>SUM(L5:L43)</f>
        <v>0</v>
      </c>
      <c r="M45" s="7">
        <f t="shared" si="2"/>
        <v>0</v>
      </c>
      <c r="N45" s="7">
        <f t="shared" si="2"/>
        <v>3</v>
      </c>
      <c r="O45" s="7">
        <f t="shared" si="2"/>
        <v>0</v>
      </c>
      <c r="P45" s="7">
        <f t="shared" si="2"/>
        <v>0</v>
      </c>
      <c r="Q45" s="7">
        <f t="shared" si="2"/>
        <v>0</v>
      </c>
      <c r="R45" s="7">
        <f t="shared" si="2"/>
        <v>4</v>
      </c>
      <c r="S45" s="7">
        <f t="shared" si="2"/>
        <v>4</v>
      </c>
      <c r="T45" s="7">
        <f t="shared" si="2"/>
        <v>4</v>
      </c>
      <c r="U45" s="7">
        <f t="shared" si="2"/>
        <v>4</v>
      </c>
      <c r="V45" s="7">
        <f t="shared" si="2"/>
        <v>4</v>
      </c>
      <c r="W45" s="7">
        <f t="shared" si="2"/>
        <v>2</v>
      </c>
      <c r="X45" s="7">
        <f t="shared" si="2"/>
        <v>4</v>
      </c>
      <c r="Y45" s="7">
        <f t="shared" si="2"/>
        <v>3</v>
      </c>
      <c r="Z45" s="7">
        <f t="shared" si="2"/>
        <v>4</v>
      </c>
      <c r="AA45" s="7">
        <f t="shared" si="2"/>
        <v>4</v>
      </c>
      <c r="AB45" s="7">
        <f t="shared" si="2"/>
        <v>4</v>
      </c>
      <c r="AC45" s="7">
        <f t="shared" si="2"/>
        <v>5</v>
      </c>
      <c r="AD45" s="7">
        <f t="shared" si="2"/>
        <v>4</v>
      </c>
      <c r="AE45" s="7">
        <f t="shared" si="2"/>
        <v>4</v>
      </c>
      <c r="AF45" s="7">
        <f t="shared" si="2"/>
        <v>3</v>
      </c>
      <c r="AG45" s="7">
        <f t="shared" si="2"/>
        <v>3</v>
      </c>
      <c r="AH45" s="7">
        <f t="shared" si="2"/>
        <v>6</v>
      </c>
      <c r="AI45" s="7">
        <f t="shared" si="2"/>
        <v>6</v>
      </c>
      <c r="AJ45" s="7">
        <f t="shared" si="2"/>
        <v>9</v>
      </c>
      <c r="AK45" s="7">
        <f t="shared" si="2"/>
        <v>11</v>
      </c>
      <c r="AL45" s="7">
        <f t="shared" si="2"/>
        <v>12</v>
      </c>
      <c r="AM45" s="7">
        <f t="shared" si="2"/>
        <v>5</v>
      </c>
      <c r="AN45" s="7">
        <f t="shared" si="2"/>
        <v>7</v>
      </c>
      <c r="AO45" s="7">
        <f t="shared" si="2"/>
        <v>13</v>
      </c>
      <c r="AP45" s="7">
        <f t="shared" si="2"/>
        <v>13</v>
      </c>
      <c r="AQ45" s="7">
        <f t="shared" si="2"/>
        <v>8</v>
      </c>
      <c r="AR45" s="7">
        <f t="shared" si="2"/>
        <v>11</v>
      </c>
      <c r="AS45" s="7">
        <f t="shared" si="2"/>
        <v>13</v>
      </c>
      <c r="AT45" s="7">
        <f t="shared" si="2"/>
        <v>7</v>
      </c>
    </row>
    <row r="46" spans="1:50" ht="12.75" customHeight="1">
      <c r="B46" s="73" t="s">
        <v>92</v>
      </c>
      <c r="C46" s="81"/>
      <c r="D46" s="79"/>
      <c r="F46" s="3"/>
      <c r="G46" s="3"/>
      <c r="H46" s="3"/>
      <c r="AJ46" s="5"/>
      <c r="AK46" s="5"/>
    </row>
    <row r="47" spans="1:50" ht="12.75" customHeight="1">
      <c r="B47" s="17" t="s">
        <v>37</v>
      </c>
      <c r="C47" s="24">
        <f>COUNTIF(H5:AT43,1)</f>
        <v>191</v>
      </c>
      <c r="D47" s="16"/>
      <c r="F47" s="28"/>
      <c r="G47" s="28"/>
      <c r="H47" s="28"/>
      <c r="AJ47" s="5"/>
      <c r="AK47" s="5"/>
    </row>
    <row r="48" spans="1:50" ht="12.75" customHeight="1">
      <c r="B48" s="17" t="s">
        <v>38</v>
      </c>
      <c r="C48" s="58">
        <f>COUNT(A5:A43)</f>
        <v>39</v>
      </c>
      <c r="D48" s="16"/>
      <c r="F48" s="3"/>
      <c r="G48" s="3"/>
      <c r="H48" s="3"/>
      <c r="AJ48" s="5"/>
      <c r="AK48" s="5"/>
    </row>
    <row r="49" spans="2:8" ht="12.75" customHeight="1">
      <c r="B49" s="17" t="s">
        <v>39</v>
      </c>
      <c r="C49" s="77">
        <f>C47/(C48*(C48))</f>
        <v>0.12557527942143326</v>
      </c>
      <c r="D49" s="16"/>
      <c r="F49" s="31"/>
      <c r="G49" s="31"/>
      <c r="H49" s="31"/>
    </row>
    <row r="50" spans="2:8" ht="12.75" customHeight="1">
      <c r="B50" s="62" t="s">
        <v>94</v>
      </c>
      <c r="C50" s="77">
        <f>C48*C49</f>
        <v>4.8974358974358969</v>
      </c>
      <c r="D50" s="16"/>
      <c r="F50" s="31"/>
      <c r="G50" s="31"/>
      <c r="H50" s="31"/>
    </row>
    <row r="51" spans="2:8" ht="12.75" customHeight="1">
      <c r="B51" s="90"/>
      <c r="C51" s="3"/>
      <c r="D51" s="16"/>
      <c r="F51" s="31"/>
      <c r="G51" s="31"/>
      <c r="H51" s="31"/>
    </row>
    <row r="52" spans="2:8" ht="12.75" customHeight="1">
      <c r="B52" s="62" t="s">
        <v>55</v>
      </c>
      <c r="C52" s="60">
        <f>COUNTIF(H45:AT45,"=0")</f>
        <v>7</v>
      </c>
      <c r="D52" s="63">
        <f>C52/C$48</f>
        <v>0.17948717948717949</v>
      </c>
      <c r="E52" s="56"/>
      <c r="F52" s="31"/>
      <c r="G52" s="31"/>
      <c r="H52" s="31"/>
    </row>
    <row r="53" spans="2:8" ht="12.75" customHeight="1">
      <c r="B53" s="62" t="s">
        <v>56</v>
      </c>
      <c r="C53" s="60">
        <f>SUM(AX5:AX43)</f>
        <v>10</v>
      </c>
      <c r="D53" s="63">
        <f>C53/C$48</f>
        <v>0.25641025641025639</v>
      </c>
      <c r="E53" s="56"/>
      <c r="F53" s="31"/>
      <c r="G53" s="31"/>
      <c r="H53" s="31"/>
    </row>
    <row r="54" spans="2:8" ht="12.75" customHeight="1">
      <c r="B54" s="64" t="s">
        <v>57</v>
      </c>
      <c r="C54" s="61">
        <f>C48-SUM(C52:C53)</f>
        <v>22</v>
      </c>
      <c r="D54" s="65">
        <f>C54/C$48</f>
        <v>0.5641025641025641</v>
      </c>
      <c r="E54" s="56"/>
      <c r="F54" s="31"/>
      <c r="G54" s="31"/>
      <c r="H54" s="31"/>
    </row>
    <row r="55" spans="2:8" ht="12.75" customHeight="1">
      <c r="B55" s="7"/>
      <c r="C55" s="5"/>
      <c r="F55" s="31"/>
      <c r="G55" s="31"/>
      <c r="H55" s="31"/>
    </row>
    <row r="56" spans="2:8" ht="12.75" customHeight="1">
      <c r="B56" s="7"/>
      <c r="C56" s="7"/>
      <c r="F56" s="31"/>
      <c r="G56" s="31"/>
      <c r="H56" s="31"/>
    </row>
    <row r="57" spans="2:8" ht="12.75" customHeight="1">
      <c r="B57" s="7"/>
      <c r="C57" s="7"/>
      <c r="F57" s="31"/>
      <c r="G57" s="31"/>
      <c r="H57" s="31"/>
    </row>
    <row r="58" spans="2:8" ht="12.75" customHeight="1">
      <c r="B58" s="7"/>
      <c r="C58" s="7"/>
      <c r="F58" s="31"/>
      <c r="G58" s="31"/>
      <c r="H58" s="31"/>
    </row>
    <row r="59" spans="2:8" ht="12.75" customHeight="1">
      <c r="B59" s="42"/>
      <c r="C59" s="7"/>
      <c r="F59" s="31"/>
      <c r="G59" s="31"/>
      <c r="H59" s="31"/>
    </row>
    <row r="60" spans="2:8" ht="12.75" customHeight="1">
      <c r="B60" s="7"/>
      <c r="C60" s="7"/>
      <c r="F60" s="31"/>
      <c r="G60" s="31"/>
      <c r="H60" s="31"/>
    </row>
    <row r="61" spans="2:8" ht="12.75" customHeight="1">
      <c r="B61" s="7"/>
      <c r="C61" s="7"/>
      <c r="F61" s="31"/>
      <c r="G61" s="31"/>
      <c r="H61" s="31"/>
    </row>
    <row r="62" spans="2:8" ht="12.75" customHeight="1">
      <c r="B62" s="5"/>
      <c r="C62" s="42"/>
      <c r="F62" s="31"/>
      <c r="G62" s="31"/>
      <c r="H62" s="31"/>
    </row>
    <row r="63" spans="2:8" ht="12.75" customHeight="1">
      <c r="B63" s="38"/>
      <c r="C63" s="7"/>
      <c r="F63" s="31"/>
      <c r="G63" s="31"/>
      <c r="H63" s="31"/>
    </row>
    <row r="64" spans="2:8" ht="12.75" customHeight="1">
      <c r="B64" s="42"/>
      <c r="C64" s="7"/>
      <c r="F64" s="31"/>
      <c r="G64" s="31"/>
      <c r="H64" s="31"/>
    </row>
    <row r="65" spans="2:8" ht="12.75" customHeight="1">
      <c r="B65" s="7"/>
      <c r="C65" s="5"/>
      <c r="F65" s="31"/>
      <c r="G65" s="31"/>
      <c r="H65" s="31"/>
    </row>
    <row r="66" spans="2:8" ht="12.75" customHeight="1">
      <c r="B66" s="7"/>
      <c r="C66" s="38"/>
      <c r="F66" s="31"/>
      <c r="G66" s="31"/>
      <c r="H66" s="31"/>
    </row>
    <row r="67" spans="2:8" ht="12.75" customHeight="1">
      <c r="B67" s="5"/>
      <c r="C67" s="42"/>
      <c r="F67" s="31"/>
      <c r="G67" s="31"/>
      <c r="H67" s="31"/>
    </row>
    <row r="68" spans="2:8" ht="12.75" customHeight="1">
      <c r="B68" s="5"/>
      <c r="C68" s="7"/>
      <c r="F68" s="31"/>
      <c r="G68" s="31"/>
      <c r="H68" s="31"/>
    </row>
    <row r="69" spans="2:8" ht="12.75" customHeight="1">
      <c r="B69" s="7"/>
      <c r="C69" s="7"/>
      <c r="F69" s="31"/>
      <c r="G69" s="31"/>
      <c r="H69" s="31"/>
    </row>
    <row r="70" spans="2:8" ht="12.75" customHeight="1">
      <c r="B70" s="7"/>
      <c r="C70" s="5"/>
      <c r="F70" s="31"/>
      <c r="G70" s="31"/>
      <c r="H70" s="31"/>
    </row>
    <row r="71" spans="2:8" ht="12.75" customHeight="1">
      <c r="B71" s="7"/>
      <c r="C71" s="5"/>
      <c r="F71" s="31"/>
      <c r="G71" s="31"/>
      <c r="H71" s="31"/>
    </row>
    <row r="72" spans="2:8" ht="12.75" customHeight="1">
      <c r="B72" s="7"/>
      <c r="C72" s="7"/>
      <c r="F72" s="31"/>
      <c r="G72" s="31"/>
      <c r="H72" s="31"/>
    </row>
    <row r="73" spans="2:8" ht="12.75" customHeight="1">
      <c r="C73" s="7"/>
      <c r="F73" s="31"/>
      <c r="G73" s="31"/>
      <c r="H73" s="31"/>
    </row>
    <row r="74" spans="2:8" ht="12.75" customHeight="1">
      <c r="C74" s="7"/>
      <c r="F74" s="31"/>
      <c r="G74" s="31"/>
      <c r="H74" s="31"/>
    </row>
    <row r="75" spans="2:8" ht="12.75" customHeight="1">
      <c r="C75" s="7"/>
      <c r="F75" s="31"/>
      <c r="G75" s="31"/>
      <c r="H75" s="31"/>
    </row>
    <row r="76" spans="2:8" ht="12.75" customHeight="1">
      <c r="C76" s="7"/>
      <c r="F76" s="31"/>
      <c r="G76" s="31"/>
      <c r="H76" s="31"/>
    </row>
    <row r="77" spans="2:8" ht="12.75" customHeight="1">
      <c r="C77" s="6"/>
      <c r="F77" s="32"/>
      <c r="G77" s="32"/>
      <c r="H77" s="31"/>
    </row>
    <row r="78" spans="2:8" ht="12.75" customHeight="1">
      <c r="C78" s="6"/>
      <c r="F78" s="31"/>
      <c r="G78" s="31"/>
      <c r="H78" s="31"/>
    </row>
    <row r="79" spans="2:8" ht="12.75" customHeight="1">
      <c r="C79" s="5"/>
      <c r="F79" s="31"/>
      <c r="G79" s="31"/>
      <c r="H79" s="31"/>
    </row>
    <row r="80" spans="2:8" ht="12.75" customHeight="1">
      <c r="C80" s="5"/>
      <c r="F80" s="31"/>
      <c r="G80" s="31"/>
      <c r="H80" s="31"/>
    </row>
    <row r="81" spans="2:8" ht="12.75" customHeight="1">
      <c r="B81" s="7"/>
      <c r="C81" s="5"/>
      <c r="F81" s="41"/>
      <c r="G81" s="41"/>
      <c r="H81" s="31"/>
    </row>
    <row r="82" spans="2:8" ht="12.75" customHeight="1">
      <c r="B82" s="7"/>
      <c r="C82" s="5"/>
      <c r="F82" s="31"/>
      <c r="G82" s="31"/>
      <c r="H82" s="31"/>
    </row>
    <row r="83" spans="2:8" ht="12.75" customHeight="1">
      <c r="B83" s="6"/>
      <c r="C83" s="5"/>
      <c r="F83" s="28"/>
      <c r="G83" s="28"/>
      <c r="H83" s="28"/>
    </row>
    <row r="84" spans="2:8" ht="12.75" customHeight="1">
      <c r="B84" s="1"/>
      <c r="C84" s="5"/>
      <c r="F84" s="1"/>
      <c r="G84" s="1"/>
    </row>
    <row r="85" spans="2:8" ht="12.75" customHeight="1">
      <c r="C85" s="7"/>
    </row>
    <row r="86" spans="2:8" ht="12.75" customHeight="1">
      <c r="C86" s="5"/>
    </row>
  </sheetData>
  <phoneticPr fontId="2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"/>
  <sheetViews>
    <sheetView topLeftCell="A4" workbookViewId="0">
      <selection activeCell="D13" sqref="D13"/>
    </sheetView>
  </sheetViews>
  <sheetFormatPr baseColWidth="10" defaultColWidth="8.83203125" defaultRowHeight="12.75" customHeight="1" x14ac:dyDescent="0"/>
  <cols>
    <col min="2" max="2" width="21.1640625" customWidth="1"/>
    <col min="3" max="4" width="14.33203125" customWidth="1"/>
    <col min="5" max="5" width="11.6640625" customWidth="1"/>
    <col min="7" max="7" width="7.5" customWidth="1"/>
    <col min="8" max="8" width="11.5" customWidth="1"/>
    <col min="46" max="46" width="10.5" customWidth="1"/>
    <col min="47" max="47" width="11.6640625" customWidth="1"/>
  </cols>
  <sheetData>
    <row r="1" spans="1:48" s="30" customFormat="1" ht="12.75" customHeight="1">
      <c r="B1" s="8"/>
      <c r="C1" s="8"/>
      <c r="D1" s="9"/>
      <c r="E1" s="9"/>
      <c r="J1" s="8"/>
      <c r="K1" s="8"/>
      <c r="L1" s="8"/>
      <c r="M1" s="8"/>
      <c r="O1" s="8"/>
      <c r="P1" s="8"/>
      <c r="Q1" s="8"/>
      <c r="AT1" s="9"/>
      <c r="AU1" s="9"/>
      <c r="AV1" s="9"/>
    </row>
    <row r="2" spans="1:48" s="30" customFormat="1" ht="12.75" customHeight="1">
      <c r="B2" s="10"/>
      <c r="C2" s="10"/>
      <c r="D2" s="15" t="s">
        <v>112</v>
      </c>
      <c r="E2"/>
      <c r="J2" s="8"/>
      <c r="K2" s="10"/>
      <c r="L2" s="10"/>
      <c r="M2" s="10"/>
      <c r="O2" s="10"/>
      <c r="P2" s="8"/>
      <c r="Q2" s="10"/>
      <c r="R2" s="10"/>
      <c r="S2" s="11"/>
      <c r="T2" s="11"/>
      <c r="U2" s="8"/>
      <c r="V2" s="8"/>
      <c r="W2" s="8"/>
      <c r="X2" s="8"/>
      <c r="Y2" s="8"/>
      <c r="Z2" s="8"/>
      <c r="AA2" s="8"/>
      <c r="AB2" s="8"/>
      <c r="AC2" s="8"/>
      <c r="AD2" s="8"/>
      <c r="AT2" s="10"/>
      <c r="AU2" s="10"/>
      <c r="AV2" s="10"/>
    </row>
    <row r="3" spans="1:48" s="30" customFormat="1" ht="12.75" customHeight="1">
      <c r="A3" s="8" t="s">
        <v>86</v>
      </c>
      <c r="B3" s="8" t="s">
        <v>0</v>
      </c>
      <c r="C3" s="7"/>
      <c r="D3" s="15" t="s">
        <v>35</v>
      </c>
      <c r="E3" s="15" t="s">
        <v>36</v>
      </c>
      <c r="G3" s="8" t="s">
        <v>61</v>
      </c>
      <c r="I3" s="30">
        <v>1</v>
      </c>
      <c r="J3" s="7">
        <v>2</v>
      </c>
      <c r="K3" s="30">
        <v>3</v>
      </c>
      <c r="L3" s="7">
        <v>4</v>
      </c>
      <c r="M3" s="30">
        <v>5</v>
      </c>
      <c r="N3" s="7">
        <v>6</v>
      </c>
      <c r="O3" s="30">
        <v>7</v>
      </c>
      <c r="P3" s="7">
        <v>8</v>
      </c>
      <c r="Q3" s="30">
        <v>9</v>
      </c>
      <c r="R3" s="7">
        <v>10</v>
      </c>
      <c r="S3" s="30">
        <v>11</v>
      </c>
      <c r="T3" s="7">
        <v>12</v>
      </c>
      <c r="U3" s="30">
        <v>13</v>
      </c>
      <c r="V3" s="7">
        <v>14</v>
      </c>
      <c r="W3" s="30">
        <v>15</v>
      </c>
      <c r="X3" s="7">
        <v>16</v>
      </c>
      <c r="Y3" s="30">
        <v>17</v>
      </c>
      <c r="Z3" s="7">
        <v>18</v>
      </c>
      <c r="AA3" s="30">
        <v>19</v>
      </c>
      <c r="AB3" s="7">
        <v>20</v>
      </c>
      <c r="AC3" s="30">
        <v>21</v>
      </c>
      <c r="AD3" s="7">
        <v>22</v>
      </c>
      <c r="AE3" s="30">
        <v>23</v>
      </c>
      <c r="AF3" s="7">
        <v>26</v>
      </c>
      <c r="AG3" s="30">
        <v>27</v>
      </c>
      <c r="AH3" s="7">
        <v>28</v>
      </c>
      <c r="AI3" s="7">
        <v>29</v>
      </c>
      <c r="AJ3" s="7">
        <v>30</v>
      </c>
      <c r="AK3" s="7">
        <v>31</v>
      </c>
      <c r="AL3" s="7">
        <v>32</v>
      </c>
      <c r="AM3" s="7">
        <v>33</v>
      </c>
      <c r="AN3" s="7">
        <v>34</v>
      </c>
      <c r="AO3" s="7">
        <v>35</v>
      </c>
      <c r="AP3" s="7">
        <v>36</v>
      </c>
      <c r="AQ3" s="7">
        <v>37</v>
      </c>
      <c r="AR3" s="7">
        <v>38</v>
      </c>
      <c r="AT3" s="15" t="s">
        <v>53</v>
      </c>
      <c r="AU3" s="15" t="s">
        <v>74</v>
      </c>
      <c r="AV3" s="15" t="s">
        <v>54</v>
      </c>
    </row>
    <row r="4" spans="1:48" s="30" customFormat="1" ht="12.75" customHeight="1">
      <c r="A4" s="7"/>
      <c r="B4" s="7"/>
      <c r="C4" s="7"/>
      <c r="D4" s="8"/>
      <c r="E4" s="8"/>
      <c r="J4" s="7"/>
      <c r="L4" s="7"/>
      <c r="N4" s="7"/>
      <c r="P4" s="7"/>
      <c r="R4" s="7"/>
      <c r="T4" s="7"/>
      <c r="V4" s="7"/>
      <c r="X4" s="7"/>
      <c r="Z4" s="7"/>
      <c r="AB4" s="7"/>
      <c r="AD4" s="7"/>
      <c r="AF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T4" s="15"/>
      <c r="AU4" s="15" t="s">
        <v>64</v>
      </c>
      <c r="AV4"/>
    </row>
    <row r="5" spans="1:48" s="30" customFormat="1" ht="12.75" customHeight="1">
      <c r="A5" s="30">
        <v>1</v>
      </c>
      <c r="B5" s="7" t="s">
        <v>4</v>
      </c>
      <c r="C5" s="7"/>
      <c r="D5" s="5" t="s">
        <v>91</v>
      </c>
      <c r="E5" s="5" t="s">
        <v>91</v>
      </c>
      <c r="F5" s="7"/>
      <c r="G5" s="7">
        <v>1</v>
      </c>
      <c r="H5" s="7"/>
      <c r="I5" s="7">
        <v>0</v>
      </c>
      <c r="J5" s="7">
        <v>0</v>
      </c>
      <c r="K5" s="7">
        <v>1</v>
      </c>
      <c r="L5" s="7">
        <v>0</v>
      </c>
      <c r="M5" s="7">
        <v>0</v>
      </c>
      <c r="N5" s="14">
        <v>0</v>
      </c>
      <c r="O5" s="7">
        <v>0</v>
      </c>
      <c r="P5" s="14">
        <v>0</v>
      </c>
      <c r="Q5" s="14">
        <v>0</v>
      </c>
      <c r="R5" s="14">
        <v>1</v>
      </c>
      <c r="S5" s="14">
        <v>1</v>
      </c>
      <c r="T5" s="14">
        <v>1</v>
      </c>
      <c r="U5" s="14">
        <v>0</v>
      </c>
      <c r="V5" s="14">
        <v>0</v>
      </c>
      <c r="W5" s="14">
        <v>1</v>
      </c>
      <c r="X5" s="14">
        <v>0</v>
      </c>
      <c r="Y5" s="14">
        <v>0</v>
      </c>
      <c r="Z5" s="14">
        <v>0</v>
      </c>
      <c r="AA5" s="14">
        <v>0</v>
      </c>
      <c r="AB5" s="14">
        <v>1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30">
        <v>0</v>
      </c>
      <c r="AQ5" s="7">
        <v>0</v>
      </c>
      <c r="AR5" s="7">
        <v>0</v>
      </c>
      <c r="AS5" s="7"/>
      <c r="AT5" s="14">
        <f>IF(I5=1,1,0)</f>
        <v>0</v>
      </c>
      <c r="AU5" s="14">
        <f t="shared" ref="AU5:AU40" si="0">SUM(I5:AR5)-AT5</f>
        <v>6</v>
      </c>
      <c r="AV5" s="7">
        <f>IF(AU5=0,1,0)</f>
        <v>0</v>
      </c>
    </row>
    <row r="6" spans="1:48" s="30" customFormat="1" ht="12.75" customHeight="1">
      <c r="A6" s="30">
        <v>2</v>
      </c>
      <c r="B6" s="7" t="s">
        <v>5</v>
      </c>
      <c r="C6" s="7"/>
      <c r="D6" s="5" t="s">
        <v>91</v>
      </c>
      <c r="E6" s="5" t="s">
        <v>91</v>
      </c>
      <c r="F6" s="12"/>
      <c r="G6" s="30">
        <v>2</v>
      </c>
      <c r="I6" s="30">
        <v>0</v>
      </c>
      <c r="J6" s="30">
        <v>0</v>
      </c>
      <c r="K6" s="30">
        <v>1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14">
        <v>1</v>
      </c>
      <c r="S6" s="14">
        <v>1</v>
      </c>
      <c r="T6" s="14">
        <v>1</v>
      </c>
      <c r="U6" s="14">
        <v>0</v>
      </c>
      <c r="V6" s="14">
        <v>1</v>
      </c>
      <c r="W6" s="14">
        <v>1</v>
      </c>
      <c r="X6" s="14">
        <v>0</v>
      </c>
      <c r="Y6" s="14">
        <v>0</v>
      </c>
      <c r="Z6" s="14">
        <v>0</v>
      </c>
      <c r="AA6" s="14">
        <v>0</v>
      </c>
      <c r="AB6" s="14">
        <v>1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1</v>
      </c>
      <c r="AI6" s="14">
        <v>0</v>
      </c>
      <c r="AJ6" s="14">
        <v>1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30">
        <v>0</v>
      </c>
      <c r="AQ6" s="30">
        <v>1</v>
      </c>
      <c r="AR6" s="30">
        <v>0</v>
      </c>
      <c r="AS6" s="7"/>
      <c r="AT6" s="14">
        <f>IF(J6=1,1,0)</f>
        <v>0</v>
      </c>
      <c r="AU6" s="14">
        <f t="shared" si="0"/>
        <v>10</v>
      </c>
      <c r="AV6" s="7">
        <f t="shared" ref="AV6:AV40" si="1">IF(AU6=0,1,0)</f>
        <v>0</v>
      </c>
    </row>
    <row r="7" spans="1:48" s="30" customFormat="1" ht="12.75" customHeight="1">
      <c r="A7" s="30">
        <v>3</v>
      </c>
      <c r="B7" s="7" t="s">
        <v>6</v>
      </c>
      <c r="C7" s="7"/>
      <c r="D7" s="5" t="s">
        <v>91</v>
      </c>
      <c r="E7" s="5" t="s">
        <v>91</v>
      </c>
      <c r="F7" s="12"/>
      <c r="G7" s="7">
        <v>3</v>
      </c>
      <c r="H7" s="7"/>
      <c r="I7" s="30">
        <v>0</v>
      </c>
      <c r="J7" s="30">
        <v>0</v>
      </c>
      <c r="K7" s="30">
        <v>1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14">
        <v>1</v>
      </c>
      <c r="S7" s="14">
        <v>1</v>
      </c>
      <c r="T7" s="14">
        <v>1</v>
      </c>
      <c r="U7" s="14">
        <v>0</v>
      </c>
      <c r="V7" s="14">
        <v>0</v>
      </c>
      <c r="W7" s="14">
        <v>1</v>
      </c>
      <c r="X7" s="14">
        <v>0</v>
      </c>
      <c r="Y7" s="14">
        <v>0</v>
      </c>
      <c r="Z7" s="14">
        <v>0</v>
      </c>
      <c r="AA7" s="14">
        <v>0</v>
      </c>
      <c r="AB7" s="14">
        <v>1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1</v>
      </c>
      <c r="AO7" s="14">
        <v>0</v>
      </c>
      <c r="AP7" s="30">
        <v>0</v>
      </c>
      <c r="AQ7" s="30">
        <v>0</v>
      </c>
      <c r="AR7" s="30">
        <v>0</v>
      </c>
      <c r="AS7" s="7"/>
      <c r="AT7" s="14">
        <f>IF(K7=1,1,0)</f>
        <v>1</v>
      </c>
      <c r="AU7" s="14">
        <f t="shared" si="0"/>
        <v>6</v>
      </c>
      <c r="AV7" s="7">
        <f t="shared" si="1"/>
        <v>0</v>
      </c>
    </row>
    <row r="8" spans="1:48" s="42" customFormat="1" ht="12.75" customHeight="1">
      <c r="A8" s="29">
        <v>4</v>
      </c>
      <c r="B8" s="7" t="s">
        <v>8</v>
      </c>
      <c r="C8" s="7"/>
      <c r="D8" s="5" t="s">
        <v>91</v>
      </c>
      <c r="E8" s="5" t="s">
        <v>91</v>
      </c>
      <c r="F8" s="12"/>
      <c r="G8" s="42">
        <v>4</v>
      </c>
      <c r="I8" s="42">
        <v>0</v>
      </c>
      <c r="J8" s="42">
        <v>0</v>
      </c>
      <c r="K8" s="42">
        <v>1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14">
        <v>1</v>
      </c>
      <c r="S8" s="14">
        <v>1</v>
      </c>
      <c r="T8" s="14">
        <v>1</v>
      </c>
      <c r="U8" s="14">
        <v>0</v>
      </c>
      <c r="V8" s="14">
        <v>1</v>
      </c>
      <c r="W8" s="14">
        <v>1</v>
      </c>
      <c r="X8" s="14">
        <v>0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1</v>
      </c>
      <c r="AN8" s="14">
        <v>1</v>
      </c>
      <c r="AO8" s="14">
        <v>0</v>
      </c>
      <c r="AP8" s="42">
        <v>0</v>
      </c>
      <c r="AQ8" s="42">
        <v>0</v>
      </c>
      <c r="AR8" s="7">
        <v>0</v>
      </c>
      <c r="AS8" s="7"/>
      <c r="AT8" s="14">
        <f>IF(L8=1,1,0)</f>
        <v>0</v>
      </c>
      <c r="AU8" s="14">
        <f t="shared" si="0"/>
        <v>13</v>
      </c>
      <c r="AV8" s="7">
        <f t="shared" si="1"/>
        <v>0</v>
      </c>
    </row>
    <row r="9" spans="1:48" s="42" customFormat="1" ht="12.75" customHeight="1">
      <c r="A9" s="42">
        <v>5</v>
      </c>
      <c r="B9" t="s">
        <v>59</v>
      </c>
      <c r="C9" s="7"/>
      <c r="D9" s="5" t="s">
        <v>91</v>
      </c>
      <c r="E9" s="5" t="s">
        <v>91</v>
      </c>
      <c r="F9" s="12"/>
      <c r="G9" s="7">
        <v>5</v>
      </c>
      <c r="H9" s="7"/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14">
        <v>0</v>
      </c>
      <c r="S9" s="14">
        <v>0</v>
      </c>
      <c r="T9" s="14">
        <v>0</v>
      </c>
      <c r="U9" s="14">
        <v>0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0</v>
      </c>
      <c r="AC9" s="14">
        <v>1</v>
      </c>
      <c r="AD9" s="14">
        <v>1</v>
      </c>
      <c r="AE9" s="14">
        <v>0</v>
      </c>
      <c r="AF9" s="14">
        <v>1</v>
      </c>
      <c r="AG9" s="14">
        <v>1</v>
      </c>
      <c r="AH9" s="14">
        <v>0</v>
      </c>
      <c r="AI9" s="14">
        <v>0</v>
      </c>
      <c r="AJ9" s="14">
        <v>0</v>
      </c>
      <c r="AK9" s="14">
        <v>1</v>
      </c>
      <c r="AL9" s="14">
        <v>0</v>
      </c>
      <c r="AM9" s="14">
        <v>1</v>
      </c>
      <c r="AN9" s="14">
        <v>1</v>
      </c>
      <c r="AO9" s="14">
        <v>0</v>
      </c>
      <c r="AP9" s="42">
        <v>1</v>
      </c>
      <c r="AQ9" s="42">
        <v>0</v>
      </c>
      <c r="AR9" s="42">
        <v>0</v>
      </c>
      <c r="AS9" s="7"/>
      <c r="AT9" s="14">
        <f>IF(M9=1,1,0)</f>
        <v>0</v>
      </c>
      <c r="AU9" s="14">
        <f t="shared" si="0"/>
        <v>14</v>
      </c>
      <c r="AV9" s="7">
        <f t="shared" si="1"/>
        <v>0</v>
      </c>
    </row>
    <row r="10" spans="1:48" s="42" customFormat="1" ht="12.75" customHeight="1">
      <c r="A10" s="42">
        <v>6</v>
      </c>
      <c r="B10" s="7" t="s">
        <v>29</v>
      </c>
      <c r="C10" s="7"/>
      <c r="D10" s="2" t="s">
        <v>131</v>
      </c>
      <c r="E10" s="2" t="s">
        <v>131</v>
      </c>
      <c r="F10" s="12"/>
      <c r="G10" s="42">
        <v>6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1</v>
      </c>
      <c r="X10" s="14">
        <v>0</v>
      </c>
      <c r="Y10" s="14">
        <v>1</v>
      </c>
      <c r="Z10" s="14">
        <v>1</v>
      </c>
      <c r="AA10" s="14">
        <v>1</v>
      </c>
      <c r="AB10" s="14">
        <v>0</v>
      </c>
      <c r="AC10" s="14">
        <v>1</v>
      </c>
      <c r="AD10" s="14">
        <v>1</v>
      </c>
      <c r="AE10" s="14">
        <v>0</v>
      </c>
      <c r="AF10" s="14">
        <v>1</v>
      </c>
      <c r="AG10" s="14">
        <v>1</v>
      </c>
      <c r="AH10" s="14">
        <v>1</v>
      </c>
      <c r="AI10" s="14">
        <v>0</v>
      </c>
      <c r="AJ10" s="14">
        <v>0</v>
      </c>
      <c r="AK10" s="14">
        <v>1</v>
      </c>
      <c r="AL10" s="14">
        <v>0</v>
      </c>
      <c r="AM10" s="14">
        <v>1</v>
      </c>
      <c r="AN10" s="14">
        <v>1</v>
      </c>
      <c r="AO10" s="14">
        <v>0</v>
      </c>
      <c r="AP10" s="42">
        <v>0</v>
      </c>
      <c r="AQ10" s="42">
        <v>1</v>
      </c>
      <c r="AR10" s="42">
        <v>0</v>
      </c>
      <c r="AS10" s="7"/>
      <c r="AT10" s="14">
        <f>IF(N10=1,1,0)</f>
        <v>0</v>
      </c>
      <c r="AU10" s="14">
        <f t="shared" si="0"/>
        <v>13</v>
      </c>
      <c r="AV10" s="7">
        <f t="shared" si="1"/>
        <v>0</v>
      </c>
    </row>
    <row r="11" spans="1:48" s="42" customFormat="1" ht="12.75" customHeight="1">
      <c r="A11" s="42">
        <v>7</v>
      </c>
      <c r="B11" s="2" t="s">
        <v>90</v>
      </c>
      <c r="C11" s="7"/>
      <c r="D11" s="2" t="s">
        <v>91</v>
      </c>
      <c r="E11" s="25" t="s">
        <v>91</v>
      </c>
      <c r="F11" s="12"/>
      <c r="G11" s="7">
        <v>7</v>
      </c>
      <c r="H11" s="7"/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0</v>
      </c>
      <c r="Z11" s="14">
        <v>0</v>
      </c>
      <c r="AA11" s="14">
        <v>1</v>
      </c>
      <c r="AB11" s="14">
        <v>0</v>
      </c>
      <c r="AC11" s="14">
        <v>0</v>
      </c>
      <c r="AD11" s="14">
        <v>0</v>
      </c>
      <c r="AE11" s="14">
        <v>1</v>
      </c>
      <c r="AF11" s="14">
        <v>1</v>
      </c>
      <c r="AG11" s="14">
        <v>1</v>
      </c>
      <c r="AH11" s="14">
        <v>0</v>
      </c>
      <c r="AI11" s="14">
        <v>0</v>
      </c>
      <c r="AJ11" s="14">
        <v>0</v>
      </c>
      <c r="AK11" s="14">
        <v>1</v>
      </c>
      <c r="AL11" s="14">
        <v>0</v>
      </c>
      <c r="AM11" s="14">
        <v>0</v>
      </c>
      <c r="AN11" s="14">
        <v>0</v>
      </c>
      <c r="AO11" s="14">
        <v>0</v>
      </c>
      <c r="AP11" s="42">
        <v>0</v>
      </c>
      <c r="AQ11" s="42">
        <v>0</v>
      </c>
      <c r="AR11" s="42">
        <v>0</v>
      </c>
      <c r="AS11" s="7"/>
      <c r="AT11" s="14">
        <f>IF(O11=1,1,0)</f>
        <v>0</v>
      </c>
      <c r="AU11" s="14">
        <f t="shared" si="0"/>
        <v>6</v>
      </c>
      <c r="AV11" s="7">
        <f t="shared" si="1"/>
        <v>0</v>
      </c>
    </row>
    <row r="12" spans="1:48" s="42" customFormat="1" ht="12.75" customHeight="1">
      <c r="A12" s="42">
        <v>8</v>
      </c>
      <c r="B12" s="7" t="s">
        <v>121</v>
      </c>
      <c r="C12" s="7"/>
      <c r="D12" s="29" t="s">
        <v>136</v>
      </c>
      <c r="E12" s="29" t="s">
        <v>136</v>
      </c>
      <c r="F12" s="12"/>
      <c r="G12" s="42">
        <v>8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1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1</v>
      </c>
      <c r="AF12" s="14">
        <v>1</v>
      </c>
      <c r="AG12" s="14">
        <v>1</v>
      </c>
      <c r="AH12" s="14">
        <v>0</v>
      </c>
      <c r="AI12" s="14">
        <v>0</v>
      </c>
      <c r="AJ12" s="14">
        <v>0</v>
      </c>
      <c r="AK12" s="14">
        <v>1</v>
      </c>
      <c r="AL12" s="14">
        <v>0</v>
      </c>
      <c r="AM12" s="14">
        <v>0</v>
      </c>
      <c r="AN12" s="14">
        <v>0</v>
      </c>
      <c r="AO12" s="14">
        <v>0</v>
      </c>
      <c r="AP12" s="42">
        <v>0</v>
      </c>
      <c r="AQ12" s="42">
        <v>0</v>
      </c>
      <c r="AR12" s="42">
        <v>0</v>
      </c>
      <c r="AS12" s="7"/>
      <c r="AT12" s="14">
        <f>IF(P12=1,1,0)</f>
        <v>0</v>
      </c>
      <c r="AU12" s="14">
        <f t="shared" si="0"/>
        <v>5</v>
      </c>
      <c r="AV12" s="7">
        <f t="shared" si="1"/>
        <v>0</v>
      </c>
    </row>
    <row r="13" spans="1:48" s="42" customFormat="1" ht="12.75" customHeight="1">
      <c r="A13" s="42">
        <v>9</v>
      </c>
      <c r="B13" s="7" t="s">
        <v>122</v>
      </c>
      <c r="C13" s="7"/>
      <c r="D13" s="29" t="s">
        <v>136</v>
      </c>
      <c r="E13" s="29" t="s">
        <v>136</v>
      </c>
      <c r="F13" s="12"/>
      <c r="G13" s="7">
        <v>9</v>
      </c>
      <c r="H13" s="7"/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1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1</v>
      </c>
      <c r="AF13" s="14">
        <v>1</v>
      </c>
      <c r="AG13" s="14">
        <v>1</v>
      </c>
      <c r="AH13" s="14">
        <v>0</v>
      </c>
      <c r="AI13" s="14">
        <v>0</v>
      </c>
      <c r="AJ13" s="14">
        <v>0</v>
      </c>
      <c r="AK13" s="14">
        <v>1</v>
      </c>
      <c r="AL13" s="14">
        <v>0</v>
      </c>
      <c r="AM13" s="14">
        <v>0</v>
      </c>
      <c r="AN13" s="14">
        <v>0</v>
      </c>
      <c r="AO13" s="14">
        <v>0</v>
      </c>
      <c r="AP13" s="42">
        <v>0</v>
      </c>
      <c r="AQ13" s="42">
        <v>0</v>
      </c>
      <c r="AR13" s="7">
        <v>0</v>
      </c>
      <c r="AS13" s="7"/>
      <c r="AT13" s="14">
        <f>IF(Q13=1,1,0)</f>
        <v>0</v>
      </c>
      <c r="AU13" s="14">
        <f t="shared" si="0"/>
        <v>5</v>
      </c>
      <c r="AV13" s="7">
        <f t="shared" si="1"/>
        <v>0</v>
      </c>
    </row>
    <row r="14" spans="1:48" s="42" customFormat="1" ht="12.75" customHeight="1">
      <c r="A14" s="29">
        <v>10</v>
      </c>
      <c r="B14" s="66" t="s">
        <v>73</v>
      </c>
      <c r="C14" s="7"/>
      <c r="D14" s="5" t="s">
        <v>91</v>
      </c>
      <c r="E14" s="13" t="s">
        <v>91</v>
      </c>
      <c r="F14" s="12"/>
      <c r="G14" s="42">
        <v>10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1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42">
        <v>0</v>
      </c>
      <c r="AQ14" s="42">
        <v>0</v>
      </c>
      <c r="AR14" s="42">
        <v>0</v>
      </c>
      <c r="AS14" s="7"/>
      <c r="AT14" s="14">
        <f>IF(R14=1,1,0)</f>
        <v>0</v>
      </c>
      <c r="AU14" s="14">
        <f t="shared" si="0"/>
        <v>1</v>
      </c>
      <c r="AV14" s="7">
        <f t="shared" si="1"/>
        <v>0</v>
      </c>
    </row>
    <row r="15" spans="1:48" s="42" customFormat="1" ht="12.75" customHeight="1">
      <c r="A15" s="42">
        <v>11</v>
      </c>
      <c r="B15" s="57" t="s">
        <v>77</v>
      </c>
      <c r="C15" s="7"/>
      <c r="D15" s="5" t="s">
        <v>91</v>
      </c>
      <c r="E15" s="13" t="s">
        <v>91</v>
      </c>
      <c r="G15" s="42">
        <v>12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1</v>
      </c>
      <c r="AJ15" s="14">
        <v>1</v>
      </c>
      <c r="AK15" s="14">
        <v>1</v>
      </c>
      <c r="AL15" s="14">
        <v>0</v>
      </c>
      <c r="AM15" s="14">
        <v>1</v>
      </c>
      <c r="AN15" s="14">
        <v>1</v>
      </c>
      <c r="AO15" s="14">
        <v>1</v>
      </c>
      <c r="AP15" s="42">
        <v>1</v>
      </c>
      <c r="AQ15" s="42">
        <v>0</v>
      </c>
      <c r="AR15" s="42">
        <v>0</v>
      </c>
      <c r="AS15" s="7"/>
      <c r="AT15" s="14">
        <f>IF(S15=1,1,0)</f>
        <v>0</v>
      </c>
      <c r="AU15" s="14">
        <f t="shared" si="0"/>
        <v>7</v>
      </c>
      <c r="AV15" s="7">
        <f t="shared" si="1"/>
        <v>0</v>
      </c>
    </row>
    <row r="16" spans="1:48" s="42" customFormat="1" ht="12.75" customHeight="1">
      <c r="A16" s="42">
        <v>12</v>
      </c>
      <c r="B16" s="29" t="s">
        <v>114</v>
      </c>
      <c r="C16" s="7"/>
      <c r="D16" s="29" t="s">
        <v>134</v>
      </c>
      <c r="E16" s="13" t="s">
        <v>91</v>
      </c>
      <c r="G16" s="7">
        <v>13</v>
      </c>
      <c r="H16" s="7"/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1</v>
      </c>
      <c r="AJ16" s="14">
        <v>1</v>
      </c>
      <c r="AK16" s="14">
        <v>0</v>
      </c>
      <c r="AL16" s="14">
        <v>0</v>
      </c>
      <c r="AM16" s="14">
        <v>1</v>
      </c>
      <c r="AN16" s="14">
        <v>1</v>
      </c>
      <c r="AO16" s="14">
        <v>1</v>
      </c>
      <c r="AP16" s="42">
        <v>1</v>
      </c>
      <c r="AQ16" s="7">
        <v>0</v>
      </c>
      <c r="AR16" s="42">
        <v>0</v>
      </c>
      <c r="AS16" s="7"/>
      <c r="AT16" s="14">
        <f>IF(T16=1,1,0)</f>
        <v>0</v>
      </c>
      <c r="AU16" s="14">
        <f t="shared" si="0"/>
        <v>6</v>
      </c>
      <c r="AV16" s="7">
        <f t="shared" si="1"/>
        <v>0</v>
      </c>
    </row>
    <row r="17" spans="1:48" s="42" customFormat="1" ht="12.75" customHeight="1">
      <c r="A17" s="42">
        <v>13</v>
      </c>
      <c r="B17" s="29" t="s">
        <v>14</v>
      </c>
      <c r="D17" s="29" t="s">
        <v>135</v>
      </c>
      <c r="E17" s="13" t="s">
        <v>91</v>
      </c>
      <c r="G17" s="42">
        <v>16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0">
        <v>0</v>
      </c>
      <c r="S17" s="40">
        <v>0</v>
      </c>
      <c r="T17" s="40">
        <v>0</v>
      </c>
      <c r="U17" s="40">
        <v>1</v>
      </c>
      <c r="V17" s="40">
        <v>0</v>
      </c>
      <c r="W17" s="40">
        <v>1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1</v>
      </c>
      <c r="AJ17" s="40">
        <v>1</v>
      </c>
      <c r="AK17" s="40">
        <v>0</v>
      </c>
      <c r="AL17" s="40">
        <v>1</v>
      </c>
      <c r="AM17" s="40">
        <v>1</v>
      </c>
      <c r="AN17" s="40">
        <v>1</v>
      </c>
      <c r="AO17" s="40">
        <v>1</v>
      </c>
      <c r="AP17" s="40">
        <v>1</v>
      </c>
      <c r="AQ17" s="40">
        <v>1</v>
      </c>
      <c r="AR17" s="40">
        <v>1</v>
      </c>
      <c r="AT17" s="14">
        <f>IF(U17=1,1,0)</f>
        <v>1</v>
      </c>
      <c r="AU17" s="14">
        <f t="shared" si="0"/>
        <v>11</v>
      </c>
      <c r="AV17" s="7">
        <f t="shared" si="1"/>
        <v>0</v>
      </c>
    </row>
    <row r="18" spans="1:48" s="42" customFormat="1" ht="12.75" customHeight="1">
      <c r="A18" s="42">
        <v>14</v>
      </c>
      <c r="B18" s="3" t="s">
        <v>58</v>
      </c>
      <c r="D18" s="29" t="s">
        <v>91</v>
      </c>
      <c r="E18" s="13" t="s">
        <v>91</v>
      </c>
      <c r="G18" s="42">
        <v>17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0">
        <v>0</v>
      </c>
      <c r="S18" s="40">
        <v>0</v>
      </c>
      <c r="T18" s="40">
        <v>0</v>
      </c>
      <c r="U18" s="40">
        <v>1</v>
      </c>
      <c r="V18" s="40">
        <v>0</v>
      </c>
      <c r="W18" s="40">
        <v>1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2">
        <v>0</v>
      </c>
      <c r="AQ18" s="42">
        <v>0</v>
      </c>
      <c r="AR18" s="42">
        <v>0</v>
      </c>
      <c r="AT18" s="14">
        <f>IF(V18=1,1,0)</f>
        <v>0</v>
      </c>
      <c r="AU18" s="14">
        <f t="shared" si="0"/>
        <v>2</v>
      </c>
      <c r="AV18" s="7">
        <f t="shared" si="1"/>
        <v>0</v>
      </c>
    </row>
    <row r="19" spans="1:48" s="42" customFormat="1" ht="12.75" customHeight="1">
      <c r="A19" s="42">
        <v>15</v>
      </c>
      <c r="B19" s="7" t="s">
        <v>7</v>
      </c>
      <c r="C19" s="7"/>
      <c r="D19" s="5" t="s">
        <v>91</v>
      </c>
      <c r="E19" s="13" t="s">
        <v>91</v>
      </c>
      <c r="F19" s="12"/>
      <c r="G19" s="42">
        <v>18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1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1</v>
      </c>
      <c r="AI19" s="14">
        <v>1</v>
      </c>
      <c r="AJ19" s="14">
        <v>1</v>
      </c>
      <c r="AK19" s="14">
        <v>0</v>
      </c>
      <c r="AL19" s="14">
        <v>1</v>
      </c>
      <c r="AM19" s="14">
        <v>1</v>
      </c>
      <c r="AN19" s="14">
        <v>1</v>
      </c>
      <c r="AO19" s="14">
        <v>1</v>
      </c>
      <c r="AP19" s="42">
        <v>1</v>
      </c>
      <c r="AQ19" s="7">
        <v>1</v>
      </c>
      <c r="AR19" s="42">
        <v>1</v>
      </c>
      <c r="AS19" s="7"/>
      <c r="AT19" s="14">
        <f>IF(W19=1,1,0)</f>
        <v>1</v>
      </c>
      <c r="AU19" s="14">
        <f t="shared" si="0"/>
        <v>11</v>
      </c>
      <c r="AV19" s="7">
        <f t="shared" si="1"/>
        <v>0</v>
      </c>
    </row>
    <row r="20" spans="1:48" s="42" customFormat="1" ht="12.75" customHeight="1">
      <c r="A20" s="42">
        <v>16</v>
      </c>
      <c r="B20" s="29" t="s">
        <v>123</v>
      </c>
      <c r="C20" s="7"/>
      <c r="D20" s="2" t="s">
        <v>113</v>
      </c>
      <c r="E20" s="2" t="s">
        <v>113</v>
      </c>
      <c r="F20" s="12"/>
      <c r="G20" s="7">
        <v>19</v>
      </c>
      <c r="H20" s="7"/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42">
        <v>0</v>
      </c>
      <c r="AQ20" s="7">
        <v>0</v>
      </c>
      <c r="AR20" s="42">
        <v>0</v>
      </c>
      <c r="AS20" s="7"/>
      <c r="AT20" s="14">
        <f>IF(X20=1,1,0)</f>
        <v>0</v>
      </c>
      <c r="AU20" s="14">
        <f t="shared" si="0"/>
        <v>0</v>
      </c>
      <c r="AV20" s="7">
        <f t="shared" si="1"/>
        <v>1</v>
      </c>
    </row>
    <row r="21" spans="1:48" s="42" customFormat="1" ht="12.75" customHeight="1">
      <c r="A21" s="42">
        <v>17</v>
      </c>
      <c r="B21" s="39" t="s">
        <v>19</v>
      </c>
      <c r="C21" s="39"/>
      <c r="D21" s="29" t="s">
        <v>136</v>
      </c>
      <c r="E21" s="29" t="s">
        <v>136</v>
      </c>
      <c r="G21" s="42">
        <v>20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2">
        <v>0</v>
      </c>
      <c r="AQ21" s="42">
        <v>0</v>
      </c>
      <c r="AR21" s="42">
        <v>0</v>
      </c>
      <c r="AT21" s="14">
        <f>IF(Y21=1,1,0)</f>
        <v>0</v>
      </c>
      <c r="AU21" s="14">
        <f t="shared" si="0"/>
        <v>0</v>
      </c>
      <c r="AV21" s="7">
        <f t="shared" si="1"/>
        <v>1</v>
      </c>
    </row>
    <row r="22" spans="1:48" s="42" customFormat="1" ht="12.75" customHeight="1">
      <c r="A22" s="42">
        <v>18</v>
      </c>
      <c r="B22" s="29" t="s">
        <v>124</v>
      </c>
      <c r="C22" s="7"/>
      <c r="D22" s="29" t="s">
        <v>136</v>
      </c>
      <c r="E22" s="29" t="s">
        <v>136</v>
      </c>
      <c r="F22" s="12"/>
      <c r="G22" s="7">
        <v>21</v>
      </c>
      <c r="H22" s="7"/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42">
        <v>0</v>
      </c>
      <c r="AQ22" s="7">
        <v>0</v>
      </c>
      <c r="AR22" s="42">
        <v>0</v>
      </c>
      <c r="AS22" s="7"/>
      <c r="AT22" s="14">
        <f>IF(Z22=1,1,0)</f>
        <v>0</v>
      </c>
      <c r="AU22" s="14">
        <f t="shared" si="0"/>
        <v>0</v>
      </c>
      <c r="AV22" s="7">
        <f t="shared" si="1"/>
        <v>1</v>
      </c>
    </row>
    <row r="23" spans="1:48" s="42" customFormat="1" ht="12.75" customHeight="1">
      <c r="A23" s="42">
        <v>19</v>
      </c>
      <c r="B23" s="7" t="s">
        <v>12</v>
      </c>
      <c r="C23" s="7"/>
      <c r="D23" s="29" t="s">
        <v>136</v>
      </c>
      <c r="E23" s="29" t="s">
        <v>136</v>
      </c>
      <c r="F23" s="12"/>
      <c r="G23" s="42">
        <v>22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1</v>
      </c>
      <c r="AI23" s="14">
        <v>1</v>
      </c>
      <c r="AJ23" s="14">
        <v>1</v>
      </c>
      <c r="AK23" s="14">
        <v>1</v>
      </c>
      <c r="AL23" s="14">
        <v>1</v>
      </c>
      <c r="AM23" s="14">
        <v>1</v>
      </c>
      <c r="AN23" s="14">
        <v>1</v>
      </c>
      <c r="AO23" s="42">
        <v>0</v>
      </c>
      <c r="AP23" s="42">
        <v>1</v>
      </c>
      <c r="AQ23" s="7">
        <v>0</v>
      </c>
      <c r="AR23" s="42">
        <v>0</v>
      </c>
      <c r="AS23" s="7"/>
      <c r="AT23" s="14">
        <f>IF(AA23=1,1,0)</f>
        <v>0</v>
      </c>
      <c r="AU23" s="14">
        <f t="shared" si="0"/>
        <v>8</v>
      </c>
      <c r="AV23" s="7">
        <f t="shared" si="1"/>
        <v>0</v>
      </c>
    </row>
    <row r="24" spans="1:48" s="42" customFormat="1" ht="12.75" customHeight="1">
      <c r="A24" s="42">
        <v>20</v>
      </c>
      <c r="B24" s="7" t="s">
        <v>13</v>
      </c>
      <c r="C24" s="7"/>
      <c r="D24" s="29" t="s">
        <v>136</v>
      </c>
      <c r="E24" s="29" t="s">
        <v>136</v>
      </c>
      <c r="F24" s="12"/>
      <c r="G24" s="7">
        <v>23</v>
      </c>
      <c r="H24" s="7"/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42">
        <v>0</v>
      </c>
      <c r="AP24" s="42">
        <v>0</v>
      </c>
      <c r="AQ24" s="7">
        <v>0</v>
      </c>
      <c r="AR24" s="42">
        <v>0</v>
      </c>
      <c r="AS24" s="13"/>
      <c r="AT24" s="14">
        <f>IF(AB24=1,1,0)</f>
        <v>0</v>
      </c>
      <c r="AU24" s="14">
        <f t="shared" si="0"/>
        <v>0</v>
      </c>
      <c r="AV24" s="7">
        <f t="shared" si="1"/>
        <v>1</v>
      </c>
    </row>
    <row r="25" spans="1:48" s="42" customFormat="1" ht="12.75" customHeight="1">
      <c r="A25" s="42">
        <v>21</v>
      </c>
      <c r="B25" s="29" t="s">
        <v>125</v>
      </c>
      <c r="C25" s="7"/>
      <c r="D25" s="29" t="s">
        <v>136</v>
      </c>
      <c r="E25" s="29" t="s">
        <v>136</v>
      </c>
      <c r="F25" s="12"/>
      <c r="G25" s="42">
        <v>24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42">
        <v>0</v>
      </c>
      <c r="AP25" s="42">
        <v>0</v>
      </c>
      <c r="AQ25" s="7">
        <v>0</v>
      </c>
      <c r="AR25" s="42">
        <v>0</v>
      </c>
      <c r="AS25" s="7"/>
      <c r="AT25" s="14">
        <f>IF(AC25=1,1,0)</f>
        <v>0</v>
      </c>
      <c r="AU25" s="14">
        <f t="shared" si="0"/>
        <v>0</v>
      </c>
      <c r="AV25" s="7">
        <f t="shared" si="1"/>
        <v>1</v>
      </c>
    </row>
    <row r="26" spans="1:48" s="42" customFormat="1" ht="12.75" customHeight="1">
      <c r="A26" s="42">
        <v>22</v>
      </c>
      <c r="B26" s="7" t="s">
        <v>18</v>
      </c>
      <c r="C26" s="7"/>
      <c r="D26" s="29" t="s">
        <v>136</v>
      </c>
      <c r="E26" s="29" t="s">
        <v>136</v>
      </c>
      <c r="G26" s="7">
        <v>25</v>
      </c>
      <c r="H26" s="7"/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1</v>
      </c>
      <c r="AI26" s="14">
        <v>1</v>
      </c>
      <c r="AJ26" s="14">
        <v>1</v>
      </c>
      <c r="AK26" s="14">
        <v>1</v>
      </c>
      <c r="AL26" s="14">
        <v>1</v>
      </c>
      <c r="AM26" s="14">
        <v>1</v>
      </c>
      <c r="AN26" s="14">
        <v>1</v>
      </c>
      <c r="AO26" s="42">
        <v>0</v>
      </c>
      <c r="AP26" s="42">
        <v>1</v>
      </c>
      <c r="AQ26" s="7">
        <v>0</v>
      </c>
      <c r="AR26" s="42">
        <v>0</v>
      </c>
      <c r="AS26" s="7"/>
      <c r="AT26" s="14">
        <f>IF(AD26=1,1,0)</f>
        <v>0</v>
      </c>
      <c r="AU26" s="14">
        <f t="shared" si="0"/>
        <v>8</v>
      </c>
      <c r="AV26" s="7">
        <f t="shared" si="1"/>
        <v>0</v>
      </c>
    </row>
    <row r="27" spans="1:48" s="42" customFormat="1" ht="12.75" customHeight="1">
      <c r="A27" s="42">
        <v>23</v>
      </c>
      <c r="B27" s="7" t="s">
        <v>28</v>
      </c>
      <c r="C27" s="7"/>
      <c r="D27" s="29" t="s">
        <v>136</v>
      </c>
      <c r="E27" s="29" t="s">
        <v>136</v>
      </c>
      <c r="F27" s="12"/>
      <c r="G27" s="42">
        <v>26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42">
        <v>0</v>
      </c>
      <c r="AP27" s="42">
        <v>0</v>
      </c>
      <c r="AQ27" s="7">
        <v>0</v>
      </c>
      <c r="AR27" s="42">
        <v>0</v>
      </c>
      <c r="AS27" s="7"/>
      <c r="AT27" s="14">
        <f>IF(AE27=1,1,0)</f>
        <v>0</v>
      </c>
      <c r="AU27" s="14">
        <f t="shared" si="0"/>
        <v>0</v>
      </c>
      <c r="AV27" s="7">
        <f t="shared" si="1"/>
        <v>1</v>
      </c>
    </row>
    <row r="28" spans="1:48" s="29" customFormat="1" ht="12.75" customHeight="1">
      <c r="A28" s="29">
        <v>26</v>
      </c>
      <c r="B28" s="29" t="s">
        <v>11</v>
      </c>
      <c r="D28" s="2" t="s">
        <v>113</v>
      </c>
      <c r="E28" s="2" t="s">
        <v>113</v>
      </c>
      <c r="G28" s="29">
        <v>29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4">
        <v>0</v>
      </c>
      <c r="T28" s="24">
        <v>0</v>
      </c>
      <c r="U28" s="24">
        <v>0</v>
      </c>
      <c r="V28" s="24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1</v>
      </c>
      <c r="AI28" s="29">
        <v>1</v>
      </c>
      <c r="AJ28" s="29">
        <v>1</v>
      </c>
      <c r="AK28" s="29">
        <v>1</v>
      </c>
      <c r="AL28" s="29">
        <v>1</v>
      </c>
      <c r="AM28" s="29">
        <v>1</v>
      </c>
      <c r="AN28" s="24">
        <v>1</v>
      </c>
      <c r="AO28" s="24">
        <v>1</v>
      </c>
      <c r="AP28" s="24">
        <v>1</v>
      </c>
      <c r="AQ28" s="24">
        <v>1</v>
      </c>
      <c r="AR28" s="24">
        <v>1</v>
      </c>
      <c r="AT28" s="14">
        <f>IF(AF28=1,1,0)</f>
        <v>0</v>
      </c>
      <c r="AU28" s="14">
        <f t="shared" si="0"/>
        <v>11</v>
      </c>
      <c r="AV28" s="7">
        <f t="shared" si="1"/>
        <v>0</v>
      </c>
    </row>
    <row r="29" spans="1:48" s="42" customFormat="1" ht="12.75" customHeight="1">
      <c r="A29" s="29">
        <v>27</v>
      </c>
      <c r="B29" s="7" t="s">
        <v>15</v>
      </c>
      <c r="C29" s="7"/>
      <c r="D29" s="2" t="s">
        <v>113</v>
      </c>
      <c r="E29" s="2" t="s">
        <v>113</v>
      </c>
      <c r="F29" s="12"/>
      <c r="G29" s="42">
        <v>30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14">
        <v>0</v>
      </c>
      <c r="T29" s="14">
        <v>0</v>
      </c>
      <c r="U29" s="14">
        <v>0</v>
      </c>
      <c r="V29" s="14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1</v>
      </c>
      <c r="AJ29" s="42">
        <v>1</v>
      </c>
      <c r="AK29" s="42">
        <v>1</v>
      </c>
      <c r="AL29" s="42">
        <v>1</v>
      </c>
      <c r="AM29" s="42">
        <v>1</v>
      </c>
      <c r="AN29" s="14">
        <v>1</v>
      </c>
      <c r="AO29" s="42">
        <v>1</v>
      </c>
      <c r="AP29" s="42">
        <v>1</v>
      </c>
      <c r="AQ29" s="7">
        <v>1</v>
      </c>
      <c r="AR29" s="42">
        <v>1</v>
      </c>
      <c r="AS29" s="7"/>
      <c r="AT29" s="14">
        <f>IF(AG29=1,1,0)</f>
        <v>0</v>
      </c>
      <c r="AU29" s="14">
        <f t="shared" si="0"/>
        <v>11</v>
      </c>
      <c r="AV29" s="7">
        <f t="shared" si="1"/>
        <v>0</v>
      </c>
    </row>
    <row r="30" spans="1:48" s="42" customFormat="1" ht="12.75" customHeight="1">
      <c r="A30" s="42">
        <v>28</v>
      </c>
      <c r="B30" s="7" t="s">
        <v>16</v>
      </c>
      <c r="C30" s="7"/>
      <c r="D30" s="2" t="s">
        <v>113</v>
      </c>
      <c r="E30" s="2" t="s">
        <v>113</v>
      </c>
      <c r="F30" s="12"/>
      <c r="G30" s="7">
        <v>31</v>
      </c>
      <c r="H30" s="7"/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14">
        <v>0</v>
      </c>
      <c r="T30" s="14">
        <v>0</v>
      </c>
      <c r="U30" s="14">
        <v>0</v>
      </c>
      <c r="V30" s="14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1</v>
      </c>
      <c r="AI30" s="42">
        <v>1</v>
      </c>
      <c r="AJ30" s="42">
        <v>0</v>
      </c>
      <c r="AK30" s="42">
        <v>1</v>
      </c>
      <c r="AL30" s="42">
        <v>0</v>
      </c>
      <c r="AM30" s="42">
        <v>1</v>
      </c>
      <c r="AN30" s="14">
        <v>1</v>
      </c>
      <c r="AO30" s="42">
        <v>1</v>
      </c>
      <c r="AP30" s="42">
        <v>1</v>
      </c>
      <c r="AQ30" s="42">
        <v>1</v>
      </c>
      <c r="AR30" s="42">
        <v>0</v>
      </c>
      <c r="AS30" s="7"/>
      <c r="AT30" s="14">
        <f>IF(AH30=1,1,0)</f>
        <v>1</v>
      </c>
      <c r="AU30" s="14">
        <f t="shared" si="0"/>
        <v>7</v>
      </c>
      <c r="AV30" s="7">
        <f t="shared" si="1"/>
        <v>0</v>
      </c>
    </row>
    <row r="31" spans="1:48" s="42" customFormat="1" ht="12.75" customHeight="1">
      <c r="A31" s="42">
        <v>29</v>
      </c>
      <c r="B31" s="7" t="s">
        <v>9</v>
      </c>
      <c r="C31" s="7"/>
      <c r="D31" s="2" t="s">
        <v>135</v>
      </c>
      <c r="E31" s="13" t="s">
        <v>91</v>
      </c>
      <c r="F31" s="12"/>
      <c r="G31" s="42">
        <v>32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14">
        <v>0</v>
      </c>
      <c r="T31" s="14">
        <v>0</v>
      </c>
      <c r="U31" s="14">
        <v>0</v>
      </c>
      <c r="V31" s="14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1</v>
      </c>
      <c r="AJ31" s="42">
        <v>1</v>
      </c>
      <c r="AK31" s="42">
        <v>0</v>
      </c>
      <c r="AL31" s="42">
        <v>0</v>
      </c>
      <c r="AM31" s="42">
        <v>0</v>
      </c>
      <c r="AN31" s="14">
        <v>0</v>
      </c>
      <c r="AO31" s="14">
        <v>0</v>
      </c>
      <c r="AP31" s="14">
        <v>0</v>
      </c>
      <c r="AQ31" s="14">
        <v>1</v>
      </c>
      <c r="AR31" s="42">
        <v>0</v>
      </c>
      <c r="AS31" s="7"/>
      <c r="AT31" s="14">
        <f>IF(AI31=1,1,0)</f>
        <v>1</v>
      </c>
      <c r="AU31" s="14">
        <f t="shared" si="0"/>
        <v>2</v>
      </c>
      <c r="AV31" s="7">
        <f t="shared" si="1"/>
        <v>0</v>
      </c>
    </row>
    <row r="32" spans="1:48" s="42" customFormat="1" ht="12.75" customHeight="1">
      <c r="A32" s="42">
        <v>30</v>
      </c>
      <c r="B32" s="30" t="s">
        <v>118</v>
      </c>
      <c r="C32" s="13"/>
      <c r="D32" s="2" t="s">
        <v>135</v>
      </c>
      <c r="E32" s="13" t="s">
        <v>91</v>
      </c>
      <c r="F32" s="12"/>
      <c r="G32" s="7">
        <v>33</v>
      </c>
      <c r="H32" s="7"/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14">
        <v>0</v>
      </c>
      <c r="T32" s="14">
        <v>0</v>
      </c>
      <c r="U32" s="14">
        <v>0</v>
      </c>
      <c r="V32" s="14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1</v>
      </c>
      <c r="AK32" s="42">
        <v>0</v>
      </c>
      <c r="AL32" s="42">
        <v>0</v>
      </c>
      <c r="AM32" s="42">
        <v>0</v>
      </c>
      <c r="AN32" s="14">
        <v>0</v>
      </c>
      <c r="AO32" s="14">
        <v>0</v>
      </c>
      <c r="AP32" s="14">
        <v>0</v>
      </c>
      <c r="AQ32" s="14">
        <v>1</v>
      </c>
      <c r="AR32" s="42">
        <v>0</v>
      </c>
      <c r="AS32" s="7"/>
      <c r="AT32" s="14">
        <f>IF(AJ32=1,1,0)</f>
        <v>1</v>
      </c>
      <c r="AU32" s="14">
        <f t="shared" si="0"/>
        <v>1</v>
      </c>
      <c r="AV32" s="7">
        <f t="shared" si="1"/>
        <v>0</v>
      </c>
    </row>
    <row r="33" spans="1:48" s="42" customFormat="1" ht="12.75" customHeight="1">
      <c r="A33" s="42">
        <v>31</v>
      </c>
      <c r="B33" s="7" t="s">
        <v>25</v>
      </c>
      <c r="C33" s="7"/>
      <c r="D33" s="2" t="s">
        <v>113</v>
      </c>
      <c r="E33" s="2" t="s">
        <v>113</v>
      </c>
      <c r="F33" s="12"/>
      <c r="G33" s="42">
        <v>34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14">
        <v>0</v>
      </c>
      <c r="T33" s="14">
        <v>0</v>
      </c>
      <c r="U33" s="14">
        <v>0</v>
      </c>
      <c r="V33" s="14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14">
        <v>0</v>
      </c>
      <c r="AP33" s="14">
        <v>0</v>
      </c>
      <c r="AQ33" s="14">
        <v>0</v>
      </c>
      <c r="AR33" s="42">
        <v>0</v>
      </c>
      <c r="AS33" s="7"/>
      <c r="AT33" s="14">
        <f>IF(AK33=1,1,0)</f>
        <v>0</v>
      </c>
      <c r="AU33" s="14">
        <f t="shared" si="0"/>
        <v>0</v>
      </c>
      <c r="AV33" s="7">
        <f t="shared" si="1"/>
        <v>1</v>
      </c>
    </row>
    <row r="34" spans="1:48" s="42" customFormat="1" ht="12.75" customHeight="1">
      <c r="A34" s="42">
        <v>32</v>
      </c>
      <c r="B34" s="7" t="s">
        <v>21</v>
      </c>
      <c r="C34" s="7"/>
      <c r="D34" s="2" t="s">
        <v>113</v>
      </c>
      <c r="E34" s="2" t="s">
        <v>113</v>
      </c>
      <c r="F34" s="12"/>
      <c r="G34" s="7">
        <v>35</v>
      </c>
      <c r="H34" s="7"/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14">
        <v>0</v>
      </c>
      <c r="T34" s="14">
        <v>0</v>
      </c>
      <c r="U34" s="14">
        <v>0</v>
      </c>
      <c r="V34" s="14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14">
        <v>0</v>
      </c>
      <c r="AO34" s="42">
        <v>0</v>
      </c>
      <c r="AP34" s="42">
        <v>0</v>
      </c>
      <c r="AQ34" s="42">
        <v>0</v>
      </c>
      <c r="AR34" s="42">
        <v>0</v>
      </c>
      <c r="AS34" s="7"/>
      <c r="AT34" s="14">
        <f>IF(AL34=1,1,0)</f>
        <v>0</v>
      </c>
      <c r="AU34" s="14">
        <f t="shared" si="0"/>
        <v>0</v>
      </c>
      <c r="AV34" s="7">
        <f t="shared" si="1"/>
        <v>1</v>
      </c>
    </row>
    <row r="35" spans="1:48" s="42" customFormat="1" ht="12.75" customHeight="1">
      <c r="A35" s="42">
        <v>33</v>
      </c>
      <c r="B35" s="7" t="s">
        <v>22</v>
      </c>
      <c r="C35" s="7"/>
      <c r="D35" s="2" t="s">
        <v>113</v>
      </c>
      <c r="E35" s="2" t="s">
        <v>113</v>
      </c>
      <c r="F35" s="12"/>
      <c r="G35" s="42">
        <v>36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14">
        <v>0</v>
      </c>
      <c r="T35" s="14">
        <v>0</v>
      </c>
      <c r="U35" s="14">
        <v>0</v>
      </c>
      <c r="V35" s="14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14">
        <v>0</v>
      </c>
      <c r="AO35" s="42">
        <v>0</v>
      </c>
      <c r="AP35" s="42">
        <v>0</v>
      </c>
      <c r="AQ35" s="42">
        <v>0</v>
      </c>
      <c r="AR35" s="42">
        <v>0</v>
      </c>
      <c r="AS35" s="13"/>
      <c r="AT35" s="14">
        <f>IF(AM35=1,1,0)</f>
        <v>0</v>
      </c>
      <c r="AU35" s="14">
        <f t="shared" si="0"/>
        <v>0</v>
      </c>
      <c r="AV35" s="7">
        <f t="shared" si="1"/>
        <v>1</v>
      </c>
    </row>
    <row r="36" spans="1:48" s="42" customFormat="1" ht="12.75" customHeight="1">
      <c r="A36" s="42">
        <v>34</v>
      </c>
      <c r="B36" s="7" t="s">
        <v>23</v>
      </c>
      <c r="C36" s="7"/>
      <c r="D36" s="2" t="s">
        <v>113</v>
      </c>
      <c r="E36" s="2" t="s">
        <v>113</v>
      </c>
      <c r="F36" s="12"/>
      <c r="G36" s="7">
        <v>37</v>
      </c>
      <c r="H36" s="7"/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14">
        <v>0</v>
      </c>
      <c r="T36" s="14">
        <v>0</v>
      </c>
      <c r="U36" s="14">
        <v>0</v>
      </c>
      <c r="V36" s="14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3"/>
      <c r="AT36" s="14">
        <f>IF(AN36=1,1,0)</f>
        <v>0</v>
      </c>
      <c r="AU36" s="14">
        <f t="shared" si="0"/>
        <v>0</v>
      </c>
      <c r="AV36" s="7">
        <f t="shared" si="1"/>
        <v>1</v>
      </c>
    </row>
    <row r="37" spans="1:48" s="42" customFormat="1" ht="12.75" customHeight="1">
      <c r="A37" s="42">
        <v>35</v>
      </c>
      <c r="B37" s="29" t="s">
        <v>127</v>
      </c>
      <c r="C37" s="7"/>
      <c r="D37" s="2" t="s">
        <v>113</v>
      </c>
      <c r="E37" s="2" t="s">
        <v>113</v>
      </c>
      <c r="F37" s="12"/>
      <c r="G37" s="42">
        <v>38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14">
        <v>0</v>
      </c>
      <c r="T37" s="14">
        <v>0</v>
      </c>
      <c r="U37" s="14">
        <v>0</v>
      </c>
      <c r="V37" s="14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1</v>
      </c>
      <c r="AK37" s="42">
        <v>0</v>
      </c>
      <c r="AL37" s="42">
        <v>0</v>
      </c>
      <c r="AM37" s="42">
        <v>0</v>
      </c>
      <c r="AN37" s="14">
        <v>0</v>
      </c>
      <c r="AO37" s="14">
        <v>0</v>
      </c>
      <c r="AP37" s="14">
        <v>0</v>
      </c>
      <c r="AQ37" s="14">
        <v>0</v>
      </c>
      <c r="AR37" s="42">
        <v>1</v>
      </c>
      <c r="AS37" s="7"/>
      <c r="AT37" s="14">
        <f>IF(AO37=1,1,0)</f>
        <v>0</v>
      </c>
      <c r="AU37" s="14">
        <f t="shared" si="0"/>
        <v>2</v>
      </c>
      <c r="AV37" s="7">
        <f t="shared" si="1"/>
        <v>0</v>
      </c>
    </row>
    <row r="38" spans="1:48" s="42" customFormat="1" ht="12.75" customHeight="1">
      <c r="A38" s="42">
        <v>36</v>
      </c>
      <c r="B38" s="7" t="s">
        <v>26</v>
      </c>
      <c r="C38" s="7"/>
      <c r="D38" s="2" t="s">
        <v>113</v>
      </c>
      <c r="E38" s="2" t="s">
        <v>113</v>
      </c>
      <c r="F38" s="12"/>
      <c r="G38" s="7">
        <v>39</v>
      </c>
      <c r="H38" s="7"/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14">
        <v>0</v>
      </c>
      <c r="T38" s="14">
        <v>0</v>
      </c>
      <c r="U38" s="14">
        <v>0</v>
      </c>
      <c r="V38" s="14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14">
        <v>0</v>
      </c>
      <c r="AO38" s="42">
        <v>0</v>
      </c>
      <c r="AP38" s="14">
        <v>0</v>
      </c>
      <c r="AQ38" s="42">
        <v>0</v>
      </c>
      <c r="AR38" s="42">
        <v>0</v>
      </c>
      <c r="AS38" s="7"/>
      <c r="AT38" s="14">
        <f>IF(AP38=1,1,0)</f>
        <v>0</v>
      </c>
      <c r="AU38" s="14">
        <f t="shared" si="0"/>
        <v>0</v>
      </c>
      <c r="AV38" s="7">
        <f t="shared" si="1"/>
        <v>1</v>
      </c>
    </row>
    <row r="39" spans="1:48" s="37" customFormat="1" ht="12.75" customHeight="1">
      <c r="A39" s="37">
        <v>37</v>
      </c>
      <c r="B39" s="7" t="s">
        <v>27</v>
      </c>
      <c r="C39" s="7"/>
      <c r="D39" s="2" t="s">
        <v>113</v>
      </c>
      <c r="E39" s="2" t="s">
        <v>113</v>
      </c>
      <c r="F39" s="12"/>
      <c r="G39" s="37">
        <v>40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14">
        <v>0</v>
      </c>
      <c r="T39" s="14">
        <v>0</v>
      </c>
      <c r="U39" s="14">
        <v>0</v>
      </c>
      <c r="V39" s="14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14">
        <v>0</v>
      </c>
      <c r="AO39" s="37">
        <v>0</v>
      </c>
      <c r="AP39" s="14">
        <v>0</v>
      </c>
      <c r="AQ39" s="37">
        <v>0</v>
      </c>
      <c r="AR39" s="37">
        <v>0</v>
      </c>
      <c r="AS39" s="5"/>
      <c r="AT39" s="14">
        <f>IF(AQ39=1,1,0)</f>
        <v>0</v>
      </c>
      <c r="AU39" s="14">
        <f t="shared" si="0"/>
        <v>0</v>
      </c>
      <c r="AV39" s="7">
        <f t="shared" si="1"/>
        <v>1</v>
      </c>
    </row>
    <row r="40" spans="1:48" s="37" customFormat="1" ht="12.75" customHeight="1">
      <c r="A40" s="37">
        <v>38</v>
      </c>
      <c r="B40" s="29" t="s">
        <v>126</v>
      </c>
      <c r="C40" s="7"/>
      <c r="D40" s="2" t="s">
        <v>113</v>
      </c>
      <c r="E40" s="2" t="s">
        <v>113</v>
      </c>
      <c r="F40" s="12"/>
      <c r="G40" s="5">
        <v>41</v>
      </c>
      <c r="H40" s="5"/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14">
        <v>0</v>
      </c>
      <c r="T40" s="14">
        <v>0</v>
      </c>
      <c r="U40" s="14">
        <v>0</v>
      </c>
      <c r="V40" s="14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14">
        <v>0</v>
      </c>
      <c r="AO40" s="14">
        <v>0</v>
      </c>
      <c r="AP40" s="14">
        <v>0</v>
      </c>
      <c r="AQ40" s="37">
        <v>0</v>
      </c>
      <c r="AR40" s="37">
        <v>0</v>
      </c>
      <c r="AS40" s="5"/>
      <c r="AT40" s="14">
        <f>IF(AR40=1,1,0)</f>
        <v>0</v>
      </c>
      <c r="AU40" s="14">
        <f t="shared" si="0"/>
        <v>0</v>
      </c>
      <c r="AV40" s="7">
        <f t="shared" si="1"/>
        <v>1</v>
      </c>
    </row>
    <row r="41" spans="1:48" ht="12.75" customHeight="1">
      <c r="B41" s="7"/>
      <c r="C41" s="7"/>
      <c r="AS41" s="5"/>
      <c r="AT41" s="7"/>
      <c r="AU41" s="7"/>
      <c r="AV41" s="7"/>
    </row>
    <row r="42" spans="1:48" ht="12.75" customHeight="1">
      <c r="A42" s="5"/>
      <c r="B42" s="21"/>
      <c r="C42" s="21"/>
      <c r="H42" s="15" t="s">
        <v>62</v>
      </c>
      <c r="I42" s="7">
        <f>SUM(I5:I40)</f>
        <v>0</v>
      </c>
      <c r="J42" s="7">
        <f t="shared" ref="J42:AR42" si="2">SUM(J5:J40)</f>
        <v>0</v>
      </c>
      <c r="K42" s="7">
        <f t="shared" si="2"/>
        <v>4</v>
      </c>
      <c r="L42" s="7">
        <f t="shared" si="2"/>
        <v>0</v>
      </c>
      <c r="M42" s="7">
        <f t="shared" si="2"/>
        <v>0</v>
      </c>
      <c r="N42" s="7">
        <f t="shared" si="2"/>
        <v>0</v>
      </c>
      <c r="O42" s="7">
        <f t="shared" si="2"/>
        <v>0</v>
      </c>
      <c r="P42" s="7">
        <f t="shared" si="2"/>
        <v>0</v>
      </c>
      <c r="Q42" s="7">
        <f t="shared" si="2"/>
        <v>0</v>
      </c>
      <c r="R42" s="7">
        <f t="shared" si="2"/>
        <v>4</v>
      </c>
      <c r="S42" s="7">
        <f t="shared" si="2"/>
        <v>4</v>
      </c>
      <c r="T42" s="7">
        <f t="shared" si="2"/>
        <v>4</v>
      </c>
      <c r="U42" s="7">
        <f t="shared" si="2"/>
        <v>3</v>
      </c>
      <c r="V42" s="7">
        <f t="shared" si="2"/>
        <v>3</v>
      </c>
      <c r="W42" s="7">
        <f t="shared" si="2"/>
        <v>9</v>
      </c>
      <c r="X42" s="7">
        <f t="shared" si="2"/>
        <v>4</v>
      </c>
      <c r="Y42" s="7">
        <f t="shared" si="2"/>
        <v>3</v>
      </c>
      <c r="Z42" s="7">
        <f t="shared" si="2"/>
        <v>3</v>
      </c>
      <c r="AA42" s="7">
        <f t="shared" si="2"/>
        <v>4</v>
      </c>
      <c r="AB42" s="7">
        <f t="shared" si="2"/>
        <v>4</v>
      </c>
      <c r="AC42" s="7">
        <f t="shared" si="2"/>
        <v>3</v>
      </c>
      <c r="AD42" s="7">
        <f t="shared" si="2"/>
        <v>2</v>
      </c>
      <c r="AE42" s="7">
        <f t="shared" si="2"/>
        <v>3</v>
      </c>
      <c r="AF42" s="7">
        <f t="shared" si="2"/>
        <v>5</v>
      </c>
      <c r="AG42" s="7">
        <f t="shared" si="2"/>
        <v>5</v>
      </c>
      <c r="AH42" s="7">
        <f t="shared" si="2"/>
        <v>9</v>
      </c>
      <c r="AI42" s="7">
        <f t="shared" si="2"/>
        <v>10</v>
      </c>
      <c r="AJ42" s="7">
        <f t="shared" si="2"/>
        <v>13</v>
      </c>
      <c r="AK42" s="7">
        <f t="shared" si="2"/>
        <v>11</v>
      </c>
      <c r="AL42" s="7">
        <f t="shared" si="2"/>
        <v>6</v>
      </c>
      <c r="AM42" s="7">
        <f t="shared" si="2"/>
        <v>12</v>
      </c>
      <c r="AN42" s="7">
        <f t="shared" si="2"/>
        <v>13</v>
      </c>
      <c r="AO42" s="7">
        <f t="shared" si="2"/>
        <v>7</v>
      </c>
      <c r="AP42" s="7">
        <f t="shared" si="2"/>
        <v>10</v>
      </c>
      <c r="AQ42" s="7">
        <f t="shared" si="2"/>
        <v>9</v>
      </c>
      <c r="AR42" s="7">
        <f t="shared" si="2"/>
        <v>5</v>
      </c>
      <c r="AS42" s="5"/>
      <c r="AT42" s="7"/>
      <c r="AU42" s="7"/>
      <c r="AV42" s="7"/>
    </row>
    <row r="43" spans="1:48" ht="12.75" customHeight="1">
      <c r="A43" s="5"/>
      <c r="B43" s="73" t="s">
        <v>92</v>
      </c>
      <c r="C43" s="81"/>
      <c r="D43" s="79"/>
      <c r="E43" s="7"/>
      <c r="F43" s="5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R43" s="5"/>
      <c r="AS43" s="7"/>
    </row>
    <row r="44" spans="1:48" ht="12.75" customHeight="1">
      <c r="B44" s="17" t="s">
        <v>37</v>
      </c>
      <c r="C44" s="24">
        <f>COUNTIF(I5:AR40,1)</f>
        <v>172</v>
      </c>
      <c r="D44" s="16"/>
      <c r="E44" s="7"/>
      <c r="F44" s="7"/>
      <c r="G44" s="3"/>
      <c r="H44" s="3"/>
      <c r="I44" s="3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T44" s="7"/>
      <c r="AU44" s="7"/>
      <c r="AV44" s="7"/>
    </row>
    <row r="45" spans="1:48" ht="12.75" customHeight="1">
      <c r="B45" s="17" t="s">
        <v>38</v>
      </c>
      <c r="C45" s="58">
        <f>COUNT(A5:A40)</f>
        <v>36</v>
      </c>
      <c r="D45" s="16"/>
      <c r="E45" s="7"/>
      <c r="F45" s="7"/>
      <c r="G45" s="28"/>
      <c r="H45" s="28"/>
      <c r="I45" s="28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T45" s="7"/>
      <c r="AU45" s="7"/>
      <c r="AV45" s="7"/>
    </row>
    <row r="46" spans="1:48" ht="12.75" customHeight="1">
      <c r="B46" s="17" t="s">
        <v>39</v>
      </c>
      <c r="C46" s="77">
        <f>C44/(C45*(C45))</f>
        <v>0.13271604938271606</v>
      </c>
      <c r="D46" s="16"/>
      <c r="E46" s="7"/>
      <c r="G46" s="3"/>
      <c r="H46" s="3"/>
      <c r="I46" s="3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R46" s="5"/>
      <c r="AT46" s="5"/>
      <c r="AU46" s="5"/>
      <c r="AV46" s="5"/>
    </row>
    <row r="47" spans="1:48" ht="12.75" customHeight="1">
      <c r="B47" s="62" t="s">
        <v>94</v>
      </c>
      <c r="C47" s="77">
        <f>C45*C46</f>
        <v>4.7777777777777777</v>
      </c>
      <c r="D47" s="16"/>
      <c r="E47" s="7"/>
      <c r="F47" s="7"/>
      <c r="G47" s="31"/>
      <c r="H47" s="31"/>
      <c r="I47" s="31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T47" s="5"/>
      <c r="AU47" s="5"/>
      <c r="AV47" s="5"/>
    </row>
    <row r="48" spans="1:48" ht="12.75" customHeight="1">
      <c r="B48" s="91"/>
      <c r="C48" s="13"/>
      <c r="D48" s="16"/>
      <c r="E48" s="7"/>
      <c r="F48" s="7"/>
      <c r="G48" s="31"/>
      <c r="H48" s="31"/>
      <c r="I48" s="31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T48" s="7"/>
      <c r="AU48" s="7"/>
      <c r="AV48" s="7"/>
    </row>
    <row r="49" spans="2:48" ht="12.75" customHeight="1">
      <c r="B49" s="62" t="s">
        <v>55</v>
      </c>
      <c r="C49" s="60">
        <f>COUNTIF(I42:AR42,"=0")</f>
        <v>8</v>
      </c>
      <c r="D49" s="63">
        <f>C49/C$45</f>
        <v>0.22222222222222221</v>
      </c>
      <c r="E49" s="7"/>
      <c r="F49" s="7"/>
      <c r="G49" s="31"/>
      <c r="H49" s="31"/>
      <c r="I49" s="3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R49" s="5"/>
      <c r="AT49" s="7"/>
      <c r="AU49" s="7"/>
      <c r="AV49" s="7"/>
    </row>
    <row r="50" spans="2:48" ht="12.75" customHeight="1">
      <c r="B50" s="62" t="s">
        <v>56</v>
      </c>
      <c r="C50" s="60">
        <f>SUM(AV5:AV40)</f>
        <v>13</v>
      </c>
      <c r="D50" s="63">
        <f>C50/C$45</f>
        <v>0.3611111111111111</v>
      </c>
      <c r="E50" s="7"/>
      <c r="F50" s="7"/>
      <c r="G50" s="31"/>
      <c r="H50" s="31"/>
      <c r="I50" s="3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T50" s="7"/>
      <c r="AU50" s="7"/>
      <c r="AV50" s="7"/>
    </row>
    <row r="51" spans="2:48" ht="12.75" customHeight="1">
      <c r="B51" s="64" t="s">
        <v>57</v>
      </c>
      <c r="C51" s="61">
        <f>C45-SUM(C49:C50)</f>
        <v>15</v>
      </c>
      <c r="D51" s="65">
        <f>C51/C$45</f>
        <v>0.41666666666666669</v>
      </c>
      <c r="E51" s="7"/>
      <c r="F51" s="7"/>
      <c r="G51" s="31"/>
      <c r="H51" s="31"/>
      <c r="I51" s="3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T51" s="7"/>
      <c r="AU51" s="7"/>
      <c r="AV51" s="7"/>
    </row>
    <row r="52" spans="2:48" ht="12.75" customHeight="1">
      <c r="B52" s="5"/>
      <c r="D52" s="42"/>
      <c r="E52" s="7"/>
      <c r="F52" s="7"/>
      <c r="G52" s="31"/>
      <c r="H52" s="31"/>
      <c r="I52" s="3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T52" s="7"/>
      <c r="AU52" s="7"/>
      <c r="AV52" s="7"/>
    </row>
    <row r="53" spans="2:48" ht="12.75" customHeight="1">
      <c r="B53" s="7"/>
      <c r="D53" s="42"/>
      <c r="E53" s="7"/>
      <c r="F53" s="7"/>
      <c r="G53" s="31"/>
      <c r="H53" s="31"/>
      <c r="I53" s="3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T53" s="7"/>
      <c r="AU53" s="7"/>
      <c r="AV53" s="7"/>
    </row>
    <row r="54" spans="2:48" ht="12.75" customHeight="1">
      <c r="B54" s="7"/>
      <c r="D54" s="7"/>
      <c r="E54" s="7"/>
      <c r="F54" s="7"/>
      <c r="G54" s="31"/>
      <c r="H54" s="31"/>
      <c r="I54" s="3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2:48" ht="12.75" customHeight="1">
      <c r="B55" s="7"/>
      <c r="D55" s="29"/>
      <c r="E55" s="7"/>
      <c r="F55" s="7"/>
      <c r="G55" s="31"/>
      <c r="H55" s="31"/>
      <c r="I55" s="31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T55" s="7"/>
      <c r="AU55" s="7"/>
      <c r="AV55" s="7"/>
    </row>
    <row r="56" spans="2:48" ht="12.75" customHeight="1">
      <c r="B56" s="7"/>
      <c r="D56" s="7"/>
      <c r="E56" s="7"/>
      <c r="F56" s="7"/>
      <c r="G56" s="31"/>
      <c r="H56" s="31"/>
      <c r="I56" s="31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T56" s="5"/>
      <c r="AU56" s="5"/>
      <c r="AV56" s="5"/>
    </row>
    <row r="57" spans="2:48" ht="12.75" customHeight="1">
      <c r="B57" s="7"/>
      <c r="D57" s="7"/>
      <c r="E57" s="7"/>
      <c r="F57" s="7"/>
      <c r="G57" s="31"/>
      <c r="H57" s="31"/>
      <c r="I57" s="31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T57" s="6"/>
      <c r="AU57" s="6"/>
      <c r="AV57" s="6"/>
    </row>
    <row r="58" spans="2:48" ht="12.75" customHeight="1">
      <c r="B58" s="7"/>
      <c r="D58" s="7"/>
      <c r="E58" s="7"/>
      <c r="F58" s="7"/>
      <c r="G58" s="31"/>
      <c r="H58" s="31"/>
      <c r="I58" s="31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T58" s="6"/>
      <c r="AU58" s="6"/>
      <c r="AV58" s="6"/>
    </row>
    <row r="59" spans="2:48" ht="12.75" customHeight="1">
      <c r="B59" s="7"/>
      <c r="D59" s="13"/>
      <c r="E59" s="7"/>
      <c r="F59" s="7"/>
      <c r="G59" s="31"/>
      <c r="H59" s="31"/>
      <c r="I59" s="31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T59" s="7"/>
      <c r="AU59" s="7"/>
      <c r="AV59" s="7"/>
    </row>
    <row r="60" spans="2:48" ht="12.75" customHeight="1">
      <c r="B60" s="7"/>
      <c r="D60" s="7"/>
      <c r="E60" s="42"/>
      <c r="F60" s="7"/>
      <c r="G60" s="31"/>
      <c r="H60" s="31"/>
      <c r="I60" s="31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T60" s="5"/>
      <c r="AU60" s="5"/>
      <c r="AV60" s="5"/>
    </row>
    <row r="61" spans="2:48" ht="12.75" customHeight="1">
      <c r="B61" s="7"/>
      <c r="D61" s="7"/>
      <c r="E61" s="7"/>
      <c r="F61" s="7"/>
      <c r="G61" s="31"/>
      <c r="H61" s="31"/>
      <c r="I61" s="31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T61" s="5"/>
      <c r="AU61" s="5"/>
      <c r="AV61" s="5"/>
    </row>
    <row r="62" spans="2:48" ht="12.75" customHeight="1">
      <c r="B62" s="7"/>
      <c r="D62" s="7"/>
      <c r="E62" s="7"/>
      <c r="F62" s="7"/>
      <c r="G62" s="31"/>
      <c r="H62" s="31"/>
      <c r="I62" s="31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T62" s="5"/>
      <c r="AU62" s="5"/>
      <c r="AV62" s="5"/>
    </row>
    <row r="63" spans="2:48" ht="12.75" customHeight="1">
      <c r="B63" s="7"/>
      <c r="D63" s="7"/>
      <c r="E63" s="7"/>
      <c r="F63" s="7"/>
      <c r="G63" s="31"/>
      <c r="H63" s="31"/>
      <c r="I63" s="31"/>
      <c r="R63" s="5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T63" s="5"/>
      <c r="AU63" s="5"/>
      <c r="AV63" s="5"/>
    </row>
    <row r="64" spans="2:48" ht="12.75" customHeight="1">
      <c r="B64" s="5"/>
      <c r="D64" s="7"/>
      <c r="E64" s="13"/>
      <c r="F64" s="7"/>
      <c r="G64" s="31"/>
      <c r="H64" s="31"/>
      <c r="I64" s="31"/>
      <c r="R64" s="5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T64" s="5"/>
      <c r="AU64" s="5"/>
      <c r="AV64" s="5"/>
    </row>
    <row r="65" spans="2:48" ht="12.75" customHeight="1">
      <c r="B65" s="6"/>
      <c r="D65" s="7"/>
      <c r="E65" s="7"/>
      <c r="F65" s="7"/>
      <c r="G65" s="31"/>
      <c r="H65" s="31"/>
      <c r="I65" s="31"/>
      <c r="R65" s="5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T65" s="5"/>
      <c r="AU65" s="5"/>
      <c r="AV65" s="5"/>
    </row>
    <row r="66" spans="2:48" ht="12.75" customHeight="1">
      <c r="B66" s="7"/>
      <c r="D66" s="7"/>
      <c r="E66" s="7"/>
      <c r="F66" s="7"/>
      <c r="G66" s="31"/>
      <c r="H66" s="31"/>
      <c r="I66" s="31"/>
      <c r="R66" s="5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T66" s="5"/>
      <c r="AU66" s="5"/>
      <c r="AV66" s="5"/>
    </row>
    <row r="67" spans="2:48" ht="12.75" customHeight="1">
      <c r="B67" s="7"/>
      <c r="D67" s="7"/>
      <c r="E67" s="7"/>
      <c r="F67" s="7"/>
      <c r="G67" s="31"/>
      <c r="H67" s="31"/>
      <c r="I67" s="31"/>
      <c r="R67" s="5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T67" s="7"/>
      <c r="AU67" s="7"/>
      <c r="AV67" s="7"/>
    </row>
    <row r="68" spans="2:48" ht="12.75" customHeight="1">
      <c r="B68" s="7"/>
      <c r="C68" s="7"/>
      <c r="D68" s="7"/>
      <c r="E68" s="7"/>
      <c r="F68" s="7"/>
      <c r="G68" s="31"/>
      <c r="H68" s="31"/>
      <c r="I68" s="31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2:48" ht="12.75" customHeight="1">
      <c r="B69" s="5"/>
      <c r="C69" s="7"/>
      <c r="D69" s="7"/>
      <c r="E69" s="7"/>
      <c r="F69" s="7"/>
      <c r="G69" s="31"/>
      <c r="H69" s="31"/>
      <c r="I69" s="31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2:48" ht="12.75" customHeight="1">
      <c r="B70" s="5"/>
      <c r="C70" s="7"/>
      <c r="E70" s="7"/>
      <c r="F70" s="7"/>
      <c r="G70" s="31"/>
      <c r="H70" s="31"/>
      <c r="I70" s="31"/>
      <c r="AN70" s="14"/>
    </row>
    <row r="71" spans="2:48" ht="12.75" customHeight="1">
      <c r="B71" s="7"/>
      <c r="E71" s="7"/>
      <c r="F71" s="7"/>
      <c r="G71" s="31"/>
      <c r="H71" s="31"/>
      <c r="I71" s="31"/>
      <c r="AN71" s="14"/>
    </row>
    <row r="72" spans="2:48" ht="12.75" customHeight="1">
      <c r="B72" s="7"/>
      <c r="E72" s="7"/>
      <c r="F72" s="7"/>
      <c r="G72" s="31"/>
      <c r="H72" s="31"/>
      <c r="I72" s="31"/>
      <c r="AN72" s="14"/>
      <c r="AO72" s="14"/>
      <c r="AP72" s="14"/>
      <c r="AQ72" s="14"/>
    </row>
    <row r="73" spans="2:48" ht="12.75" customHeight="1">
      <c r="B73" s="7"/>
      <c r="C73" s="7"/>
      <c r="E73" s="7"/>
      <c r="F73" s="7"/>
      <c r="G73" s="43"/>
      <c r="H73" s="43"/>
      <c r="I73" s="31"/>
      <c r="AN73" s="14"/>
      <c r="AO73" s="14"/>
      <c r="AP73" s="14"/>
      <c r="AQ73" s="14"/>
    </row>
    <row r="74" spans="2:48" ht="12.75" customHeight="1">
      <c r="B74" s="7"/>
      <c r="C74" s="7"/>
      <c r="E74" s="7"/>
      <c r="F74" s="7"/>
      <c r="G74" s="31"/>
      <c r="H74" s="31"/>
      <c r="I74" s="31"/>
      <c r="AN74" s="14"/>
      <c r="AO74" s="14"/>
      <c r="AP74" s="14"/>
      <c r="AQ74" s="14"/>
    </row>
    <row r="75" spans="2:48" ht="12.75" customHeight="1">
      <c r="B75" s="7"/>
      <c r="C75" s="13"/>
      <c r="E75" s="7"/>
      <c r="F75" s="7"/>
      <c r="G75" s="31"/>
      <c r="H75" s="31"/>
      <c r="I75" s="31"/>
      <c r="AN75" s="14"/>
    </row>
    <row r="76" spans="2:48" ht="12.75" customHeight="1">
      <c r="B76" s="7"/>
      <c r="C76" s="7"/>
      <c r="E76" s="7"/>
      <c r="F76" s="7"/>
      <c r="G76" s="31"/>
      <c r="H76" s="31"/>
      <c r="I76" s="31"/>
      <c r="AN76" s="14"/>
    </row>
    <row r="77" spans="2:48" ht="12.75" customHeight="1">
      <c r="B77" s="7"/>
      <c r="C77" s="7"/>
      <c r="E77" s="7"/>
      <c r="F77" s="7"/>
      <c r="G77" s="31"/>
      <c r="H77" s="31"/>
      <c r="I77" s="31"/>
      <c r="AN77" s="14"/>
    </row>
    <row r="78" spans="2:48" ht="12.75" customHeight="1">
      <c r="B78" s="7"/>
      <c r="C78" s="7"/>
      <c r="E78" s="7"/>
      <c r="F78" s="13"/>
      <c r="G78" s="31"/>
      <c r="H78" s="31"/>
      <c r="I78" s="31"/>
      <c r="AN78" s="14"/>
      <c r="AO78" s="14"/>
      <c r="AP78" s="14"/>
      <c r="AQ78" s="14"/>
    </row>
    <row r="79" spans="2:48" ht="12.75" customHeight="1">
      <c r="B79" s="6"/>
      <c r="C79" s="6"/>
      <c r="E79" s="7"/>
      <c r="F79" s="5"/>
      <c r="G79" s="44"/>
      <c r="H79" s="44"/>
      <c r="I79" s="28"/>
      <c r="AN79" s="14"/>
    </row>
    <row r="80" spans="2:48" ht="12.75" customHeight="1">
      <c r="B80" s="6"/>
      <c r="C80" s="6"/>
      <c r="F80" s="12"/>
      <c r="AN80" s="14"/>
    </row>
    <row r="81" spans="2:42" ht="12.75" customHeight="1">
      <c r="B81" s="5"/>
      <c r="C81" s="5"/>
      <c r="F81" s="12"/>
      <c r="AN81" s="14"/>
      <c r="AO81" s="14"/>
      <c r="AP81" s="14"/>
    </row>
    <row r="82" spans="2:42" ht="12.75" customHeight="1">
      <c r="B82" s="5"/>
      <c r="C82" s="5"/>
      <c r="F82" s="12"/>
      <c r="AN82" s="14"/>
      <c r="AO82" s="14"/>
      <c r="AP82" s="14"/>
    </row>
    <row r="83" spans="2:42" ht="12.75" customHeight="1">
      <c r="B83" s="5"/>
      <c r="C83" s="5"/>
      <c r="F83" s="12"/>
      <c r="AN83" s="14"/>
      <c r="AO83" s="14"/>
      <c r="AP83" s="14"/>
    </row>
    <row r="84" spans="2:42" ht="12.75" customHeight="1">
      <c r="B84" s="5"/>
      <c r="C84" s="5"/>
      <c r="F84" s="12"/>
      <c r="AN84" s="14"/>
    </row>
    <row r="85" spans="2:42" ht="12.75" customHeight="1">
      <c r="B85" s="5"/>
      <c r="C85" s="5"/>
      <c r="F85" s="12"/>
    </row>
    <row r="86" spans="2:42" ht="12.75" customHeight="1">
      <c r="B86" s="5"/>
      <c r="C86" s="5"/>
      <c r="F86" s="12"/>
    </row>
    <row r="87" spans="2:42" ht="12.75" customHeight="1">
      <c r="B87" s="7"/>
      <c r="C87" s="7"/>
      <c r="F87" s="12"/>
    </row>
  </sheetData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6"/>
  <sheetViews>
    <sheetView topLeftCell="A7" workbookViewId="0">
      <selection activeCell="D14" sqref="D14"/>
    </sheetView>
  </sheetViews>
  <sheetFormatPr baseColWidth="10" defaultColWidth="8.83203125" defaultRowHeight="12.75" customHeight="1" x14ac:dyDescent="0"/>
  <cols>
    <col min="2" max="2" width="25.83203125" customWidth="1"/>
    <col min="4" max="4" width="13" customWidth="1"/>
    <col min="5" max="5" width="11" customWidth="1"/>
    <col min="7" max="7" width="7.1640625" customWidth="1"/>
    <col min="8" max="8" width="11.5" customWidth="1"/>
    <col min="45" max="45" width="10" bestFit="1" customWidth="1"/>
    <col min="46" max="46" width="11.6640625" customWidth="1"/>
  </cols>
  <sheetData>
    <row r="1" spans="1:47" s="29" customFormat="1" ht="12.75" customHeight="1"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47" s="42" customFormat="1" ht="12.75" customHeight="1">
      <c r="A2" s="29"/>
      <c r="B2" s="29"/>
      <c r="C2" s="29"/>
      <c r="D2" s="15" t="s">
        <v>112</v>
      </c>
      <c r="E2"/>
      <c r="F2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47" s="42" customFormat="1" ht="12.75" customHeight="1">
      <c r="A3" s="8" t="s">
        <v>86</v>
      </c>
      <c r="B3" s="8" t="s">
        <v>0</v>
      </c>
      <c r="D3" s="15" t="s">
        <v>35</v>
      </c>
      <c r="E3" s="15" t="s">
        <v>36</v>
      </c>
      <c r="F3" s="15"/>
      <c r="G3" s="8" t="s">
        <v>61</v>
      </c>
      <c r="I3" s="42">
        <v>1</v>
      </c>
      <c r="J3" s="7">
        <v>2</v>
      </c>
      <c r="K3" s="42">
        <v>3</v>
      </c>
      <c r="L3" s="7">
        <v>4</v>
      </c>
      <c r="M3" s="42">
        <v>5</v>
      </c>
      <c r="N3" s="7">
        <v>6</v>
      </c>
      <c r="O3" s="42">
        <v>7</v>
      </c>
      <c r="P3" s="7">
        <v>8</v>
      </c>
      <c r="Q3" s="42">
        <v>9</v>
      </c>
      <c r="R3" s="7">
        <v>10</v>
      </c>
      <c r="S3" s="42">
        <v>11</v>
      </c>
      <c r="T3" s="7">
        <v>12</v>
      </c>
      <c r="U3" s="42">
        <v>13</v>
      </c>
      <c r="V3" s="7">
        <v>14</v>
      </c>
      <c r="W3" s="42">
        <v>15</v>
      </c>
      <c r="X3" s="7">
        <v>16</v>
      </c>
      <c r="Y3" s="42">
        <v>17</v>
      </c>
      <c r="Z3" s="7">
        <v>18</v>
      </c>
      <c r="AA3" s="42">
        <v>19</v>
      </c>
      <c r="AB3" s="7">
        <v>20</v>
      </c>
      <c r="AC3" s="42">
        <v>21</v>
      </c>
      <c r="AD3" s="7">
        <v>22</v>
      </c>
      <c r="AE3" s="42">
        <v>23</v>
      </c>
      <c r="AF3" s="7">
        <v>24</v>
      </c>
      <c r="AG3" s="7">
        <v>26</v>
      </c>
      <c r="AH3" s="42">
        <v>27</v>
      </c>
      <c r="AI3" s="7">
        <v>28</v>
      </c>
      <c r="AJ3" s="7">
        <v>29</v>
      </c>
      <c r="AK3" s="7">
        <v>30</v>
      </c>
      <c r="AL3" s="7">
        <v>31</v>
      </c>
      <c r="AM3" s="7">
        <v>32</v>
      </c>
      <c r="AN3" s="7">
        <v>33</v>
      </c>
      <c r="AO3" s="7">
        <v>34</v>
      </c>
      <c r="AP3" s="7">
        <v>35</v>
      </c>
      <c r="AQ3" s="7">
        <v>36</v>
      </c>
      <c r="AS3" s="15" t="s">
        <v>53</v>
      </c>
      <c r="AT3" s="15" t="s">
        <v>74</v>
      </c>
      <c r="AU3" s="15" t="s">
        <v>54</v>
      </c>
    </row>
    <row r="4" spans="1:47" s="42" customFormat="1" ht="12.75" customHeight="1">
      <c r="A4" s="7"/>
      <c r="B4" s="7"/>
      <c r="D4" s="8"/>
      <c r="E4" s="8"/>
      <c r="F4" s="8"/>
      <c r="J4" s="7"/>
      <c r="L4" s="7"/>
      <c r="N4" s="7"/>
      <c r="P4" s="7"/>
      <c r="R4" s="7"/>
      <c r="T4" s="7"/>
      <c r="V4" s="7"/>
      <c r="X4" s="7"/>
      <c r="Z4" s="7"/>
      <c r="AB4" s="7"/>
      <c r="AD4" s="7"/>
      <c r="AF4" s="7"/>
      <c r="AG4" s="7"/>
      <c r="AI4" s="7"/>
      <c r="AJ4" s="7"/>
      <c r="AK4" s="7"/>
      <c r="AL4" s="7"/>
      <c r="AM4" s="7"/>
      <c r="AN4" s="7"/>
      <c r="AO4" s="7"/>
      <c r="AP4" s="7"/>
      <c r="AQ4" s="7"/>
      <c r="AS4" s="15"/>
      <c r="AT4" s="15" t="s">
        <v>64</v>
      </c>
      <c r="AU4"/>
    </row>
    <row r="5" spans="1:47" s="42" customFormat="1" ht="12.75" customHeight="1">
      <c r="A5" s="29">
        <v>1</v>
      </c>
      <c r="B5" s="13" t="s">
        <v>4</v>
      </c>
      <c r="D5" s="5" t="s">
        <v>91</v>
      </c>
      <c r="E5" s="5" t="s">
        <v>91</v>
      </c>
      <c r="G5" s="7">
        <v>1</v>
      </c>
      <c r="H5" s="7"/>
      <c r="I5" s="7">
        <v>0</v>
      </c>
      <c r="J5" s="7">
        <v>0</v>
      </c>
      <c r="K5" s="7">
        <v>1</v>
      </c>
      <c r="L5" s="7">
        <v>0</v>
      </c>
      <c r="M5" s="7">
        <v>0</v>
      </c>
      <c r="N5" s="14">
        <v>0</v>
      </c>
      <c r="O5" s="14">
        <v>0</v>
      </c>
      <c r="P5" s="7">
        <v>0</v>
      </c>
      <c r="Q5" s="14">
        <v>0</v>
      </c>
      <c r="R5" s="14">
        <v>0</v>
      </c>
      <c r="S5" s="14">
        <v>1</v>
      </c>
      <c r="T5" s="14">
        <v>0</v>
      </c>
      <c r="U5" s="14">
        <v>1</v>
      </c>
      <c r="V5" s="14">
        <v>1</v>
      </c>
      <c r="W5" s="14">
        <v>1</v>
      </c>
      <c r="X5" s="14">
        <v>0</v>
      </c>
      <c r="Y5" s="14">
        <v>1</v>
      </c>
      <c r="Z5" s="14">
        <v>0</v>
      </c>
      <c r="AA5" s="14">
        <v>0</v>
      </c>
      <c r="AB5" s="14">
        <v>0</v>
      </c>
      <c r="AC5" s="14">
        <v>1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7">
        <v>0</v>
      </c>
      <c r="AS5" s="14">
        <f>IF(I5=1,1,0)</f>
        <v>0</v>
      </c>
      <c r="AT5" s="14">
        <f t="shared" ref="AT5:AT39" si="0">SUM(I5:AQ5)-AS5</f>
        <v>7</v>
      </c>
      <c r="AU5" s="7">
        <f>IF(AT5=0,1,0)</f>
        <v>0</v>
      </c>
    </row>
    <row r="6" spans="1:47" s="42" customFormat="1" ht="12.75" customHeight="1">
      <c r="A6" s="42">
        <v>2</v>
      </c>
      <c r="B6" s="13" t="s">
        <v>5</v>
      </c>
      <c r="D6" s="5" t="s">
        <v>91</v>
      </c>
      <c r="E6" s="5" t="s">
        <v>91</v>
      </c>
      <c r="G6" s="42">
        <v>2</v>
      </c>
      <c r="I6" s="42">
        <v>0</v>
      </c>
      <c r="J6" s="42">
        <v>0</v>
      </c>
      <c r="K6" s="42">
        <v>1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0</v>
      </c>
      <c r="AA6" s="14">
        <v>0</v>
      </c>
      <c r="AB6" s="14">
        <v>0</v>
      </c>
      <c r="AC6" s="14">
        <v>1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1</v>
      </c>
      <c r="AJ6" s="14">
        <v>1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42">
        <v>1</v>
      </c>
      <c r="AS6" s="14">
        <f>IF(J6=1,1,0)</f>
        <v>0</v>
      </c>
      <c r="AT6" s="14">
        <f t="shared" si="0"/>
        <v>12</v>
      </c>
      <c r="AU6" s="7">
        <f t="shared" ref="AU6:AU39" si="1">IF(AT6=0,1,0)</f>
        <v>0</v>
      </c>
    </row>
    <row r="7" spans="1:47" s="42" customFormat="1" ht="12.75" customHeight="1">
      <c r="A7" s="42">
        <v>3</v>
      </c>
      <c r="B7" s="13" t="s">
        <v>6</v>
      </c>
      <c r="D7" s="5" t="s">
        <v>91</v>
      </c>
      <c r="E7" s="5" t="s">
        <v>91</v>
      </c>
      <c r="G7" s="7">
        <v>3</v>
      </c>
      <c r="H7" s="7"/>
      <c r="I7" s="7">
        <v>0</v>
      </c>
      <c r="J7" s="7">
        <v>0</v>
      </c>
      <c r="K7" s="42">
        <v>1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14">
        <v>1</v>
      </c>
      <c r="T7" s="14">
        <v>0</v>
      </c>
      <c r="U7" s="14">
        <v>1</v>
      </c>
      <c r="V7" s="14">
        <v>1</v>
      </c>
      <c r="W7" s="14">
        <v>1</v>
      </c>
      <c r="X7" s="14">
        <v>0</v>
      </c>
      <c r="Y7" s="14">
        <v>1</v>
      </c>
      <c r="Z7" s="14">
        <v>0</v>
      </c>
      <c r="AA7" s="14">
        <v>0</v>
      </c>
      <c r="AB7" s="14">
        <v>0</v>
      </c>
      <c r="AC7" s="14">
        <v>1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1</v>
      </c>
      <c r="AO7" s="14">
        <v>0</v>
      </c>
      <c r="AP7" s="14">
        <v>0</v>
      </c>
      <c r="AQ7" s="42">
        <v>1</v>
      </c>
      <c r="AS7" s="14">
        <f>IF(K7=1,1,0)</f>
        <v>1</v>
      </c>
      <c r="AT7" s="14">
        <f t="shared" si="0"/>
        <v>8</v>
      </c>
      <c r="AU7" s="7">
        <f t="shared" si="1"/>
        <v>0</v>
      </c>
    </row>
    <row r="8" spans="1:47" s="42" customFormat="1" ht="12.75" customHeight="1">
      <c r="A8" s="42">
        <v>4</v>
      </c>
      <c r="B8" s="13" t="s">
        <v>8</v>
      </c>
      <c r="D8" s="5" t="s">
        <v>91</v>
      </c>
      <c r="E8" s="5" t="s">
        <v>91</v>
      </c>
      <c r="G8" s="7">
        <v>4</v>
      </c>
      <c r="H8" s="7"/>
      <c r="I8" s="42">
        <v>0</v>
      </c>
      <c r="J8" s="42">
        <v>0</v>
      </c>
      <c r="K8" s="42">
        <v>1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0</v>
      </c>
      <c r="AA8" s="14">
        <v>1</v>
      </c>
      <c r="AB8" s="14">
        <v>1</v>
      </c>
      <c r="AC8" s="14">
        <v>1</v>
      </c>
      <c r="AD8" s="14">
        <v>1</v>
      </c>
      <c r="AE8" s="14">
        <v>1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1</v>
      </c>
      <c r="AN8" s="14">
        <v>1</v>
      </c>
      <c r="AO8" s="14">
        <v>0</v>
      </c>
      <c r="AP8" s="14">
        <v>0</v>
      </c>
      <c r="AQ8" s="42">
        <v>0</v>
      </c>
      <c r="AS8" s="14">
        <f>IF(L8=1,1,0)</f>
        <v>0</v>
      </c>
      <c r="AT8" s="14">
        <f t="shared" si="0"/>
        <v>15</v>
      </c>
      <c r="AU8" s="7">
        <f t="shared" si="1"/>
        <v>0</v>
      </c>
    </row>
    <row r="9" spans="1:47" s="42" customFormat="1" ht="12.75" customHeight="1">
      <c r="A9" s="42">
        <v>5</v>
      </c>
      <c r="B9" t="s">
        <v>115</v>
      </c>
      <c r="D9" s="5" t="s">
        <v>91</v>
      </c>
      <c r="E9" s="5" t="s">
        <v>91</v>
      </c>
      <c r="G9" s="42">
        <v>5</v>
      </c>
      <c r="I9" s="7">
        <v>0</v>
      </c>
      <c r="J9" s="7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0</v>
      </c>
      <c r="AD9" s="14">
        <v>1</v>
      </c>
      <c r="AE9" s="14">
        <v>1</v>
      </c>
      <c r="AF9" s="14">
        <v>0</v>
      </c>
      <c r="AG9" s="14">
        <v>1</v>
      </c>
      <c r="AH9" s="14">
        <v>1</v>
      </c>
      <c r="AI9" s="14">
        <v>0</v>
      </c>
      <c r="AJ9" s="14">
        <v>0</v>
      </c>
      <c r="AK9" s="14">
        <v>0</v>
      </c>
      <c r="AL9" s="14">
        <v>1</v>
      </c>
      <c r="AM9" s="14">
        <v>1</v>
      </c>
      <c r="AN9" s="14">
        <v>1</v>
      </c>
      <c r="AO9" s="14">
        <v>0</v>
      </c>
      <c r="AP9" s="14">
        <v>0</v>
      </c>
      <c r="AQ9" s="42">
        <v>0</v>
      </c>
      <c r="AS9" s="14">
        <f>IF(M9=1,1,0)</f>
        <v>0</v>
      </c>
      <c r="AT9" s="14">
        <f t="shared" si="0"/>
        <v>12</v>
      </c>
      <c r="AU9" s="7">
        <f t="shared" si="1"/>
        <v>0</v>
      </c>
    </row>
    <row r="10" spans="1:47" s="42" customFormat="1" ht="12.75" customHeight="1">
      <c r="A10" s="42">
        <v>6</v>
      </c>
      <c r="B10" s="13" t="s">
        <v>29</v>
      </c>
      <c r="D10" s="2" t="s">
        <v>131</v>
      </c>
      <c r="E10" s="2" t="s">
        <v>131</v>
      </c>
      <c r="G10" s="7">
        <v>6</v>
      </c>
      <c r="H10" s="7"/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1</v>
      </c>
      <c r="Z10" s="14">
        <v>0</v>
      </c>
      <c r="AA10" s="14">
        <v>1</v>
      </c>
      <c r="AB10" s="14">
        <v>1</v>
      </c>
      <c r="AC10" s="14">
        <v>0</v>
      </c>
      <c r="AD10" s="14">
        <v>1</v>
      </c>
      <c r="AE10" s="14">
        <v>1</v>
      </c>
      <c r="AF10" s="14">
        <v>0</v>
      </c>
      <c r="AG10" s="14">
        <v>1</v>
      </c>
      <c r="AH10" s="14">
        <v>1</v>
      </c>
      <c r="AI10" s="14">
        <v>1</v>
      </c>
      <c r="AJ10" s="14">
        <v>0</v>
      </c>
      <c r="AK10" s="14">
        <v>0</v>
      </c>
      <c r="AL10" s="14">
        <v>0</v>
      </c>
      <c r="AM10" s="14">
        <v>1</v>
      </c>
      <c r="AN10" s="14">
        <v>0</v>
      </c>
      <c r="AO10" s="14">
        <v>0</v>
      </c>
      <c r="AP10" s="14">
        <v>0</v>
      </c>
      <c r="AQ10" s="42">
        <v>1</v>
      </c>
      <c r="AS10" s="14">
        <f>IF(N10=1,1,0)</f>
        <v>0</v>
      </c>
      <c r="AT10" s="14">
        <f t="shared" si="0"/>
        <v>10</v>
      </c>
      <c r="AU10" s="7">
        <f t="shared" si="1"/>
        <v>0</v>
      </c>
    </row>
    <row r="11" spans="1:47" s="42" customFormat="1" ht="12.75" customHeight="1">
      <c r="A11" s="42">
        <v>7</v>
      </c>
      <c r="B11" s="13" t="s">
        <v>31</v>
      </c>
      <c r="D11" s="2" t="s">
        <v>132</v>
      </c>
      <c r="E11" s="2" t="s">
        <v>132</v>
      </c>
      <c r="G11" s="7">
        <v>7</v>
      </c>
      <c r="H11" s="7"/>
      <c r="I11" s="7">
        <v>0</v>
      </c>
      <c r="J11" s="7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1</v>
      </c>
      <c r="AB11" s="14">
        <v>1</v>
      </c>
      <c r="AC11" s="14">
        <v>0</v>
      </c>
      <c r="AD11" s="14">
        <v>1</v>
      </c>
      <c r="AE11" s="14">
        <v>1</v>
      </c>
      <c r="AF11" s="14">
        <v>0</v>
      </c>
      <c r="AG11" s="14">
        <v>1</v>
      </c>
      <c r="AH11" s="14">
        <v>1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42">
        <v>0</v>
      </c>
      <c r="AS11" s="14">
        <f>IF(O11=1,1,0)</f>
        <v>0</v>
      </c>
      <c r="AT11" s="14">
        <f t="shared" si="0"/>
        <v>6</v>
      </c>
      <c r="AU11" s="7">
        <f t="shared" si="1"/>
        <v>0</v>
      </c>
    </row>
    <row r="12" spans="1:47" s="42" customFormat="1" ht="12.75" customHeight="1">
      <c r="A12" s="42">
        <v>8</v>
      </c>
      <c r="B12" s="2" t="s">
        <v>90</v>
      </c>
      <c r="D12" s="5" t="s">
        <v>91</v>
      </c>
      <c r="E12" s="13" t="s">
        <v>91</v>
      </c>
      <c r="G12" s="42">
        <v>8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1</v>
      </c>
      <c r="P12" s="42">
        <v>0</v>
      </c>
      <c r="Q12" s="42">
        <v>0</v>
      </c>
      <c r="R12" s="42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1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1</v>
      </c>
      <c r="AG12" s="14">
        <v>1</v>
      </c>
      <c r="AH12" s="14">
        <v>1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42">
        <v>0</v>
      </c>
      <c r="AS12" s="14">
        <f>IF(P12=1,1,0)</f>
        <v>0</v>
      </c>
      <c r="AT12" s="14">
        <f t="shared" si="0"/>
        <v>5</v>
      </c>
      <c r="AU12" s="7">
        <f t="shared" si="1"/>
        <v>0</v>
      </c>
    </row>
    <row r="13" spans="1:47" s="42" customFormat="1" ht="12.75" customHeight="1">
      <c r="A13" s="42">
        <v>9</v>
      </c>
      <c r="B13" s="13" t="s">
        <v>121</v>
      </c>
      <c r="D13" s="29" t="s">
        <v>136</v>
      </c>
      <c r="E13" s="29" t="s">
        <v>136</v>
      </c>
      <c r="G13" s="7">
        <v>9</v>
      </c>
      <c r="H13" s="7"/>
      <c r="I13" s="7">
        <v>0</v>
      </c>
      <c r="J13" s="7">
        <v>0</v>
      </c>
      <c r="K13" s="42">
        <v>0</v>
      </c>
      <c r="L13" s="42">
        <v>0</v>
      </c>
      <c r="M13" s="42">
        <v>0</v>
      </c>
      <c r="N13" s="42">
        <v>0</v>
      </c>
      <c r="O13" s="42">
        <v>1</v>
      </c>
      <c r="P13" s="42">
        <v>0</v>
      </c>
      <c r="Q13" s="42">
        <v>0</v>
      </c>
      <c r="R13" s="42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1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1</v>
      </c>
      <c r="AG13" s="14">
        <v>1</v>
      </c>
      <c r="AH13" s="14">
        <v>1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42">
        <v>0</v>
      </c>
      <c r="AS13" s="14">
        <f>IF(Q13=1,1,0)</f>
        <v>0</v>
      </c>
      <c r="AT13" s="14">
        <f t="shared" si="0"/>
        <v>5</v>
      </c>
      <c r="AU13" s="7">
        <f t="shared" si="1"/>
        <v>0</v>
      </c>
    </row>
    <row r="14" spans="1:47" s="42" customFormat="1" ht="12.75" customHeight="1">
      <c r="A14" s="42">
        <v>10</v>
      </c>
      <c r="B14" s="13" t="s">
        <v>122</v>
      </c>
      <c r="D14" s="29" t="s">
        <v>136</v>
      </c>
      <c r="E14" s="29" t="s">
        <v>136</v>
      </c>
      <c r="G14" s="7">
        <v>10</v>
      </c>
      <c r="H14" s="7"/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1</v>
      </c>
      <c r="P14" s="42">
        <v>0</v>
      </c>
      <c r="Q14" s="42">
        <v>0</v>
      </c>
      <c r="R14" s="42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1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1</v>
      </c>
      <c r="AG14" s="14">
        <v>1</v>
      </c>
      <c r="AH14" s="14">
        <v>1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42">
        <v>0</v>
      </c>
      <c r="AS14" s="14">
        <f>IF(R14=1,1,0)</f>
        <v>0</v>
      </c>
      <c r="AT14" s="14">
        <f t="shared" si="0"/>
        <v>5</v>
      </c>
      <c r="AU14" s="7">
        <f t="shared" si="1"/>
        <v>0</v>
      </c>
    </row>
    <row r="15" spans="1:47" s="42" customFormat="1" ht="12.75" customHeight="1">
      <c r="A15" s="42">
        <v>11</v>
      </c>
      <c r="B15" s="66" t="s">
        <v>73</v>
      </c>
      <c r="D15" s="5" t="s">
        <v>91</v>
      </c>
      <c r="E15" s="5" t="s">
        <v>91</v>
      </c>
      <c r="G15" s="42">
        <v>11</v>
      </c>
      <c r="I15" s="7">
        <v>0</v>
      </c>
      <c r="J15" s="7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S15" s="14">
        <f>IF(S15=1,1,0)</f>
        <v>0</v>
      </c>
      <c r="AT15" s="14">
        <f t="shared" si="0"/>
        <v>0</v>
      </c>
      <c r="AU15" s="7">
        <f t="shared" si="1"/>
        <v>1</v>
      </c>
    </row>
    <row r="16" spans="1:47" s="42" customFormat="1" ht="14.25" customHeight="1">
      <c r="A16" s="42">
        <v>12</v>
      </c>
      <c r="B16" s="13" t="s">
        <v>34</v>
      </c>
      <c r="D16" s="5" t="s">
        <v>91</v>
      </c>
      <c r="E16" s="13" t="s">
        <v>91</v>
      </c>
      <c r="G16" s="7">
        <v>12</v>
      </c>
      <c r="H16" s="7"/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1</v>
      </c>
      <c r="AK16" s="14">
        <v>0</v>
      </c>
      <c r="AL16" s="14">
        <v>0</v>
      </c>
      <c r="AM16" s="14">
        <v>1</v>
      </c>
      <c r="AN16" s="14">
        <v>1</v>
      </c>
      <c r="AO16" s="14">
        <v>1</v>
      </c>
      <c r="AP16" s="14">
        <v>1</v>
      </c>
      <c r="AQ16" s="42">
        <v>1</v>
      </c>
      <c r="AS16" s="14">
        <f>IF(T16=1,1,0)</f>
        <v>0</v>
      </c>
      <c r="AT16" s="14">
        <f t="shared" si="0"/>
        <v>6</v>
      </c>
      <c r="AU16" s="7">
        <f t="shared" si="1"/>
        <v>0</v>
      </c>
    </row>
    <row r="17" spans="1:47" s="42" customFormat="1" ht="12.75" customHeight="1">
      <c r="A17" s="42">
        <v>13</v>
      </c>
      <c r="B17" s="57" t="s">
        <v>77</v>
      </c>
      <c r="D17" s="5" t="s">
        <v>91</v>
      </c>
      <c r="E17" s="5" t="s">
        <v>91</v>
      </c>
      <c r="G17" s="7">
        <v>13</v>
      </c>
      <c r="H17" s="7"/>
      <c r="I17" s="7">
        <v>0</v>
      </c>
      <c r="J17" s="7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1</v>
      </c>
      <c r="AN17" s="14">
        <v>1</v>
      </c>
      <c r="AO17" s="14">
        <v>1</v>
      </c>
      <c r="AP17" s="14">
        <v>1</v>
      </c>
      <c r="AQ17" s="42">
        <v>1</v>
      </c>
      <c r="AS17" s="14">
        <f>IF(U17=1,1,0)</f>
        <v>0</v>
      </c>
      <c r="AT17" s="14">
        <f t="shared" si="0"/>
        <v>5</v>
      </c>
      <c r="AU17" s="7">
        <f t="shared" si="1"/>
        <v>0</v>
      </c>
    </row>
    <row r="18" spans="1:47" s="42" customFormat="1" ht="12.75" customHeight="1">
      <c r="A18" s="42">
        <v>14</v>
      </c>
      <c r="B18" s="29" t="s">
        <v>114</v>
      </c>
      <c r="D18" s="29" t="s">
        <v>134</v>
      </c>
      <c r="E18" s="13" t="s">
        <v>91</v>
      </c>
      <c r="G18" s="42">
        <v>14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1</v>
      </c>
      <c r="AN18" s="14">
        <v>1</v>
      </c>
      <c r="AO18" s="14">
        <v>1</v>
      </c>
      <c r="AP18" s="14">
        <v>1</v>
      </c>
      <c r="AQ18" s="7">
        <v>1</v>
      </c>
      <c r="AS18" s="14">
        <f>IF(V18=1,1,0)</f>
        <v>0</v>
      </c>
      <c r="AT18" s="14">
        <f t="shared" si="0"/>
        <v>5</v>
      </c>
      <c r="AU18" s="7">
        <f t="shared" si="1"/>
        <v>0</v>
      </c>
    </row>
    <row r="19" spans="1:47" s="42" customFormat="1" ht="12.75" customHeight="1">
      <c r="A19" s="42">
        <v>15</v>
      </c>
      <c r="B19" s="25" t="s">
        <v>116</v>
      </c>
      <c r="D19" s="2" t="s">
        <v>91</v>
      </c>
      <c r="E19" s="2" t="s">
        <v>91</v>
      </c>
      <c r="G19" s="7">
        <v>15</v>
      </c>
      <c r="H19" s="7"/>
      <c r="I19" s="7">
        <v>0</v>
      </c>
      <c r="J19" s="7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1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</v>
      </c>
      <c r="AJ19" s="14">
        <v>1</v>
      </c>
      <c r="AK19" s="14">
        <v>0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7">
        <v>1</v>
      </c>
      <c r="AS19" s="14">
        <f>IF(W19=1,1,0)</f>
        <v>0</v>
      </c>
      <c r="AT19" s="14">
        <f t="shared" si="0"/>
        <v>9</v>
      </c>
      <c r="AU19" s="7">
        <f t="shared" si="1"/>
        <v>0</v>
      </c>
    </row>
    <row r="20" spans="1:47" s="42" customFormat="1" ht="12.75" customHeight="1">
      <c r="A20" s="42">
        <v>16</v>
      </c>
      <c r="B20" s="3" t="s">
        <v>58</v>
      </c>
      <c r="D20" s="25" t="s">
        <v>91</v>
      </c>
      <c r="E20" s="25" t="s">
        <v>91</v>
      </c>
      <c r="G20" s="7">
        <v>16</v>
      </c>
      <c r="H20" s="7"/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1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7">
        <v>0</v>
      </c>
      <c r="AS20" s="14">
        <f>IF(X20=1,1,0)</f>
        <v>0</v>
      </c>
      <c r="AT20" s="14">
        <f t="shared" si="0"/>
        <v>1</v>
      </c>
      <c r="AU20" s="7">
        <f t="shared" si="1"/>
        <v>0</v>
      </c>
    </row>
    <row r="21" spans="1:47" s="42" customFormat="1" ht="12.75" customHeight="1">
      <c r="A21" s="42">
        <v>17</v>
      </c>
      <c r="B21" s="13" t="s">
        <v>7</v>
      </c>
      <c r="D21" s="2" t="s">
        <v>91</v>
      </c>
      <c r="E21" s="2" t="s">
        <v>91</v>
      </c>
      <c r="G21" s="42">
        <v>17</v>
      </c>
      <c r="I21" s="7">
        <v>0</v>
      </c>
      <c r="J21" s="7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1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1</v>
      </c>
      <c r="AJ21" s="14">
        <v>1</v>
      </c>
      <c r="AK21" s="14">
        <v>0</v>
      </c>
      <c r="AL21" s="14">
        <v>1</v>
      </c>
      <c r="AM21" s="14">
        <v>1</v>
      </c>
      <c r="AN21" s="14">
        <v>1</v>
      </c>
      <c r="AO21" s="14">
        <v>1</v>
      </c>
      <c r="AP21" s="14">
        <v>1</v>
      </c>
      <c r="AQ21" s="7">
        <v>1</v>
      </c>
      <c r="AS21" s="14">
        <f>IF(Y21=1,1,0)</f>
        <v>1</v>
      </c>
      <c r="AT21" s="14">
        <f t="shared" si="0"/>
        <v>8</v>
      </c>
      <c r="AU21" s="7">
        <f t="shared" si="1"/>
        <v>0</v>
      </c>
    </row>
    <row r="22" spans="1:47" s="42" customFormat="1" ht="12.75" customHeight="1">
      <c r="A22" s="42">
        <v>18</v>
      </c>
      <c r="B22" s="25" t="s">
        <v>123</v>
      </c>
      <c r="D22" s="2" t="s">
        <v>113</v>
      </c>
      <c r="E22" s="2" t="s">
        <v>113</v>
      </c>
      <c r="G22" s="7">
        <v>18</v>
      </c>
      <c r="H22" s="7"/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42">
        <v>0</v>
      </c>
      <c r="AP22" s="14">
        <v>0</v>
      </c>
      <c r="AQ22" s="7">
        <v>0</v>
      </c>
      <c r="AS22" s="14">
        <f>IF(Z22=1,1,0)</f>
        <v>0</v>
      </c>
      <c r="AT22" s="14">
        <f t="shared" si="0"/>
        <v>0</v>
      </c>
      <c r="AU22" s="7">
        <f t="shared" si="1"/>
        <v>1</v>
      </c>
    </row>
    <row r="23" spans="1:47" s="42" customFormat="1" ht="12.75" customHeight="1">
      <c r="A23" s="42">
        <v>19</v>
      </c>
      <c r="B23" s="13" t="s">
        <v>19</v>
      </c>
      <c r="D23" s="29" t="s">
        <v>136</v>
      </c>
      <c r="E23" s="29" t="s">
        <v>136</v>
      </c>
      <c r="G23" s="7">
        <v>19</v>
      </c>
      <c r="H23" s="7"/>
      <c r="I23" s="7">
        <v>0</v>
      </c>
      <c r="J23" s="7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42">
        <v>0</v>
      </c>
      <c r="AP23" s="14">
        <v>0</v>
      </c>
      <c r="AQ23" s="7">
        <v>0</v>
      </c>
      <c r="AS23" s="14">
        <f>IF(AA23=1,1,0)</f>
        <v>0</v>
      </c>
      <c r="AT23" s="14">
        <f t="shared" si="0"/>
        <v>0</v>
      </c>
      <c r="AU23" s="7">
        <f t="shared" si="1"/>
        <v>1</v>
      </c>
    </row>
    <row r="24" spans="1:47" s="42" customFormat="1" ht="12.75" customHeight="1">
      <c r="A24" s="42">
        <v>20</v>
      </c>
      <c r="B24" s="29" t="s">
        <v>124</v>
      </c>
      <c r="D24" s="29" t="s">
        <v>136</v>
      </c>
      <c r="E24" s="29" t="s">
        <v>136</v>
      </c>
      <c r="F24" s="40"/>
      <c r="G24" s="42">
        <v>20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42">
        <v>0</v>
      </c>
      <c r="AP24" s="14">
        <v>0</v>
      </c>
      <c r="AQ24" s="7">
        <v>0</v>
      </c>
      <c r="AS24" s="14">
        <f>IF(AB24=1,1,0)</f>
        <v>0</v>
      </c>
      <c r="AT24" s="14">
        <f t="shared" si="0"/>
        <v>0</v>
      </c>
      <c r="AU24" s="7">
        <f t="shared" si="1"/>
        <v>1</v>
      </c>
    </row>
    <row r="25" spans="1:47" s="42" customFormat="1" ht="12.75" customHeight="1">
      <c r="A25" s="42">
        <v>21</v>
      </c>
      <c r="B25" s="13" t="s">
        <v>13</v>
      </c>
      <c r="D25" s="29" t="s">
        <v>136</v>
      </c>
      <c r="E25" s="29" t="s">
        <v>136</v>
      </c>
      <c r="F25" s="53"/>
      <c r="G25" s="7">
        <v>21</v>
      </c>
      <c r="H25" s="7"/>
      <c r="I25" s="7">
        <v>0</v>
      </c>
      <c r="J25" s="7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42">
        <v>0</v>
      </c>
      <c r="AP25" s="14">
        <v>0</v>
      </c>
      <c r="AQ25" s="7">
        <v>0</v>
      </c>
      <c r="AS25" s="14">
        <f>IF(AC25=1,1,0)</f>
        <v>0</v>
      </c>
      <c r="AT25" s="14">
        <f t="shared" si="0"/>
        <v>0</v>
      </c>
      <c r="AU25" s="7">
        <f t="shared" si="1"/>
        <v>1</v>
      </c>
    </row>
    <row r="26" spans="1:47" s="42" customFormat="1" ht="12.75" customHeight="1">
      <c r="A26" s="42">
        <v>22</v>
      </c>
      <c r="B26" s="29" t="s">
        <v>125</v>
      </c>
      <c r="D26" s="29" t="s">
        <v>136</v>
      </c>
      <c r="E26" s="29" t="s">
        <v>136</v>
      </c>
      <c r="F26" s="7"/>
      <c r="G26" s="7">
        <v>22</v>
      </c>
      <c r="H26" s="7"/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42">
        <v>0</v>
      </c>
      <c r="AP26" s="14">
        <v>0</v>
      </c>
      <c r="AQ26" s="7">
        <v>0</v>
      </c>
      <c r="AS26" s="14">
        <f>IF(AD26=1,1,0)</f>
        <v>0</v>
      </c>
      <c r="AT26" s="14">
        <f t="shared" si="0"/>
        <v>0</v>
      </c>
      <c r="AU26" s="7">
        <f t="shared" si="1"/>
        <v>1</v>
      </c>
    </row>
    <row r="27" spans="1:47" s="42" customFormat="1" ht="12.75" customHeight="1">
      <c r="A27" s="42">
        <v>23</v>
      </c>
      <c r="B27" s="13" t="s">
        <v>18</v>
      </c>
      <c r="D27" s="29" t="s">
        <v>136</v>
      </c>
      <c r="E27" s="29" t="s">
        <v>136</v>
      </c>
      <c r="G27" s="42">
        <v>23</v>
      </c>
      <c r="I27" s="7">
        <v>0</v>
      </c>
      <c r="J27" s="7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1</v>
      </c>
      <c r="AJ27" s="14">
        <v>1</v>
      </c>
      <c r="AK27" s="14">
        <v>0</v>
      </c>
      <c r="AL27" s="14">
        <v>1</v>
      </c>
      <c r="AM27" s="14">
        <v>1</v>
      </c>
      <c r="AN27" s="14">
        <v>1</v>
      </c>
      <c r="AO27" s="42">
        <v>1</v>
      </c>
      <c r="AP27" s="14">
        <v>1</v>
      </c>
      <c r="AQ27" s="7">
        <v>0</v>
      </c>
      <c r="AS27" s="14">
        <f>IF(AE27=1,1,0)</f>
        <v>0</v>
      </c>
      <c r="AT27" s="14">
        <f t="shared" si="0"/>
        <v>7</v>
      </c>
      <c r="AU27" s="7">
        <f t="shared" si="1"/>
        <v>0</v>
      </c>
    </row>
    <row r="28" spans="1:47" s="42" customFormat="1" ht="12.75" customHeight="1">
      <c r="A28" s="42">
        <v>24</v>
      </c>
      <c r="B28" s="13" t="s">
        <v>28</v>
      </c>
      <c r="D28" s="29" t="s">
        <v>136</v>
      </c>
      <c r="E28" s="29" t="s">
        <v>136</v>
      </c>
      <c r="G28" s="7">
        <v>24</v>
      </c>
      <c r="H28" s="7"/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42">
        <v>0</v>
      </c>
      <c r="AP28" s="14">
        <v>0</v>
      </c>
      <c r="AQ28" s="7">
        <v>0</v>
      </c>
      <c r="AS28" s="14">
        <f>IF(AF28=1,1,0)</f>
        <v>0</v>
      </c>
      <c r="AT28" s="14">
        <f t="shared" si="0"/>
        <v>0</v>
      </c>
      <c r="AU28" s="7">
        <f t="shared" si="1"/>
        <v>1</v>
      </c>
    </row>
    <row r="29" spans="1:47" s="42" customFormat="1" ht="12.75" customHeight="1">
      <c r="A29" s="42">
        <v>26</v>
      </c>
      <c r="B29" s="13" t="s">
        <v>11</v>
      </c>
      <c r="D29" s="2" t="s">
        <v>113</v>
      </c>
      <c r="E29" s="2" t="s">
        <v>113</v>
      </c>
      <c r="G29" s="42">
        <v>26</v>
      </c>
      <c r="I29" s="7">
        <v>0</v>
      </c>
      <c r="J29" s="7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14">
        <v>0</v>
      </c>
      <c r="T29" s="14">
        <v>0</v>
      </c>
      <c r="U29" s="42">
        <v>0</v>
      </c>
      <c r="V29" s="42">
        <v>0</v>
      </c>
      <c r="W29" s="42">
        <v>0</v>
      </c>
      <c r="X29" s="14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14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1</v>
      </c>
      <c r="AJ29" s="42">
        <v>1</v>
      </c>
      <c r="AK29" s="42">
        <v>1</v>
      </c>
      <c r="AL29" s="42">
        <v>1</v>
      </c>
      <c r="AM29" s="42">
        <v>1</v>
      </c>
      <c r="AN29" s="14">
        <v>1</v>
      </c>
      <c r="AO29" s="14">
        <v>1</v>
      </c>
      <c r="AP29" s="14">
        <v>1</v>
      </c>
      <c r="AQ29" s="14">
        <v>1</v>
      </c>
      <c r="AS29" s="14">
        <f>IF(AG29=1,1,0)</f>
        <v>0</v>
      </c>
      <c r="AT29" s="14">
        <f t="shared" si="0"/>
        <v>9</v>
      </c>
      <c r="AU29" s="7">
        <f t="shared" si="1"/>
        <v>0</v>
      </c>
    </row>
    <row r="30" spans="1:47" s="42" customFormat="1" ht="12.75" customHeight="1">
      <c r="A30" s="42">
        <v>27</v>
      </c>
      <c r="B30" s="13" t="s">
        <v>15</v>
      </c>
      <c r="D30" s="2" t="s">
        <v>113</v>
      </c>
      <c r="E30" s="2" t="s">
        <v>113</v>
      </c>
      <c r="G30" s="7">
        <v>27</v>
      </c>
      <c r="H30" s="7"/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14">
        <v>0</v>
      </c>
      <c r="T30" s="14">
        <v>0</v>
      </c>
      <c r="U30" s="42">
        <v>0</v>
      </c>
      <c r="V30" s="42">
        <v>0</v>
      </c>
      <c r="W30" s="42">
        <v>0</v>
      </c>
      <c r="X30" s="14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1</v>
      </c>
      <c r="AJ30" s="42">
        <v>1</v>
      </c>
      <c r="AK30" s="42">
        <v>1</v>
      </c>
      <c r="AL30" s="42">
        <v>1</v>
      </c>
      <c r="AM30" s="42">
        <v>1</v>
      </c>
      <c r="AN30" s="14">
        <v>1</v>
      </c>
      <c r="AO30" s="14">
        <v>1</v>
      </c>
      <c r="AP30" s="14">
        <v>1</v>
      </c>
      <c r="AQ30" s="14">
        <v>1</v>
      </c>
      <c r="AS30" s="14">
        <f>IF(AH30=1,1,0)</f>
        <v>0</v>
      </c>
      <c r="AT30" s="14">
        <f t="shared" si="0"/>
        <v>9</v>
      </c>
      <c r="AU30" s="7">
        <f t="shared" si="1"/>
        <v>0</v>
      </c>
    </row>
    <row r="31" spans="1:47" s="42" customFormat="1" ht="12.75" customHeight="1">
      <c r="A31" s="42">
        <v>28</v>
      </c>
      <c r="B31" s="13" t="s">
        <v>16</v>
      </c>
      <c r="D31" s="2" t="s">
        <v>113</v>
      </c>
      <c r="E31" s="2" t="s">
        <v>113</v>
      </c>
      <c r="G31" s="7">
        <v>28</v>
      </c>
      <c r="H31" s="7"/>
      <c r="I31" s="7">
        <v>0</v>
      </c>
      <c r="J31" s="7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14">
        <v>0</v>
      </c>
      <c r="T31" s="14">
        <v>0</v>
      </c>
      <c r="U31" s="42">
        <v>0</v>
      </c>
      <c r="V31" s="42">
        <v>0</v>
      </c>
      <c r="W31" s="42">
        <v>0</v>
      </c>
      <c r="X31" s="14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1</v>
      </c>
      <c r="AJ31" s="42">
        <v>0</v>
      </c>
      <c r="AK31" s="42">
        <v>1</v>
      </c>
      <c r="AL31" s="42">
        <v>0</v>
      </c>
      <c r="AM31" s="42">
        <v>1</v>
      </c>
      <c r="AN31" s="14">
        <v>0</v>
      </c>
      <c r="AO31" s="14">
        <v>1</v>
      </c>
      <c r="AP31" s="14">
        <v>0</v>
      </c>
      <c r="AQ31" s="14">
        <v>1</v>
      </c>
      <c r="AS31" s="14">
        <f>IF(AI31=1,1,0)</f>
        <v>1</v>
      </c>
      <c r="AT31" s="14">
        <f t="shared" si="0"/>
        <v>4</v>
      </c>
      <c r="AU31" s="7">
        <f t="shared" si="1"/>
        <v>0</v>
      </c>
    </row>
    <row r="32" spans="1:47" s="42" customFormat="1" ht="12.75" customHeight="1">
      <c r="A32" s="42">
        <v>29</v>
      </c>
      <c r="B32" s="30" t="s">
        <v>118</v>
      </c>
      <c r="D32" s="2" t="s">
        <v>135</v>
      </c>
      <c r="E32" s="13" t="s">
        <v>91</v>
      </c>
      <c r="G32" s="42">
        <v>29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14">
        <v>0</v>
      </c>
      <c r="T32" s="14">
        <v>0</v>
      </c>
      <c r="U32" s="42">
        <v>0</v>
      </c>
      <c r="V32" s="42">
        <v>0</v>
      </c>
      <c r="W32" s="42">
        <v>0</v>
      </c>
      <c r="X32" s="14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1</v>
      </c>
      <c r="AK32" s="42">
        <v>1</v>
      </c>
      <c r="AL32" s="42">
        <v>0</v>
      </c>
      <c r="AM32" s="42">
        <v>0</v>
      </c>
      <c r="AN32" s="14">
        <v>0</v>
      </c>
      <c r="AO32" s="42">
        <v>0</v>
      </c>
      <c r="AP32" s="14">
        <v>0</v>
      </c>
      <c r="AQ32" s="14">
        <v>1</v>
      </c>
      <c r="AS32" s="14">
        <f>IF(AJ32=1,1,0)</f>
        <v>1</v>
      </c>
      <c r="AT32" s="14">
        <f t="shared" si="0"/>
        <v>2</v>
      </c>
      <c r="AU32" s="7">
        <f t="shared" si="1"/>
        <v>0</v>
      </c>
    </row>
    <row r="33" spans="1:47" s="42" customFormat="1" ht="12" customHeight="1">
      <c r="A33" s="42">
        <v>30</v>
      </c>
      <c r="B33" s="25" t="s">
        <v>128</v>
      </c>
      <c r="D33" s="2" t="s">
        <v>113</v>
      </c>
      <c r="E33" s="2" t="s">
        <v>113</v>
      </c>
      <c r="G33" s="7">
        <v>30</v>
      </c>
      <c r="H33" s="7"/>
      <c r="I33" s="7">
        <v>0</v>
      </c>
      <c r="J33" s="7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14">
        <v>0</v>
      </c>
      <c r="T33" s="14">
        <v>0</v>
      </c>
      <c r="U33" s="42">
        <v>0</v>
      </c>
      <c r="V33" s="42">
        <v>0</v>
      </c>
      <c r="W33" s="42">
        <v>0</v>
      </c>
      <c r="X33" s="14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1</v>
      </c>
      <c r="AK33" s="42">
        <v>0</v>
      </c>
      <c r="AL33" s="42">
        <v>0</v>
      </c>
      <c r="AM33" s="42">
        <v>0</v>
      </c>
      <c r="AN33" s="14">
        <v>0</v>
      </c>
      <c r="AO33" s="14">
        <v>0</v>
      </c>
      <c r="AP33" s="14">
        <v>0</v>
      </c>
      <c r="AQ33" s="14">
        <v>0</v>
      </c>
      <c r="AS33" s="14">
        <f>IF(AK33=1,1,0)</f>
        <v>0</v>
      </c>
      <c r="AT33" s="14">
        <f t="shared" si="0"/>
        <v>1</v>
      </c>
      <c r="AU33" s="7">
        <f t="shared" si="1"/>
        <v>0</v>
      </c>
    </row>
    <row r="34" spans="1:47" s="42" customFormat="1" ht="12.75" customHeight="1">
      <c r="A34" s="42">
        <v>31</v>
      </c>
      <c r="B34" s="13" t="s">
        <v>21</v>
      </c>
      <c r="D34" s="2" t="s">
        <v>113</v>
      </c>
      <c r="E34" s="2" t="s">
        <v>113</v>
      </c>
      <c r="G34" s="7">
        <v>31</v>
      </c>
      <c r="H34" s="7"/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14">
        <v>0</v>
      </c>
      <c r="T34" s="14">
        <v>0</v>
      </c>
      <c r="U34" s="42">
        <v>0</v>
      </c>
      <c r="V34" s="42">
        <v>0</v>
      </c>
      <c r="W34" s="42">
        <v>0</v>
      </c>
      <c r="X34" s="14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14">
        <v>0</v>
      </c>
      <c r="AO34" s="14">
        <v>0</v>
      </c>
      <c r="AP34" s="14">
        <v>0</v>
      </c>
      <c r="AQ34" s="14">
        <v>0</v>
      </c>
      <c r="AS34" s="14">
        <f>IF(AL34=1,1,0)</f>
        <v>0</v>
      </c>
      <c r="AT34" s="14">
        <f t="shared" si="0"/>
        <v>0</v>
      </c>
      <c r="AU34" s="7">
        <f t="shared" si="1"/>
        <v>1</v>
      </c>
    </row>
    <row r="35" spans="1:47" s="42" customFormat="1" ht="12.75" customHeight="1">
      <c r="A35" s="42">
        <v>32</v>
      </c>
      <c r="B35" s="13" t="s">
        <v>22</v>
      </c>
      <c r="D35" s="2" t="s">
        <v>113</v>
      </c>
      <c r="E35" s="2" t="s">
        <v>113</v>
      </c>
      <c r="G35" s="42">
        <v>32</v>
      </c>
      <c r="I35" s="7">
        <v>0</v>
      </c>
      <c r="J35" s="7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14">
        <v>0</v>
      </c>
      <c r="T35" s="14">
        <v>0</v>
      </c>
      <c r="U35" s="42">
        <v>0</v>
      </c>
      <c r="V35" s="42">
        <v>0</v>
      </c>
      <c r="W35" s="42">
        <v>0</v>
      </c>
      <c r="X35" s="14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14">
        <v>0</v>
      </c>
      <c r="AO35" s="14">
        <v>0</v>
      </c>
      <c r="AP35" s="14">
        <v>0</v>
      </c>
      <c r="AQ35" s="14">
        <v>0</v>
      </c>
      <c r="AS35" s="14">
        <f>IF(AM35=1,1,0)</f>
        <v>0</v>
      </c>
      <c r="AT35" s="14">
        <f t="shared" si="0"/>
        <v>0</v>
      </c>
      <c r="AU35" s="7">
        <f t="shared" si="1"/>
        <v>1</v>
      </c>
    </row>
    <row r="36" spans="1:47" s="42" customFormat="1" ht="12.75" customHeight="1">
      <c r="A36" s="42">
        <v>33</v>
      </c>
      <c r="B36" s="13" t="s">
        <v>23</v>
      </c>
      <c r="D36" s="2" t="s">
        <v>113</v>
      </c>
      <c r="E36" s="2" t="s">
        <v>113</v>
      </c>
      <c r="G36" s="7">
        <v>33</v>
      </c>
      <c r="H36" s="7"/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14">
        <v>0</v>
      </c>
      <c r="T36" s="14">
        <v>0</v>
      </c>
      <c r="U36" s="42">
        <v>0</v>
      </c>
      <c r="V36" s="42">
        <v>0</v>
      </c>
      <c r="W36" s="42">
        <v>0</v>
      </c>
      <c r="X36" s="14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14">
        <v>0</v>
      </c>
      <c r="AO36" s="14">
        <v>0</v>
      </c>
      <c r="AP36" s="14">
        <v>0</v>
      </c>
      <c r="AQ36" s="14">
        <v>0</v>
      </c>
      <c r="AS36" s="14">
        <f>IF(AN36=1,1,0)</f>
        <v>0</v>
      </c>
      <c r="AT36" s="14">
        <f t="shared" si="0"/>
        <v>0</v>
      </c>
      <c r="AU36" s="7">
        <f t="shared" si="1"/>
        <v>1</v>
      </c>
    </row>
    <row r="37" spans="1:47" s="42" customFormat="1" ht="12.75" customHeight="1">
      <c r="A37" s="42">
        <v>34</v>
      </c>
      <c r="B37" s="25" t="s">
        <v>127</v>
      </c>
      <c r="D37" s="2" t="s">
        <v>113</v>
      </c>
      <c r="E37" s="2" t="s">
        <v>113</v>
      </c>
      <c r="G37" s="7">
        <v>34</v>
      </c>
      <c r="H37" s="7"/>
      <c r="I37" s="7">
        <v>0</v>
      </c>
      <c r="J37" s="7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14">
        <v>0</v>
      </c>
      <c r="T37" s="14">
        <v>0</v>
      </c>
      <c r="U37" s="42">
        <v>0</v>
      </c>
      <c r="V37" s="42">
        <v>0</v>
      </c>
      <c r="W37" s="42">
        <v>0</v>
      </c>
      <c r="X37" s="14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1</v>
      </c>
      <c r="AK37" s="42">
        <v>0</v>
      </c>
      <c r="AL37" s="42">
        <v>0</v>
      </c>
      <c r="AM37" s="42">
        <v>0</v>
      </c>
      <c r="AN37" s="14">
        <v>0</v>
      </c>
      <c r="AO37" s="14">
        <v>0</v>
      </c>
      <c r="AP37" s="14">
        <v>0</v>
      </c>
      <c r="AQ37" s="14">
        <v>0</v>
      </c>
      <c r="AS37" s="14">
        <f>IF(AO37=1,1,0)</f>
        <v>0</v>
      </c>
      <c r="AT37" s="14">
        <f t="shared" si="0"/>
        <v>1</v>
      </c>
      <c r="AU37" s="7">
        <f t="shared" si="1"/>
        <v>0</v>
      </c>
    </row>
    <row r="38" spans="1:47" s="42" customFormat="1" ht="12.75" customHeight="1">
      <c r="A38" s="42">
        <v>35</v>
      </c>
      <c r="B38" s="13" t="s">
        <v>24</v>
      </c>
      <c r="D38" s="2" t="s">
        <v>113</v>
      </c>
      <c r="E38" s="2" t="s">
        <v>113</v>
      </c>
      <c r="G38" s="42">
        <v>35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14">
        <v>0</v>
      </c>
      <c r="T38" s="14">
        <v>0</v>
      </c>
      <c r="U38" s="42">
        <v>0</v>
      </c>
      <c r="V38" s="42">
        <v>0</v>
      </c>
      <c r="W38" s="42">
        <v>0</v>
      </c>
      <c r="X38" s="14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14">
        <v>0</v>
      </c>
      <c r="AO38" s="14">
        <v>0</v>
      </c>
      <c r="AP38" s="14">
        <v>0</v>
      </c>
      <c r="AQ38" s="14">
        <v>0</v>
      </c>
      <c r="AS38" s="14">
        <f>IF(AP38=1,1,0)</f>
        <v>0</v>
      </c>
      <c r="AT38" s="14">
        <f t="shared" si="0"/>
        <v>0</v>
      </c>
      <c r="AU38" s="7">
        <f t="shared" si="1"/>
        <v>1</v>
      </c>
    </row>
    <row r="39" spans="1:47" s="42" customFormat="1" ht="12.75" customHeight="1">
      <c r="A39" s="42">
        <v>36</v>
      </c>
      <c r="B39" s="13" t="s">
        <v>27</v>
      </c>
      <c r="D39" s="2" t="s">
        <v>113</v>
      </c>
      <c r="E39" s="2" t="s">
        <v>113</v>
      </c>
      <c r="G39" s="7">
        <v>36</v>
      </c>
      <c r="H39" s="7"/>
      <c r="I39" s="7">
        <v>0</v>
      </c>
      <c r="J39" s="7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14">
        <v>0</v>
      </c>
      <c r="T39" s="14">
        <v>0</v>
      </c>
      <c r="U39" s="42">
        <v>0</v>
      </c>
      <c r="V39" s="42">
        <v>0</v>
      </c>
      <c r="W39" s="42">
        <v>0</v>
      </c>
      <c r="X39" s="14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14">
        <v>0</v>
      </c>
      <c r="AO39" s="14">
        <v>0</v>
      </c>
      <c r="AP39" s="14">
        <v>0</v>
      </c>
      <c r="AQ39" s="14">
        <v>0</v>
      </c>
      <c r="AS39" s="14">
        <f>IF(AQ39=1,1,0)</f>
        <v>0</v>
      </c>
      <c r="AT39" s="14">
        <f t="shared" si="0"/>
        <v>0</v>
      </c>
      <c r="AU39" s="7">
        <f t="shared" si="1"/>
        <v>1</v>
      </c>
    </row>
    <row r="40" spans="1:47" s="42" customFormat="1" ht="12.75" customHeight="1">
      <c r="B40" s="13"/>
      <c r="G40" s="7"/>
      <c r="H40" s="7"/>
      <c r="I40" s="7"/>
      <c r="J40" s="7"/>
      <c r="S40" s="14"/>
      <c r="T40" s="14"/>
      <c r="X40" s="14"/>
      <c r="AN40" s="14"/>
      <c r="AO40" s="14"/>
      <c r="AP40" s="14"/>
      <c r="AQ40" s="14"/>
    </row>
    <row r="41" spans="1:47" s="30" customFormat="1" ht="12.75" customHeight="1">
      <c r="H41" s="15" t="s">
        <v>62</v>
      </c>
      <c r="I41" s="7">
        <f>SUM(I5:I39)</f>
        <v>0</v>
      </c>
      <c r="J41" s="7">
        <f t="shared" ref="J41:AQ41" si="2">SUM(J5:J39)</f>
        <v>0</v>
      </c>
      <c r="K41" s="7">
        <f t="shared" si="2"/>
        <v>4</v>
      </c>
      <c r="L41" s="7">
        <f t="shared" si="2"/>
        <v>0</v>
      </c>
      <c r="M41" s="7">
        <f t="shared" si="2"/>
        <v>0</v>
      </c>
      <c r="N41" s="7">
        <f t="shared" si="2"/>
        <v>0</v>
      </c>
      <c r="O41" s="7">
        <f t="shared" si="2"/>
        <v>3</v>
      </c>
      <c r="P41" s="7">
        <f t="shared" si="2"/>
        <v>0</v>
      </c>
      <c r="Q41" s="7">
        <f t="shared" si="2"/>
        <v>0</v>
      </c>
      <c r="R41" s="7">
        <f t="shared" si="2"/>
        <v>0</v>
      </c>
      <c r="S41" s="7">
        <f t="shared" si="2"/>
        <v>4</v>
      </c>
      <c r="T41" s="7">
        <f t="shared" si="2"/>
        <v>2</v>
      </c>
      <c r="U41" s="7">
        <f t="shared" si="2"/>
        <v>4</v>
      </c>
      <c r="V41" s="7">
        <f t="shared" si="2"/>
        <v>4</v>
      </c>
      <c r="W41" s="7">
        <f t="shared" si="2"/>
        <v>4</v>
      </c>
      <c r="X41" s="7">
        <f t="shared" si="2"/>
        <v>3</v>
      </c>
      <c r="Y41" s="7">
        <f t="shared" si="2"/>
        <v>9</v>
      </c>
      <c r="Z41" s="7">
        <f t="shared" si="2"/>
        <v>4</v>
      </c>
      <c r="AA41" s="7">
        <f t="shared" si="2"/>
        <v>4</v>
      </c>
      <c r="AB41" s="7">
        <f t="shared" si="2"/>
        <v>4</v>
      </c>
      <c r="AC41" s="7">
        <f t="shared" si="2"/>
        <v>4</v>
      </c>
      <c r="AD41" s="7">
        <f t="shared" si="2"/>
        <v>4</v>
      </c>
      <c r="AE41" s="7">
        <f t="shared" si="2"/>
        <v>4</v>
      </c>
      <c r="AF41" s="7">
        <f t="shared" si="2"/>
        <v>3</v>
      </c>
      <c r="AG41" s="7">
        <f t="shared" si="2"/>
        <v>6</v>
      </c>
      <c r="AH41" s="7">
        <f t="shared" si="2"/>
        <v>6</v>
      </c>
      <c r="AI41" s="7">
        <f t="shared" si="2"/>
        <v>8</v>
      </c>
      <c r="AJ41" s="7">
        <f t="shared" si="2"/>
        <v>10</v>
      </c>
      <c r="AK41" s="7">
        <f t="shared" si="2"/>
        <v>4</v>
      </c>
      <c r="AL41" s="7">
        <f t="shared" si="2"/>
        <v>6</v>
      </c>
      <c r="AM41" s="7">
        <f t="shared" si="2"/>
        <v>12</v>
      </c>
      <c r="AN41" s="7">
        <f t="shared" si="2"/>
        <v>11</v>
      </c>
      <c r="AO41" s="7">
        <f t="shared" si="2"/>
        <v>9</v>
      </c>
      <c r="AP41" s="7">
        <f t="shared" si="2"/>
        <v>8</v>
      </c>
      <c r="AQ41" s="7">
        <f t="shared" si="2"/>
        <v>12</v>
      </c>
      <c r="AR41" s="14"/>
    </row>
    <row r="42" spans="1:47" s="30" customFormat="1" ht="12.75" customHeight="1">
      <c r="B42" s="73" t="s">
        <v>92</v>
      </c>
      <c r="C42" s="95"/>
      <c r="D42" s="96"/>
    </row>
    <row r="43" spans="1:47" s="30" customFormat="1" ht="12.75" customHeight="1">
      <c r="B43" s="54" t="s">
        <v>37</v>
      </c>
      <c r="C43" s="92">
        <f>COUNTIF(I5:AQ39,1)</f>
        <v>156</v>
      </c>
      <c r="D43" s="97"/>
      <c r="I43" s="7"/>
      <c r="J43" s="7"/>
      <c r="K43" s="7"/>
    </row>
    <row r="44" spans="1:47" s="30" customFormat="1" ht="12.75" customHeight="1">
      <c r="B44" s="54" t="s">
        <v>38</v>
      </c>
      <c r="C44" s="93">
        <f>COUNT(A5:A39)</f>
        <v>35</v>
      </c>
      <c r="D44" s="97"/>
      <c r="E44" s="13"/>
      <c r="F44" s="13"/>
      <c r="I44" s="7"/>
      <c r="J44" s="21"/>
      <c r="K44" s="21"/>
      <c r="AS44" s="13"/>
      <c r="AT44" s="13"/>
      <c r="AU44" s="13"/>
    </row>
    <row r="45" spans="1:47" s="30" customFormat="1" ht="12.75" customHeight="1">
      <c r="B45" s="54" t="s">
        <v>39</v>
      </c>
      <c r="C45" s="94">
        <f>C43/(C44*(C44))</f>
        <v>0.1273469387755102</v>
      </c>
      <c r="D45" s="97"/>
      <c r="E45" s="13"/>
      <c r="F45" s="13"/>
      <c r="I45" s="13"/>
      <c r="J45" s="31"/>
      <c r="K45" s="31"/>
      <c r="AS45" s="13"/>
      <c r="AT45" s="13"/>
      <c r="AU45" s="13"/>
    </row>
    <row r="46" spans="1:47" s="30" customFormat="1" ht="12.75" customHeight="1">
      <c r="B46" s="62" t="s">
        <v>94</v>
      </c>
      <c r="C46" s="94">
        <f>C44*C45</f>
        <v>4.4571428571428573</v>
      </c>
      <c r="D46" s="82"/>
      <c r="E46" s="13"/>
      <c r="F46" s="13"/>
      <c r="J46" s="21"/>
      <c r="K46" s="21"/>
      <c r="AS46" s="13"/>
      <c r="AT46" s="13"/>
      <c r="AU46" s="13"/>
    </row>
    <row r="47" spans="1:47" s="30" customFormat="1" ht="12.75" customHeight="1">
      <c r="B47" s="98"/>
      <c r="C47" s="21"/>
      <c r="D47" s="82"/>
      <c r="E47" s="13"/>
      <c r="F47" s="13"/>
      <c r="I47" s="7"/>
      <c r="J47" s="31"/>
      <c r="K47" s="31"/>
      <c r="AS47" s="13"/>
      <c r="AT47" s="13"/>
      <c r="AU47" s="13"/>
    </row>
    <row r="48" spans="1:47" s="30" customFormat="1" ht="12.75" customHeight="1">
      <c r="B48" s="62" t="s">
        <v>55</v>
      </c>
      <c r="C48" s="60">
        <f>COUNTIF(I41:AQ41,"=0")</f>
        <v>8</v>
      </c>
      <c r="D48" s="63">
        <f>C48/C$44</f>
        <v>0.22857142857142856</v>
      </c>
      <c r="E48" s="13"/>
      <c r="F48" s="13"/>
      <c r="I48" s="7"/>
      <c r="J48" s="31"/>
      <c r="K48" s="31"/>
      <c r="AS48" s="13"/>
      <c r="AT48" s="13"/>
      <c r="AU48" s="13"/>
    </row>
    <row r="49" spans="2:47" s="30" customFormat="1" ht="12.75" customHeight="1">
      <c r="B49" s="62" t="s">
        <v>56</v>
      </c>
      <c r="C49" s="60">
        <f>SUM(AU5:AU39)</f>
        <v>12</v>
      </c>
      <c r="D49" s="63">
        <f>C49/C$44</f>
        <v>0.34285714285714286</v>
      </c>
      <c r="E49" s="13"/>
      <c r="F49" s="13"/>
      <c r="I49" s="13"/>
      <c r="J49" s="31"/>
      <c r="K49" s="31"/>
      <c r="AS49" s="13"/>
      <c r="AT49" s="13"/>
      <c r="AU49" s="13"/>
    </row>
    <row r="50" spans="2:47" s="30" customFormat="1" ht="12.75" customHeight="1">
      <c r="B50" s="64" t="s">
        <v>57</v>
      </c>
      <c r="C50" s="61">
        <f>C44-SUM(C48:C49)</f>
        <v>15</v>
      </c>
      <c r="D50" s="65">
        <f>C50/C$44</f>
        <v>0.42857142857142855</v>
      </c>
      <c r="E50" s="13"/>
      <c r="F50" s="13"/>
      <c r="I50" s="13"/>
      <c r="J50" s="31"/>
      <c r="K50" s="31"/>
      <c r="AS50" s="13"/>
      <c r="AT50" s="13"/>
      <c r="AU50" s="13"/>
    </row>
    <row r="51" spans="2:47" s="30" customFormat="1" ht="12.75" customHeight="1">
      <c r="D51" s="13"/>
      <c r="E51" s="13"/>
      <c r="F51" s="13"/>
      <c r="I51" s="7"/>
      <c r="J51" s="31"/>
      <c r="K51" s="31"/>
      <c r="AS51" s="13"/>
      <c r="AT51" s="13"/>
      <c r="AU51" s="13"/>
    </row>
    <row r="52" spans="2:47" s="30" customFormat="1" ht="12.75" customHeight="1">
      <c r="D52" s="13"/>
      <c r="E52" s="13"/>
      <c r="F52" s="13"/>
      <c r="I52" s="7"/>
      <c r="J52" s="31"/>
      <c r="K52" s="31"/>
      <c r="AS52" s="13"/>
      <c r="AT52" s="13"/>
      <c r="AU52" s="13"/>
    </row>
    <row r="53" spans="2:47" ht="12.75" customHeight="1">
      <c r="D53" s="13"/>
      <c r="E53" s="13"/>
      <c r="F53" s="13"/>
      <c r="I53" s="7"/>
      <c r="J53" s="31"/>
      <c r="K53" s="31"/>
      <c r="AS53" s="13"/>
      <c r="AT53" s="13"/>
      <c r="AU53" s="13"/>
    </row>
    <row r="54" spans="2:47" ht="12.75" customHeight="1">
      <c r="D54" s="13"/>
      <c r="E54" s="13"/>
      <c r="F54" s="13"/>
      <c r="I54" s="7"/>
      <c r="J54" s="31"/>
      <c r="K54" s="31"/>
      <c r="AS54" s="13"/>
      <c r="AT54" s="13"/>
      <c r="AU54" s="13"/>
    </row>
    <row r="55" spans="2:47" ht="12.75" customHeight="1">
      <c r="D55" s="13"/>
      <c r="E55" s="13"/>
      <c r="F55" s="13"/>
      <c r="I55" s="7"/>
      <c r="J55" s="31"/>
      <c r="K55" s="31"/>
      <c r="AS55" s="13"/>
      <c r="AT55" s="13"/>
      <c r="AU55" s="13"/>
    </row>
    <row r="56" spans="2:47" ht="12.75" customHeight="1">
      <c r="D56" s="13"/>
      <c r="E56" s="13"/>
      <c r="F56" s="13"/>
      <c r="I56" s="7"/>
      <c r="J56" s="32"/>
      <c r="K56" s="32"/>
      <c r="AS56" s="13"/>
      <c r="AT56" s="13"/>
      <c r="AU56" s="13"/>
    </row>
    <row r="57" spans="2:47" ht="12.75" customHeight="1">
      <c r="D57" s="13"/>
      <c r="E57" s="13"/>
      <c r="F57" s="13"/>
      <c r="I57" s="13"/>
      <c r="J57" s="31"/>
      <c r="K57" s="31"/>
      <c r="AS57" s="13"/>
      <c r="AT57" s="13"/>
      <c r="AU57" s="13"/>
    </row>
    <row r="58" spans="2:47" ht="12.75" customHeight="1">
      <c r="D58" s="13"/>
      <c r="E58" s="13"/>
      <c r="F58" s="13"/>
      <c r="I58" s="7"/>
      <c r="J58" s="31"/>
      <c r="K58" s="31"/>
      <c r="AS58" s="13"/>
      <c r="AT58" s="13"/>
      <c r="AU58" s="13"/>
    </row>
    <row r="59" spans="2:47" ht="12.75" customHeight="1">
      <c r="D59" s="13"/>
      <c r="E59" s="13"/>
      <c r="F59" s="13"/>
      <c r="I59" s="7"/>
      <c r="J59" s="31"/>
      <c r="K59" s="31"/>
      <c r="AS59" s="13"/>
      <c r="AT59" s="13"/>
      <c r="AU59" s="13"/>
    </row>
    <row r="60" spans="2:47" ht="12.75" customHeight="1">
      <c r="D60" s="13"/>
      <c r="E60" s="13"/>
      <c r="F60" s="13"/>
      <c r="I60" s="7"/>
      <c r="J60" s="31"/>
      <c r="K60" s="31"/>
      <c r="AS60" s="13"/>
      <c r="AT60" s="13"/>
      <c r="AU60" s="13"/>
    </row>
    <row r="61" spans="2:47" ht="12.75" customHeight="1">
      <c r="D61" s="13"/>
      <c r="E61" s="13"/>
      <c r="F61" s="13"/>
      <c r="I61" s="7"/>
      <c r="J61" s="31"/>
      <c r="K61" s="31"/>
      <c r="AS61" s="13"/>
      <c r="AT61" s="13"/>
      <c r="AU61" s="13"/>
    </row>
    <row r="62" spans="2:47" ht="12.75" customHeight="1">
      <c r="D62" s="13"/>
      <c r="E62" s="13"/>
      <c r="F62" s="13"/>
      <c r="I62" s="7"/>
      <c r="J62" s="32"/>
      <c r="K62" s="31"/>
      <c r="AS62" s="13"/>
      <c r="AT62" s="13"/>
      <c r="AU62" s="13"/>
    </row>
    <row r="63" spans="2:47" ht="12.75" customHeight="1">
      <c r="E63" s="13"/>
      <c r="F63" s="13"/>
      <c r="I63" s="7"/>
      <c r="J63" s="31"/>
      <c r="K63" s="31"/>
      <c r="AS63" s="13"/>
      <c r="AT63" s="13"/>
      <c r="AU63" s="13"/>
    </row>
    <row r="64" spans="2:47" ht="12.75" customHeight="1">
      <c r="E64" s="13"/>
      <c r="F64" s="13"/>
      <c r="I64" s="7"/>
      <c r="J64" s="31"/>
      <c r="K64" s="31"/>
      <c r="AS64" s="13"/>
      <c r="AT64" s="13"/>
      <c r="AU64" s="13"/>
    </row>
    <row r="65" spans="5:47" ht="12.75" customHeight="1">
      <c r="E65" s="13"/>
      <c r="F65" s="13"/>
      <c r="I65" s="7"/>
      <c r="J65" s="31"/>
      <c r="K65" s="31"/>
      <c r="AS65" s="13"/>
      <c r="AT65" s="13"/>
      <c r="AU65" s="13"/>
    </row>
    <row r="66" spans="5:47" ht="12.75" customHeight="1">
      <c r="E66" s="13"/>
      <c r="F66" s="13"/>
      <c r="I66" s="13"/>
      <c r="J66" s="31"/>
      <c r="K66" s="31"/>
      <c r="AS66" s="13"/>
      <c r="AT66" s="13"/>
      <c r="AU66" s="13"/>
    </row>
    <row r="67" spans="5:47" ht="12.75" customHeight="1">
      <c r="E67" s="13"/>
      <c r="F67" s="13"/>
      <c r="I67" s="13"/>
      <c r="J67" s="31"/>
      <c r="K67" s="31"/>
      <c r="AS67" s="13"/>
      <c r="AT67" s="13"/>
      <c r="AU67" s="13"/>
    </row>
    <row r="68" spans="5:47" ht="12.75" customHeight="1">
      <c r="E68" s="13"/>
      <c r="F68" s="13"/>
      <c r="I68" s="7"/>
      <c r="J68" s="31"/>
      <c r="K68" s="31"/>
      <c r="AS68" s="13"/>
      <c r="AT68" s="13"/>
      <c r="AU68" s="13"/>
    </row>
    <row r="69" spans="5:47" ht="12.75" customHeight="1">
      <c r="E69" s="13"/>
      <c r="F69" s="13"/>
      <c r="I69" s="7"/>
      <c r="J69" s="31"/>
      <c r="K69" s="31"/>
      <c r="AS69" s="13"/>
      <c r="AT69" s="13"/>
      <c r="AU69" s="13"/>
    </row>
    <row r="70" spans="5:47" ht="12.75" customHeight="1">
      <c r="E70" s="13"/>
      <c r="F70" s="13"/>
      <c r="I70" s="7"/>
      <c r="J70" s="31"/>
      <c r="K70" s="31"/>
      <c r="AS70" s="13"/>
      <c r="AT70" s="13"/>
      <c r="AU70" s="13"/>
    </row>
    <row r="71" spans="5:47" ht="12.75" customHeight="1">
      <c r="E71" s="13"/>
      <c r="F71" s="13"/>
      <c r="I71" s="7"/>
      <c r="J71" s="31"/>
      <c r="K71" s="31"/>
      <c r="AS71" s="13"/>
      <c r="AT71" s="13"/>
      <c r="AU71" s="13"/>
    </row>
    <row r="72" spans="5:47" ht="12.75" customHeight="1">
      <c r="E72" s="13"/>
      <c r="F72" s="13"/>
      <c r="I72" s="7"/>
      <c r="J72" s="31"/>
      <c r="K72" s="31"/>
      <c r="AS72" s="13"/>
      <c r="AT72" s="13"/>
      <c r="AU72" s="13"/>
    </row>
    <row r="73" spans="5:47" ht="12.75" customHeight="1">
      <c r="E73" s="13"/>
      <c r="F73" s="13"/>
      <c r="I73" s="7"/>
      <c r="J73" s="31"/>
      <c r="K73" s="31"/>
      <c r="AS73" s="13"/>
      <c r="AT73" s="13"/>
      <c r="AU73" s="13"/>
    </row>
    <row r="74" spans="5:47" ht="12.75" customHeight="1">
      <c r="E74" s="13"/>
      <c r="F74" s="13"/>
      <c r="I74" s="7"/>
      <c r="J74" s="31"/>
      <c r="K74" s="31"/>
      <c r="AS74" s="13"/>
      <c r="AT74" s="13"/>
      <c r="AU74" s="13"/>
    </row>
    <row r="75" spans="5:47" ht="12.75" customHeight="1">
      <c r="I75" s="7"/>
      <c r="J75" s="31"/>
      <c r="K75" s="31"/>
    </row>
    <row r="76" spans="5:47" ht="12.75" customHeight="1">
      <c r="I76" s="7"/>
      <c r="J76" s="31"/>
      <c r="K76" s="31"/>
    </row>
    <row r="77" spans="5:47" ht="12.75" customHeight="1">
      <c r="I77" s="7"/>
      <c r="J77" s="41"/>
      <c r="K77" s="31"/>
    </row>
    <row r="78" spans="5:47" ht="12.75" customHeight="1">
      <c r="I78" s="13"/>
      <c r="J78" s="31"/>
      <c r="K78" s="31"/>
    </row>
    <row r="96" spans="9:10" ht="12.75" customHeight="1">
      <c r="I96" s="1"/>
      <c r="J96" s="1"/>
    </row>
  </sheetData>
  <phoneticPr fontId="2" type="noConversion"/>
  <pageMargins left="0.75" right="0.75" top="1" bottom="1" header="0.5" footer="0.5"/>
  <pageSetup paperSize="9" orientation="portrait" horizontalDpi="30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workbookViewId="0">
      <selection activeCell="D20" sqref="D20"/>
    </sheetView>
  </sheetViews>
  <sheetFormatPr baseColWidth="10" defaultColWidth="8.83203125" defaultRowHeight="12" x14ac:dyDescent="0"/>
  <cols>
    <col min="2" max="2" width="25.83203125" customWidth="1"/>
    <col min="4" max="4" width="14.1640625" customWidth="1"/>
    <col min="5" max="5" width="12" customWidth="1"/>
    <col min="8" max="8" width="11.5" customWidth="1"/>
    <col min="38" max="38" width="9.1640625" style="2" customWidth="1"/>
    <col min="41" max="41" width="10.33203125" customWidth="1"/>
    <col min="42" max="42" width="11.83203125" customWidth="1"/>
  </cols>
  <sheetData>
    <row r="1" spans="1:48" ht="12.75" customHeight="1">
      <c r="K1" s="3"/>
      <c r="L1" s="3"/>
      <c r="M1" s="3"/>
      <c r="N1" s="3"/>
      <c r="O1" s="3"/>
      <c r="P1" s="3"/>
      <c r="Q1" s="3"/>
      <c r="R1" s="3"/>
      <c r="S1" s="3"/>
    </row>
    <row r="2" spans="1:48" ht="12.75" customHeight="1">
      <c r="D2" s="15" t="s">
        <v>112</v>
      </c>
      <c r="K2" s="3"/>
      <c r="L2" s="3"/>
      <c r="M2" s="3"/>
      <c r="N2" s="3"/>
      <c r="O2" s="3"/>
      <c r="P2" s="3"/>
      <c r="Q2" s="3"/>
      <c r="R2" s="3"/>
      <c r="S2" s="3"/>
    </row>
    <row r="3" spans="1:48" ht="12.75" customHeight="1">
      <c r="A3" s="15" t="s">
        <v>86</v>
      </c>
      <c r="B3" s="15" t="s">
        <v>0</v>
      </c>
      <c r="D3" s="15" t="s">
        <v>35</v>
      </c>
      <c r="E3" s="15" t="s">
        <v>36</v>
      </c>
      <c r="F3" s="15"/>
      <c r="G3" s="15" t="s">
        <v>61</v>
      </c>
      <c r="I3">
        <v>1</v>
      </c>
      <c r="J3" s="5">
        <v>2</v>
      </c>
      <c r="K3">
        <v>3</v>
      </c>
      <c r="L3" s="5">
        <v>4</v>
      </c>
      <c r="M3">
        <v>5</v>
      </c>
      <c r="N3" s="5">
        <v>6</v>
      </c>
      <c r="O3">
        <v>7</v>
      </c>
      <c r="P3" s="5">
        <v>8</v>
      </c>
      <c r="Q3">
        <v>9</v>
      </c>
      <c r="R3" s="5">
        <v>10</v>
      </c>
      <c r="S3">
        <v>11</v>
      </c>
      <c r="T3" s="5">
        <v>12</v>
      </c>
      <c r="U3">
        <v>13</v>
      </c>
      <c r="V3" s="5">
        <v>14</v>
      </c>
      <c r="W3">
        <v>15</v>
      </c>
      <c r="X3" s="5">
        <v>16</v>
      </c>
      <c r="Y3">
        <v>17</v>
      </c>
      <c r="Z3" s="5">
        <v>18</v>
      </c>
      <c r="AA3">
        <v>19</v>
      </c>
      <c r="AB3" s="5">
        <v>20</v>
      </c>
      <c r="AC3">
        <v>21</v>
      </c>
      <c r="AD3" s="5">
        <v>22</v>
      </c>
      <c r="AE3">
        <v>23</v>
      </c>
      <c r="AF3" s="5">
        <v>24</v>
      </c>
      <c r="AG3">
        <v>25</v>
      </c>
      <c r="AH3" s="5">
        <v>26</v>
      </c>
      <c r="AI3" s="5">
        <v>27</v>
      </c>
      <c r="AJ3" s="5">
        <v>28</v>
      </c>
      <c r="AK3" s="5">
        <v>29</v>
      </c>
      <c r="AL3" s="5">
        <v>30</v>
      </c>
      <c r="AM3" s="5">
        <v>31</v>
      </c>
      <c r="AN3" s="5"/>
      <c r="AO3" s="15" t="s">
        <v>53</v>
      </c>
      <c r="AP3" s="15" t="s">
        <v>63</v>
      </c>
      <c r="AQ3" s="15" t="s">
        <v>54</v>
      </c>
    </row>
    <row r="4" spans="1:48" ht="12.75" customHeight="1">
      <c r="A4" s="5"/>
      <c r="B4" s="5"/>
      <c r="D4" s="15"/>
      <c r="E4" s="15"/>
      <c r="F4" s="15"/>
      <c r="J4" s="5"/>
      <c r="L4" s="5"/>
      <c r="N4" s="5"/>
      <c r="P4" s="5"/>
      <c r="R4" s="5"/>
      <c r="T4" s="5"/>
      <c r="V4" s="5"/>
      <c r="X4" s="5"/>
      <c r="Z4" s="5"/>
      <c r="AB4" s="5"/>
      <c r="AD4" s="5"/>
      <c r="AF4" s="5"/>
      <c r="AH4" s="5"/>
      <c r="AI4" s="5"/>
      <c r="AJ4" s="5"/>
      <c r="AK4" s="5"/>
      <c r="AL4" s="5"/>
      <c r="AM4" s="5"/>
      <c r="AN4" s="5"/>
      <c r="AO4" s="15"/>
      <c r="AP4" s="15" t="s">
        <v>64</v>
      </c>
    </row>
    <row r="5" spans="1:48" s="30" customFormat="1" ht="12.75" customHeight="1">
      <c r="A5" s="30">
        <v>1</v>
      </c>
      <c r="B5" s="13" t="s">
        <v>4</v>
      </c>
      <c r="D5" s="5" t="s">
        <v>91</v>
      </c>
      <c r="E5" s="5" t="s">
        <v>91</v>
      </c>
      <c r="G5" s="7">
        <v>1</v>
      </c>
      <c r="H5" s="7"/>
      <c r="I5" s="13">
        <v>0</v>
      </c>
      <c r="J5" s="13">
        <v>0</v>
      </c>
      <c r="K5" s="13">
        <v>1</v>
      </c>
      <c r="L5" s="13">
        <v>0</v>
      </c>
      <c r="M5" s="14">
        <v>0</v>
      </c>
      <c r="N5" s="14">
        <v>0</v>
      </c>
      <c r="O5" s="13">
        <v>0</v>
      </c>
      <c r="P5" s="14">
        <v>0</v>
      </c>
      <c r="Q5" s="14">
        <v>0</v>
      </c>
      <c r="R5" s="14">
        <v>1</v>
      </c>
      <c r="S5" s="14">
        <v>0</v>
      </c>
      <c r="T5" s="14">
        <v>1</v>
      </c>
      <c r="U5" s="14">
        <v>1</v>
      </c>
      <c r="V5" s="14">
        <v>1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1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24">
        <v>0</v>
      </c>
      <c r="AM5" s="14">
        <v>0</v>
      </c>
      <c r="AN5" s="14"/>
      <c r="AO5" s="14">
        <f>IF(I5=1,1,0)</f>
        <v>0</v>
      </c>
      <c r="AP5" s="14">
        <f t="shared" ref="AP5:AP35" si="0">SUM(I5:AM5)-AO5</f>
        <v>6</v>
      </c>
      <c r="AQ5" s="7">
        <f>IF(AP5=0,1,0)</f>
        <v>0</v>
      </c>
      <c r="AV5" s="7"/>
    </row>
    <row r="6" spans="1:48" s="30" customFormat="1" ht="12.75" customHeight="1">
      <c r="A6" s="30">
        <v>2</v>
      </c>
      <c r="B6" s="13" t="s">
        <v>5</v>
      </c>
      <c r="D6" s="5" t="s">
        <v>91</v>
      </c>
      <c r="E6" s="5" t="s">
        <v>91</v>
      </c>
      <c r="G6" s="30">
        <v>2</v>
      </c>
      <c r="I6" s="21">
        <v>0</v>
      </c>
      <c r="J6" s="21">
        <v>0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0</v>
      </c>
      <c r="Y6" s="14">
        <v>0</v>
      </c>
      <c r="Z6" s="14">
        <v>0</v>
      </c>
      <c r="AA6" s="14">
        <v>0</v>
      </c>
      <c r="AB6" s="14">
        <v>1</v>
      </c>
      <c r="AC6" s="14">
        <v>0</v>
      </c>
      <c r="AD6" s="14">
        <v>0</v>
      </c>
      <c r="AE6" s="14">
        <v>0</v>
      </c>
      <c r="AF6" s="14">
        <v>1</v>
      </c>
      <c r="AG6" s="14">
        <v>0</v>
      </c>
      <c r="AH6" s="14">
        <v>0</v>
      </c>
      <c r="AI6" s="14">
        <v>1</v>
      </c>
      <c r="AJ6" s="14">
        <v>0</v>
      </c>
      <c r="AK6" s="14">
        <v>1</v>
      </c>
      <c r="AL6" s="24">
        <v>0</v>
      </c>
      <c r="AM6" s="14">
        <v>0</v>
      </c>
      <c r="AN6" s="14"/>
      <c r="AO6" s="14">
        <f>IF(J6=1,1,0)</f>
        <v>0</v>
      </c>
      <c r="AP6" s="14">
        <f t="shared" si="0"/>
        <v>11</v>
      </c>
      <c r="AQ6" s="7">
        <f t="shared" ref="AQ6:AQ35" si="1">IF(AP6=0,1,0)</f>
        <v>0</v>
      </c>
    </row>
    <row r="7" spans="1:48" s="30" customFormat="1" ht="12.75" customHeight="1">
      <c r="A7" s="30">
        <v>3</v>
      </c>
      <c r="B7" s="13" t="s">
        <v>6</v>
      </c>
      <c r="D7" s="5" t="s">
        <v>91</v>
      </c>
      <c r="E7" s="5" t="s">
        <v>91</v>
      </c>
      <c r="G7" s="7">
        <v>3</v>
      </c>
      <c r="H7" s="7"/>
      <c r="I7" s="21">
        <v>0</v>
      </c>
      <c r="J7" s="21">
        <v>0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14">
        <v>1</v>
      </c>
      <c r="S7" s="14">
        <v>0</v>
      </c>
      <c r="T7" s="14">
        <v>1</v>
      </c>
      <c r="U7" s="14">
        <v>1</v>
      </c>
      <c r="V7" s="14">
        <v>1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1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24">
        <v>1</v>
      </c>
      <c r="AM7" s="14">
        <v>0</v>
      </c>
      <c r="AN7" s="14"/>
      <c r="AO7" s="14">
        <f>IF(K7=1,1,0)</f>
        <v>1</v>
      </c>
      <c r="AP7" s="14">
        <f t="shared" si="0"/>
        <v>6</v>
      </c>
      <c r="AQ7" s="7">
        <f t="shared" si="1"/>
        <v>0</v>
      </c>
    </row>
    <row r="8" spans="1:48" s="30" customFormat="1" ht="12.75" customHeight="1">
      <c r="A8" s="30">
        <v>4</v>
      </c>
      <c r="B8" s="13" t="s">
        <v>8</v>
      </c>
      <c r="D8" s="5" t="s">
        <v>91</v>
      </c>
      <c r="E8" s="5" t="s">
        <v>91</v>
      </c>
      <c r="G8" s="30">
        <v>4</v>
      </c>
      <c r="I8" s="21">
        <v>0</v>
      </c>
      <c r="J8" s="21">
        <v>0</v>
      </c>
      <c r="K8" s="21">
        <v>1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0</v>
      </c>
      <c r="Y8" s="14">
        <v>0</v>
      </c>
      <c r="Z8" s="14">
        <v>0</v>
      </c>
      <c r="AA8" s="14">
        <v>1</v>
      </c>
      <c r="AB8" s="14">
        <v>1</v>
      </c>
      <c r="AC8" s="14">
        <v>1</v>
      </c>
      <c r="AD8" s="14">
        <v>1</v>
      </c>
      <c r="AE8" s="14">
        <v>1</v>
      </c>
      <c r="AF8" s="14">
        <v>1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24">
        <v>1</v>
      </c>
      <c r="AM8" s="14">
        <v>0</v>
      </c>
      <c r="AN8" s="14"/>
      <c r="AO8" s="14">
        <f>IF(L8=1,1,0)</f>
        <v>0</v>
      </c>
      <c r="AP8" s="14">
        <f t="shared" si="0"/>
        <v>14</v>
      </c>
      <c r="AQ8" s="7">
        <f t="shared" si="1"/>
        <v>0</v>
      </c>
      <c r="AV8" s="7"/>
    </row>
    <row r="9" spans="1:48" s="42" customFormat="1" ht="12.75" customHeight="1">
      <c r="A9" s="29">
        <v>5</v>
      </c>
      <c r="B9" s="13" t="s">
        <v>29</v>
      </c>
      <c r="D9" s="2" t="s">
        <v>131</v>
      </c>
      <c r="E9" s="2" t="s">
        <v>131</v>
      </c>
      <c r="G9" s="7">
        <v>5</v>
      </c>
      <c r="H9" s="7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1</v>
      </c>
      <c r="AA9" s="14">
        <v>1</v>
      </c>
      <c r="AB9" s="14">
        <v>0</v>
      </c>
      <c r="AC9" s="14">
        <v>1</v>
      </c>
      <c r="AD9" s="14">
        <v>1</v>
      </c>
      <c r="AE9" s="14">
        <v>1</v>
      </c>
      <c r="AF9" s="14">
        <v>1</v>
      </c>
      <c r="AG9" s="14">
        <v>1</v>
      </c>
      <c r="AH9" s="14">
        <v>1</v>
      </c>
      <c r="AI9" s="14">
        <v>1</v>
      </c>
      <c r="AJ9" s="14">
        <v>0</v>
      </c>
      <c r="AK9" s="14">
        <v>0</v>
      </c>
      <c r="AL9" s="24">
        <v>1</v>
      </c>
      <c r="AM9" s="14">
        <v>0</v>
      </c>
      <c r="AN9" s="14"/>
      <c r="AO9" s="14">
        <f>IF(M9=1,1,0)</f>
        <v>0</v>
      </c>
      <c r="AP9" s="14">
        <f t="shared" si="0"/>
        <v>10</v>
      </c>
      <c r="AQ9" s="7">
        <f t="shared" si="1"/>
        <v>0</v>
      </c>
    </row>
    <row r="10" spans="1:48" s="42" customFormat="1" ht="12.75" customHeight="1">
      <c r="A10" s="42">
        <v>6</v>
      </c>
      <c r="B10" s="13" t="s">
        <v>31</v>
      </c>
      <c r="D10" s="2" t="s">
        <v>132</v>
      </c>
      <c r="E10" s="2" t="s">
        <v>132</v>
      </c>
      <c r="F10" s="13"/>
      <c r="G10" s="42">
        <v>6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1</v>
      </c>
      <c r="AA10" s="14">
        <v>1</v>
      </c>
      <c r="AB10" s="14">
        <v>0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0</v>
      </c>
      <c r="AJ10" s="14">
        <v>0</v>
      </c>
      <c r="AK10" s="14">
        <v>0</v>
      </c>
      <c r="AL10" s="24">
        <v>0</v>
      </c>
      <c r="AM10" s="14">
        <v>0</v>
      </c>
      <c r="AN10" s="14"/>
      <c r="AO10" s="14">
        <f>IF(N10=1,1,0)</f>
        <v>0</v>
      </c>
      <c r="AP10" s="14">
        <f t="shared" si="0"/>
        <v>8</v>
      </c>
      <c r="AQ10" s="7">
        <f t="shared" si="1"/>
        <v>0</v>
      </c>
      <c r="AV10" s="7"/>
    </row>
    <row r="11" spans="1:48" s="42" customFormat="1" ht="12.75" customHeight="1">
      <c r="A11" s="42">
        <v>7</v>
      </c>
      <c r="B11" s="2" t="s">
        <v>90</v>
      </c>
      <c r="D11" s="5" t="s">
        <v>91</v>
      </c>
      <c r="E11" s="13" t="s">
        <v>91</v>
      </c>
      <c r="F11" s="13"/>
      <c r="G11" s="7">
        <v>7</v>
      </c>
      <c r="H11" s="7"/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1</v>
      </c>
      <c r="O11" s="39">
        <v>0</v>
      </c>
      <c r="P11" s="39">
        <v>0</v>
      </c>
      <c r="Q11" s="39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1</v>
      </c>
      <c r="Z11" s="14">
        <v>1</v>
      </c>
      <c r="AA11" s="14">
        <v>0</v>
      </c>
      <c r="AB11" s="14">
        <v>0</v>
      </c>
      <c r="AC11" s="14">
        <v>0</v>
      </c>
      <c r="AD11" s="14">
        <v>0</v>
      </c>
      <c r="AE11" s="14">
        <v>1</v>
      </c>
      <c r="AF11" s="14">
        <v>0</v>
      </c>
      <c r="AG11" s="14">
        <v>1</v>
      </c>
      <c r="AH11" s="14">
        <v>1</v>
      </c>
      <c r="AI11" s="14">
        <v>0</v>
      </c>
      <c r="AJ11" s="14">
        <v>0</v>
      </c>
      <c r="AK11" s="14">
        <v>0</v>
      </c>
      <c r="AL11" s="24">
        <v>0</v>
      </c>
      <c r="AM11" s="14">
        <v>0</v>
      </c>
      <c r="AN11" s="14"/>
      <c r="AO11" s="14">
        <f>IF(O11=1,1,0)</f>
        <v>0</v>
      </c>
      <c r="AP11" s="14">
        <f t="shared" si="0"/>
        <v>6</v>
      </c>
      <c r="AQ11" s="7">
        <f t="shared" si="1"/>
        <v>0</v>
      </c>
    </row>
    <row r="12" spans="1:48" s="42" customFormat="1" ht="12.75" customHeight="1">
      <c r="A12" s="42">
        <v>8</v>
      </c>
      <c r="B12" s="13" t="s">
        <v>121</v>
      </c>
      <c r="D12" s="29" t="s">
        <v>136</v>
      </c>
      <c r="E12" s="29" t="s">
        <v>136</v>
      </c>
      <c r="F12" s="13"/>
      <c r="G12" s="42">
        <v>8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0</v>
      </c>
      <c r="P12" s="39">
        <v>0</v>
      </c>
      <c r="Q12" s="39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1</v>
      </c>
      <c r="Z12" s="14">
        <v>1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1</v>
      </c>
      <c r="AH12" s="14">
        <v>1</v>
      </c>
      <c r="AI12" s="14">
        <v>0</v>
      </c>
      <c r="AJ12" s="14">
        <v>0</v>
      </c>
      <c r="AK12" s="14">
        <v>0</v>
      </c>
      <c r="AL12" s="24">
        <v>0</v>
      </c>
      <c r="AM12" s="14">
        <v>0</v>
      </c>
      <c r="AN12" s="14"/>
      <c r="AO12" s="14">
        <f>IF(P12=1,1,0)</f>
        <v>0</v>
      </c>
      <c r="AP12" s="14">
        <f t="shared" si="0"/>
        <v>5</v>
      </c>
      <c r="AQ12" s="7">
        <f t="shared" si="1"/>
        <v>0</v>
      </c>
    </row>
    <row r="13" spans="1:48" s="42" customFormat="1" ht="12.75" customHeight="1">
      <c r="A13" s="42">
        <v>9</v>
      </c>
      <c r="B13" s="13" t="s">
        <v>122</v>
      </c>
      <c r="D13" s="29" t="s">
        <v>136</v>
      </c>
      <c r="E13" s="29" t="s">
        <v>136</v>
      </c>
      <c r="F13" s="13"/>
      <c r="G13" s="7">
        <v>9</v>
      </c>
      <c r="H13" s="7"/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1</v>
      </c>
      <c r="O13" s="39">
        <v>0</v>
      </c>
      <c r="P13" s="39">
        <v>0</v>
      </c>
      <c r="Q13" s="39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1</v>
      </c>
      <c r="Z13" s="14">
        <v>1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1</v>
      </c>
      <c r="AH13" s="14">
        <v>1</v>
      </c>
      <c r="AI13" s="14">
        <v>0</v>
      </c>
      <c r="AJ13" s="14">
        <v>0</v>
      </c>
      <c r="AK13" s="14">
        <v>0</v>
      </c>
      <c r="AL13" s="24">
        <v>0</v>
      </c>
      <c r="AM13" s="14">
        <v>0</v>
      </c>
      <c r="AN13" s="14"/>
      <c r="AO13" s="14">
        <f>IF(Q13=1,1,0)</f>
        <v>0</v>
      </c>
      <c r="AP13" s="14">
        <f t="shared" si="0"/>
        <v>5</v>
      </c>
      <c r="AQ13" s="7">
        <f t="shared" si="1"/>
        <v>0</v>
      </c>
      <c r="AV13" s="7"/>
    </row>
    <row r="14" spans="1:48" s="42" customFormat="1" ht="12.75" customHeight="1">
      <c r="A14" s="42">
        <v>10</v>
      </c>
      <c r="B14" s="66" t="s">
        <v>73</v>
      </c>
      <c r="D14" s="5" t="s">
        <v>91</v>
      </c>
      <c r="E14" s="13" t="s">
        <v>91</v>
      </c>
      <c r="F14" s="13"/>
      <c r="G14" s="42">
        <v>10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24">
        <v>0</v>
      </c>
      <c r="AM14" s="14">
        <v>0</v>
      </c>
      <c r="AN14" s="14"/>
      <c r="AO14" s="14">
        <f>IF(R14=1,1,0)</f>
        <v>0</v>
      </c>
      <c r="AP14" s="14">
        <f t="shared" si="0"/>
        <v>0</v>
      </c>
      <c r="AQ14" s="7">
        <f t="shared" si="1"/>
        <v>1</v>
      </c>
    </row>
    <row r="15" spans="1:48" s="42" customFormat="1" ht="12.75" customHeight="1">
      <c r="A15" s="29">
        <v>11</v>
      </c>
      <c r="B15" s="13" t="s">
        <v>34</v>
      </c>
      <c r="D15" s="5" t="s">
        <v>91</v>
      </c>
      <c r="E15" s="13" t="s">
        <v>91</v>
      </c>
      <c r="F15" s="13"/>
      <c r="G15" s="7">
        <v>11</v>
      </c>
      <c r="H15" s="7"/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1</v>
      </c>
      <c r="AK15" s="14">
        <v>1</v>
      </c>
      <c r="AL15" s="40">
        <v>1</v>
      </c>
      <c r="AM15" s="14">
        <v>1</v>
      </c>
      <c r="AN15" s="14"/>
      <c r="AO15" s="14">
        <f>IF(S15=1,1,0)</f>
        <v>0</v>
      </c>
      <c r="AP15" s="14">
        <f t="shared" si="0"/>
        <v>4</v>
      </c>
      <c r="AQ15" s="7">
        <f t="shared" si="1"/>
        <v>0</v>
      </c>
    </row>
    <row r="16" spans="1:48" s="42" customFormat="1" ht="12.75" customHeight="1">
      <c r="A16" s="42">
        <v>12</v>
      </c>
      <c r="B16" s="57" t="s">
        <v>77</v>
      </c>
      <c r="D16" s="5" t="s">
        <v>91</v>
      </c>
      <c r="E16" s="13" t="s">
        <v>91</v>
      </c>
      <c r="F16" s="13"/>
      <c r="G16" s="42">
        <v>12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1</v>
      </c>
      <c r="AK16" s="14">
        <v>1</v>
      </c>
      <c r="AL16" s="40">
        <v>1</v>
      </c>
      <c r="AM16" s="14">
        <v>1</v>
      </c>
      <c r="AN16" s="14"/>
      <c r="AO16" s="14">
        <f>IF(T16=1,1,0)</f>
        <v>0</v>
      </c>
      <c r="AP16" s="14">
        <f t="shared" si="0"/>
        <v>4</v>
      </c>
      <c r="AQ16" s="7">
        <f t="shared" si="1"/>
        <v>0</v>
      </c>
    </row>
    <row r="17" spans="1:43" s="42" customFormat="1" ht="12.75" customHeight="1">
      <c r="A17" s="42">
        <v>13</v>
      </c>
      <c r="B17" s="29" t="s">
        <v>114</v>
      </c>
      <c r="D17" s="29" t="s">
        <v>134</v>
      </c>
      <c r="E17" s="13" t="s">
        <v>91</v>
      </c>
      <c r="F17" s="13"/>
      <c r="G17" s="7">
        <v>13</v>
      </c>
      <c r="H17" s="7"/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1</v>
      </c>
      <c r="AK17" s="14">
        <v>1</v>
      </c>
      <c r="AL17" s="40">
        <v>1</v>
      </c>
      <c r="AM17" s="14">
        <v>1</v>
      </c>
      <c r="AN17" s="14"/>
      <c r="AO17" s="14">
        <f>IF(U17=1,1,0)</f>
        <v>0</v>
      </c>
      <c r="AP17" s="14">
        <f t="shared" si="0"/>
        <v>4</v>
      </c>
      <c r="AQ17" s="7">
        <f t="shared" si="1"/>
        <v>0</v>
      </c>
    </row>
    <row r="18" spans="1:43" s="42" customFormat="1" ht="12.75" customHeight="1">
      <c r="A18" s="42">
        <v>14</v>
      </c>
      <c r="B18" s="57" t="s">
        <v>78</v>
      </c>
      <c r="D18" s="5" t="s">
        <v>91</v>
      </c>
      <c r="E18" s="13" t="s">
        <v>91</v>
      </c>
      <c r="F18" s="13"/>
      <c r="G18" s="42">
        <v>14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1</v>
      </c>
      <c r="AK18" s="14">
        <v>1</v>
      </c>
      <c r="AL18" s="40">
        <v>1</v>
      </c>
      <c r="AM18" s="14">
        <v>1</v>
      </c>
      <c r="AN18" s="14"/>
      <c r="AO18" s="14">
        <f>IF(V18=1,1,0)</f>
        <v>0</v>
      </c>
      <c r="AP18" s="14">
        <f t="shared" si="0"/>
        <v>4</v>
      </c>
      <c r="AQ18" s="7">
        <f t="shared" si="1"/>
        <v>0</v>
      </c>
    </row>
    <row r="19" spans="1:43" s="42" customFormat="1" ht="12.75" customHeight="1">
      <c r="A19" s="42">
        <v>15</v>
      </c>
      <c r="B19" s="3" t="s">
        <v>58</v>
      </c>
      <c r="D19" s="5" t="s">
        <v>91</v>
      </c>
      <c r="E19" s="13" t="s">
        <v>91</v>
      </c>
      <c r="F19" s="13"/>
      <c r="G19" s="7">
        <v>15</v>
      </c>
      <c r="H19" s="7"/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1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24">
        <v>0</v>
      </c>
      <c r="AM19" s="14">
        <v>0</v>
      </c>
      <c r="AN19" s="14"/>
      <c r="AO19" s="14">
        <f>IF(W19=1,1,0)</f>
        <v>0</v>
      </c>
      <c r="AP19" s="14">
        <f t="shared" si="0"/>
        <v>1</v>
      </c>
      <c r="AQ19" s="7">
        <f t="shared" si="1"/>
        <v>0</v>
      </c>
    </row>
    <row r="20" spans="1:43" s="42" customFormat="1" ht="12.75" customHeight="1">
      <c r="A20" s="42">
        <v>16</v>
      </c>
      <c r="B20" s="29" t="s">
        <v>14</v>
      </c>
      <c r="D20" s="29" t="s">
        <v>135</v>
      </c>
      <c r="E20" s="13" t="s">
        <v>91</v>
      </c>
      <c r="F20" s="13"/>
      <c r="G20" s="42">
        <v>16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1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1</v>
      </c>
      <c r="AJ20" s="14">
        <v>1</v>
      </c>
      <c r="AK20" s="14">
        <v>1</v>
      </c>
      <c r="AL20" s="40">
        <v>1</v>
      </c>
      <c r="AM20" s="14">
        <v>1</v>
      </c>
      <c r="AN20" s="14"/>
      <c r="AO20" s="14">
        <f>IF(X20=1,1,0)</f>
        <v>1</v>
      </c>
      <c r="AP20" s="14">
        <f t="shared" si="0"/>
        <v>5</v>
      </c>
      <c r="AQ20" s="7">
        <f t="shared" si="1"/>
        <v>0</v>
      </c>
    </row>
    <row r="21" spans="1:43" s="42" customFormat="1" ht="12.75" customHeight="1">
      <c r="A21" s="42">
        <v>17</v>
      </c>
      <c r="B21" s="25" t="s">
        <v>123</v>
      </c>
      <c r="D21" s="2" t="s">
        <v>113</v>
      </c>
      <c r="E21" s="2" t="s">
        <v>113</v>
      </c>
      <c r="F21" s="13"/>
      <c r="G21" s="7">
        <v>17</v>
      </c>
      <c r="H21" s="7"/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1</v>
      </c>
      <c r="AJ21" s="14">
        <v>0</v>
      </c>
      <c r="AK21" s="14">
        <v>0</v>
      </c>
      <c r="AL21" s="24">
        <v>1</v>
      </c>
      <c r="AM21" s="39">
        <v>1</v>
      </c>
      <c r="AN21" s="39"/>
      <c r="AO21" s="14">
        <f>IF(Y21=1,1,0)</f>
        <v>0</v>
      </c>
      <c r="AP21" s="14">
        <f t="shared" si="0"/>
        <v>3</v>
      </c>
      <c r="AQ21" s="7">
        <f t="shared" si="1"/>
        <v>0</v>
      </c>
    </row>
    <row r="22" spans="1:43" s="42" customFormat="1" ht="12.75" customHeight="1">
      <c r="A22" s="42">
        <v>18</v>
      </c>
      <c r="B22" s="29" t="s">
        <v>129</v>
      </c>
      <c r="D22" s="2" t="s">
        <v>113</v>
      </c>
      <c r="E22" s="2" t="s">
        <v>113</v>
      </c>
      <c r="F22" s="39"/>
      <c r="G22" s="42">
        <v>18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24">
        <v>0</v>
      </c>
      <c r="AM22" s="40">
        <v>0</v>
      </c>
      <c r="AN22" s="40"/>
      <c r="AO22" s="14">
        <f>IF(Z22=1,1,0)</f>
        <v>0</v>
      </c>
      <c r="AP22" s="14">
        <f t="shared" si="0"/>
        <v>0</v>
      </c>
      <c r="AQ22" s="7">
        <f t="shared" si="1"/>
        <v>1</v>
      </c>
    </row>
    <row r="23" spans="1:43" s="42" customFormat="1" ht="12.75" customHeight="1">
      <c r="A23" s="42">
        <v>19</v>
      </c>
      <c r="B23" s="29" t="s">
        <v>124</v>
      </c>
      <c r="D23" s="29" t="s">
        <v>136</v>
      </c>
      <c r="E23" s="29" t="s">
        <v>136</v>
      </c>
      <c r="F23" s="13"/>
      <c r="G23" s="7">
        <v>19</v>
      </c>
      <c r="H23" s="7"/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24">
        <v>0</v>
      </c>
      <c r="AM23" s="39">
        <v>0</v>
      </c>
      <c r="AN23" s="39"/>
      <c r="AO23" s="14">
        <f>IF(AA23=1,1,0)</f>
        <v>0</v>
      </c>
      <c r="AP23" s="14">
        <f t="shared" si="0"/>
        <v>0</v>
      </c>
      <c r="AQ23" s="7">
        <f t="shared" si="1"/>
        <v>1</v>
      </c>
    </row>
    <row r="24" spans="1:43" s="42" customFormat="1" ht="12.75" customHeight="1">
      <c r="A24" s="42">
        <v>20</v>
      </c>
      <c r="B24" s="13" t="s">
        <v>13</v>
      </c>
      <c r="D24" s="29" t="s">
        <v>136</v>
      </c>
      <c r="E24" s="29" t="s">
        <v>136</v>
      </c>
      <c r="F24" s="13"/>
      <c r="G24" s="42">
        <v>20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24">
        <v>0</v>
      </c>
      <c r="AM24" s="39">
        <v>0</v>
      </c>
      <c r="AN24" s="39"/>
      <c r="AO24" s="14">
        <f>IF(AB24=1,1,0)</f>
        <v>0</v>
      </c>
      <c r="AP24" s="14">
        <f t="shared" si="0"/>
        <v>0</v>
      </c>
      <c r="AQ24" s="7">
        <f t="shared" si="1"/>
        <v>1</v>
      </c>
    </row>
    <row r="25" spans="1:43" s="42" customFormat="1" ht="12.75" customHeight="1">
      <c r="A25" s="42">
        <v>21</v>
      </c>
      <c r="B25" s="29" t="s">
        <v>125</v>
      </c>
      <c r="D25" s="29" t="s">
        <v>136</v>
      </c>
      <c r="E25" s="29" t="s">
        <v>136</v>
      </c>
      <c r="F25" s="13"/>
      <c r="G25" s="7">
        <v>21</v>
      </c>
      <c r="H25" s="7"/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24">
        <v>0</v>
      </c>
      <c r="AM25" s="39">
        <v>0</v>
      </c>
      <c r="AN25" s="39"/>
      <c r="AO25" s="14">
        <f>IF(AC25=1,1,0)</f>
        <v>0</v>
      </c>
      <c r="AP25" s="14">
        <f t="shared" si="0"/>
        <v>0</v>
      </c>
      <c r="AQ25" s="7">
        <f t="shared" si="1"/>
        <v>1</v>
      </c>
    </row>
    <row r="26" spans="1:43" s="42" customFormat="1" ht="12.75" customHeight="1">
      <c r="A26" s="42">
        <v>22</v>
      </c>
      <c r="B26" s="13" t="s">
        <v>18</v>
      </c>
      <c r="D26" s="29" t="s">
        <v>136</v>
      </c>
      <c r="E26" s="29" t="s">
        <v>136</v>
      </c>
      <c r="F26" s="13"/>
      <c r="G26" s="42">
        <v>22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1</v>
      </c>
      <c r="AJ26" s="14">
        <v>1</v>
      </c>
      <c r="AK26" s="14">
        <v>1</v>
      </c>
      <c r="AL26" s="24">
        <v>1</v>
      </c>
      <c r="AM26" s="39">
        <v>0</v>
      </c>
      <c r="AN26" s="39"/>
      <c r="AO26" s="14">
        <f>IF(AD26=1,1,0)</f>
        <v>0</v>
      </c>
      <c r="AP26" s="14">
        <f t="shared" si="0"/>
        <v>4</v>
      </c>
      <c r="AQ26" s="7">
        <f t="shared" si="1"/>
        <v>0</v>
      </c>
    </row>
    <row r="27" spans="1:43" s="42" customFormat="1" ht="12.75" customHeight="1">
      <c r="A27" s="42">
        <v>23</v>
      </c>
      <c r="B27" s="7" t="s">
        <v>12</v>
      </c>
      <c r="D27" s="29" t="s">
        <v>136</v>
      </c>
      <c r="E27" s="29" t="s">
        <v>136</v>
      </c>
      <c r="F27" s="13"/>
      <c r="G27" s="7">
        <v>23</v>
      </c>
      <c r="H27" s="7"/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1</v>
      </c>
      <c r="AJ27" s="14">
        <v>1</v>
      </c>
      <c r="AK27" s="14">
        <v>1</v>
      </c>
      <c r="AL27" s="24">
        <v>1</v>
      </c>
      <c r="AM27" s="14">
        <v>0</v>
      </c>
      <c r="AN27" s="14"/>
      <c r="AO27" s="14">
        <f>IF(AE27=1,1,0)</f>
        <v>0</v>
      </c>
      <c r="AP27" s="14">
        <f t="shared" si="0"/>
        <v>4</v>
      </c>
      <c r="AQ27" s="7">
        <f t="shared" si="1"/>
        <v>0</v>
      </c>
    </row>
    <row r="28" spans="1:43" s="42" customFormat="1" ht="12.75" customHeight="1">
      <c r="A28" s="42">
        <v>24</v>
      </c>
      <c r="B28" s="29" t="s">
        <v>130</v>
      </c>
      <c r="D28" s="29" t="s">
        <v>136</v>
      </c>
      <c r="E28" s="29" t="s">
        <v>136</v>
      </c>
      <c r="F28" s="13"/>
      <c r="G28" s="42">
        <v>24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24">
        <v>0</v>
      </c>
      <c r="AM28" s="14">
        <v>0</v>
      </c>
      <c r="AN28" s="14"/>
      <c r="AO28" s="14">
        <f>IF(AF28=1,1,0)</f>
        <v>0</v>
      </c>
      <c r="AP28" s="14">
        <f t="shared" si="0"/>
        <v>0</v>
      </c>
      <c r="AQ28" s="7">
        <f t="shared" si="1"/>
        <v>1</v>
      </c>
    </row>
    <row r="29" spans="1:43" s="42" customFormat="1" ht="12.75" customHeight="1">
      <c r="A29" s="42">
        <v>25</v>
      </c>
      <c r="B29" s="13" t="s">
        <v>11</v>
      </c>
      <c r="D29" s="2" t="s">
        <v>113</v>
      </c>
      <c r="E29" s="2" t="s">
        <v>113</v>
      </c>
      <c r="F29" s="13"/>
      <c r="G29" s="7">
        <v>25</v>
      </c>
      <c r="H29" s="7"/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14">
        <v>0</v>
      </c>
      <c r="W29" s="39">
        <v>0</v>
      </c>
      <c r="X29" s="14">
        <v>0</v>
      </c>
      <c r="Y29" s="39">
        <v>0</v>
      </c>
      <c r="Z29" s="14">
        <v>0</v>
      </c>
      <c r="AA29" s="39">
        <v>0</v>
      </c>
      <c r="AB29" s="39">
        <v>0</v>
      </c>
      <c r="AC29" s="14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1</v>
      </c>
      <c r="AJ29" s="14">
        <v>1</v>
      </c>
      <c r="AK29" s="39">
        <v>1</v>
      </c>
      <c r="AL29" s="40">
        <v>1</v>
      </c>
      <c r="AM29" s="14">
        <v>1</v>
      </c>
      <c r="AN29" s="14"/>
      <c r="AO29" s="14">
        <f>IF(AG29=1,1,0)</f>
        <v>0</v>
      </c>
      <c r="AP29" s="14">
        <f t="shared" si="0"/>
        <v>5</v>
      </c>
      <c r="AQ29" s="7">
        <f t="shared" si="1"/>
        <v>0</v>
      </c>
    </row>
    <row r="30" spans="1:43" s="42" customFormat="1" ht="12.75" customHeight="1">
      <c r="A30" s="42">
        <v>26</v>
      </c>
      <c r="B30" s="13" t="s">
        <v>15</v>
      </c>
      <c r="D30" s="2" t="s">
        <v>113</v>
      </c>
      <c r="E30" s="2" t="s">
        <v>113</v>
      </c>
      <c r="F30" s="13"/>
      <c r="G30" s="42">
        <v>26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1</v>
      </c>
      <c r="AJ30" s="14">
        <v>1</v>
      </c>
      <c r="AK30" s="39">
        <v>1</v>
      </c>
      <c r="AL30" s="40">
        <v>1</v>
      </c>
      <c r="AM30" s="14">
        <v>1</v>
      </c>
      <c r="AN30" s="14"/>
      <c r="AO30" s="14">
        <f>IF(AH30=1,1,0)</f>
        <v>0</v>
      </c>
      <c r="AP30" s="14">
        <f t="shared" si="0"/>
        <v>5</v>
      </c>
      <c r="AQ30" s="7">
        <f t="shared" si="1"/>
        <v>0</v>
      </c>
    </row>
    <row r="31" spans="1:43" s="42" customFormat="1" ht="12.75" customHeight="1">
      <c r="A31" s="42">
        <v>27</v>
      </c>
      <c r="B31" s="13" t="s">
        <v>16</v>
      </c>
      <c r="D31" s="2" t="s">
        <v>113</v>
      </c>
      <c r="E31" s="2" t="s">
        <v>113</v>
      </c>
      <c r="F31" s="13"/>
      <c r="G31" s="7">
        <v>27</v>
      </c>
      <c r="H31" s="7"/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1</v>
      </c>
      <c r="AJ31" s="14">
        <v>1</v>
      </c>
      <c r="AK31" s="39">
        <v>0</v>
      </c>
      <c r="AL31" s="40">
        <v>1</v>
      </c>
      <c r="AM31" s="14">
        <v>1</v>
      </c>
      <c r="AN31" s="14"/>
      <c r="AO31" s="14">
        <f>IF(AI31=1,1,0)</f>
        <v>1</v>
      </c>
      <c r="AP31" s="14">
        <f t="shared" si="0"/>
        <v>3</v>
      </c>
      <c r="AQ31" s="7">
        <f t="shared" si="1"/>
        <v>0</v>
      </c>
    </row>
    <row r="32" spans="1:43" s="42" customFormat="1" ht="12.75" customHeight="1">
      <c r="A32" s="42">
        <v>28</v>
      </c>
      <c r="B32" s="29" t="s">
        <v>9</v>
      </c>
      <c r="D32" s="2" t="s">
        <v>135</v>
      </c>
      <c r="E32" s="13" t="s">
        <v>91</v>
      </c>
      <c r="F32" s="13"/>
      <c r="G32" s="42">
        <v>28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14">
        <v>1</v>
      </c>
      <c r="AK32" s="39">
        <v>1</v>
      </c>
      <c r="AL32" s="24">
        <v>0</v>
      </c>
      <c r="AM32" s="14">
        <v>0</v>
      </c>
      <c r="AN32" s="14"/>
      <c r="AO32" s="14">
        <f>IF(AJ32=1,1,0)</f>
        <v>1</v>
      </c>
      <c r="AP32" s="14">
        <f t="shared" si="0"/>
        <v>1</v>
      </c>
      <c r="AQ32" s="7">
        <f t="shared" si="1"/>
        <v>0</v>
      </c>
    </row>
    <row r="33" spans="1:44" s="42" customFormat="1" ht="12.75" customHeight="1">
      <c r="A33" s="42">
        <v>29</v>
      </c>
      <c r="B33" s="30" t="s">
        <v>118</v>
      </c>
      <c r="D33" s="2" t="s">
        <v>135</v>
      </c>
      <c r="E33" s="13" t="s">
        <v>91</v>
      </c>
      <c r="F33" s="13"/>
      <c r="G33" s="7">
        <v>29</v>
      </c>
      <c r="H33" s="7"/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14">
        <v>0</v>
      </c>
      <c r="AK33" s="39">
        <v>1</v>
      </c>
      <c r="AL33" s="24">
        <v>0</v>
      </c>
      <c r="AM33" s="39">
        <v>0</v>
      </c>
      <c r="AN33" s="39"/>
      <c r="AO33" s="14">
        <f>IF(AK33=1,1,0)</f>
        <v>1</v>
      </c>
      <c r="AP33" s="14">
        <f t="shared" si="0"/>
        <v>0</v>
      </c>
      <c r="AQ33" s="7">
        <f t="shared" si="1"/>
        <v>1</v>
      </c>
    </row>
    <row r="34" spans="1:44" s="42" customFormat="1" ht="12.75" customHeight="1">
      <c r="A34" s="42">
        <v>30</v>
      </c>
      <c r="B34" s="13" t="s">
        <v>23</v>
      </c>
      <c r="D34" s="2" t="s">
        <v>113</v>
      </c>
      <c r="E34" s="2" t="s">
        <v>113</v>
      </c>
      <c r="F34" s="13"/>
      <c r="G34" s="42">
        <v>30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24">
        <v>0</v>
      </c>
      <c r="AM34" s="39">
        <v>0</v>
      </c>
      <c r="AN34" s="39"/>
      <c r="AO34" s="14">
        <f>IF(AL34=1,1,0)</f>
        <v>0</v>
      </c>
      <c r="AP34" s="14">
        <f t="shared" si="0"/>
        <v>0</v>
      </c>
      <c r="AQ34" s="7">
        <f t="shared" si="1"/>
        <v>1</v>
      </c>
    </row>
    <row r="35" spans="1:44" s="42" customFormat="1" ht="12.75" customHeight="1">
      <c r="A35" s="42">
        <v>31</v>
      </c>
      <c r="B35" s="25" t="s">
        <v>127</v>
      </c>
      <c r="D35" s="2" t="s">
        <v>113</v>
      </c>
      <c r="E35" s="2" t="s">
        <v>113</v>
      </c>
      <c r="F35" s="13"/>
      <c r="G35" s="7">
        <v>31</v>
      </c>
      <c r="H35" s="7"/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1</v>
      </c>
      <c r="AL35" s="24">
        <v>0</v>
      </c>
      <c r="AM35" s="14">
        <v>0</v>
      </c>
      <c r="AN35" s="14"/>
      <c r="AO35" s="14">
        <f>IF(AM35=1,1,0)</f>
        <v>0</v>
      </c>
      <c r="AP35" s="14">
        <f t="shared" si="0"/>
        <v>1</v>
      </c>
      <c r="AQ35" s="7">
        <f t="shared" si="1"/>
        <v>0</v>
      </c>
    </row>
    <row r="36" spans="1:44" s="42" customFormat="1" ht="12.75" customHeight="1">
      <c r="B36" s="13"/>
      <c r="E36" s="13"/>
      <c r="F36" s="13"/>
      <c r="G36" s="7"/>
      <c r="H36" s="7"/>
      <c r="AL36" s="24"/>
      <c r="AM36" s="14"/>
      <c r="AN36" s="14"/>
      <c r="AO36" s="13"/>
      <c r="AP36" s="13"/>
      <c r="AQ36" s="12"/>
    </row>
    <row r="37" spans="1:44" s="30" customFormat="1" ht="12.75" customHeight="1">
      <c r="H37" s="15" t="s">
        <v>62</v>
      </c>
      <c r="I37" s="30">
        <f>SUM(I5:I35)</f>
        <v>0</v>
      </c>
      <c r="J37" s="30">
        <f t="shared" ref="J37:AM37" si="2">SUM(J5:J35)</f>
        <v>0</v>
      </c>
      <c r="K37" s="30">
        <f t="shared" si="2"/>
        <v>4</v>
      </c>
      <c r="L37" s="30">
        <f t="shared" si="2"/>
        <v>0</v>
      </c>
      <c r="M37" s="30">
        <f t="shared" si="2"/>
        <v>0</v>
      </c>
      <c r="N37" s="30">
        <f t="shared" si="2"/>
        <v>3</v>
      </c>
      <c r="O37" s="30">
        <f t="shared" si="2"/>
        <v>0</v>
      </c>
      <c r="P37" s="30">
        <f t="shared" si="2"/>
        <v>0</v>
      </c>
      <c r="Q37" s="30">
        <f t="shared" si="2"/>
        <v>0</v>
      </c>
      <c r="R37" s="30">
        <f t="shared" si="2"/>
        <v>4</v>
      </c>
      <c r="S37" s="30">
        <f t="shared" si="2"/>
        <v>2</v>
      </c>
      <c r="T37" s="30">
        <f t="shared" si="2"/>
        <v>4</v>
      </c>
      <c r="U37" s="30">
        <f t="shared" si="2"/>
        <v>4</v>
      </c>
      <c r="V37" s="30">
        <f t="shared" si="2"/>
        <v>4</v>
      </c>
      <c r="W37" s="30">
        <f t="shared" si="2"/>
        <v>2</v>
      </c>
      <c r="X37" s="30">
        <f t="shared" si="2"/>
        <v>2</v>
      </c>
      <c r="Y37" s="30">
        <f t="shared" si="2"/>
        <v>3</v>
      </c>
      <c r="Z37" s="30">
        <f t="shared" si="2"/>
        <v>5</v>
      </c>
      <c r="AA37" s="30">
        <f t="shared" si="2"/>
        <v>3</v>
      </c>
      <c r="AB37" s="30">
        <f t="shared" si="2"/>
        <v>4</v>
      </c>
      <c r="AC37" s="30">
        <f t="shared" si="2"/>
        <v>3</v>
      </c>
      <c r="AD37" s="30">
        <f t="shared" si="2"/>
        <v>3</v>
      </c>
      <c r="AE37" s="30">
        <f t="shared" si="2"/>
        <v>4</v>
      </c>
      <c r="AF37" s="30">
        <f t="shared" si="2"/>
        <v>4</v>
      </c>
      <c r="AG37" s="30">
        <f t="shared" si="2"/>
        <v>5</v>
      </c>
      <c r="AH37" s="30">
        <f t="shared" si="2"/>
        <v>5</v>
      </c>
      <c r="AI37" s="30">
        <f t="shared" si="2"/>
        <v>9</v>
      </c>
      <c r="AJ37" s="30">
        <f t="shared" si="2"/>
        <v>11</v>
      </c>
      <c r="AK37" s="30">
        <f t="shared" si="2"/>
        <v>13</v>
      </c>
      <c r="AL37" s="30">
        <f t="shared" si="2"/>
        <v>14</v>
      </c>
      <c r="AM37" s="30">
        <f t="shared" si="2"/>
        <v>9</v>
      </c>
      <c r="AQ37" s="12"/>
    </row>
    <row r="38" spans="1:44" ht="12.75" customHeight="1">
      <c r="B38" s="73" t="s">
        <v>92</v>
      </c>
      <c r="C38" s="81"/>
      <c r="D38" s="79"/>
      <c r="E38" s="13"/>
      <c r="F38" s="13"/>
      <c r="G38" s="5"/>
      <c r="H38" s="5"/>
      <c r="AL38" s="24"/>
      <c r="AM38" s="14"/>
      <c r="AN38" s="14"/>
      <c r="AO38" s="13"/>
      <c r="AP38" s="13"/>
      <c r="AQ38" s="12"/>
    </row>
    <row r="39" spans="1:44" ht="12.75" customHeight="1">
      <c r="B39" s="17" t="s">
        <v>37</v>
      </c>
      <c r="C39" s="24">
        <f>COUNTIF(I5:AM35,1)</f>
        <v>124</v>
      </c>
      <c r="D39" s="16"/>
      <c r="I39" s="7"/>
      <c r="K39" s="12"/>
      <c r="AR39" s="14"/>
    </row>
    <row r="40" spans="1:44">
      <c r="B40" s="17" t="s">
        <v>38</v>
      </c>
      <c r="C40" s="58">
        <f>COUNT(A5:A35)</f>
        <v>31</v>
      </c>
      <c r="D40" s="16"/>
      <c r="E40" s="13"/>
      <c r="F40" s="13"/>
      <c r="G40" s="13"/>
      <c r="H40" s="13"/>
      <c r="J40" s="13"/>
      <c r="K40" s="3"/>
      <c r="L40" s="3"/>
      <c r="AO40" s="13"/>
      <c r="AP40" s="13"/>
      <c r="AQ40" s="13"/>
    </row>
    <row r="41" spans="1:44">
      <c r="B41" s="17" t="s">
        <v>39</v>
      </c>
      <c r="C41" s="77">
        <f>C39/(C40*(C40))</f>
        <v>0.12903225806451613</v>
      </c>
      <c r="D41" s="16"/>
      <c r="E41" s="13"/>
      <c r="F41" s="13"/>
      <c r="G41" s="13"/>
      <c r="H41" s="13"/>
      <c r="J41" s="13"/>
      <c r="K41" s="20"/>
      <c r="L41" s="20"/>
      <c r="AO41" s="13"/>
      <c r="AP41" s="13"/>
      <c r="AQ41" s="13"/>
    </row>
    <row r="42" spans="1:44">
      <c r="B42" s="62" t="s">
        <v>94</v>
      </c>
      <c r="C42" s="77">
        <f>C40*C41</f>
        <v>4</v>
      </c>
      <c r="D42" s="16"/>
      <c r="E42" s="13"/>
      <c r="F42" s="13"/>
      <c r="G42" s="13"/>
      <c r="H42" s="13"/>
      <c r="K42" s="3"/>
      <c r="L42" s="3"/>
      <c r="AO42" s="13"/>
      <c r="AP42" s="13"/>
      <c r="AQ42" s="13"/>
    </row>
    <row r="43" spans="1:44">
      <c r="B43" s="80"/>
      <c r="C43" s="13"/>
      <c r="D43" s="16"/>
      <c r="E43" s="13"/>
      <c r="F43" s="13"/>
      <c r="G43" s="13"/>
      <c r="H43" s="13"/>
      <c r="J43" s="13"/>
      <c r="K43" s="45"/>
      <c r="L43" s="45"/>
      <c r="AO43" s="13"/>
      <c r="AP43" s="13"/>
      <c r="AQ43" s="13"/>
    </row>
    <row r="44" spans="1:44">
      <c r="B44" s="62" t="s">
        <v>55</v>
      </c>
      <c r="C44" s="60">
        <f>COUNTIF(I37:AM37,"=0")</f>
        <v>7</v>
      </c>
      <c r="D44" s="63">
        <f>C44/C$40</f>
        <v>0.22580645161290322</v>
      </c>
      <c r="E44" s="37"/>
      <c r="F44" s="37"/>
      <c r="G44" s="13"/>
      <c r="H44" s="13"/>
      <c r="J44" s="13"/>
      <c r="K44" s="32"/>
      <c r="L44" s="32"/>
      <c r="AO44" s="37"/>
      <c r="AP44" s="37"/>
      <c r="AQ44" s="13"/>
    </row>
    <row r="45" spans="1:44">
      <c r="B45" s="62" t="s">
        <v>56</v>
      </c>
      <c r="C45" s="60">
        <f>SUM(AQ5:AQ35)</f>
        <v>8</v>
      </c>
      <c r="D45" s="63">
        <f>C45/C$40</f>
        <v>0.25806451612903225</v>
      </c>
      <c r="E45" s="13"/>
      <c r="F45" s="13"/>
      <c r="G45" s="13"/>
      <c r="H45" s="13"/>
      <c r="J45" s="13"/>
      <c r="K45" s="33"/>
      <c r="L45" s="46"/>
      <c r="AO45" s="13"/>
      <c r="AP45" s="13"/>
      <c r="AQ45" s="13"/>
    </row>
    <row r="46" spans="1:44">
      <c r="B46" s="64" t="s">
        <v>57</v>
      </c>
      <c r="C46" s="61">
        <f>C40-SUM(C44:C45)</f>
        <v>16</v>
      </c>
      <c r="D46" s="65">
        <f>C46/C$40</f>
        <v>0.5161290322580645</v>
      </c>
      <c r="E46" s="5"/>
      <c r="F46" s="5"/>
      <c r="G46" s="13"/>
      <c r="H46" s="13"/>
      <c r="J46" s="13"/>
      <c r="K46" s="33"/>
      <c r="L46" s="32"/>
      <c r="AO46" s="5"/>
      <c r="AP46" s="5"/>
      <c r="AQ46" s="13"/>
    </row>
    <row r="47" spans="1:44">
      <c r="E47" s="13"/>
      <c r="F47" s="13"/>
      <c r="G47" s="13"/>
      <c r="H47" s="13"/>
      <c r="J47" s="13"/>
      <c r="K47" s="32"/>
      <c r="L47" s="32"/>
      <c r="AO47" s="13"/>
      <c r="AP47" s="13"/>
      <c r="AQ47" s="13"/>
    </row>
    <row r="48" spans="1:44">
      <c r="E48" s="13"/>
      <c r="F48" s="13"/>
      <c r="G48" s="13"/>
      <c r="H48" s="13"/>
      <c r="J48" s="13"/>
      <c r="K48" s="32"/>
      <c r="L48" s="32"/>
      <c r="AO48" s="13"/>
      <c r="AP48" s="13"/>
      <c r="AQ48" s="2"/>
    </row>
    <row r="49" spans="5:43">
      <c r="E49" s="13"/>
      <c r="F49" s="13"/>
      <c r="G49" s="13"/>
      <c r="H49" s="13"/>
      <c r="I49" s="13"/>
      <c r="J49" s="13"/>
      <c r="K49" s="33"/>
      <c r="L49" s="32"/>
      <c r="AO49" s="13"/>
      <c r="AP49" s="13"/>
      <c r="AQ49" s="13"/>
    </row>
    <row r="50" spans="5:43">
      <c r="E50" s="13"/>
      <c r="F50" s="13"/>
      <c r="G50" s="13"/>
      <c r="H50" s="13"/>
      <c r="J50" s="13"/>
      <c r="K50" s="32"/>
      <c r="L50" s="32"/>
      <c r="AO50" s="13"/>
      <c r="AP50" s="13"/>
      <c r="AQ50" s="5"/>
    </row>
    <row r="51" spans="5:43">
      <c r="E51" s="13"/>
      <c r="F51" s="13"/>
      <c r="G51" s="2"/>
      <c r="H51" s="2"/>
      <c r="J51" s="13"/>
      <c r="K51" s="33"/>
      <c r="L51" s="32"/>
      <c r="AO51" s="13"/>
      <c r="AP51" s="13"/>
      <c r="AQ51" s="13"/>
    </row>
    <row r="52" spans="5:43">
      <c r="E52" s="37"/>
      <c r="F52" s="37"/>
      <c r="G52" s="13"/>
      <c r="H52" s="13"/>
      <c r="J52" s="13"/>
      <c r="K52" s="33"/>
      <c r="L52" s="32"/>
      <c r="AO52" s="37"/>
      <c r="AP52" s="37"/>
      <c r="AQ52" s="5"/>
    </row>
    <row r="53" spans="5:43">
      <c r="E53" s="13"/>
      <c r="F53" s="13"/>
      <c r="G53" s="5"/>
      <c r="H53" s="5"/>
      <c r="J53" s="13"/>
      <c r="K53" s="33"/>
      <c r="L53" s="32"/>
      <c r="AO53" s="13"/>
      <c r="AP53" s="13"/>
      <c r="AQ53" s="13"/>
    </row>
    <row r="54" spans="5:43">
      <c r="E54" s="13"/>
      <c r="F54" s="13"/>
      <c r="G54" s="13"/>
      <c r="H54" s="13"/>
      <c r="J54" s="13"/>
      <c r="K54" s="32"/>
      <c r="L54" s="32"/>
      <c r="AO54" s="13"/>
      <c r="AP54" s="13"/>
      <c r="AQ54" s="13"/>
    </row>
    <row r="55" spans="5:43">
      <c r="E55" s="13"/>
      <c r="F55" s="13"/>
      <c r="G55" s="5"/>
      <c r="H55" s="5"/>
      <c r="J55" s="6"/>
      <c r="K55" s="33"/>
      <c r="L55" s="32"/>
      <c r="AO55" s="13"/>
      <c r="AP55" s="13"/>
      <c r="AQ55" s="13"/>
    </row>
    <row r="56" spans="5:43">
      <c r="E56" s="13"/>
      <c r="F56" s="13"/>
      <c r="G56" s="13"/>
      <c r="H56" s="13"/>
      <c r="J56" s="13"/>
      <c r="K56" s="32"/>
      <c r="L56" s="47"/>
      <c r="AO56" s="13"/>
      <c r="AP56" s="13"/>
      <c r="AQ56" s="13"/>
    </row>
    <row r="57" spans="5:43">
      <c r="E57" s="7"/>
      <c r="F57" s="7"/>
      <c r="G57" s="13"/>
      <c r="H57" s="13"/>
      <c r="J57" s="13"/>
      <c r="K57" s="47"/>
      <c r="L57" s="47"/>
      <c r="AO57" s="7"/>
      <c r="AP57" s="7"/>
      <c r="AQ57" s="7"/>
    </row>
    <row r="58" spans="5:43">
      <c r="E58" s="37"/>
      <c r="F58" s="37"/>
      <c r="G58" s="13"/>
      <c r="H58" s="13"/>
      <c r="J58" s="6"/>
      <c r="K58" s="48"/>
      <c r="L58" s="48"/>
      <c r="AO58" s="37"/>
      <c r="AP58" s="37"/>
    </row>
    <row r="59" spans="5:43">
      <c r="E59" s="13"/>
      <c r="F59" s="13"/>
      <c r="G59" s="13"/>
      <c r="H59" s="13"/>
      <c r="J59" s="13"/>
      <c r="K59" s="47"/>
      <c r="L59" s="47"/>
      <c r="AO59" s="13"/>
      <c r="AP59" s="13"/>
      <c r="AQ59" s="13"/>
    </row>
    <row r="60" spans="5:43">
      <c r="E60" s="13"/>
      <c r="F60" s="13"/>
      <c r="G60" s="7"/>
      <c r="H60" s="7"/>
      <c r="J60" s="13"/>
      <c r="K60" s="47"/>
      <c r="L60" s="47"/>
      <c r="AO60" s="13"/>
      <c r="AP60" s="13"/>
      <c r="AQ60" s="13"/>
    </row>
    <row r="61" spans="5:43">
      <c r="E61" s="13"/>
      <c r="F61" s="13"/>
      <c r="J61" s="13"/>
      <c r="K61" s="33"/>
      <c r="L61" s="46"/>
      <c r="AO61" s="13"/>
      <c r="AP61" s="13"/>
      <c r="AQ61" s="13"/>
    </row>
    <row r="62" spans="5:43">
      <c r="E62" s="13"/>
      <c r="F62" s="13"/>
      <c r="G62" s="13"/>
      <c r="H62" s="13"/>
      <c r="J62" s="13"/>
      <c r="K62" s="45"/>
      <c r="L62" s="45"/>
      <c r="AO62" s="13"/>
      <c r="AP62" s="13"/>
    </row>
    <row r="63" spans="5:43">
      <c r="E63" s="13"/>
      <c r="F63" s="13"/>
      <c r="G63" s="13"/>
      <c r="H63" s="13"/>
      <c r="J63" s="13"/>
      <c r="K63" s="34"/>
      <c r="L63" s="34"/>
      <c r="AO63" s="13"/>
      <c r="AP63" s="13"/>
    </row>
    <row r="64" spans="5:43">
      <c r="E64" s="13"/>
      <c r="F64" s="13"/>
      <c r="G64" s="13"/>
      <c r="H64" s="13"/>
      <c r="I64" s="13"/>
      <c r="J64" s="13"/>
      <c r="K64" s="46"/>
      <c r="L64" s="32"/>
      <c r="AO64" s="13"/>
      <c r="AP64" s="13"/>
    </row>
    <row r="65" spans="5:42">
      <c r="E65" s="13"/>
      <c r="F65" s="13"/>
      <c r="G65" s="13"/>
      <c r="H65" s="13"/>
      <c r="I65" s="7"/>
      <c r="J65" s="13"/>
      <c r="K65" s="49"/>
      <c r="L65" s="45"/>
      <c r="AO65" s="13"/>
      <c r="AP65" s="13"/>
    </row>
    <row r="66" spans="5:42">
      <c r="G66" s="13"/>
      <c r="H66" s="13"/>
      <c r="I66" s="7"/>
      <c r="J66" s="13"/>
      <c r="K66" s="45"/>
      <c r="L66" s="32"/>
    </row>
    <row r="67" spans="5:42">
      <c r="G67" s="13"/>
      <c r="H67" s="13"/>
      <c r="I67" s="7"/>
      <c r="J67" s="13"/>
      <c r="K67" s="50"/>
      <c r="L67" s="32"/>
    </row>
    <row r="68" spans="5:42">
      <c r="G68" s="13"/>
      <c r="H68" s="13"/>
      <c r="J68" s="13"/>
      <c r="K68" s="32"/>
      <c r="L68" s="32"/>
    </row>
    <row r="69" spans="5:42">
      <c r="I69" s="7"/>
      <c r="J69" s="6"/>
      <c r="K69" s="33"/>
      <c r="L69" s="32"/>
    </row>
    <row r="70" spans="5:42">
      <c r="I70" s="7"/>
    </row>
    <row r="71" spans="5:42">
      <c r="I71" s="7"/>
    </row>
    <row r="72" spans="5:42">
      <c r="I72" s="7"/>
    </row>
    <row r="73" spans="5:42">
      <c r="I73" s="7"/>
    </row>
    <row r="74" spans="5:42">
      <c r="I74" s="13"/>
    </row>
    <row r="75" spans="5:42">
      <c r="I75" s="13"/>
    </row>
    <row r="98" spans="7:9">
      <c r="G98" s="5"/>
      <c r="H98" s="5"/>
      <c r="I98" s="7"/>
    </row>
    <row r="99" spans="7:9">
      <c r="G99" s="5"/>
      <c r="H99" s="5"/>
      <c r="I99" s="7"/>
    </row>
    <row r="102" spans="7:9">
      <c r="G102" s="5"/>
      <c r="H102" s="5"/>
      <c r="I102" s="7"/>
    </row>
    <row r="103" spans="7:9">
      <c r="G103" s="5"/>
      <c r="H103" s="5"/>
      <c r="I103" s="7"/>
    </row>
    <row r="104" spans="7:9">
      <c r="G104" s="5"/>
      <c r="H104" s="5"/>
    </row>
    <row r="105" spans="7:9">
      <c r="G105" s="7"/>
      <c r="H105" s="7"/>
    </row>
  </sheetData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workbookViewId="0">
      <selection activeCell="T37" sqref="T37"/>
    </sheetView>
  </sheetViews>
  <sheetFormatPr baseColWidth="10" defaultColWidth="8.83203125" defaultRowHeight="12" x14ac:dyDescent="0"/>
  <cols>
    <col min="4" max="4" width="14.5" bestFit="1" customWidth="1"/>
    <col min="5" max="5" width="22" customWidth="1"/>
    <col min="6" max="10" width="18.1640625" customWidth="1"/>
  </cols>
  <sheetData>
    <row r="2" spans="1:20">
      <c r="A2" s="15" t="s">
        <v>100</v>
      </c>
      <c r="B2" s="15" t="s">
        <v>101</v>
      </c>
      <c r="C2" s="15" t="s">
        <v>42</v>
      </c>
      <c r="D2" s="15" t="s">
        <v>39</v>
      </c>
      <c r="E2" s="15" t="s">
        <v>94</v>
      </c>
      <c r="F2" s="15" t="s">
        <v>0</v>
      </c>
      <c r="G2" s="59" t="s">
        <v>55</v>
      </c>
      <c r="H2" s="59" t="s">
        <v>56</v>
      </c>
      <c r="I2" s="59" t="s">
        <v>57</v>
      </c>
      <c r="J2" s="59"/>
      <c r="K2" s="15"/>
      <c r="L2" s="15" t="s">
        <v>39</v>
      </c>
      <c r="M2" s="15"/>
      <c r="N2" s="15"/>
      <c r="O2" s="15" t="s">
        <v>41</v>
      </c>
      <c r="P2" s="15"/>
      <c r="R2" s="15" t="s">
        <v>0</v>
      </c>
    </row>
    <row r="3" spans="1:20">
      <c r="A3" t="s">
        <v>43</v>
      </c>
      <c r="B3">
        <v>1</v>
      </c>
      <c r="C3" s="2" t="s">
        <v>102</v>
      </c>
      <c r="D3" s="20">
        <v>0.22</v>
      </c>
      <c r="E3" s="20">
        <v>2.4500000000000002</v>
      </c>
      <c r="F3">
        <v>11</v>
      </c>
      <c r="G3" s="18">
        <v>0.36363636363636365</v>
      </c>
      <c r="H3" s="18">
        <v>9.0909090909090912E-2</v>
      </c>
      <c r="I3" s="18">
        <v>0.54545454545454541</v>
      </c>
      <c r="J3" s="18"/>
      <c r="K3" s="19"/>
      <c r="L3" s="19" t="s">
        <v>44</v>
      </c>
      <c r="M3" s="19" t="s">
        <v>45</v>
      </c>
      <c r="N3" s="19" t="s">
        <v>52</v>
      </c>
      <c r="O3" s="19" t="s">
        <v>44</v>
      </c>
      <c r="P3" s="19" t="s">
        <v>45</v>
      </c>
      <c r="Q3" s="27" t="s">
        <v>52</v>
      </c>
      <c r="R3" s="27" t="s">
        <v>44</v>
      </c>
      <c r="S3" s="27" t="s">
        <v>45</v>
      </c>
      <c r="T3" s="27" t="s">
        <v>52</v>
      </c>
    </row>
    <row r="4" spans="1:20">
      <c r="A4" t="s">
        <v>46</v>
      </c>
      <c r="B4">
        <v>2</v>
      </c>
      <c r="C4" s="2" t="s">
        <v>102</v>
      </c>
      <c r="D4" s="20">
        <v>0.23</v>
      </c>
      <c r="E4" s="20">
        <v>2.2999999999999998</v>
      </c>
      <c r="F4">
        <v>10</v>
      </c>
      <c r="G4" s="18">
        <v>0.2</v>
      </c>
      <c r="H4" s="18">
        <v>0.3</v>
      </c>
      <c r="I4" s="18">
        <v>0.5</v>
      </c>
      <c r="J4" s="18"/>
      <c r="K4" t="s">
        <v>47</v>
      </c>
      <c r="L4" s="18">
        <f>AVERAGE(D3:D6)</f>
        <v>0.22</v>
      </c>
      <c r="M4" s="23">
        <f>STDEV(D3:D6)</f>
        <v>8.1649658092772682E-3</v>
      </c>
      <c r="N4" s="23">
        <f>M4/SQRT(4)</f>
        <v>4.0824829046386341E-3</v>
      </c>
      <c r="O4" s="18">
        <f>AVERAGE(E3:E6)</f>
        <v>2.25</v>
      </c>
      <c r="P4" s="18">
        <f>STDEV(E3:E6)</f>
        <v>0.34399612400917173</v>
      </c>
      <c r="Q4" s="18">
        <f>P4/SQRT(4)</f>
        <v>0.17199806200458587</v>
      </c>
      <c r="R4" s="18">
        <f>AVERAGE(F3:F6)</f>
        <v>10.25</v>
      </c>
      <c r="S4" s="18">
        <f>STDEV(F3:F6)</f>
        <v>1.707825127659933</v>
      </c>
      <c r="T4" s="18">
        <f>S4/SQRT(4)</f>
        <v>0.8539125638299665</v>
      </c>
    </row>
    <row r="5" spans="1:20">
      <c r="A5" t="s">
        <v>48</v>
      </c>
      <c r="B5">
        <v>3</v>
      </c>
      <c r="C5" s="2" t="s">
        <v>102</v>
      </c>
      <c r="D5" s="20">
        <v>0.21</v>
      </c>
      <c r="E5" s="20">
        <v>2.5</v>
      </c>
      <c r="F5">
        <v>12</v>
      </c>
      <c r="G5">
        <v>0.25</v>
      </c>
      <c r="H5">
        <v>0.25</v>
      </c>
      <c r="I5" s="18">
        <v>0.5</v>
      </c>
      <c r="K5" t="s">
        <v>49</v>
      </c>
      <c r="L5" s="18">
        <f>AVERAGE(D7:D10)</f>
        <v>0.2175</v>
      </c>
      <c r="M5" s="23">
        <f>STDEV(D7:D10)</f>
        <v>1.8929694486000917E-2</v>
      </c>
      <c r="N5" s="23">
        <f>M5/SQRT(4)</f>
        <v>9.4648472430004585E-3</v>
      </c>
      <c r="O5" s="18">
        <f>AVERAGE(E7:E10)</f>
        <v>3.3650000000000002</v>
      </c>
      <c r="P5" s="18">
        <f>STDEV(E7:E10)</f>
        <v>0.24076267706325805</v>
      </c>
      <c r="Q5" s="18">
        <f>P5/SQRT(4)</f>
        <v>0.12038133853162902</v>
      </c>
      <c r="R5" s="18">
        <f>AVERAGE(F7:F10)</f>
        <v>15.5</v>
      </c>
      <c r="S5" s="18">
        <f>STDEV(F7:F10)</f>
        <v>1.2909944487358056</v>
      </c>
      <c r="T5" s="18">
        <f>S5/SQRT(4)</f>
        <v>0.6454972243679028</v>
      </c>
    </row>
    <row r="6" spans="1:20">
      <c r="A6" t="s">
        <v>51</v>
      </c>
      <c r="B6">
        <v>4</v>
      </c>
      <c r="C6" s="2" t="s">
        <v>102</v>
      </c>
      <c r="D6" s="18">
        <v>0.22</v>
      </c>
      <c r="E6" s="18">
        <v>1.75</v>
      </c>
      <c r="F6">
        <v>8</v>
      </c>
      <c r="G6">
        <v>0.25</v>
      </c>
      <c r="H6" s="18">
        <v>0.625</v>
      </c>
      <c r="I6" s="18">
        <v>0.125</v>
      </c>
      <c r="K6" t="s">
        <v>50</v>
      </c>
      <c r="L6" s="18">
        <f>AVERAGE(D11:D14)</f>
        <v>0.13</v>
      </c>
      <c r="M6" s="23">
        <f>STDEV(D11:D14)</f>
        <v>0</v>
      </c>
      <c r="N6" s="23">
        <f>M6/SQRT(4)</f>
        <v>0</v>
      </c>
      <c r="O6" s="18">
        <f>AVERAGE(E11:E14)</f>
        <v>4.5350000000000001</v>
      </c>
      <c r="P6" s="18">
        <f>STDEV(E11:E14)</f>
        <v>0.40211938525766217</v>
      </c>
      <c r="Q6" s="18">
        <f>P6/SQRT(4)</f>
        <v>0.20105969262883108</v>
      </c>
      <c r="R6" s="18">
        <f>AVERAGE(F11:F14)</f>
        <v>35.25</v>
      </c>
      <c r="S6" s="18">
        <f>STDEV(F11:F14)</f>
        <v>3.3040379335998349</v>
      </c>
      <c r="T6" s="18">
        <f>S6/SQRT(4)</f>
        <v>1.6520189667999174</v>
      </c>
    </row>
    <row r="7" spans="1:20">
      <c r="A7" s="57" t="s">
        <v>69</v>
      </c>
      <c r="B7">
        <v>1</v>
      </c>
      <c r="C7" s="2" t="s">
        <v>103</v>
      </c>
      <c r="D7" s="18">
        <v>0.23</v>
      </c>
      <c r="E7">
        <v>3.47</v>
      </c>
      <c r="F7">
        <v>15</v>
      </c>
      <c r="G7" s="46">
        <v>0.26666666666666666</v>
      </c>
      <c r="H7" s="46">
        <v>0.13333333333333333</v>
      </c>
      <c r="I7" s="46">
        <v>0.6</v>
      </c>
    </row>
    <row r="8" spans="1:20">
      <c r="A8" s="57" t="s">
        <v>70</v>
      </c>
      <c r="B8">
        <v>2</v>
      </c>
      <c r="C8" s="2" t="s">
        <v>103</v>
      </c>
      <c r="D8" s="18">
        <v>0.22</v>
      </c>
      <c r="E8">
        <v>3.07</v>
      </c>
      <c r="F8">
        <v>14</v>
      </c>
      <c r="G8" s="46">
        <v>0.21428571428571427</v>
      </c>
      <c r="H8" s="46">
        <v>0.14285714285714285</v>
      </c>
      <c r="I8" s="46">
        <v>0.6428571428571429</v>
      </c>
      <c r="L8" s="59" t="s">
        <v>55</v>
      </c>
      <c r="M8" s="3"/>
      <c r="N8" s="3"/>
      <c r="O8" s="59" t="s">
        <v>56</v>
      </c>
      <c r="P8" s="3"/>
      <c r="Q8" s="3"/>
      <c r="R8" s="59" t="s">
        <v>57</v>
      </c>
    </row>
    <row r="9" spans="1:20">
      <c r="A9" s="57" t="s">
        <v>71</v>
      </c>
      <c r="B9">
        <v>3</v>
      </c>
      <c r="C9" s="2" t="s">
        <v>103</v>
      </c>
      <c r="D9" s="18">
        <v>0.19</v>
      </c>
      <c r="E9" s="18">
        <v>3.29</v>
      </c>
      <c r="F9">
        <v>17</v>
      </c>
      <c r="G9" s="75">
        <v>0.29411764705882354</v>
      </c>
      <c r="H9" s="75">
        <v>0.17647058823529413</v>
      </c>
      <c r="I9" s="75">
        <v>0.52941176470588236</v>
      </c>
      <c r="K9" s="19"/>
      <c r="L9" s="19" t="s">
        <v>44</v>
      </c>
      <c r="M9" s="19" t="s">
        <v>45</v>
      </c>
      <c r="N9" s="19" t="s">
        <v>52</v>
      </c>
      <c r="O9" s="19" t="s">
        <v>44</v>
      </c>
      <c r="P9" s="19" t="s">
        <v>45</v>
      </c>
      <c r="Q9" s="27" t="s">
        <v>52</v>
      </c>
      <c r="R9" s="27" t="s">
        <v>44</v>
      </c>
      <c r="S9" s="27" t="s">
        <v>45</v>
      </c>
      <c r="T9" s="27" t="s">
        <v>52</v>
      </c>
    </row>
    <row r="10" spans="1:20">
      <c r="A10" s="57" t="s">
        <v>72</v>
      </c>
      <c r="B10">
        <v>4</v>
      </c>
      <c r="C10" s="2" t="s">
        <v>103</v>
      </c>
      <c r="D10" s="22">
        <v>0.23</v>
      </c>
      <c r="E10" s="22">
        <v>3.63</v>
      </c>
      <c r="F10">
        <v>16</v>
      </c>
      <c r="G10" s="46">
        <v>0.1875</v>
      </c>
      <c r="H10" s="46">
        <v>0.125</v>
      </c>
      <c r="I10" s="46">
        <v>0.6875</v>
      </c>
      <c r="K10" t="s">
        <v>47</v>
      </c>
      <c r="L10" s="18">
        <f>AVERAGE(G3:G6)</f>
        <v>0.26590909090909093</v>
      </c>
      <c r="M10" s="23">
        <f>STDEV(G3:G6)</f>
        <v>6.9284020394991971E-2</v>
      </c>
      <c r="N10" s="23">
        <f>M10/SQRT(4)</f>
        <v>3.4642010197495986E-2</v>
      </c>
      <c r="O10" s="18">
        <f>AVERAGE(H3:H6)</f>
        <v>0.31647727272727272</v>
      </c>
      <c r="P10" s="23">
        <f>STDEV(H3:H6)</f>
        <v>0.22417107024052499</v>
      </c>
      <c r="Q10" s="23">
        <f>P10/SQRT(4)</f>
        <v>0.11208553512026249</v>
      </c>
      <c r="R10" s="18">
        <f>AVERAGE(I3:I6)</f>
        <v>0.41761363636363635</v>
      </c>
      <c r="S10" s="23">
        <f>STDEV(I3:I6)</f>
        <v>0.19624904589966524</v>
      </c>
      <c r="T10" s="23">
        <f>S10/SQRT(4)</f>
        <v>9.8124522949832621E-2</v>
      </c>
    </row>
    <row r="11" spans="1:20">
      <c r="A11" s="2" t="s">
        <v>96</v>
      </c>
      <c r="B11">
        <v>1</v>
      </c>
      <c r="C11" s="2" t="s">
        <v>104</v>
      </c>
      <c r="D11" s="18">
        <v>0.13</v>
      </c>
      <c r="E11" s="28">
        <v>4.9000000000000004</v>
      </c>
      <c r="F11">
        <v>39</v>
      </c>
      <c r="G11" s="46">
        <v>0.17948717948717949</v>
      </c>
      <c r="H11" s="46">
        <v>0.25641025641025639</v>
      </c>
      <c r="I11" s="46">
        <v>0.5641025641025641</v>
      </c>
      <c r="K11" t="s">
        <v>49</v>
      </c>
      <c r="L11" s="18">
        <f>AVERAGE(G7:G10)</f>
        <v>0.2406425070028011</v>
      </c>
      <c r="M11" s="23">
        <f>STDEV(G7:G10)</f>
        <v>4.849623374756671E-2</v>
      </c>
      <c r="N11" s="23">
        <f>M11/SQRT(4)</f>
        <v>2.4248116873783355E-2</v>
      </c>
      <c r="O11" s="18">
        <f>AVERAGE(H7:H10)</f>
        <v>0.14441526610644259</v>
      </c>
      <c r="P11" s="23">
        <f>STDEV(H7:H10)</f>
        <v>2.2581210602446496E-2</v>
      </c>
      <c r="Q11" s="23">
        <f>P11/SQRT(4)</f>
        <v>1.1290605301223248E-2</v>
      </c>
      <c r="R11" s="18">
        <f>AVERAGE(I7:I10)</f>
        <v>0.61494222689075628</v>
      </c>
      <c r="S11" s="23">
        <f>STDEV(I7:I10)</f>
        <v>6.7286955343008117E-2</v>
      </c>
      <c r="T11" s="23">
        <f>S11/SQRT(4)</f>
        <v>3.3643477671504059E-2</v>
      </c>
    </row>
    <row r="12" spans="1:20">
      <c r="A12" s="2" t="s">
        <v>97</v>
      </c>
      <c r="B12">
        <v>2</v>
      </c>
      <c r="C12" s="2" t="s">
        <v>104</v>
      </c>
      <c r="D12" s="20">
        <v>0.13</v>
      </c>
      <c r="E12" s="20">
        <v>4.78</v>
      </c>
      <c r="F12" s="6">
        <v>36</v>
      </c>
      <c r="G12" s="20">
        <v>0.22222222222222221</v>
      </c>
      <c r="H12" s="20">
        <v>0.3611111111111111</v>
      </c>
      <c r="I12" s="20">
        <v>0.41666666666666669</v>
      </c>
      <c r="J12" s="6"/>
      <c r="K12" t="s">
        <v>50</v>
      </c>
      <c r="L12" s="18">
        <f>AVERAGE(G11:G14)</f>
        <v>0.21402182047343338</v>
      </c>
      <c r="M12" s="23">
        <f>STDEV(G11:G14)</f>
        <v>2.3169352197746022E-2</v>
      </c>
      <c r="N12" s="23">
        <f>M12/SQRT(4)</f>
        <v>1.1584676098873011E-2</v>
      </c>
      <c r="O12" s="18">
        <f>AVERAGE(H11:H14)</f>
        <v>0.30461075662688564</v>
      </c>
      <c r="P12" s="23">
        <f>STDEV(H11:H14)</f>
        <v>5.5211462705173887E-2</v>
      </c>
      <c r="Q12" s="23">
        <f>P12/SQRT(4)</f>
        <v>2.7605731352586944E-2</v>
      </c>
      <c r="R12" s="18">
        <f>AVERAGE(I11:I14)</f>
        <v>0.48136742289968099</v>
      </c>
      <c r="S12" s="23">
        <f>STDEV(I11:I14)</f>
        <v>7.0774472679722811E-2</v>
      </c>
      <c r="T12" s="23">
        <f>S12/SQRT(4)</f>
        <v>3.5387236339861405E-2</v>
      </c>
    </row>
    <row r="13" spans="1:20">
      <c r="A13" s="2" t="s">
        <v>98</v>
      </c>
      <c r="B13">
        <v>3</v>
      </c>
      <c r="C13" s="2" t="s">
        <v>104</v>
      </c>
      <c r="D13" s="20">
        <v>0.13</v>
      </c>
      <c r="E13" s="18">
        <v>4.46</v>
      </c>
      <c r="F13" s="13">
        <v>35</v>
      </c>
      <c r="G13" s="32">
        <v>0.22857142857142856</v>
      </c>
      <c r="H13" s="32">
        <v>0.34285714285714286</v>
      </c>
      <c r="I13" s="32">
        <v>0.42857142857142855</v>
      </c>
      <c r="J13" s="13"/>
    </row>
    <row r="14" spans="1:20">
      <c r="A14" s="2" t="s">
        <v>99</v>
      </c>
      <c r="B14">
        <v>4</v>
      </c>
      <c r="C14" s="2" t="s">
        <v>104</v>
      </c>
      <c r="D14" s="20">
        <v>0.13</v>
      </c>
      <c r="E14" s="20">
        <v>4</v>
      </c>
      <c r="F14" s="13">
        <v>31</v>
      </c>
      <c r="G14" s="32">
        <v>0.22580645161290322</v>
      </c>
      <c r="H14" s="32">
        <v>0.25806451612903225</v>
      </c>
      <c r="I14" s="32">
        <v>0.5161290322580645</v>
      </c>
      <c r="J14" s="13"/>
    </row>
    <row r="15" spans="1:20">
      <c r="D15" s="6"/>
      <c r="F15" s="6"/>
      <c r="G15" s="6"/>
      <c r="H15" s="6"/>
      <c r="I15" s="6"/>
      <c r="J15" s="6"/>
      <c r="K15" s="6"/>
      <c r="L15" s="6"/>
    </row>
    <row r="16" spans="1:20">
      <c r="E16" s="6"/>
      <c r="F16" s="6"/>
      <c r="G16" s="6"/>
      <c r="H16" s="6"/>
      <c r="I16" s="6"/>
      <c r="J16" s="6"/>
      <c r="K16" s="6"/>
      <c r="L16" s="6"/>
    </row>
  </sheetData>
  <phoneticPr fontId="2" type="noConversion"/>
  <pageMargins left="0.75" right="0.75" top="1" bottom="1" header="0.5" footer="0.5"/>
  <pageSetup paperSize="9" orientation="portrait" horizont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0"/>
  <sheetViews>
    <sheetView workbookViewId="0">
      <selection activeCell="B9" sqref="B9"/>
    </sheetView>
  </sheetViews>
  <sheetFormatPr baseColWidth="10" defaultColWidth="8.83203125" defaultRowHeight="12" x14ac:dyDescent="0"/>
  <cols>
    <col min="1" max="1" width="10.5" customWidth="1"/>
    <col min="2" max="2" width="21.6640625" customWidth="1"/>
    <col min="3" max="3" width="6.6640625" customWidth="1"/>
    <col min="4" max="4" width="11" customWidth="1"/>
    <col min="5" max="5" width="12.6640625" customWidth="1"/>
    <col min="6" max="6" width="12" customWidth="1"/>
    <col min="7" max="7" width="9.33203125" customWidth="1"/>
    <col min="8" max="8" width="8.6640625" customWidth="1"/>
    <col min="10" max="10" width="7.33203125" customWidth="1"/>
    <col min="11" max="11" width="8.5" customWidth="1"/>
    <col min="19" max="19" width="10.6640625" customWidth="1"/>
    <col min="20" max="20" width="11.5" customWidth="1"/>
    <col min="24" max="24" width="10" customWidth="1"/>
    <col min="25" max="25" width="12.5" customWidth="1"/>
    <col min="26" max="27" width="8.6640625" customWidth="1"/>
  </cols>
  <sheetData>
    <row r="2" spans="1:22">
      <c r="D2" s="15"/>
      <c r="G2" s="15"/>
    </row>
    <row r="3" spans="1:22">
      <c r="A3" s="15" t="s">
        <v>86</v>
      </c>
      <c r="B3" s="15" t="s">
        <v>0</v>
      </c>
      <c r="D3" s="15" t="s">
        <v>61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R3" s="15" t="s">
        <v>53</v>
      </c>
      <c r="S3" s="15" t="s">
        <v>63</v>
      </c>
      <c r="T3" s="15" t="s">
        <v>54</v>
      </c>
      <c r="V3" s="15"/>
    </row>
    <row r="4" spans="1:22">
      <c r="R4" s="15"/>
      <c r="S4" s="15" t="s">
        <v>64</v>
      </c>
    </row>
    <row r="5" spans="1:22">
      <c r="A5">
        <v>1</v>
      </c>
      <c r="B5" t="s">
        <v>4</v>
      </c>
      <c r="D5">
        <v>1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1</v>
      </c>
      <c r="R5" s="14">
        <f>IF(F5=1,1,0)</f>
        <v>0</v>
      </c>
      <c r="S5" s="14">
        <f t="shared" ref="S5:S15" si="0">SUM(F5:P5)-R5</f>
        <v>3</v>
      </c>
      <c r="T5" s="7">
        <f t="shared" ref="T5:T15" si="1">IF(S5=0,1,0)</f>
        <v>0</v>
      </c>
      <c r="V5" s="7"/>
    </row>
    <row r="6" spans="1:22">
      <c r="A6">
        <v>2</v>
      </c>
      <c r="B6" t="s">
        <v>5</v>
      </c>
      <c r="D6">
        <v>2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1</v>
      </c>
      <c r="M6">
        <v>1</v>
      </c>
      <c r="N6">
        <v>0</v>
      </c>
      <c r="O6">
        <v>1</v>
      </c>
      <c r="P6">
        <v>1</v>
      </c>
      <c r="R6" s="14">
        <f>IF(G6=1,1,0)</f>
        <v>0</v>
      </c>
      <c r="S6" s="14">
        <f t="shared" si="0"/>
        <v>5</v>
      </c>
      <c r="T6" s="7">
        <f t="shared" si="1"/>
        <v>0</v>
      </c>
      <c r="V6" s="7"/>
    </row>
    <row r="7" spans="1:22">
      <c r="A7">
        <v>3</v>
      </c>
      <c r="B7" t="s">
        <v>6</v>
      </c>
      <c r="D7">
        <v>3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1</v>
      </c>
      <c r="R7" s="14">
        <f>IF(H7=1,1,0)</f>
        <v>1</v>
      </c>
      <c r="S7" s="14">
        <f t="shared" si="0"/>
        <v>2</v>
      </c>
      <c r="T7" s="7">
        <f t="shared" si="1"/>
        <v>0</v>
      </c>
      <c r="V7" s="7"/>
    </row>
    <row r="8" spans="1:22">
      <c r="A8">
        <v>4</v>
      </c>
      <c r="B8" t="s">
        <v>8</v>
      </c>
      <c r="D8">
        <v>4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1</v>
      </c>
      <c r="M8">
        <v>1</v>
      </c>
      <c r="N8">
        <v>0</v>
      </c>
      <c r="O8">
        <v>1</v>
      </c>
      <c r="P8">
        <v>1</v>
      </c>
      <c r="R8" s="14">
        <f>IF(I8=1,1,0)</f>
        <v>0</v>
      </c>
      <c r="S8" s="14">
        <f t="shared" si="0"/>
        <v>5</v>
      </c>
      <c r="T8" s="7">
        <f t="shared" si="1"/>
        <v>0</v>
      </c>
      <c r="V8" s="7"/>
    </row>
    <row r="9" spans="1:22">
      <c r="A9">
        <v>5</v>
      </c>
      <c r="B9" s="29" t="s">
        <v>133</v>
      </c>
      <c r="D9">
        <v>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R9" s="14">
        <f>IF(J9=1,1,0)</f>
        <v>0</v>
      </c>
      <c r="S9" s="14">
        <f t="shared" si="0"/>
        <v>1</v>
      </c>
      <c r="T9" s="7">
        <f t="shared" si="1"/>
        <v>0</v>
      </c>
      <c r="V9" s="7"/>
    </row>
    <row r="10" spans="1:22">
      <c r="A10">
        <v>6</v>
      </c>
      <c r="B10" s="29" t="s">
        <v>108</v>
      </c>
      <c r="D10">
        <v>6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1</v>
      </c>
      <c r="O10">
        <v>0</v>
      </c>
      <c r="P10">
        <v>0</v>
      </c>
      <c r="R10" s="14">
        <f>IF(K10=1,1,0)</f>
        <v>1</v>
      </c>
      <c r="S10" s="14">
        <f t="shared" si="0"/>
        <v>1</v>
      </c>
      <c r="T10" s="7">
        <f t="shared" si="1"/>
        <v>0</v>
      </c>
      <c r="V10" s="7"/>
    </row>
    <row r="11" spans="1:22">
      <c r="A11">
        <v>7</v>
      </c>
      <c r="B11" s="4" t="s">
        <v>1</v>
      </c>
      <c r="C11" s="3"/>
      <c r="D11">
        <v>7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1</v>
      </c>
      <c r="O11">
        <v>0</v>
      </c>
      <c r="P11">
        <v>0</v>
      </c>
      <c r="R11" s="14">
        <f>IF(L11=1,1,0)</f>
        <v>0</v>
      </c>
      <c r="S11" s="14">
        <f t="shared" si="0"/>
        <v>2</v>
      </c>
      <c r="T11" s="7">
        <f t="shared" si="1"/>
        <v>0</v>
      </c>
      <c r="V11" s="7"/>
    </row>
    <row r="12" spans="1:22">
      <c r="A12">
        <v>8</v>
      </c>
      <c r="B12" s="3" t="s">
        <v>58</v>
      </c>
      <c r="C12" s="3"/>
      <c r="D12">
        <v>8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  <c r="R12" s="14">
        <f>IF(M12=1,1,0)</f>
        <v>0</v>
      </c>
      <c r="S12" s="14">
        <f t="shared" si="0"/>
        <v>2</v>
      </c>
      <c r="T12" s="7">
        <f t="shared" si="1"/>
        <v>0</v>
      </c>
      <c r="V12" s="7"/>
    </row>
    <row r="13" spans="1:22">
      <c r="A13">
        <v>9</v>
      </c>
      <c r="B13" s="4" t="s">
        <v>109</v>
      </c>
      <c r="C13" s="3"/>
      <c r="D13">
        <v>9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R13" s="14">
        <f>IF(N13=1,1,0)</f>
        <v>1</v>
      </c>
      <c r="S13" s="14">
        <f t="shared" si="0"/>
        <v>0</v>
      </c>
      <c r="T13" s="7">
        <f t="shared" si="1"/>
        <v>1</v>
      </c>
      <c r="V13" s="7"/>
    </row>
    <row r="14" spans="1:22">
      <c r="A14">
        <v>10</v>
      </c>
      <c r="B14" s="3" t="s">
        <v>2</v>
      </c>
      <c r="C14" s="3"/>
      <c r="D14">
        <v>10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R14" s="14">
        <f>IF(O14=1,1,0)</f>
        <v>0</v>
      </c>
      <c r="S14" s="14">
        <f t="shared" si="0"/>
        <v>1</v>
      </c>
      <c r="T14" s="7">
        <f t="shared" si="1"/>
        <v>0</v>
      </c>
      <c r="V14" s="7"/>
    </row>
    <row r="15" spans="1:22">
      <c r="A15">
        <v>11</v>
      </c>
      <c r="B15" s="3" t="s">
        <v>3</v>
      </c>
      <c r="C15" s="3"/>
      <c r="D15">
        <v>11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R15" s="14">
        <f>IF(P15=1,1,0)</f>
        <v>0</v>
      </c>
      <c r="S15" s="14">
        <f t="shared" si="0"/>
        <v>2</v>
      </c>
      <c r="T15" s="7">
        <f t="shared" si="1"/>
        <v>0</v>
      </c>
      <c r="V15" s="7"/>
    </row>
    <row r="16" spans="1:22">
      <c r="B16" s="3"/>
      <c r="C16" s="3"/>
      <c r="R16" s="14"/>
      <c r="S16" s="14"/>
      <c r="T16" s="7"/>
      <c r="V16" s="7"/>
    </row>
    <row r="17" spans="2:27">
      <c r="B17" s="11"/>
      <c r="C17" s="26"/>
      <c r="E17" s="15" t="s">
        <v>62</v>
      </c>
      <c r="F17">
        <f>SUM(F5:F15)</f>
        <v>0</v>
      </c>
      <c r="G17">
        <f t="shared" ref="G17:P17" si="2">SUM(G5:G15)</f>
        <v>0</v>
      </c>
      <c r="H17">
        <f t="shared" si="2"/>
        <v>4</v>
      </c>
      <c r="I17">
        <f t="shared" si="2"/>
        <v>0</v>
      </c>
      <c r="J17">
        <f t="shared" si="2"/>
        <v>0</v>
      </c>
      <c r="K17">
        <f t="shared" si="2"/>
        <v>4</v>
      </c>
      <c r="L17">
        <f t="shared" si="2"/>
        <v>2</v>
      </c>
      <c r="M17">
        <f t="shared" si="2"/>
        <v>3</v>
      </c>
      <c r="N17">
        <f t="shared" si="2"/>
        <v>6</v>
      </c>
      <c r="O17">
        <f t="shared" si="2"/>
        <v>4</v>
      </c>
      <c r="P17">
        <f t="shared" si="2"/>
        <v>4</v>
      </c>
      <c r="R17" s="13"/>
      <c r="S17" s="13"/>
      <c r="T17" s="13"/>
      <c r="V17" s="13"/>
    </row>
    <row r="18" spans="2:27">
      <c r="B18" s="11"/>
      <c r="C18" s="26"/>
      <c r="F18" s="15"/>
      <c r="S18" s="13"/>
      <c r="T18" s="13"/>
      <c r="U18" s="13"/>
      <c r="V18" s="13"/>
    </row>
    <row r="19" spans="2:27">
      <c r="B19" s="73" t="s">
        <v>92</v>
      </c>
      <c r="C19" s="78"/>
      <c r="D19" s="79"/>
      <c r="E19" s="13"/>
      <c r="F19" s="13"/>
      <c r="G19" s="13"/>
      <c r="H19" s="13"/>
      <c r="X19" s="13"/>
      <c r="Y19" s="13"/>
      <c r="Z19" s="13"/>
      <c r="AA19" s="13"/>
    </row>
    <row r="20" spans="2:27">
      <c r="B20" s="17" t="s">
        <v>37</v>
      </c>
      <c r="C20" s="24">
        <f>COUNTIF(F5:P15,1)</f>
        <v>27</v>
      </c>
      <c r="D20" s="16"/>
      <c r="E20" s="13"/>
      <c r="F20" s="13"/>
      <c r="G20" s="13"/>
      <c r="H20" s="13"/>
      <c r="X20" s="13"/>
      <c r="Y20" s="13"/>
      <c r="Z20" s="13"/>
      <c r="AA20" s="13"/>
    </row>
    <row r="21" spans="2:27">
      <c r="B21" s="17" t="s">
        <v>38</v>
      </c>
      <c r="C21" s="3">
        <f>COUNT(A5:A15)</f>
        <v>11</v>
      </c>
      <c r="D21" s="16"/>
      <c r="E21" s="13"/>
      <c r="F21" s="13"/>
      <c r="G21" s="13"/>
      <c r="H21" s="13"/>
      <c r="X21" s="13"/>
      <c r="Y21" s="13"/>
      <c r="Z21" s="13"/>
      <c r="AA21" s="13"/>
    </row>
    <row r="22" spans="2:27">
      <c r="B22" s="17" t="s">
        <v>39</v>
      </c>
      <c r="C22" s="77">
        <f>C20/(C21*(C21))</f>
        <v>0.2231404958677686</v>
      </c>
      <c r="D22" s="16"/>
      <c r="E22" s="13"/>
      <c r="F22" s="13"/>
      <c r="G22" s="13"/>
      <c r="H22" s="13"/>
      <c r="X22" s="13"/>
      <c r="Y22" s="13"/>
      <c r="Z22" s="13"/>
      <c r="AA22" s="13"/>
    </row>
    <row r="23" spans="2:27">
      <c r="B23" s="62" t="s">
        <v>94</v>
      </c>
      <c r="C23" s="77">
        <f>C21*C22</f>
        <v>2.4545454545454546</v>
      </c>
      <c r="D23" s="16"/>
      <c r="E23" s="13"/>
      <c r="F23" s="13"/>
      <c r="G23" s="13"/>
      <c r="H23" s="13"/>
      <c r="X23" s="13"/>
      <c r="Y23" s="13"/>
      <c r="Z23" s="13"/>
      <c r="AA23" s="13"/>
    </row>
    <row r="24" spans="2:27">
      <c r="B24" s="80"/>
      <c r="C24" s="3"/>
      <c r="D24" s="16"/>
    </row>
    <row r="25" spans="2:27">
      <c r="B25" s="62" t="s">
        <v>55</v>
      </c>
      <c r="C25" s="60">
        <f>COUNTIF(F17:P17,"=0")</f>
        <v>4</v>
      </c>
      <c r="D25" s="63">
        <f>C25/C$21</f>
        <v>0.36363636363636365</v>
      </c>
    </row>
    <row r="26" spans="2:27">
      <c r="B26" s="62" t="s">
        <v>56</v>
      </c>
      <c r="C26" s="60">
        <f>SUM(T5:T15)</f>
        <v>1</v>
      </c>
      <c r="D26" s="63">
        <f>C26/C$21</f>
        <v>9.0909090909090912E-2</v>
      </c>
    </row>
    <row r="27" spans="2:27">
      <c r="B27" s="64" t="s">
        <v>57</v>
      </c>
      <c r="C27" s="61">
        <f>C21-SUM(C25:C26)</f>
        <v>6</v>
      </c>
      <c r="D27" s="65">
        <f>C27/C$21</f>
        <v>0.54545454545454541</v>
      </c>
    </row>
    <row r="28" spans="2:27">
      <c r="B28" s="3"/>
      <c r="C28" s="3"/>
      <c r="D28" s="3"/>
      <c r="E28" s="13"/>
      <c r="F28" s="13"/>
      <c r="G28" s="13"/>
      <c r="H28" s="13"/>
      <c r="X28" s="13"/>
      <c r="Y28" s="13"/>
      <c r="Z28" s="13"/>
      <c r="AA28" s="13"/>
    </row>
    <row r="29" spans="2:27">
      <c r="E29" s="13"/>
      <c r="F29" s="13"/>
      <c r="G29" s="13"/>
      <c r="H29" s="13"/>
      <c r="X29" s="13"/>
      <c r="Y29" s="13"/>
      <c r="Z29" s="13"/>
      <c r="AA29" s="13"/>
    </row>
    <row r="31" spans="2:27">
      <c r="E31" s="13"/>
      <c r="F31" s="13"/>
      <c r="G31" s="13"/>
      <c r="H31" s="13"/>
      <c r="X31" s="13"/>
      <c r="Y31" s="13"/>
      <c r="Z31" s="13"/>
      <c r="AA31" s="13"/>
    </row>
    <row r="32" spans="2:27">
      <c r="E32" s="13"/>
      <c r="F32" s="13"/>
      <c r="G32" s="13"/>
      <c r="H32" s="13"/>
      <c r="X32" s="13"/>
      <c r="Y32" s="13"/>
      <c r="Z32" s="13"/>
      <c r="AA32" s="13"/>
    </row>
    <row r="34" spans="5:27">
      <c r="E34" s="13"/>
      <c r="F34" s="13"/>
      <c r="G34" s="13"/>
      <c r="H34" s="13"/>
      <c r="X34" s="13"/>
      <c r="Y34" s="13"/>
      <c r="Z34" s="13"/>
      <c r="AA34" s="13"/>
    </row>
    <row r="35" spans="5:27">
      <c r="E35" s="13"/>
      <c r="F35" s="13"/>
      <c r="G35" s="13"/>
      <c r="H35" s="13"/>
      <c r="X35" s="13"/>
      <c r="Y35" s="13"/>
      <c r="Z35" s="13"/>
      <c r="AA35" s="13"/>
    </row>
    <row r="37" spans="5:27">
      <c r="E37" s="13"/>
      <c r="F37" s="13"/>
      <c r="G37" s="13"/>
      <c r="H37" s="13"/>
      <c r="X37" s="13"/>
      <c r="Y37" s="13"/>
      <c r="Z37" s="13"/>
      <c r="AA37" s="13"/>
    </row>
    <row r="38" spans="5:27">
      <c r="E38" s="13"/>
      <c r="F38" s="13"/>
      <c r="G38" s="13"/>
      <c r="H38" s="13"/>
      <c r="X38" s="13"/>
      <c r="Y38" s="13"/>
      <c r="Z38" s="13"/>
      <c r="AA38" s="13"/>
    </row>
    <row r="39" spans="5:27">
      <c r="E39" s="13"/>
      <c r="F39" s="13"/>
      <c r="G39" s="13"/>
      <c r="H39" s="13"/>
      <c r="X39" s="13"/>
      <c r="Y39" s="13"/>
      <c r="Z39" s="13"/>
      <c r="AA39" s="13"/>
    </row>
    <row r="40" spans="5:27">
      <c r="E40" s="13"/>
      <c r="F40" s="13"/>
      <c r="G40" s="13"/>
      <c r="H40" s="13"/>
      <c r="X40" s="13"/>
      <c r="Y40" s="13"/>
      <c r="Z40" s="13"/>
      <c r="AA40" s="13"/>
    </row>
    <row r="41" spans="5:27">
      <c r="E41" s="13"/>
      <c r="F41" s="13"/>
      <c r="G41" s="13"/>
      <c r="H41" s="13"/>
      <c r="X41" s="13"/>
      <c r="Y41" s="13"/>
      <c r="Z41" s="13"/>
      <c r="AA41" s="13"/>
    </row>
    <row r="42" spans="5:27">
      <c r="E42" s="13"/>
      <c r="F42" s="13"/>
      <c r="G42" s="13"/>
      <c r="H42" s="13"/>
      <c r="X42" s="13"/>
      <c r="Y42" s="13"/>
      <c r="Z42" s="13"/>
      <c r="AA42" s="13"/>
    </row>
    <row r="43" spans="5:27">
      <c r="E43" s="13"/>
      <c r="F43" s="13"/>
      <c r="G43" s="13"/>
      <c r="H43" s="13"/>
      <c r="X43" s="13"/>
      <c r="Y43" s="13"/>
      <c r="Z43" s="13"/>
      <c r="AA43" s="13"/>
    </row>
    <row r="44" spans="5:27">
      <c r="E44" s="13"/>
      <c r="F44" s="13"/>
      <c r="G44" s="13"/>
      <c r="H44" s="13"/>
      <c r="X44" s="13"/>
      <c r="Y44" s="13"/>
      <c r="Z44" s="13"/>
      <c r="AA44" s="13"/>
    </row>
    <row r="45" spans="5:27">
      <c r="E45" s="13"/>
      <c r="F45" s="13"/>
      <c r="G45" s="13"/>
      <c r="H45" s="13"/>
      <c r="X45" s="13"/>
      <c r="Y45" s="13"/>
      <c r="Z45" s="13"/>
      <c r="AA45" s="13"/>
    </row>
    <row r="46" spans="5:27">
      <c r="E46" s="13"/>
      <c r="F46" s="13"/>
      <c r="G46" s="13"/>
      <c r="H46" s="13"/>
      <c r="X46" s="13"/>
      <c r="Y46" s="13"/>
      <c r="Z46" s="13"/>
      <c r="AA46" s="13"/>
    </row>
    <row r="47" spans="5:27">
      <c r="E47" s="13"/>
      <c r="F47" s="13"/>
      <c r="G47" s="13"/>
      <c r="H47" s="13"/>
      <c r="X47" s="13"/>
      <c r="Y47" s="13"/>
      <c r="Z47" s="13"/>
      <c r="AA47" s="13"/>
    </row>
    <row r="48" spans="5:27">
      <c r="E48" s="13"/>
      <c r="F48" s="13"/>
      <c r="G48" s="13"/>
      <c r="H48" s="13"/>
      <c r="X48" s="13"/>
      <c r="Y48" s="13"/>
      <c r="Z48" s="13"/>
      <c r="AA48" s="13"/>
    </row>
    <row r="49" spans="5:27">
      <c r="E49" s="13"/>
      <c r="F49" s="13"/>
      <c r="G49" s="13"/>
      <c r="H49" s="13"/>
      <c r="X49" s="13"/>
      <c r="Y49" s="13"/>
      <c r="Z49" s="13"/>
      <c r="AA49" s="13"/>
    </row>
    <row r="50" spans="5:27">
      <c r="E50" s="13"/>
      <c r="F50" s="13"/>
      <c r="G50" s="13"/>
      <c r="H50" s="13"/>
      <c r="X50" s="13"/>
      <c r="Y50" s="13"/>
      <c r="Z50" s="13"/>
      <c r="AA50" s="13"/>
    </row>
    <row r="51" spans="5:27">
      <c r="E51" s="13"/>
      <c r="F51" s="13"/>
      <c r="G51" s="13"/>
      <c r="H51" s="13"/>
      <c r="X51" s="13"/>
      <c r="Y51" s="13"/>
      <c r="Z51" s="13"/>
      <c r="AA51" s="13"/>
    </row>
    <row r="52" spans="5:27">
      <c r="E52" s="13"/>
      <c r="F52" s="13"/>
      <c r="G52" s="13"/>
      <c r="H52" s="13"/>
      <c r="X52" s="13"/>
      <c r="Y52" s="13"/>
      <c r="Z52" s="13"/>
      <c r="AA52" s="13"/>
    </row>
    <row r="53" spans="5:27">
      <c r="E53" s="13"/>
      <c r="F53" s="13"/>
      <c r="G53" s="13"/>
      <c r="H53" s="13"/>
      <c r="X53" s="13"/>
      <c r="Y53" s="13"/>
      <c r="Z53" s="13"/>
      <c r="AA53" s="13"/>
    </row>
    <row r="54" spans="5:27">
      <c r="E54" s="13"/>
      <c r="F54" s="13"/>
      <c r="G54" s="13"/>
      <c r="H54" s="13"/>
      <c r="X54" s="13"/>
      <c r="Y54" s="13"/>
      <c r="Z54" s="13"/>
      <c r="AA54" s="13"/>
    </row>
    <row r="55" spans="5:27">
      <c r="E55" s="13"/>
      <c r="F55" s="13"/>
      <c r="G55" s="13"/>
      <c r="H55" s="13"/>
      <c r="X55" s="13"/>
      <c r="Y55" s="13"/>
      <c r="Z55" s="13"/>
      <c r="AA55" s="13"/>
    </row>
    <row r="56" spans="5:27">
      <c r="E56" s="13"/>
      <c r="F56" s="13"/>
      <c r="G56" s="13"/>
      <c r="H56" s="13"/>
      <c r="X56" s="13"/>
      <c r="Y56" s="13"/>
      <c r="Z56" s="13"/>
      <c r="AA56" s="13"/>
    </row>
    <row r="57" spans="5:27">
      <c r="E57" s="13"/>
      <c r="F57" s="13"/>
      <c r="G57" s="13"/>
      <c r="H57" s="13"/>
      <c r="X57" s="13"/>
      <c r="Y57" s="13"/>
      <c r="Z57" s="13"/>
      <c r="AA57" s="13"/>
    </row>
    <row r="58" spans="5:27">
      <c r="E58" s="13"/>
      <c r="F58" s="13"/>
      <c r="G58" s="13"/>
      <c r="H58" s="13"/>
      <c r="X58" s="13"/>
      <c r="Y58" s="13"/>
      <c r="Z58" s="13"/>
      <c r="AA58" s="13"/>
    </row>
    <row r="59" spans="5:27">
      <c r="E59" s="13"/>
      <c r="F59" s="13"/>
      <c r="G59" s="13"/>
      <c r="H59" s="13"/>
      <c r="X59" s="13"/>
      <c r="Y59" s="13"/>
      <c r="Z59" s="13"/>
      <c r="AA59" s="13"/>
    </row>
    <row r="60" spans="5:27">
      <c r="E60" s="13"/>
      <c r="F60" s="13"/>
      <c r="G60" s="13"/>
      <c r="H60" s="13"/>
      <c r="X60" s="13"/>
      <c r="Y60" s="13"/>
      <c r="Z60" s="13"/>
      <c r="AA60" s="13"/>
    </row>
    <row r="61" spans="5:27">
      <c r="E61" s="13"/>
      <c r="F61" s="13"/>
      <c r="G61" s="13"/>
      <c r="H61" s="13"/>
      <c r="X61" s="13"/>
      <c r="Y61" s="13"/>
      <c r="Z61" s="13"/>
      <c r="AA61" s="13"/>
    </row>
    <row r="62" spans="5:27">
      <c r="E62" s="13"/>
      <c r="F62" s="13"/>
      <c r="G62" s="13"/>
      <c r="H62" s="13"/>
      <c r="X62" s="13"/>
      <c r="Y62" s="13"/>
      <c r="Z62" s="13"/>
      <c r="AA62" s="13"/>
    </row>
    <row r="63" spans="5:27">
      <c r="E63" s="13"/>
      <c r="F63" s="13"/>
      <c r="G63" s="13"/>
      <c r="H63" s="13"/>
      <c r="X63" s="13"/>
      <c r="Y63" s="13"/>
      <c r="Z63" s="13"/>
      <c r="AA63" s="13"/>
    </row>
    <row r="64" spans="5:27">
      <c r="E64" s="13"/>
      <c r="F64" s="13"/>
      <c r="G64" s="13"/>
      <c r="H64" s="13"/>
      <c r="X64" s="13"/>
      <c r="Y64" s="13"/>
      <c r="Z64" s="13"/>
      <c r="AA64" s="13"/>
    </row>
    <row r="65" spans="5:27">
      <c r="E65" s="13"/>
      <c r="F65" s="13"/>
      <c r="G65" s="13"/>
      <c r="H65" s="13"/>
      <c r="X65" s="13"/>
      <c r="Y65" s="13"/>
      <c r="Z65" s="13"/>
      <c r="AA65" s="13"/>
    </row>
    <row r="66" spans="5:27">
      <c r="E66" s="13"/>
      <c r="F66" s="13"/>
      <c r="G66" s="13"/>
      <c r="H66" s="13"/>
      <c r="X66" s="13"/>
      <c r="Y66" s="13"/>
      <c r="Z66" s="13"/>
      <c r="AA66" s="13"/>
    </row>
    <row r="67" spans="5:27">
      <c r="E67" s="13"/>
      <c r="F67" s="13"/>
      <c r="G67" s="13"/>
      <c r="H67" s="13"/>
      <c r="X67" s="13"/>
      <c r="Y67" s="13"/>
      <c r="Z67" s="13"/>
      <c r="AA67" s="13"/>
    </row>
    <row r="68" spans="5:27">
      <c r="E68" s="13"/>
      <c r="F68" s="13"/>
      <c r="G68" s="13"/>
      <c r="H68" s="13"/>
      <c r="X68" s="13"/>
      <c r="Y68" s="13"/>
      <c r="Z68" s="13"/>
      <c r="AA68" s="13"/>
    </row>
    <row r="69" spans="5:27">
      <c r="E69" s="13"/>
      <c r="F69" s="13"/>
      <c r="G69" s="13"/>
      <c r="H69" s="13"/>
      <c r="X69" s="13"/>
      <c r="Y69" s="13"/>
      <c r="Z69" s="13"/>
      <c r="AA69" s="13"/>
    </row>
    <row r="70" spans="5:27">
      <c r="E70" s="13"/>
      <c r="F70" s="13"/>
      <c r="G70" s="13"/>
      <c r="H70" s="13"/>
      <c r="X70" s="13"/>
      <c r="Y70" s="13"/>
      <c r="Z70" s="13"/>
      <c r="AA70" s="13"/>
    </row>
  </sheetData>
  <phoneticPr fontId="2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0"/>
  <sheetViews>
    <sheetView topLeftCell="A3" workbookViewId="0">
      <selection activeCell="B14" sqref="B14"/>
    </sheetView>
  </sheetViews>
  <sheetFormatPr baseColWidth="10" defaultColWidth="8.83203125" defaultRowHeight="12" x14ac:dyDescent="0"/>
  <cols>
    <col min="2" max="2" width="21.1640625" customWidth="1"/>
    <col min="6" max="6" width="12.33203125" customWidth="1"/>
    <col min="7" max="7" width="9.33203125" customWidth="1"/>
    <col min="8" max="9" width="8.6640625" customWidth="1"/>
    <col min="15" max="15" width="12" customWidth="1"/>
    <col min="28" max="28" width="12" customWidth="1"/>
  </cols>
  <sheetData>
    <row r="2" spans="1:19">
      <c r="D2" s="15"/>
      <c r="G2" s="15"/>
    </row>
    <row r="3" spans="1:19">
      <c r="A3" s="15" t="s">
        <v>86</v>
      </c>
      <c r="B3" s="15" t="s">
        <v>0</v>
      </c>
      <c r="D3" s="15" t="s">
        <v>61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Q3" s="15" t="s">
        <v>53</v>
      </c>
      <c r="R3" s="15" t="s">
        <v>74</v>
      </c>
      <c r="S3" s="15" t="s">
        <v>54</v>
      </c>
    </row>
    <row r="4" spans="1:19">
      <c r="Q4" s="15"/>
      <c r="R4" s="15" t="s">
        <v>64</v>
      </c>
    </row>
    <row r="5" spans="1:19">
      <c r="A5">
        <v>1</v>
      </c>
      <c r="B5" s="2" t="s">
        <v>4</v>
      </c>
      <c r="D5">
        <v>1</v>
      </c>
      <c r="F5">
        <v>0</v>
      </c>
      <c r="G5">
        <v>0</v>
      </c>
      <c r="H5">
        <v>1</v>
      </c>
      <c r="I5">
        <v>1</v>
      </c>
      <c r="J5">
        <v>1</v>
      </c>
      <c r="K5">
        <v>0</v>
      </c>
      <c r="L5">
        <v>0</v>
      </c>
      <c r="M5">
        <v>1</v>
      </c>
      <c r="N5">
        <v>1</v>
      </c>
      <c r="O5">
        <v>0</v>
      </c>
      <c r="Q5" s="14">
        <f>IF(F5=1,1,0)</f>
        <v>0</v>
      </c>
      <c r="R5" s="14">
        <f t="shared" ref="R5:R14" si="0">SUM(F5:O5)-Q5</f>
        <v>5</v>
      </c>
      <c r="S5" s="7">
        <f>IF(R5=0,1,0)</f>
        <v>0</v>
      </c>
    </row>
    <row r="6" spans="1:19">
      <c r="A6">
        <v>2</v>
      </c>
      <c r="B6" s="2" t="s">
        <v>5</v>
      </c>
      <c r="D6">
        <v>2</v>
      </c>
      <c r="F6">
        <v>0</v>
      </c>
      <c r="G6">
        <v>0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Q6" s="14">
        <f>IF(G6=1,1,0)</f>
        <v>0</v>
      </c>
      <c r="R6" s="14">
        <f t="shared" si="0"/>
        <v>8</v>
      </c>
      <c r="S6" s="7">
        <f t="shared" ref="S6:S14" si="1">IF(R6=0,1,0)</f>
        <v>0</v>
      </c>
    </row>
    <row r="7" spans="1:19">
      <c r="A7">
        <v>3</v>
      </c>
      <c r="B7" s="2" t="s">
        <v>6</v>
      </c>
      <c r="D7">
        <v>3</v>
      </c>
      <c r="F7">
        <v>0</v>
      </c>
      <c r="G7">
        <v>0</v>
      </c>
      <c r="H7">
        <v>1</v>
      </c>
      <c r="I7">
        <v>1</v>
      </c>
      <c r="J7">
        <v>1</v>
      </c>
      <c r="K7">
        <v>0</v>
      </c>
      <c r="L7">
        <v>0</v>
      </c>
      <c r="M7">
        <v>1</v>
      </c>
      <c r="N7">
        <v>1</v>
      </c>
      <c r="O7">
        <v>0</v>
      </c>
      <c r="Q7" s="14">
        <f>IF(H7=1,1,0)</f>
        <v>1</v>
      </c>
      <c r="R7" s="14">
        <f t="shared" si="0"/>
        <v>4</v>
      </c>
      <c r="S7" s="7">
        <f t="shared" si="1"/>
        <v>0</v>
      </c>
    </row>
    <row r="8" spans="1:19">
      <c r="A8">
        <v>4</v>
      </c>
      <c r="B8" s="57" t="s">
        <v>77</v>
      </c>
      <c r="D8">
        <v>4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 s="14">
        <f>IF(I8=1,1,0)</f>
        <v>0</v>
      </c>
      <c r="R8" s="14">
        <f t="shared" si="0"/>
        <v>0</v>
      </c>
      <c r="S8" s="7">
        <f t="shared" si="1"/>
        <v>1</v>
      </c>
    </row>
    <row r="9" spans="1:19">
      <c r="A9">
        <v>5</v>
      </c>
      <c r="B9" s="57" t="s">
        <v>73</v>
      </c>
      <c r="D9">
        <v>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Q9" s="14">
        <f>IF(J9=1,1,0)</f>
        <v>0</v>
      </c>
      <c r="R9" s="14">
        <f t="shared" si="0"/>
        <v>0</v>
      </c>
      <c r="S9" s="7">
        <f t="shared" si="1"/>
        <v>1</v>
      </c>
    </row>
    <row r="10" spans="1:19">
      <c r="A10">
        <v>6</v>
      </c>
      <c r="B10" s="4" t="s">
        <v>1</v>
      </c>
      <c r="C10" s="3"/>
      <c r="D10">
        <v>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Q10" s="14">
        <f>IF(K10=1,1,0)</f>
        <v>0</v>
      </c>
      <c r="R10" s="14">
        <f t="shared" si="0"/>
        <v>1</v>
      </c>
      <c r="S10" s="7">
        <f t="shared" si="1"/>
        <v>0</v>
      </c>
    </row>
    <row r="11" spans="1:19">
      <c r="A11">
        <v>7</v>
      </c>
      <c r="B11" s="58" t="s">
        <v>58</v>
      </c>
      <c r="C11" s="3"/>
      <c r="D11">
        <v>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Q11" s="14">
        <f>IF(L11=1,1,0)</f>
        <v>0</v>
      </c>
      <c r="R11" s="14">
        <f t="shared" si="0"/>
        <v>1</v>
      </c>
      <c r="S11" s="7">
        <f t="shared" si="1"/>
        <v>0</v>
      </c>
    </row>
    <row r="12" spans="1:19" s="2" customFormat="1">
      <c r="A12">
        <v>8</v>
      </c>
      <c r="B12" s="2" t="s">
        <v>7</v>
      </c>
      <c r="C12" s="4"/>
      <c r="D12">
        <v>8</v>
      </c>
      <c r="F12">
        <v>0</v>
      </c>
      <c r="G12">
        <v>0</v>
      </c>
      <c r="H12" s="2">
        <v>0</v>
      </c>
      <c r="I12" s="2">
        <v>0</v>
      </c>
      <c r="J12" s="2">
        <v>0</v>
      </c>
      <c r="K12">
        <v>0</v>
      </c>
      <c r="L12">
        <v>0</v>
      </c>
      <c r="M12" s="2">
        <v>1</v>
      </c>
      <c r="N12">
        <v>0</v>
      </c>
      <c r="O12">
        <v>0</v>
      </c>
      <c r="Q12" s="14">
        <f>IF(M12=1,1,0)</f>
        <v>1</v>
      </c>
      <c r="R12" s="14">
        <f t="shared" si="0"/>
        <v>0</v>
      </c>
      <c r="S12" s="7">
        <f t="shared" si="1"/>
        <v>1</v>
      </c>
    </row>
    <row r="13" spans="1:19">
      <c r="A13">
        <v>9</v>
      </c>
      <c r="B13" s="2" t="s">
        <v>2</v>
      </c>
      <c r="C13" s="3"/>
      <c r="D13">
        <v>9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Q13" s="14">
        <f>IF(N13=1,1,0)</f>
        <v>0</v>
      </c>
      <c r="R13" s="14">
        <f t="shared" si="0"/>
        <v>1</v>
      </c>
      <c r="S13" s="7">
        <f t="shared" si="1"/>
        <v>0</v>
      </c>
    </row>
    <row r="14" spans="1:19">
      <c r="A14">
        <v>10</v>
      </c>
      <c r="B14" s="2" t="s">
        <v>117</v>
      </c>
      <c r="D14">
        <v>10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Q14" s="14">
        <f>IF(O14=1,1,0)</f>
        <v>0</v>
      </c>
      <c r="R14" s="14">
        <f t="shared" si="0"/>
        <v>1</v>
      </c>
      <c r="S14" s="7">
        <f t="shared" si="1"/>
        <v>0</v>
      </c>
    </row>
    <row r="15" spans="1:19">
      <c r="Q15" s="14"/>
      <c r="R15" s="14"/>
      <c r="S15" s="7"/>
    </row>
    <row r="16" spans="1:19">
      <c r="E16" s="15" t="s">
        <v>62</v>
      </c>
      <c r="F16">
        <f>SUM(F5:F14)</f>
        <v>0</v>
      </c>
      <c r="G16">
        <f>SUM(G5:G14)</f>
        <v>0</v>
      </c>
      <c r="H16">
        <f t="shared" ref="H16:O16" si="2">SUM(H5:H14)</f>
        <v>3</v>
      </c>
      <c r="I16">
        <f t="shared" si="2"/>
        <v>3</v>
      </c>
      <c r="J16">
        <f t="shared" si="2"/>
        <v>3</v>
      </c>
      <c r="K16">
        <f t="shared" si="2"/>
        <v>1</v>
      </c>
      <c r="L16">
        <f t="shared" si="2"/>
        <v>1</v>
      </c>
      <c r="M16">
        <f t="shared" si="2"/>
        <v>8</v>
      </c>
      <c r="N16">
        <f t="shared" si="2"/>
        <v>3</v>
      </c>
      <c r="O16">
        <f t="shared" si="2"/>
        <v>1</v>
      </c>
      <c r="Q16" s="14"/>
      <c r="R16" s="14"/>
      <c r="S16" s="7"/>
    </row>
    <row r="17" spans="2:29">
      <c r="F17" s="15"/>
      <c r="R17" s="14"/>
      <c r="S17" s="14"/>
      <c r="T17" s="7"/>
    </row>
    <row r="18" spans="2:29">
      <c r="B18" s="73" t="s">
        <v>92</v>
      </c>
      <c r="C18" s="81"/>
      <c r="D18" s="79"/>
      <c r="E18" s="13"/>
      <c r="F18" s="13"/>
      <c r="G18" s="13"/>
      <c r="H18" s="13"/>
      <c r="I18" s="13"/>
      <c r="AA18" s="13"/>
      <c r="AB18" s="13"/>
      <c r="AC18" s="13"/>
    </row>
    <row r="19" spans="2:29">
      <c r="B19" s="17" t="s">
        <v>37</v>
      </c>
      <c r="C19" s="24">
        <f>COUNTIF(F5:O14,1)</f>
        <v>23</v>
      </c>
      <c r="D19" s="16"/>
      <c r="E19" s="13"/>
      <c r="F19" s="13"/>
      <c r="G19" s="13"/>
      <c r="H19" s="13"/>
      <c r="I19" s="13"/>
      <c r="AA19" s="13"/>
      <c r="AB19" s="13"/>
      <c r="AC19" s="13"/>
    </row>
    <row r="20" spans="2:29">
      <c r="B20" s="17" t="s">
        <v>38</v>
      </c>
      <c r="C20" s="3">
        <f>COUNT(A5:A14)</f>
        <v>10</v>
      </c>
      <c r="D20" s="55"/>
      <c r="E20" s="3"/>
      <c r="F20" s="3"/>
      <c r="G20" s="13"/>
      <c r="H20" s="13"/>
      <c r="I20" s="13"/>
      <c r="M20" s="3"/>
      <c r="AA20" s="3"/>
      <c r="AB20" s="3"/>
      <c r="AC20" s="3"/>
    </row>
    <row r="21" spans="2:29">
      <c r="B21" s="17" t="s">
        <v>39</v>
      </c>
      <c r="C21" s="77">
        <f>C19/(C20*(C20))</f>
        <v>0.23</v>
      </c>
      <c r="D21" s="55"/>
      <c r="E21" s="31"/>
      <c r="F21" s="31"/>
      <c r="G21" s="13"/>
      <c r="H21" s="13"/>
      <c r="I21" s="13"/>
      <c r="M21" s="31"/>
      <c r="AA21" s="31"/>
      <c r="AB21" s="31"/>
      <c r="AC21" s="31"/>
    </row>
    <row r="22" spans="2:29">
      <c r="B22" s="62" t="s">
        <v>94</v>
      </c>
      <c r="C22" s="77">
        <f>C20*C21</f>
        <v>2.3000000000000003</v>
      </c>
      <c r="D22" s="16"/>
      <c r="E22" s="3"/>
      <c r="F22" s="3"/>
      <c r="G22" s="13"/>
      <c r="H22" s="13"/>
      <c r="I22" s="13"/>
      <c r="M22" s="3"/>
      <c r="AA22" s="3"/>
      <c r="AB22" s="3"/>
      <c r="AC22" s="3"/>
    </row>
    <row r="23" spans="2:29">
      <c r="B23" s="80"/>
      <c r="C23" s="3"/>
      <c r="D23" s="82"/>
      <c r="E23" s="31"/>
      <c r="F23" s="31"/>
      <c r="G23" s="13"/>
      <c r="H23" s="13"/>
      <c r="I23" s="13"/>
      <c r="M23" s="31"/>
      <c r="AA23" s="31"/>
      <c r="AB23" s="31"/>
      <c r="AC23" s="31"/>
    </row>
    <row r="24" spans="2:29">
      <c r="B24" s="67" t="s">
        <v>55</v>
      </c>
      <c r="C24" s="68">
        <f>COUNTIF(F16:O16,"=0")</f>
        <v>2</v>
      </c>
      <c r="D24" s="71">
        <f>C24/C$20</f>
        <v>0.2</v>
      </c>
      <c r="E24" s="31"/>
      <c r="F24" s="31"/>
      <c r="M24" s="31"/>
      <c r="AA24" s="31"/>
      <c r="AB24" s="31"/>
      <c r="AC24" s="31"/>
    </row>
    <row r="25" spans="2:29">
      <c r="B25" s="67" t="s">
        <v>56</v>
      </c>
      <c r="C25" s="68">
        <f>SUM(S5:S14)</f>
        <v>3</v>
      </c>
      <c r="D25" s="71">
        <f>C25/C$20</f>
        <v>0.3</v>
      </c>
      <c r="E25" s="31"/>
      <c r="F25" s="31"/>
      <c r="M25" s="31"/>
      <c r="AA25" s="31"/>
      <c r="AB25" s="31"/>
      <c r="AC25" s="31"/>
    </row>
    <row r="26" spans="2:29">
      <c r="B26" s="69" t="s">
        <v>57</v>
      </c>
      <c r="C26" s="70">
        <f>C20-SUM(C24:C25)</f>
        <v>5</v>
      </c>
      <c r="D26" s="72">
        <f>C26/C$20</f>
        <v>0.5</v>
      </c>
      <c r="E26" s="31"/>
      <c r="F26" s="31"/>
      <c r="M26" s="31"/>
      <c r="AA26" s="31"/>
      <c r="AB26" s="31"/>
      <c r="AC26" s="31"/>
    </row>
    <row r="27" spans="2:29">
      <c r="E27" s="31"/>
      <c r="F27" s="31"/>
      <c r="M27" s="31"/>
      <c r="AA27" s="31"/>
      <c r="AB27" s="31"/>
      <c r="AC27" s="31"/>
    </row>
    <row r="28" spans="2:29">
      <c r="D28" s="7"/>
      <c r="E28" s="31"/>
      <c r="F28" s="31"/>
      <c r="G28" s="13"/>
      <c r="H28" s="13"/>
      <c r="I28" s="13"/>
      <c r="M28" s="31"/>
      <c r="AA28" s="31"/>
      <c r="AB28" s="31"/>
      <c r="AC28" s="31"/>
    </row>
    <row r="29" spans="2:29">
      <c r="D29" s="7"/>
      <c r="E29" s="31"/>
      <c r="F29" s="31"/>
      <c r="G29" s="13"/>
      <c r="H29" s="13"/>
      <c r="I29" s="13"/>
      <c r="M29" s="31"/>
      <c r="AA29" s="31"/>
      <c r="AB29" s="31"/>
      <c r="AC29" s="31"/>
    </row>
    <row r="30" spans="2:29">
      <c r="E30" s="13"/>
      <c r="F30" s="13"/>
      <c r="AA30" s="13"/>
      <c r="AB30" s="13"/>
      <c r="AC30" s="13"/>
    </row>
    <row r="31" spans="2:29">
      <c r="E31" s="13"/>
      <c r="F31" s="13"/>
      <c r="G31" s="13"/>
      <c r="H31" s="13"/>
      <c r="I31" s="13"/>
      <c r="AA31" s="13"/>
      <c r="AB31" s="13"/>
      <c r="AC31" s="13"/>
    </row>
    <row r="32" spans="2:29">
      <c r="E32" s="13"/>
      <c r="F32" s="13"/>
      <c r="G32" s="13"/>
      <c r="H32" s="13"/>
      <c r="I32" s="13"/>
      <c r="AA32" s="13"/>
      <c r="AB32" s="13"/>
      <c r="AC32" s="13"/>
    </row>
    <row r="34" spans="5:29">
      <c r="G34" s="13"/>
      <c r="H34" s="13"/>
      <c r="I34" s="13"/>
    </row>
    <row r="35" spans="5:29">
      <c r="E35" s="13"/>
      <c r="F35" s="13"/>
      <c r="G35" s="13"/>
      <c r="H35" s="13"/>
      <c r="I35" s="13"/>
      <c r="AA35" s="13"/>
      <c r="AB35" s="13"/>
      <c r="AC35" s="13"/>
    </row>
    <row r="36" spans="5:29">
      <c r="E36" s="13"/>
      <c r="F36" s="13"/>
      <c r="AA36" s="13"/>
      <c r="AB36" s="13"/>
      <c r="AC36" s="13"/>
    </row>
    <row r="37" spans="5:29">
      <c r="E37" s="13"/>
      <c r="F37" s="13"/>
      <c r="G37" s="13"/>
      <c r="H37" s="13"/>
      <c r="I37" s="13"/>
      <c r="AA37" s="13"/>
      <c r="AB37" s="13"/>
      <c r="AC37" s="13"/>
    </row>
    <row r="38" spans="5:29">
      <c r="E38" s="13"/>
      <c r="F38" s="13"/>
      <c r="G38" s="13"/>
      <c r="H38" s="13"/>
      <c r="I38" s="13"/>
      <c r="AA38" s="13"/>
      <c r="AB38" s="13"/>
      <c r="AC38" s="13"/>
    </row>
    <row r="39" spans="5:29">
      <c r="E39" s="13"/>
      <c r="F39" s="13"/>
      <c r="G39" s="13"/>
      <c r="H39" s="13"/>
      <c r="I39" s="13"/>
      <c r="AA39" s="13"/>
      <c r="AB39" s="13"/>
      <c r="AC39" s="13"/>
    </row>
    <row r="40" spans="5:29">
      <c r="E40" s="13"/>
      <c r="F40" s="13"/>
      <c r="G40" s="13"/>
      <c r="H40" s="13"/>
      <c r="I40" s="13"/>
      <c r="AA40" s="13"/>
      <c r="AB40" s="13"/>
      <c r="AC40" s="13"/>
    </row>
    <row r="41" spans="5:29">
      <c r="E41" s="13"/>
      <c r="F41" s="13"/>
      <c r="G41" s="13"/>
      <c r="H41" s="13"/>
      <c r="I41" s="13"/>
      <c r="AA41" s="13"/>
      <c r="AB41" s="13"/>
      <c r="AC41" s="13"/>
    </row>
    <row r="42" spans="5:29">
      <c r="E42" s="13"/>
      <c r="F42" s="13"/>
      <c r="G42" s="13"/>
      <c r="H42" s="13"/>
      <c r="I42" s="13"/>
      <c r="AA42" s="13"/>
      <c r="AB42" s="13"/>
      <c r="AC42" s="13"/>
    </row>
    <row r="43" spans="5:29">
      <c r="E43" s="13"/>
      <c r="F43" s="13"/>
      <c r="G43" s="13"/>
      <c r="H43" s="13"/>
      <c r="I43" s="13"/>
      <c r="AA43" s="13"/>
      <c r="AB43" s="13"/>
      <c r="AC43" s="13"/>
    </row>
    <row r="44" spans="5:29">
      <c r="E44" s="13"/>
      <c r="F44" s="13"/>
      <c r="G44" s="13"/>
      <c r="H44" s="13"/>
      <c r="I44" s="13"/>
      <c r="AA44" s="13"/>
      <c r="AB44" s="13"/>
      <c r="AC44" s="13"/>
    </row>
    <row r="45" spans="5:29">
      <c r="E45" s="13"/>
      <c r="F45" s="13"/>
      <c r="G45" s="13"/>
      <c r="H45" s="13"/>
      <c r="I45" s="13"/>
      <c r="AA45" s="13"/>
      <c r="AB45" s="13"/>
      <c r="AC45" s="13"/>
    </row>
    <row r="46" spans="5:29">
      <c r="E46" s="13"/>
      <c r="F46" s="13"/>
      <c r="G46" s="13"/>
      <c r="H46" s="13"/>
      <c r="I46" s="13"/>
      <c r="AA46" s="13"/>
      <c r="AB46" s="13"/>
      <c r="AC46" s="13"/>
    </row>
    <row r="47" spans="5:29">
      <c r="E47" s="13"/>
      <c r="F47" s="13"/>
      <c r="G47" s="13"/>
      <c r="H47" s="13"/>
      <c r="I47" s="13"/>
      <c r="AA47" s="13"/>
      <c r="AB47" s="13"/>
      <c r="AC47" s="13"/>
    </row>
    <row r="48" spans="5:29">
      <c r="E48" s="13"/>
      <c r="F48" s="13"/>
      <c r="G48" s="13"/>
      <c r="H48" s="13"/>
      <c r="I48" s="13"/>
      <c r="AA48" s="13"/>
      <c r="AB48" s="13"/>
      <c r="AC48" s="13"/>
    </row>
    <row r="49" spans="5:29">
      <c r="E49" s="13"/>
      <c r="F49" s="13"/>
      <c r="G49" s="13"/>
      <c r="H49" s="13"/>
      <c r="I49" s="13"/>
      <c r="AA49" s="13"/>
      <c r="AB49" s="13"/>
      <c r="AC49" s="13"/>
    </row>
    <row r="50" spans="5:29">
      <c r="E50" s="13"/>
      <c r="F50" s="13"/>
      <c r="G50" s="13"/>
      <c r="H50" s="13"/>
      <c r="I50" s="13"/>
      <c r="AA50" s="13"/>
      <c r="AB50" s="13"/>
      <c r="AC50" s="13"/>
    </row>
    <row r="51" spans="5:29">
      <c r="E51" s="13"/>
      <c r="F51" s="13"/>
      <c r="G51" s="13"/>
      <c r="H51" s="13"/>
      <c r="I51" s="13"/>
      <c r="AA51" s="13"/>
      <c r="AB51" s="13"/>
      <c r="AC51" s="13"/>
    </row>
    <row r="52" spans="5:29">
      <c r="E52" s="13"/>
      <c r="F52" s="13"/>
      <c r="G52" s="13"/>
      <c r="H52" s="13"/>
      <c r="I52" s="13"/>
      <c r="AA52" s="13"/>
      <c r="AB52" s="13"/>
      <c r="AC52" s="13"/>
    </row>
    <row r="53" spans="5:29">
      <c r="E53" s="13"/>
      <c r="F53" s="13"/>
      <c r="G53" s="13"/>
      <c r="H53" s="13"/>
      <c r="I53" s="13"/>
      <c r="AA53" s="13"/>
      <c r="AB53" s="13"/>
      <c r="AC53" s="13"/>
    </row>
    <row r="54" spans="5:29">
      <c r="E54" s="13"/>
      <c r="F54" s="13"/>
      <c r="G54" s="13"/>
      <c r="H54" s="13"/>
      <c r="I54" s="13"/>
      <c r="AA54" s="13"/>
      <c r="AB54" s="13"/>
      <c r="AC54" s="13"/>
    </row>
    <row r="55" spans="5:29">
      <c r="E55" s="13"/>
      <c r="F55" s="13"/>
      <c r="G55" s="13"/>
      <c r="H55" s="13"/>
      <c r="I55" s="13"/>
      <c r="AA55" s="13"/>
      <c r="AB55" s="13"/>
      <c r="AC55" s="13"/>
    </row>
    <row r="56" spans="5:29">
      <c r="E56" s="13"/>
      <c r="F56" s="13"/>
      <c r="G56" s="13"/>
      <c r="H56" s="13"/>
      <c r="I56" s="13"/>
      <c r="AA56" s="13"/>
      <c r="AB56" s="13"/>
      <c r="AC56" s="13"/>
    </row>
    <row r="57" spans="5:29">
      <c r="E57" s="13"/>
      <c r="F57" s="13"/>
      <c r="G57" s="13"/>
      <c r="H57" s="13"/>
      <c r="I57" s="13"/>
      <c r="AA57" s="13"/>
      <c r="AB57" s="13"/>
      <c r="AC57" s="13"/>
    </row>
    <row r="58" spans="5:29">
      <c r="E58" s="13"/>
      <c r="F58" s="13"/>
      <c r="G58" s="13"/>
      <c r="H58" s="13"/>
      <c r="I58" s="13"/>
      <c r="AA58" s="13"/>
      <c r="AB58" s="13"/>
      <c r="AC58" s="13"/>
    </row>
    <row r="59" spans="5:29">
      <c r="E59" s="13"/>
      <c r="F59" s="13"/>
      <c r="G59" s="13"/>
      <c r="H59" s="13"/>
      <c r="I59" s="13"/>
      <c r="AA59" s="13"/>
      <c r="AB59" s="13"/>
      <c r="AC59" s="13"/>
    </row>
    <row r="60" spans="5:29">
      <c r="E60" s="13"/>
      <c r="F60" s="13"/>
      <c r="G60" s="13"/>
      <c r="H60" s="13"/>
      <c r="I60" s="13"/>
      <c r="AA60" s="13"/>
      <c r="AB60" s="13"/>
      <c r="AC60" s="13"/>
    </row>
    <row r="61" spans="5:29">
      <c r="E61" s="13"/>
      <c r="F61" s="13"/>
      <c r="G61" s="13"/>
      <c r="H61" s="13"/>
      <c r="I61" s="13"/>
      <c r="AA61" s="13"/>
      <c r="AB61" s="13"/>
      <c r="AC61" s="13"/>
    </row>
    <row r="62" spans="5:29">
      <c r="E62" s="13"/>
      <c r="F62" s="13"/>
      <c r="G62" s="13"/>
      <c r="H62" s="13"/>
      <c r="I62" s="13"/>
      <c r="AA62" s="13"/>
      <c r="AB62" s="13"/>
      <c r="AC62" s="13"/>
    </row>
    <row r="63" spans="5:29">
      <c r="E63" s="13"/>
      <c r="F63" s="13"/>
      <c r="G63" s="13"/>
      <c r="H63" s="13"/>
      <c r="I63" s="13"/>
      <c r="AA63" s="13"/>
      <c r="AB63" s="13"/>
      <c r="AC63" s="13"/>
    </row>
    <row r="64" spans="5:29">
      <c r="E64" s="13"/>
      <c r="F64" s="13"/>
      <c r="G64" s="13"/>
      <c r="H64" s="13"/>
      <c r="I64" s="13"/>
      <c r="AA64" s="13"/>
      <c r="AB64" s="13"/>
      <c r="AC64" s="13"/>
    </row>
    <row r="65" spans="5:29">
      <c r="E65" s="13"/>
      <c r="F65" s="13"/>
      <c r="G65" s="13"/>
      <c r="H65" s="13"/>
      <c r="I65" s="13"/>
      <c r="AA65" s="13"/>
      <c r="AB65" s="13"/>
      <c r="AC65" s="13"/>
    </row>
    <row r="66" spans="5:29">
      <c r="E66" s="13"/>
      <c r="F66" s="13"/>
      <c r="G66" s="13"/>
      <c r="H66" s="13"/>
      <c r="I66" s="13"/>
      <c r="AA66" s="13"/>
      <c r="AB66" s="13"/>
      <c r="AC66" s="13"/>
    </row>
    <row r="67" spans="5:29">
      <c r="E67" s="13"/>
      <c r="F67" s="13"/>
      <c r="G67" s="13"/>
      <c r="H67" s="13"/>
      <c r="I67" s="13"/>
      <c r="AA67" s="13"/>
      <c r="AB67" s="13"/>
      <c r="AC67" s="13"/>
    </row>
    <row r="68" spans="5:29">
      <c r="E68" s="13"/>
      <c r="F68" s="13"/>
      <c r="G68" s="13"/>
      <c r="H68" s="13"/>
      <c r="I68" s="13"/>
      <c r="AA68" s="13"/>
      <c r="AB68" s="13"/>
      <c r="AC68" s="13"/>
    </row>
    <row r="69" spans="5:29">
      <c r="E69" s="13"/>
      <c r="F69" s="13"/>
      <c r="G69" s="13"/>
      <c r="H69" s="13"/>
      <c r="I69" s="13"/>
      <c r="AA69" s="13"/>
      <c r="AB69" s="13"/>
      <c r="AC69" s="13"/>
    </row>
    <row r="70" spans="5:29">
      <c r="E70" s="13"/>
      <c r="F70" s="13"/>
      <c r="G70" s="13"/>
      <c r="H70" s="13"/>
      <c r="I70" s="13"/>
      <c r="AA70" s="13"/>
      <c r="AB70" s="13"/>
      <c r="AC70" s="13"/>
    </row>
  </sheetData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0"/>
  <sheetViews>
    <sheetView workbookViewId="0">
      <selection activeCell="B15" sqref="B15"/>
    </sheetView>
  </sheetViews>
  <sheetFormatPr baseColWidth="10" defaultColWidth="8.83203125" defaultRowHeight="12" x14ac:dyDescent="0"/>
  <cols>
    <col min="2" max="2" width="20.1640625" customWidth="1"/>
    <col min="3" max="3" width="5.6640625" customWidth="1"/>
    <col min="4" max="4" width="11.33203125" customWidth="1"/>
    <col min="5" max="5" width="7.6640625" customWidth="1"/>
    <col min="6" max="6" width="11.83203125" customWidth="1"/>
    <col min="7" max="7" width="9.33203125" customWidth="1"/>
    <col min="8" max="8" width="8.6640625" customWidth="1"/>
    <col min="9" max="9" width="7.6640625" customWidth="1"/>
    <col min="14" max="14" width="6.83203125" customWidth="1"/>
    <col min="15" max="15" width="11.6640625" customWidth="1"/>
    <col min="29" max="29" width="10.1640625" customWidth="1"/>
    <col min="30" max="30" width="13" customWidth="1"/>
    <col min="31" max="31" width="7.6640625" customWidth="1"/>
  </cols>
  <sheetData>
    <row r="2" spans="1:22">
      <c r="D2" s="15"/>
      <c r="G2" s="15"/>
    </row>
    <row r="3" spans="1:22">
      <c r="A3" s="15" t="s">
        <v>86</v>
      </c>
      <c r="B3" s="15" t="s">
        <v>0</v>
      </c>
      <c r="D3" s="15"/>
      <c r="E3" s="15" t="s">
        <v>61</v>
      </c>
      <c r="G3">
        <v>1</v>
      </c>
      <c r="H3">
        <v>2</v>
      </c>
      <c r="I3">
        <v>3</v>
      </c>
      <c r="J3">
        <v>4</v>
      </c>
      <c r="K3">
        <v>5</v>
      </c>
      <c r="L3">
        <v>6</v>
      </c>
      <c r="M3">
        <v>7</v>
      </c>
      <c r="N3">
        <v>8</v>
      </c>
      <c r="O3">
        <v>9</v>
      </c>
      <c r="P3">
        <v>10</v>
      </c>
      <c r="Q3">
        <v>11</v>
      </c>
      <c r="R3">
        <v>12</v>
      </c>
      <c r="T3" s="15" t="s">
        <v>53</v>
      </c>
      <c r="U3" s="15" t="s">
        <v>63</v>
      </c>
      <c r="V3" s="15" t="s">
        <v>54</v>
      </c>
    </row>
    <row r="4" spans="1:22">
      <c r="D4" s="15"/>
      <c r="T4" s="15"/>
      <c r="U4" s="15" t="s">
        <v>76</v>
      </c>
    </row>
    <row r="5" spans="1:22">
      <c r="A5">
        <v>1</v>
      </c>
      <c r="B5" s="5" t="s">
        <v>4</v>
      </c>
      <c r="C5" s="5"/>
      <c r="E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1</v>
      </c>
      <c r="T5" s="14">
        <f>IF(G5=1,1,0)</f>
        <v>0</v>
      </c>
      <c r="U5" s="14">
        <f t="shared" ref="U5:U16" si="0">SUM(G5:R5)-T5</f>
        <v>4</v>
      </c>
      <c r="V5" s="7">
        <f t="shared" ref="V5:V16" si="1">IF(U5=0,1,0)</f>
        <v>0</v>
      </c>
    </row>
    <row r="6" spans="1:22">
      <c r="A6">
        <v>2</v>
      </c>
      <c r="B6" s="5" t="s">
        <v>5</v>
      </c>
      <c r="C6" s="5"/>
      <c r="E6">
        <v>2</v>
      </c>
      <c r="G6">
        <v>0</v>
      </c>
      <c r="H6">
        <v>0</v>
      </c>
      <c r="I6">
        <v>1</v>
      </c>
      <c r="J6">
        <v>0</v>
      </c>
      <c r="K6">
        <v>1</v>
      </c>
      <c r="L6">
        <v>1</v>
      </c>
      <c r="M6">
        <v>1</v>
      </c>
      <c r="N6">
        <v>1</v>
      </c>
      <c r="O6">
        <v>0</v>
      </c>
      <c r="P6">
        <v>1</v>
      </c>
      <c r="Q6">
        <v>1</v>
      </c>
      <c r="R6">
        <v>1</v>
      </c>
      <c r="T6" s="14">
        <f>IF(H6=1,1,0)</f>
        <v>0</v>
      </c>
      <c r="U6" s="14">
        <f t="shared" si="0"/>
        <v>8</v>
      </c>
      <c r="V6" s="7">
        <f t="shared" si="1"/>
        <v>0</v>
      </c>
    </row>
    <row r="7" spans="1:22">
      <c r="A7">
        <v>3</v>
      </c>
      <c r="B7" s="5" t="s">
        <v>6</v>
      </c>
      <c r="C7" s="5"/>
      <c r="E7">
        <v>3</v>
      </c>
      <c r="G7">
        <v>0</v>
      </c>
      <c r="H7">
        <v>0</v>
      </c>
      <c r="I7">
        <v>1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1</v>
      </c>
      <c r="Q7">
        <v>0</v>
      </c>
      <c r="R7">
        <v>1</v>
      </c>
      <c r="T7" s="14">
        <f>IF(I7=1,1,0)</f>
        <v>1</v>
      </c>
      <c r="U7" s="14">
        <f t="shared" si="0"/>
        <v>3</v>
      </c>
      <c r="V7" s="7">
        <f t="shared" si="1"/>
        <v>0</v>
      </c>
    </row>
    <row r="8" spans="1:22">
      <c r="A8">
        <v>4</v>
      </c>
      <c r="B8" s="5" t="s">
        <v>8</v>
      </c>
      <c r="C8" s="5"/>
      <c r="E8">
        <v>4</v>
      </c>
      <c r="G8">
        <v>0</v>
      </c>
      <c r="H8">
        <v>0</v>
      </c>
      <c r="I8">
        <v>1</v>
      </c>
      <c r="J8">
        <v>0</v>
      </c>
      <c r="K8">
        <v>1</v>
      </c>
      <c r="L8">
        <v>1</v>
      </c>
      <c r="M8">
        <v>1</v>
      </c>
      <c r="N8">
        <v>1</v>
      </c>
      <c r="O8">
        <v>0</v>
      </c>
      <c r="P8">
        <v>1</v>
      </c>
      <c r="Q8">
        <v>1</v>
      </c>
      <c r="R8">
        <v>1</v>
      </c>
      <c r="T8" s="14">
        <f>IF(J8=1,1,0)</f>
        <v>0</v>
      </c>
      <c r="U8" s="14">
        <f t="shared" si="0"/>
        <v>8</v>
      </c>
      <c r="V8" s="7">
        <f t="shared" si="1"/>
        <v>0</v>
      </c>
    </row>
    <row r="9" spans="1:22">
      <c r="A9">
        <v>5</v>
      </c>
      <c r="B9" s="2" t="s">
        <v>110</v>
      </c>
      <c r="C9" s="5"/>
      <c r="E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T9" s="14">
        <f>IF(K9=1,1,0)</f>
        <v>0</v>
      </c>
      <c r="U9" s="14">
        <f t="shared" si="0"/>
        <v>0</v>
      </c>
      <c r="V9" s="7">
        <f t="shared" si="1"/>
        <v>1</v>
      </c>
    </row>
    <row r="10" spans="1:22">
      <c r="A10">
        <v>6</v>
      </c>
      <c r="B10" s="57" t="s">
        <v>73</v>
      </c>
      <c r="C10" s="5"/>
      <c r="E10">
        <v>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 s="14">
        <f>IF(L10=1,1,0)</f>
        <v>0</v>
      </c>
      <c r="U10" s="14">
        <f t="shared" si="0"/>
        <v>0</v>
      </c>
      <c r="V10" s="7">
        <f t="shared" si="1"/>
        <v>1</v>
      </c>
    </row>
    <row r="11" spans="1:22">
      <c r="A11">
        <v>7</v>
      </c>
      <c r="B11" s="4" t="s">
        <v>1</v>
      </c>
      <c r="C11" s="6"/>
      <c r="E11">
        <v>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T11" s="14">
        <f>IF(M11=1,1,0)</f>
        <v>0</v>
      </c>
      <c r="U11" s="14">
        <f t="shared" si="0"/>
        <v>1</v>
      </c>
      <c r="V11" s="7">
        <f t="shared" si="1"/>
        <v>0</v>
      </c>
    </row>
    <row r="12" spans="1:22">
      <c r="A12">
        <v>8</v>
      </c>
      <c r="B12" s="57" t="s">
        <v>75</v>
      </c>
      <c r="C12" s="6"/>
      <c r="E12">
        <v>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T12" s="14">
        <f>IF(N12=1,1,0)</f>
        <v>0</v>
      </c>
      <c r="U12" s="14">
        <f t="shared" si="0"/>
        <v>1</v>
      </c>
      <c r="V12" s="7">
        <f t="shared" si="1"/>
        <v>0</v>
      </c>
    </row>
    <row r="13" spans="1:22">
      <c r="A13">
        <v>9</v>
      </c>
      <c r="B13" s="2" t="s">
        <v>109</v>
      </c>
      <c r="C13" s="6"/>
      <c r="E13">
        <v>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T13" s="14">
        <f>IF(O13=1,1,0)</f>
        <v>1</v>
      </c>
      <c r="U13" s="14">
        <f t="shared" si="0"/>
        <v>0</v>
      </c>
      <c r="V13" s="7">
        <f t="shared" si="1"/>
        <v>1</v>
      </c>
    </row>
    <row r="14" spans="1:22">
      <c r="A14">
        <v>10</v>
      </c>
      <c r="B14" s="5" t="s">
        <v>2</v>
      </c>
      <c r="C14" s="6"/>
      <c r="E14">
        <v>10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T14" s="14">
        <f>IF(P14=1,1,0)</f>
        <v>0</v>
      </c>
      <c r="U14" s="14">
        <f t="shared" si="0"/>
        <v>1</v>
      </c>
      <c r="V14" s="7">
        <f t="shared" si="1"/>
        <v>0</v>
      </c>
    </row>
    <row r="15" spans="1:22">
      <c r="A15">
        <v>11</v>
      </c>
      <c r="B15" s="2" t="s">
        <v>117</v>
      </c>
      <c r="C15" s="5"/>
      <c r="E15">
        <v>11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T15" s="14">
        <f>IF(Q15=1,1,0)</f>
        <v>0</v>
      </c>
      <c r="U15" s="14">
        <f t="shared" si="0"/>
        <v>1</v>
      </c>
      <c r="V15" s="7">
        <f t="shared" si="1"/>
        <v>0</v>
      </c>
    </row>
    <row r="16" spans="1:22">
      <c r="A16">
        <v>12</v>
      </c>
      <c r="B16" s="2" t="s">
        <v>111</v>
      </c>
      <c r="C16" s="5"/>
      <c r="E16">
        <v>12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T16" s="14">
        <f>IF(R16=1,1,0)</f>
        <v>0</v>
      </c>
      <c r="U16" s="14">
        <f t="shared" si="0"/>
        <v>1</v>
      </c>
      <c r="V16" s="7">
        <f t="shared" si="1"/>
        <v>0</v>
      </c>
    </row>
    <row r="17" spans="2:31">
      <c r="B17" s="7"/>
      <c r="C17" s="5"/>
      <c r="T17" s="14"/>
      <c r="U17" s="14"/>
      <c r="V17" s="7"/>
    </row>
    <row r="18" spans="2:31">
      <c r="E18" s="3"/>
      <c r="F18" s="26" t="s">
        <v>62</v>
      </c>
      <c r="G18">
        <f>SUM(G5:G16)</f>
        <v>0</v>
      </c>
      <c r="H18">
        <f t="shared" ref="H18:R18" si="2">SUM(H5:H16)</f>
        <v>0</v>
      </c>
      <c r="I18">
        <f t="shared" si="2"/>
        <v>4</v>
      </c>
      <c r="J18">
        <f t="shared" si="2"/>
        <v>0</v>
      </c>
      <c r="K18">
        <f t="shared" si="2"/>
        <v>2</v>
      </c>
      <c r="L18">
        <f t="shared" si="2"/>
        <v>4</v>
      </c>
      <c r="M18">
        <f t="shared" si="2"/>
        <v>2</v>
      </c>
      <c r="N18">
        <f t="shared" si="2"/>
        <v>2</v>
      </c>
      <c r="O18">
        <f t="shared" si="2"/>
        <v>6</v>
      </c>
      <c r="P18">
        <f t="shared" si="2"/>
        <v>4</v>
      </c>
      <c r="Q18">
        <f t="shared" si="2"/>
        <v>2</v>
      </c>
      <c r="R18">
        <f t="shared" si="2"/>
        <v>4</v>
      </c>
      <c r="T18" s="14"/>
      <c r="U18" s="14"/>
      <c r="V18" s="7"/>
    </row>
    <row r="19" spans="2:31">
      <c r="E19" s="3"/>
      <c r="F19" s="26"/>
      <c r="T19" s="14"/>
      <c r="U19" s="14"/>
      <c r="V19" s="7"/>
    </row>
    <row r="20" spans="2:31">
      <c r="B20" s="73" t="s">
        <v>92</v>
      </c>
      <c r="C20" s="81"/>
      <c r="D20" s="79"/>
      <c r="E20" s="31"/>
      <c r="F20" s="31"/>
      <c r="T20" s="14"/>
      <c r="U20" s="14"/>
      <c r="V20" s="7"/>
    </row>
    <row r="21" spans="2:31">
      <c r="B21" s="17" t="s">
        <v>37</v>
      </c>
      <c r="C21" s="24">
        <f>COUNTIF(G5:R16,1)</f>
        <v>30</v>
      </c>
      <c r="D21" s="16"/>
      <c r="G21" s="13"/>
      <c r="H21" s="13"/>
      <c r="M21" s="3"/>
      <c r="N21" s="3"/>
      <c r="O21" s="3"/>
    </row>
    <row r="22" spans="2:31">
      <c r="B22" s="17" t="s">
        <v>38</v>
      </c>
      <c r="C22" s="3">
        <f>COUNT(A5:A16)</f>
        <v>12</v>
      </c>
      <c r="D22" s="16"/>
      <c r="E22" s="7"/>
      <c r="F22" s="7"/>
      <c r="G22" s="13"/>
      <c r="H22" s="13"/>
      <c r="I22" s="7"/>
      <c r="M22" s="31"/>
      <c r="N22" s="31"/>
      <c r="O22" s="31"/>
      <c r="AC22" s="7"/>
      <c r="AD22" s="7"/>
      <c r="AE22" s="7"/>
    </row>
    <row r="23" spans="2:31">
      <c r="B23" s="17" t="s">
        <v>39</v>
      </c>
      <c r="C23" s="77">
        <f>C21/(C22*(C22))</f>
        <v>0.20833333333333334</v>
      </c>
      <c r="D23" s="16"/>
      <c r="E23" s="5"/>
      <c r="F23" s="5"/>
      <c r="G23" s="13"/>
      <c r="H23" s="13"/>
      <c r="I23" s="5"/>
      <c r="M23" s="31"/>
      <c r="N23" s="31"/>
      <c r="O23" s="31"/>
      <c r="AC23" s="5"/>
      <c r="AD23" s="5"/>
      <c r="AE23" s="5"/>
    </row>
    <row r="24" spans="2:31">
      <c r="B24" s="62" t="s">
        <v>94</v>
      </c>
      <c r="C24" s="77">
        <f>C22*C23</f>
        <v>2.5</v>
      </c>
      <c r="D24" s="16"/>
      <c r="E24" s="7"/>
      <c r="F24" s="7"/>
      <c r="I24" s="7"/>
      <c r="M24" s="31"/>
      <c r="N24" s="31"/>
      <c r="O24" s="31"/>
      <c r="AC24" s="7"/>
      <c r="AD24" s="7"/>
      <c r="AE24" s="7"/>
    </row>
    <row r="25" spans="2:31">
      <c r="B25" s="80"/>
      <c r="C25" s="83"/>
      <c r="D25" s="16"/>
      <c r="E25" s="7"/>
      <c r="F25" s="7"/>
      <c r="I25" s="7"/>
      <c r="M25" s="31"/>
      <c r="N25" s="31"/>
      <c r="O25" s="31"/>
      <c r="AC25" s="7"/>
      <c r="AD25" s="7"/>
      <c r="AE25" s="7"/>
    </row>
    <row r="26" spans="2:31">
      <c r="B26" s="62" t="s">
        <v>55</v>
      </c>
      <c r="C26" s="60">
        <f>COUNTIF(G18:R18,"=0")</f>
        <v>3</v>
      </c>
      <c r="D26" s="63">
        <f>C26/C$22</f>
        <v>0.25</v>
      </c>
      <c r="E26" s="7"/>
      <c r="F26" s="7"/>
      <c r="I26" s="7"/>
      <c r="M26" s="31"/>
      <c r="N26" s="31"/>
      <c r="O26" s="31"/>
      <c r="AC26" s="7"/>
      <c r="AD26" s="7"/>
      <c r="AE26" s="7"/>
    </row>
    <row r="27" spans="2:31">
      <c r="B27" s="62" t="s">
        <v>56</v>
      </c>
      <c r="C27" s="60">
        <f>SUM(V5:V16)</f>
        <v>3</v>
      </c>
      <c r="D27" s="63">
        <f>C27/C$22</f>
        <v>0.25</v>
      </c>
      <c r="E27" s="7"/>
      <c r="F27" s="7"/>
      <c r="I27" s="7"/>
      <c r="M27" s="31"/>
      <c r="N27" s="31"/>
      <c r="O27" s="31"/>
      <c r="AC27" s="7"/>
      <c r="AD27" s="7"/>
      <c r="AE27" s="7"/>
    </row>
    <row r="28" spans="2:31">
      <c r="B28" s="64" t="s">
        <v>57</v>
      </c>
      <c r="C28" s="61">
        <f>C22-SUM(C26:C27)</f>
        <v>6</v>
      </c>
      <c r="D28" s="65">
        <f>C28/C$22</f>
        <v>0.5</v>
      </c>
      <c r="E28" s="13"/>
      <c r="F28" s="13"/>
      <c r="G28" s="13"/>
      <c r="H28" s="13"/>
      <c r="I28" s="13"/>
      <c r="M28" s="32"/>
      <c r="N28" s="32"/>
      <c r="O28" s="32"/>
      <c r="AC28" s="13"/>
      <c r="AD28" s="13"/>
      <c r="AE28" s="13"/>
    </row>
    <row r="29" spans="2:31">
      <c r="E29" s="6"/>
      <c r="F29" s="6"/>
      <c r="G29" s="13"/>
      <c r="H29" s="13"/>
      <c r="I29" s="6"/>
      <c r="M29" s="33"/>
      <c r="N29" s="33"/>
      <c r="O29" s="33"/>
      <c r="AC29" s="6"/>
      <c r="AD29" s="6"/>
      <c r="AE29" s="6"/>
    </row>
    <row r="30" spans="2:31">
      <c r="E30" s="6"/>
      <c r="F30" s="6"/>
      <c r="I30" s="6"/>
      <c r="M30" s="32"/>
      <c r="N30" s="32"/>
      <c r="O30" s="32"/>
      <c r="AC30" s="6"/>
      <c r="AD30" s="6"/>
      <c r="AE30" s="6"/>
    </row>
    <row r="31" spans="2:31">
      <c r="E31" s="13"/>
      <c r="F31" s="13"/>
      <c r="G31" s="13"/>
      <c r="H31" s="13"/>
      <c r="I31" s="13"/>
      <c r="AC31" s="13"/>
      <c r="AD31" s="13"/>
      <c r="AE31" s="13"/>
    </row>
    <row r="32" spans="2:31">
      <c r="G32" s="13"/>
      <c r="H32" s="13"/>
    </row>
    <row r="34" spans="2:31">
      <c r="B34" s="1"/>
      <c r="E34" s="13"/>
      <c r="F34" s="13"/>
      <c r="G34" s="13"/>
      <c r="H34" s="13"/>
      <c r="I34" s="13"/>
      <c r="AC34" s="13"/>
      <c r="AD34" s="13"/>
      <c r="AE34" s="13"/>
    </row>
    <row r="35" spans="2:31">
      <c r="E35" s="13"/>
      <c r="F35" s="13"/>
      <c r="G35" s="13"/>
      <c r="H35" s="13"/>
      <c r="I35" s="13"/>
      <c r="AC35" s="13"/>
      <c r="AD35" s="13"/>
      <c r="AE35" s="13"/>
    </row>
    <row r="37" spans="2:31">
      <c r="C37" s="1"/>
      <c r="E37" s="13"/>
      <c r="F37" s="13"/>
      <c r="G37" s="13"/>
      <c r="H37" s="13"/>
      <c r="I37" s="13"/>
      <c r="AC37" s="13"/>
      <c r="AD37" s="13"/>
      <c r="AE37" s="13"/>
    </row>
    <row r="38" spans="2:31">
      <c r="G38" s="13"/>
      <c r="H38" s="13"/>
    </row>
    <row r="39" spans="2:31">
      <c r="E39" s="13"/>
      <c r="F39" s="13"/>
      <c r="G39" s="13"/>
      <c r="H39" s="13"/>
      <c r="I39" s="13"/>
      <c r="AC39" s="13"/>
      <c r="AD39" s="13"/>
      <c r="AE39" s="13"/>
    </row>
    <row r="40" spans="2:31">
      <c r="E40" s="13"/>
      <c r="F40" s="13"/>
      <c r="G40" s="13"/>
      <c r="H40" s="13"/>
      <c r="I40" s="13"/>
      <c r="AC40" s="13"/>
      <c r="AD40" s="13"/>
      <c r="AE40" s="13"/>
    </row>
    <row r="41" spans="2:31">
      <c r="E41" s="13"/>
      <c r="F41" s="13"/>
      <c r="G41" s="13"/>
      <c r="H41" s="13"/>
      <c r="I41" s="13"/>
      <c r="AC41" s="13"/>
      <c r="AD41" s="13"/>
      <c r="AE41" s="13"/>
    </row>
    <row r="42" spans="2:31">
      <c r="E42" s="13"/>
      <c r="F42" s="13"/>
      <c r="G42" s="13"/>
      <c r="H42" s="13"/>
      <c r="I42" s="13"/>
      <c r="AC42" s="13"/>
      <c r="AD42" s="13"/>
      <c r="AE42" s="13"/>
    </row>
    <row r="43" spans="2:31">
      <c r="E43" s="13"/>
      <c r="F43" s="13"/>
      <c r="G43" s="13"/>
      <c r="H43" s="13"/>
      <c r="I43" s="13"/>
      <c r="AC43" s="13"/>
      <c r="AD43" s="13"/>
      <c r="AE43" s="13"/>
    </row>
    <row r="44" spans="2:31">
      <c r="E44" s="13"/>
      <c r="F44" s="13"/>
      <c r="G44" s="13"/>
      <c r="H44" s="13"/>
      <c r="I44" s="13"/>
      <c r="AC44" s="13"/>
      <c r="AD44" s="13"/>
      <c r="AE44" s="13"/>
    </row>
    <row r="45" spans="2:31">
      <c r="E45" s="13"/>
      <c r="F45" s="13"/>
      <c r="G45" s="13"/>
      <c r="H45" s="13"/>
      <c r="I45" s="13"/>
      <c r="AC45" s="13"/>
      <c r="AD45" s="13"/>
      <c r="AE45" s="13"/>
    </row>
    <row r="46" spans="2:31">
      <c r="E46" s="13"/>
      <c r="F46" s="13"/>
      <c r="G46" s="13"/>
      <c r="H46" s="13"/>
      <c r="I46" s="13"/>
      <c r="AC46" s="13"/>
      <c r="AD46" s="13"/>
      <c r="AE46" s="13"/>
    </row>
    <row r="47" spans="2:31">
      <c r="E47" s="13"/>
      <c r="F47" s="13"/>
      <c r="G47" s="13"/>
      <c r="H47" s="13"/>
      <c r="I47" s="13"/>
      <c r="AC47" s="13"/>
      <c r="AD47" s="13"/>
      <c r="AE47" s="13"/>
    </row>
    <row r="48" spans="2:31">
      <c r="E48" s="13"/>
      <c r="F48" s="13"/>
      <c r="G48" s="13"/>
      <c r="H48" s="13"/>
      <c r="I48" s="13"/>
      <c r="AC48" s="13"/>
      <c r="AD48" s="13"/>
      <c r="AE48" s="13"/>
    </row>
    <row r="49" spans="5:31">
      <c r="E49" s="13"/>
      <c r="F49" s="13"/>
      <c r="G49" s="13"/>
      <c r="H49" s="13"/>
      <c r="I49" s="13"/>
      <c r="AC49" s="13"/>
      <c r="AD49" s="13"/>
      <c r="AE49" s="13"/>
    </row>
    <row r="50" spans="5:31">
      <c r="E50" s="13"/>
      <c r="F50" s="13"/>
      <c r="G50" s="13"/>
      <c r="H50" s="13"/>
      <c r="I50" s="13"/>
      <c r="AC50" s="13"/>
      <c r="AD50" s="13"/>
      <c r="AE50" s="13"/>
    </row>
    <row r="51" spans="5:31">
      <c r="E51" s="13"/>
      <c r="F51" s="13"/>
      <c r="G51" s="13"/>
      <c r="H51" s="13"/>
      <c r="I51" s="13"/>
      <c r="AC51" s="13"/>
      <c r="AD51" s="13"/>
      <c r="AE51" s="13"/>
    </row>
    <row r="52" spans="5:31">
      <c r="E52" s="13"/>
      <c r="F52" s="13"/>
      <c r="G52" s="13"/>
      <c r="H52" s="13"/>
      <c r="I52" s="13"/>
      <c r="AC52" s="13"/>
      <c r="AD52" s="13"/>
      <c r="AE52" s="13"/>
    </row>
    <row r="53" spans="5:31">
      <c r="G53" s="13"/>
      <c r="H53" s="13"/>
    </row>
    <row r="54" spans="5:31">
      <c r="E54" s="13"/>
      <c r="F54" s="13"/>
      <c r="G54" s="13"/>
      <c r="H54" s="13"/>
      <c r="I54" s="13"/>
      <c r="AC54" s="13"/>
      <c r="AD54" s="13"/>
      <c r="AE54" s="13"/>
    </row>
    <row r="55" spans="5:31">
      <c r="E55" s="13"/>
      <c r="F55" s="13"/>
      <c r="G55" s="13"/>
      <c r="H55" s="13"/>
      <c r="I55" s="13"/>
      <c r="AC55" s="13"/>
      <c r="AD55" s="13"/>
      <c r="AE55" s="13"/>
    </row>
    <row r="56" spans="5:31">
      <c r="E56" s="13"/>
      <c r="F56" s="13"/>
      <c r="G56" s="13"/>
      <c r="H56" s="13"/>
      <c r="I56" s="13"/>
      <c r="AC56" s="13"/>
      <c r="AD56" s="13"/>
      <c r="AE56" s="13"/>
    </row>
    <row r="57" spans="5:31">
      <c r="E57" s="13"/>
      <c r="F57" s="13"/>
      <c r="G57" s="13"/>
      <c r="H57" s="13"/>
      <c r="I57" s="13"/>
      <c r="AC57" s="13"/>
      <c r="AD57" s="13"/>
      <c r="AE57" s="13"/>
    </row>
    <row r="58" spans="5:31">
      <c r="E58" s="13"/>
      <c r="F58" s="13"/>
      <c r="G58" s="13"/>
      <c r="H58" s="13"/>
      <c r="I58" s="13"/>
      <c r="AC58" s="13"/>
      <c r="AD58" s="13"/>
      <c r="AE58" s="13"/>
    </row>
    <row r="59" spans="5:31">
      <c r="E59" s="13"/>
      <c r="F59" s="13"/>
      <c r="G59" s="13"/>
      <c r="H59" s="13"/>
      <c r="I59" s="13"/>
      <c r="AC59" s="13"/>
      <c r="AD59" s="13"/>
      <c r="AE59" s="13"/>
    </row>
    <row r="60" spans="5:31">
      <c r="E60" s="13"/>
      <c r="F60" s="13"/>
      <c r="G60" s="13"/>
      <c r="H60" s="13"/>
      <c r="I60" s="13"/>
      <c r="AC60" s="13"/>
      <c r="AD60" s="13"/>
      <c r="AE60" s="13"/>
    </row>
    <row r="61" spans="5:31">
      <c r="E61" s="13"/>
      <c r="F61" s="13"/>
      <c r="G61" s="13"/>
      <c r="H61" s="13"/>
      <c r="I61" s="13"/>
      <c r="AC61" s="13"/>
      <c r="AD61" s="13"/>
      <c r="AE61" s="13"/>
    </row>
    <row r="62" spans="5:31">
      <c r="E62" s="13"/>
      <c r="F62" s="13"/>
      <c r="G62" s="13"/>
      <c r="H62" s="13"/>
      <c r="I62" s="13"/>
      <c r="AC62" s="13"/>
      <c r="AD62" s="13"/>
      <c r="AE62" s="13"/>
    </row>
    <row r="63" spans="5:31">
      <c r="E63" s="13"/>
      <c r="F63" s="13"/>
      <c r="G63" s="13"/>
      <c r="H63" s="13"/>
      <c r="I63" s="13"/>
      <c r="AC63" s="13"/>
      <c r="AD63" s="13"/>
      <c r="AE63" s="13"/>
    </row>
    <row r="64" spans="5:31">
      <c r="E64" s="13"/>
      <c r="F64" s="13"/>
      <c r="G64" s="13"/>
      <c r="H64" s="13"/>
      <c r="I64" s="13"/>
      <c r="AC64" s="13"/>
      <c r="AD64" s="13"/>
      <c r="AE64" s="13"/>
    </row>
    <row r="65" spans="5:31">
      <c r="E65" s="13"/>
      <c r="F65" s="13"/>
      <c r="G65" s="13"/>
      <c r="H65" s="13"/>
      <c r="I65" s="13"/>
      <c r="AC65" s="13"/>
      <c r="AD65" s="13"/>
      <c r="AE65" s="13"/>
    </row>
    <row r="66" spans="5:31">
      <c r="E66" s="13"/>
      <c r="F66" s="13"/>
      <c r="G66" s="13"/>
      <c r="H66" s="13"/>
      <c r="I66" s="13"/>
      <c r="AC66" s="13"/>
      <c r="AD66" s="13"/>
      <c r="AE66" s="13"/>
    </row>
    <row r="67" spans="5:31">
      <c r="E67" s="13"/>
      <c r="F67" s="13"/>
      <c r="G67" s="13"/>
      <c r="H67" s="13"/>
      <c r="I67" s="13"/>
      <c r="AC67" s="13"/>
      <c r="AD67" s="13"/>
      <c r="AE67" s="13"/>
    </row>
    <row r="68" spans="5:31">
      <c r="E68" s="13"/>
      <c r="F68" s="13"/>
      <c r="G68" s="13"/>
      <c r="H68" s="13"/>
      <c r="I68" s="13"/>
      <c r="AC68" s="13"/>
      <c r="AD68" s="13"/>
      <c r="AE68" s="13"/>
    </row>
    <row r="69" spans="5:31">
      <c r="E69" s="13"/>
      <c r="F69" s="13"/>
      <c r="G69" s="13"/>
      <c r="H69" s="13"/>
      <c r="I69" s="13"/>
      <c r="AC69" s="13"/>
      <c r="AD69" s="13"/>
      <c r="AE69" s="13"/>
    </row>
    <row r="70" spans="5:31">
      <c r="G70" s="13"/>
      <c r="H70" s="13"/>
    </row>
  </sheetData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8"/>
  <sheetViews>
    <sheetView workbookViewId="0">
      <selection activeCell="B10" sqref="B10"/>
    </sheetView>
  </sheetViews>
  <sheetFormatPr baseColWidth="10" defaultColWidth="8.83203125" defaultRowHeight="12" x14ac:dyDescent="0"/>
  <cols>
    <col min="2" max="2" width="23.6640625" customWidth="1"/>
    <col min="3" max="3" width="8.33203125" customWidth="1"/>
    <col min="4" max="4" width="9.6640625" customWidth="1"/>
    <col min="5" max="5" width="8.33203125" customWidth="1"/>
    <col min="6" max="6" width="12.83203125" customWidth="1"/>
    <col min="7" max="7" width="9.33203125" customWidth="1"/>
    <col min="8" max="8" width="8.6640625" customWidth="1"/>
    <col min="9" max="9" width="8.33203125" customWidth="1"/>
    <col min="13" max="13" width="10.1640625" customWidth="1"/>
    <col min="15" max="15" width="11.5" customWidth="1"/>
    <col min="25" max="25" width="8.33203125" customWidth="1"/>
    <col min="26" max="26" width="12" customWidth="1"/>
    <col min="27" max="27" width="11.33203125" customWidth="1"/>
  </cols>
  <sheetData>
    <row r="2" spans="1:27">
      <c r="D2" s="15"/>
      <c r="G2" s="15"/>
    </row>
    <row r="3" spans="1:27">
      <c r="A3" s="15" t="s">
        <v>86</v>
      </c>
      <c r="B3" s="15" t="s">
        <v>0</v>
      </c>
      <c r="D3" s="15"/>
      <c r="E3" s="15" t="s">
        <v>61</v>
      </c>
      <c r="G3">
        <v>1</v>
      </c>
      <c r="H3">
        <v>2</v>
      </c>
      <c r="I3">
        <v>3</v>
      </c>
      <c r="J3">
        <v>4</v>
      </c>
      <c r="K3">
        <v>5</v>
      </c>
      <c r="L3">
        <v>6</v>
      </c>
      <c r="M3">
        <v>7</v>
      </c>
      <c r="N3">
        <v>8</v>
      </c>
      <c r="P3" s="15" t="s">
        <v>53</v>
      </c>
      <c r="Q3" s="15" t="s">
        <v>74</v>
      </c>
      <c r="R3" s="15" t="s">
        <v>54</v>
      </c>
    </row>
    <row r="4" spans="1:27">
      <c r="D4" s="15"/>
      <c r="P4" s="15"/>
      <c r="Q4" s="15" t="s">
        <v>64</v>
      </c>
    </row>
    <row r="5" spans="1:27">
      <c r="A5">
        <v>1</v>
      </c>
      <c r="B5" t="s">
        <v>4</v>
      </c>
      <c r="E5">
        <v>1</v>
      </c>
      <c r="G5">
        <v>0</v>
      </c>
      <c r="H5">
        <v>0</v>
      </c>
      <c r="I5">
        <v>1</v>
      </c>
      <c r="J5">
        <v>1</v>
      </c>
      <c r="K5">
        <v>1</v>
      </c>
      <c r="L5">
        <v>0</v>
      </c>
      <c r="M5">
        <v>0</v>
      </c>
      <c r="N5">
        <v>1</v>
      </c>
      <c r="P5" s="14">
        <f>IF(G5=1,1,0)</f>
        <v>0</v>
      </c>
      <c r="Q5" s="14">
        <f t="shared" ref="Q5:Q12" si="0">SUM(G5:N5)-P5</f>
        <v>4</v>
      </c>
      <c r="R5" s="7">
        <f>IF(Q5=0,1,0)</f>
        <v>0</v>
      </c>
    </row>
    <row r="6" spans="1:27">
      <c r="A6">
        <v>2</v>
      </c>
      <c r="B6" t="s">
        <v>5</v>
      </c>
      <c r="E6">
        <v>2</v>
      </c>
      <c r="G6" s="2">
        <v>0</v>
      </c>
      <c r="H6">
        <v>0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P6" s="14">
        <f>IF(H6=1,1,0)</f>
        <v>0</v>
      </c>
      <c r="Q6" s="14">
        <f t="shared" si="0"/>
        <v>6</v>
      </c>
      <c r="R6" s="7">
        <f t="shared" ref="R6:R12" si="1">IF(Q6=0,1,0)</f>
        <v>0</v>
      </c>
    </row>
    <row r="7" spans="1:27">
      <c r="A7">
        <v>3</v>
      </c>
      <c r="B7" t="s">
        <v>6</v>
      </c>
      <c r="E7">
        <v>3</v>
      </c>
      <c r="G7" s="2">
        <v>0</v>
      </c>
      <c r="H7">
        <v>0</v>
      </c>
      <c r="I7">
        <v>1</v>
      </c>
      <c r="J7">
        <v>1</v>
      </c>
      <c r="K7">
        <v>1</v>
      </c>
      <c r="L7">
        <v>0</v>
      </c>
      <c r="M7">
        <v>0</v>
      </c>
      <c r="N7">
        <v>1</v>
      </c>
      <c r="P7" s="14">
        <f>IF(I7=1,1,0)</f>
        <v>1</v>
      </c>
      <c r="Q7" s="14">
        <f t="shared" si="0"/>
        <v>3</v>
      </c>
      <c r="R7" s="7">
        <f t="shared" si="1"/>
        <v>0</v>
      </c>
    </row>
    <row r="8" spans="1:27">
      <c r="A8">
        <v>4</v>
      </c>
      <c r="B8" s="57" t="s">
        <v>73</v>
      </c>
      <c r="E8">
        <v>4</v>
      </c>
      <c r="G8" s="2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P8" s="14">
        <f>IF(J8=1,1,0)</f>
        <v>0</v>
      </c>
      <c r="Q8" s="14">
        <f t="shared" si="0"/>
        <v>0</v>
      </c>
      <c r="R8" s="7">
        <f t="shared" si="1"/>
        <v>1</v>
      </c>
    </row>
    <row r="9" spans="1:27">
      <c r="A9">
        <v>5</v>
      </c>
      <c r="B9" s="57" t="s">
        <v>78</v>
      </c>
      <c r="E9">
        <v>5</v>
      </c>
      <c r="G9" s="2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P9" s="14">
        <f>IF(K9=1,1,0)</f>
        <v>0</v>
      </c>
      <c r="Q9" s="14">
        <f t="shared" si="0"/>
        <v>0</v>
      </c>
      <c r="R9" s="7">
        <f t="shared" si="1"/>
        <v>1</v>
      </c>
    </row>
    <row r="10" spans="1:27">
      <c r="A10">
        <v>6</v>
      </c>
      <c r="B10" s="2" t="s">
        <v>34</v>
      </c>
      <c r="E10">
        <v>6</v>
      </c>
      <c r="G10" s="2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P10" s="14">
        <f>IF(L10=1,1,0)</f>
        <v>0</v>
      </c>
      <c r="Q10" s="14">
        <f t="shared" si="0"/>
        <v>0</v>
      </c>
      <c r="R10" s="7">
        <f t="shared" si="1"/>
        <v>1</v>
      </c>
    </row>
    <row r="11" spans="1:27">
      <c r="A11">
        <v>7</v>
      </c>
      <c r="B11" s="4" t="s">
        <v>1</v>
      </c>
      <c r="C11" s="3"/>
      <c r="E11">
        <v>7</v>
      </c>
      <c r="G11" s="2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P11" s="14">
        <f>IF(M11=1,1,0)</f>
        <v>0</v>
      </c>
      <c r="Q11" s="14">
        <f t="shared" si="0"/>
        <v>0</v>
      </c>
      <c r="R11" s="7">
        <f t="shared" si="1"/>
        <v>1</v>
      </c>
    </row>
    <row r="12" spans="1:27" s="2" customFormat="1">
      <c r="A12" s="2">
        <v>8</v>
      </c>
      <c r="B12" s="4" t="s">
        <v>2</v>
      </c>
      <c r="C12" s="4"/>
      <c r="E12">
        <v>8</v>
      </c>
      <c r="F12"/>
      <c r="G12" s="2">
        <v>0</v>
      </c>
      <c r="H12">
        <v>0</v>
      </c>
      <c r="I12" s="2">
        <v>0</v>
      </c>
      <c r="J12" s="2">
        <v>0</v>
      </c>
      <c r="K12" s="2">
        <v>0</v>
      </c>
      <c r="L12" s="2">
        <v>0</v>
      </c>
      <c r="M12">
        <v>0</v>
      </c>
      <c r="N12" s="2">
        <v>0</v>
      </c>
      <c r="P12" s="14">
        <f>IF(N12=1,1,0)</f>
        <v>0</v>
      </c>
      <c r="Q12" s="14">
        <f t="shared" si="0"/>
        <v>0</v>
      </c>
      <c r="R12" s="7">
        <f t="shared" si="1"/>
        <v>1</v>
      </c>
    </row>
    <row r="13" spans="1:27" s="2" customFormat="1">
      <c r="B13" s="4"/>
      <c r="C13" s="4"/>
      <c r="E13"/>
      <c r="F13"/>
      <c r="H13"/>
      <c r="M13"/>
      <c r="P13" s="14"/>
      <c r="Q13" s="14"/>
      <c r="R13" s="7"/>
    </row>
    <row r="14" spans="1:27">
      <c r="F14" s="15" t="s">
        <v>62</v>
      </c>
      <c r="G14">
        <f>SUM(G5:G12)</f>
        <v>0</v>
      </c>
      <c r="H14">
        <f t="shared" ref="H14:N14" si="2">SUM(H5:H12)</f>
        <v>0</v>
      </c>
      <c r="I14">
        <f t="shared" si="2"/>
        <v>3</v>
      </c>
      <c r="J14">
        <f t="shared" si="2"/>
        <v>3</v>
      </c>
      <c r="K14">
        <f t="shared" si="2"/>
        <v>3</v>
      </c>
      <c r="L14">
        <f t="shared" si="2"/>
        <v>1</v>
      </c>
      <c r="M14">
        <f t="shared" si="2"/>
        <v>1</v>
      </c>
      <c r="N14">
        <f t="shared" si="2"/>
        <v>3</v>
      </c>
      <c r="P14" s="14"/>
      <c r="Q14" s="14"/>
      <c r="R14" s="7"/>
    </row>
    <row r="15" spans="1:27">
      <c r="B15" s="73" t="s">
        <v>92</v>
      </c>
      <c r="C15" s="81"/>
      <c r="D15" s="79"/>
      <c r="E15" s="13"/>
      <c r="F15" s="13"/>
      <c r="H15" s="13"/>
      <c r="I15" s="13"/>
      <c r="Y15" s="14"/>
      <c r="Z15" s="14"/>
      <c r="AA15" s="7"/>
    </row>
    <row r="16" spans="1:27">
      <c r="B16" s="17" t="s">
        <v>37</v>
      </c>
      <c r="C16" s="24">
        <f>COUNTIF(G5:N12,1)</f>
        <v>14</v>
      </c>
      <c r="D16" s="16"/>
      <c r="G16" s="13"/>
      <c r="H16" s="13"/>
      <c r="M16" s="3"/>
      <c r="N16" s="3"/>
      <c r="O16" s="3"/>
      <c r="Q16" s="5"/>
      <c r="Y16" s="14"/>
      <c r="Z16" s="14"/>
      <c r="AA16" s="7"/>
    </row>
    <row r="17" spans="2:27">
      <c r="B17" s="17" t="s">
        <v>38</v>
      </c>
      <c r="C17" s="3">
        <f>COUNT(A5:A12)</f>
        <v>8</v>
      </c>
      <c r="D17" s="16"/>
      <c r="E17" s="5"/>
      <c r="F17" s="5"/>
      <c r="G17" s="13"/>
      <c r="H17" s="13"/>
      <c r="I17" s="5"/>
      <c r="M17" s="31"/>
      <c r="N17" s="28"/>
      <c r="O17" s="28"/>
      <c r="Q17" s="5"/>
      <c r="Y17" s="14"/>
      <c r="Z17" s="14"/>
      <c r="AA17" s="7"/>
    </row>
    <row r="18" spans="2:27">
      <c r="B18" s="17" t="s">
        <v>39</v>
      </c>
      <c r="C18" s="77">
        <f>C16/(C17*(C17))</f>
        <v>0.21875</v>
      </c>
      <c r="D18" s="16"/>
      <c r="E18" s="5"/>
      <c r="F18" s="5"/>
      <c r="G18" s="13"/>
      <c r="H18" s="13"/>
      <c r="I18" s="5"/>
      <c r="M18" s="34"/>
      <c r="N18" s="34"/>
      <c r="O18" s="34"/>
      <c r="Q18" s="5"/>
      <c r="Y18" s="14"/>
      <c r="Z18" s="14"/>
      <c r="AA18" s="7"/>
    </row>
    <row r="19" spans="2:27">
      <c r="B19" s="62" t="s">
        <v>94</v>
      </c>
      <c r="C19" s="77">
        <f>C17*C18</f>
        <v>1.75</v>
      </c>
      <c r="D19" s="16"/>
      <c r="E19" s="6"/>
      <c r="F19" s="6"/>
      <c r="G19" s="13"/>
      <c r="H19" s="13"/>
      <c r="I19" s="6"/>
      <c r="M19" s="31"/>
      <c r="N19" s="31"/>
      <c r="O19" s="31"/>
      <c r="Q19" s="5"/>
      <c r="Y19" s="6"/>
      <c r="Z19" s="6"/>
      <c r="AA19" s="6"/>
    </row>
    <row r="20" spans="2:27">
      <c r="B20" s="80"/>
      <c r="C20" s="3"/>
      <c r="D20" s="16"/>
      <c r="E20" s="5"/>
      <c r="F20" s="5"/>
      <c r="G20" s="13"/>
      <c r="H20" s="13"/>
      <c r="I20" s="5"/>
      <c r="M20" s="31"/>
      <c r="N20" s="31"/>
      <c r="O20" s="31"/>
      <c r="Q20" s="5"/>
      <c r="Y20" s="5"/>
      <c r="Z20" s="5"/>
      <c r="AA20" s="5"/>
    </row>
    <row r="21" spans="2:27">
      <c r="B21" s="62" t="s">
        <v>55</v>
      </c>
      <c r="C21" s="60">
        <f>COUNTIF(G14:N14,"=0")</f>
        <v>2</v>
      </c>
      <c r="D21" s="63">
        <f>C21/C$17</f>
        <v>0.25</v>
      </c>
      <c r="E21" s="7"/>
      <c r="F21" s="7"/>
      <c r="G21" s="13"/>
      <c r="H21" s="13"/>
      <c r="I21" s="7"/>
      <c r="M21" s="28"/>
      <c r="N21" s="28"/>
      <c r="O21" s="28"/>
      <c r="Q21" s="5"/>
      <c r="Y21" s="7"/>
      <c r="Z21" s="7"/>
      <c r="AA21" s="7"/>
    </row>
    <row r="22" spans="2:27">
      <c r="B22" s="62" t="s">
        <v>56</v>
      </c>
      <c r="C22" s="60">
        <f>SUM(R5:R12)</f>
        <v>5</v>
      </c>
      <c r="D22" s="63">
        <f>C22/C$17</f>
        <v>0.625</v>
      </c>
      <c r="Q22" s="7"/>
      <c r="T22" s="5"/>
    </row>
    <row r="23" spans="2:27">
      <c r="B23" s="64" t="s">
        <v>57</v>
      </c>
      <c r="C23" s="61">
        <f>C17-SUM(C21:C22)</f>
        <v>1</v>
      </c>
      <c r="D23" s="65">
        <f>C23/C$17</f>
        <v>0.125</v>
      </c>
      <c r="E23" s="25"/>
      <c r="F23" s="25"/>
      <c r="I23" s="25"/>
      <c r="P23" s="5"/>
      <c r="Q23" s="5"/>
      <c r="Y23" s="25"/>
      <c r="Z23" s="25"/>
      <c r="AA23" s="25"/>
    </row>
    <row r="24" spans="2:27">
      <c r="E24" s="13"/>
      <c r="F24" s="13"/>
      <c r="I24" s="13"/>
      <c r="Y24" s="13"/>
      <c r="Z24" s="13"/>
      <c r="AA24" s="13"/>
    </row>
    <row r="25" spans="2:27">
      <c r="E25" s="13"/>
      <c r="F25" s="13"/>
      <c r="I25" s="13"/>
      <c r="Y25" s="13"/>
      <c r="Z25" s="13"/>
      <c r="AA25" s="13"/>
    </row>
    <row r="26" spans="2:27">
      <c r="E26" s="13"/>
      <c r="F26" s="13"/>
      <c r="G26" s="13"/>
      <c r="H26" s="13"/>
      <c r="I26" s="13"/>
      <c r="Y26" s="13"/>
      <c r="Z26" s="13"/>
      <c r="AA26" s="13"/>
    </row>
    <row r="27" spans="2:27">
      <c r="C27" s="2"/>
      <c r="E27" s="13"/>
      <c r="F27" s="13"/>
      <c r="G27" s="13"/>
      <c r="H27" s="13"/>
      <c r="I27" s="13"/>
      <c r="Y27" s="13"/>
      <c r="Z27" s="13"/>
      <c r="AA27" s="13"/>
    </row>
    <row r="28" spans="2:27">
      <c r="C28" s="2"/>
      <c r="E28" s="13"/>
      <c r="F28" s="13"/>
      <c r="I28" s="13"/>
      <c r="Y28" s="13"/>
      <c r="Z28" s="13"/>
      <c r="AA28" s="13"/>
    </row>
    <row r="29" spans="2:27">
      <c r="G29" s="13"/>
      <c r="H29" s="13"/>
    </row>
    <row r="30" spans="2:27">
      <c r="E30" s="13"/>
      <c r="F30" s="13"/>
      <c r="G30" s="13"/>
      <c r="H30" s="13"/>
      <c r="I30" s="13"/>
      <c r="Y30" s="13"/>
      <c r="Z30" s="13"/>
      <c r="AA30" s="13"/>
    </row>
    <row r="31" spans="2:27">
      <c r="E31" s="13"/>
      <c r="F31" s="13"/>
      <c r="I31" s="13"/>
      <c r="Y31" s="13"/>
      <c r="Z31" s="13"/>
      <c r="AA31" s="13"/>
    </row>
    <row r="32" spans="2:27">
      <c r="E32" s="13"/>
      <c r="F32" s="13"/>
      <c r="G32" s="13"/>
      <c r="H32" s="13"/>
      <c r="I32" s="13"/>
      <c r="Y32" s="13"/>
      <c r="Z32" s="13"/>
      <c r="AA32" s="13"/>
    </row>
    <row r="33" spans="5:27">
      <c r="E33" s="13"/>
      <c r="F33" s="13"/>
      <c r="G33" s="13"/>
      <c r="H33" s="13"/>
      <c r="I33" s="13"/>
      <c r="Y33" s="13"/>
      <c r="Z33" s="13"/>
      <c r="AA33" s="13"/>
    </row>
    <row r="34" spans="5:27">
      <c r="E34" s="13"/>
      <c r="F34" s="13"/>
      <c r="I34" s="13"/>
      <c r="Y34" s="13"/>
      <c r="Z34" s="13"/>
      <c r="AA34" s="13"/>
    </row>
    <row r="35" spans="5:27">
      <c r="E35" s="13"/>
      <c r="F35" s="13"/>
      <c r="G35" s="13"/>
      <c r="H35" s="13"/>
      <c r="I35" s="13"/>
      <c r="Y35" s="13"/>
      <c r="Z35" s="13"/>
      <c r="AA35" s="13"/>
    </row>
    <row r="36" spans="5:27">
      <c r="E36" s="13"/>
      <c r="F36" s="13"/>
      <c r="G36" s="13"/>
      <c r="H36" s="13"/>
      <c r="I36" s="13"/>
      <c r="P36" s="3"/>
      <c r="Q36" s="5"/>
      <c r="Y36" s="13"/>
      <c r="Z36" s="13"/>
      <c r="AA36" s="13"/>
    </row>
    <row r="37" spans="5:27">
      <c r="E37" s="13"/>
      <c r="F37" s="13"/>
      <c r="G37" s="13"/>
      <c r="H37" s="13"/>
      <c r="I37" s="13"/>
      <c r="Q37" s="5"/>
      <c r="Y37" s="13"/>
      <c r="Z37" s="13"/>
      <c r="AA37" s="13"/>
    </row>
    <row r="38" spans="5:27">
      <c r="E38" s="13"/>
      <c r="F38" s="13"/>
      <c r="G38" s="13"/>
      <c r="H38" s="13"/>
      <c r="I38" s="13"/>
      <c r="P38" s="2"/>
      <c r="Q38" s="5"/>
      <c r="Y38" s="13"/>
      <c r="Z38" s="13"/>
      <c r="AA38" s="13"/>
    </row>
    <row r="39" spans="5:27">
      <c r="E39" s="13"/>
      <c r="F39" s="13"/>
      <c r="G39" s="13"/>
      <c r="H39" s="13"/>
      <c r="I39" s="13"/>
      <c r="P39" s="3"/>
      <c r="Q39" s="5"/>
      <c r="Y39" s="13"/>
      <c r="Z39" s="13"/>
      <c r="AA39" s="13"/>
    </row>
    <row r="40" spans="5:27">
      <c r="E40" s="13"/>
      <c r="F40" s="13"/>
      <c r="G40" s="13"/>
      <c r="H40" s="13"/>
      <c r="I40" s="13"/>
      <c r="Q40" s="5"/>
      <c r="Y40" s="13"/>
      <c r="Z40" s="13"/>
      <c r="AA40" s="13"/>
    </row>
    <row r="41" spans="5:27">
      <c r="E41" s="13"/>
      <c r="F41" s="13"/>
      <c r="G41" s="13"/>
      <c r="H41" s="13"/>
      <c r="I41" s="13"/>
      <c r="Y41" s="13"/>
      <c r="Z41" s="13"/>
      <c r="AA41" s="13"/>
    </row>
    <row r="42" spans="5:27">
      <c r="E42" s="13"/>
      <c r="F42" s="13"/>
      <c r="G42" s="13"/>
      <c r="H42" s="13"/>
      <c r="I42" s="13"/>
      <c r="P42" s="3"/>
      <c r="Q42" s="5"/>
      <c r="Y42" s="13"/>
      <c r="Z42" s="13"/>
      <c r="AA42" s="13"/>
    </row>
    <row r="43" spans="5:27">
      <c r="E43" s="13"/>
      <c r="F43" s="13"/>
      <c r="G43" s="13"/>
      <c r="H43" s="13"/>
      <c r="I43" s="13"/>
      <c r="P43" s="2"/>
      <c r="Q43" s="5"/>
      <c r="Y43" s="13"/>
      <c r="Z43" s="13"/>
      <c r="AA43" s="13"/>
    </row>
    <row r="44" spans="5:27">
      <c r="E44" s="13"/>
      <c r="F44" s="13"/>
      <c r="G44" s="13"/>
      <c r="H44" s="13"/>
      <c r="I44" s="13"/>
      <c r="P44" s="7"/>
      <c r="Q44" s="5"/>
      <c r="Y44" s="13"/>
      <c r="Z44" s="13"/>
      <c r="AA44" s="13"/>
    </row>
    <row r="45" spans="5:27">
      <c r="E45" s="13"/>
      <c r="F45" s="13"/>
      <c r="G45" s="13"/>
      <c r="H45" s="13"/>
      <c r="I45" s="13"/>
      <c r="P45" s="3"/>
      <c r="Q45" s="5"/>
      <c r="Y45" s="13"/>
      <c r="Z45" s="13"/>
      <c r="AA45" s="13"/>
    </row>
    <row r="46" spans="5:27">
      <c r="E46" s="13"/>
      <c r="F46" s="13"/>
      <c r="G46" s="13"/>
      <c r="H46" s="13"/>
      <c r="I46" s="13"/>
      <c r="P46" s="5"/>
      <c r="Q46" s="5"/>
      <c r="Y46" s="13"/>
      <c r="Z46" s="13"/>
      <c r="AA46" s="13"/>
    </row>
    <row r="47" spans="5:27">
      <c r="E47" s="13"/>
      <c r="F47" s="13"/>
      <c r="G47" s="13"/>
      <c r="H47" s="13"/>
      <c r="I47" s="13"/>
      <c r="P47" s="5"/>
      <c r="Q47" s="5"/>
      <c r="Y47" s="13"/>
      <c r="Z47" s="13"/>
      <c r="AA47" s="13"/>
    </row>
    <row r="48" spans="5:27">
      <c r="E48" s="13"/>
      <c r="F48" s="13"/>
      <c r="G48" s="13"/>
      <c r="H48" s="13"/>
      <c r="I48" s="13"/>
      <c r="P48" s="5"/>
      <c r="Q48" s="5"/>
      <c r="Y48" s="13"/>
      <c r="Z48" s="13"/>
      <c r="AA48" s="13"/>
    </row>
    <row r="49" spans="5:27">
      <c r="E49" s="13"/>
      <c r="F49" s="13"/>
      <c r="G49" s="13"/>
      <c r="H49" s="13"/>
      <c r="I49" s="13"/>
      <c r="P49" s="5"/>
      <c r="Q49" s="5"/>
      <c r="Y49" s="13"/>
      <c r="Z49" s="13"/>
      <c r="AA49" s="13"/>
    </row>
    <row r="50" spans="5:27">
      <c r="E50" s="13"/>
      <c r="F50" s="13"/>
      <c r="G50" s="13"/>
      <c r="H50" s="13"/>
      <c r="I50" s="13"/>
      <c r="P50" s="5"/>
      <c r="Q50" s="5"/>
      <c r="Y50" s="13"/>
      <c r="Z50" s="13"/>
      <c r="AA50" s="13"/>
    </row>
    <row r="51" spans="5:27">
      <c r="E51" s="13"/>
      <c r="F51" s="13"/>
      <c r="G51" s="13"/>
      <c r="H51" s="13"/>
      <c r="I51" s="13"/>
      <c r="P51" s="5"/>
      <c r="Q51" s="5"/>
      <c r="Y51" s="13"/>
      <c r="Z51" s="13"/>
      <c r="AA51" s="13"/>
    </row>
    <row r="52" spans="5:27">
      <c r="E52" s="13"/>
      <c r="F52" s="13"/>
      <c r="G52" s="13"/>
      <c r="H52" s="13"/>
      <c r="I52" s="13"/>
      <c r="P52" s="6"/>
      <c r="Q52" s="5"/>
      <c r="Y52" s="13"/>
      <c r="Z52" s="13"/>
      <c r="AA52" s="13"/>
    </row>
    <row r="53" spans="5:27">
      <c r="E53" s="13"/>
      <c r="F53" s="13"/>
      <c r="G53" s="13"/>
      <c r="H53" s="13"/>
      <c r="I53" s="13"/>
      <c r="P53" s="7"/>
      <c r="Q53" s="5"/>
      <c r="Y53" s="13"/>
      <c r="Z53" s="13"/>
      <c r="AA53" s="13"/>
    </row>
    <row r="54" spans="5:27">
      <c r="E54" s="13"/>
      <c r="F54" s="13"/>
      <c r="G54" s="13"/>
      <c r="H54" s="13"/>
      <c r="I54" s="13"/>
      <c r="P54" s="7"/>
      <c r="Q54" s="5"/>
      <c r="Y54" s="13"/>
      <c r="Z54" s="13"/>
      <c r="AA54" s="13"/>
    </row>
    <row r="55" spans="5:27">
      <c r="E55" s="13"/>
      <c r="F55" s="13"/>
      <c r="G55" s="13"/>
      <c r="H55" s="13"/>
      <c r="I55" s="13"/>
      <c r="Q55" s="5"/>
      <c r="Y55" s="13"/>
      <c r="Z55" s="13"/>
      <c r="AA55" s="13"/>
    </row>
    <row r="56" spans="5:27">
      <c r="E56" s="13"/>
      <c r="F56" s="13"/>
      <c r="G56" s="13"/>
      <c r="H56" s="13"/>
      <c r="I56" s="13"/>
      <c r="P56" s="7"/>
      <c r="Q56" s="5"/>
      <c r="Y56" s="13"/>
      <c r="Z56" s="13"/>
      <c r="AA56" s="13"/>
    </row>
    <row r="57" spans="5:27">
      <c r="E57" s="13"/>
      <c r="F57" s="13"/>
      <c r="G57" s="13"/>
      <c r="H57" s="13"/>
      <c r="I57" s="13"/>
      <c r="P57" s="7"/>
      <c r="Q57" s="5"/>
      <c r="Y57" s="13"/>
      <c r="Z57" s="13"/>
      <c r="AA57" s="13"/>
    </row>
    <row r="58" spans="5:27">
      <c r="E58" s="13"/>
      <c r="F58" s="13"/>
      <c r="G58" s="13"/>
      <c r="H58" s="13"/>
      <c r="I58" s="13"/>
      <c r="P58" s="5"/>
      <c r="Q58" s="5"/>
      <c r="Y58" s="13"/>
      <c r="Z58" s="13"/>
      <c r="AA58" s="13"/>
    </row>
    <row r="59" spans="5:27">
      <c r="E59" s="13"/>
      <c r="F59" s="13"/>
      <c r="G59" s="13"/>
      <c r="H59" s="13"/>
      <c r="I59" s="13"/>
      <c r="P59" s="5"/>
      <c r="Q59" s="5"/>
      <c r="Y59" s="13"/>
      <c r="Z59" s="13"/>
      <c r="AA59" s="13"/>
    </row>
    <row r="60" spans="5:27">
      <c r="E60" s="13"/>
      <c r="F60" s="13"/>
      <c r="G60" s="13"/>
      <c r="H60" s="13"/>
      <c r="I60" s="13"/>
      <c r="P60" s="7"/>
      <c r="Q60" s="5"/>
      <c r="Y60" s="13"/>
      <c r="Z60" s="13"/>
      <c r="AA60" s="13"/>
    </row>
    <row r="61" spans="5:27">
      <c r="E61" s="13"/>
      <c r="F61" s="13"/>
      <c r="G61" s="13"/>
      <c r="H61" s="13"/>
      <c r="I61" s="13"/>
      <c r="P61" s="7"/>
      <c r="Q61" s="5"/>
      <c r="Y61" s="13"/>
      <c r="Z61" s="13"/>
      <c r="AA61" s="13"/>
    </row>
    <row r="62" spans="5:27">
      <c r="E62" s="13"/>
      <c r="F62" s="13"/>
      <c r="G62" s="13"/>
      <c r="H62" s="13"/>
      <c r="I62" s="13"/>
      <c r="P62" s="7"/>
      <c r="Q62" s="5"/>
      <c r="Y62" s="13"/>
      <c r="Z62" s="13"/>
      <c r="AA62" s="13"/>
    </row>
    <row r="63" spans="5:27">
      <c r="E63" s="13"/>
      <c r="F63" s="13"/>
      <c r="G63" s="13"/>
      <c r="H63" s="13"/>
      <c r="I63" s="13"/>
      <c r="P63" s="7"/>
      <c r="Q63" s="5"/>
      <c r="Y63" s="13"/>
      <c r="Z63" s="13"/>
      <c r="AA63" s="13"/>
    </row>
    <row r="64" spans="5:27">
      <c r="E64" s="13"/>
      <c r="F64" s="13"/>
      <c r="G64" s="13"/>
      <c r="H64" s="13"/>
      <c r="I64" s="13"/>
      <c r="P64" s="7"/>
      <c r="Q64" s="7"/>
      <c r="T64" s="5"/>
      <c r="Y64" s="13"/>
      <c r="Z64" s="13"/>
      <c r="AA64" s="13"/>
    </row>
    <row r="65" spans="5:27">
      <c r="E65" s="13"/>
      <c r="F65" s="13"/>
      <c r="G65" s="13"/>
      <c r="H65" s="13"/>
      <c r="I65" s="13"/>
      <c r="P65" s="7"/>
      <c r="Q65" s="7"/>
      <c r="T65" s="5"/>
      <c r="Y65" s="13"/>
      <c r="Z65" s="13"/>
      <c r="AA65" s="13"/>
    </row>
    <row r="66" spans="5:27">
      <c r="E66" s="13"/>
      <c r="F66" s="13"/>
      <c r="G66" s="13"/>
      <c r="H66" s="13"/>
      <c r="I66" s="13"/>
      <c r="Y66" s="13"/>
      <c r="Z66" s="13"/>
      <c r="AA66" s="13"/>
    </row>
    <row r="67" spans="5:27">
      <c r="E67" s="13"/>
      <c r="F67" s="13"/>
      <c r="G67" s="13"/>
      <c r="H67" s="13"/>
      <c r="I67" s="13"/>
      <c r="Y67" s="13"/>
      <c r="Z67" s="13"/>
      <c r="AA67" s="13"/>
    </row>
    <row r="68" spans="5:27">
      <c r="G68" s="13"/>
      <c r="H68" s="13"/>
    </row>
  </sheetData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9"/>
  <sheetViews>
    <sheetView workbookViewId="0">
      <selection activeCell="D19" sqref="D19"/>
    </sheetView>
  </sheetViews>
  <sheetFormatPr baseColWidth="10" defaultColWidth="8.83203125" defaultRowHeight="12" x14ac:dyDescent="0"/>
  <cols>
    <col min="2" max="2" width="21.5" customWidth="1"/>
    <col min="4" max="4" width="16.83203125" customWidth="1"/>
    <col min="7" max="8" width="11.83203125" customWidth="1"/>
    <col min="25" max="25" width="10.5" customWidth="1"/>
    <col min="26" max="26" width="11.5" customWidth="1"/>
  </cols>
  <sheetData>
    <row r="2" spans="1:27">
      <c r="D2" s="15" t="s">
        <v>112</v>
      </c>
    </row>
    <row r="3" spans="1:27">
      <c r="A3" s="15" t="s">
        <v>86</v>
      </c>
      <c r="B3" s="15" t="s">
        <v>0</v>
      </c>
      <c r="D3" s="15" t="s">
        <v>35</v>
      </c>
      <c r="E3" s="15" t="s">
        <v>36</v>
      </c>
      <c r="G3" s="15" t="s">
        <v>61</v>
      </c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Y3" s="15" t="s">
        <v>53</v>
      </c>
      <c r="Z3" s="15" t="s">
        <v>74</v>
      </c>
      <c r="AA3" s="15" t="s">
        <v>54</v>
      </c>
    </row>
    <row r="4" spans="1:27">
      <c r="D4" s="15"/>
      <c r="E4" s="15"/>
      <c r="Y4" s="15"/>
      <c r="Z4" s="15" t="s">
        <v>64</v>
      </c>
    </row>
    <row r="5" spans="1:27" s="29" customFormat="1">
      <c r="A5" s="29">
        <v>1</v>
      </c>
      <c r="B5" s="29" t="s">
        <v>4</v>
      </c>
      <c r="D5" s="84" t="s">
        <v>91</v>
      </c>
      <c r="E5" s="84" t="s">
        <v>91</v>
      </c>
      <c r="G5" s="29">
        <v>1</v>
      </c>
      <c r="I5" s="29">
        <v>0</v>
      </c>
      <c r="J5" s="29">
        <v>0</v>
      </c>
      <c r="K5" s="29">
        <v>1</v>
      </c>
      <c r="L5" s="29">
        <v>0</v>
      </c>
      <c r="M5" s="29">
        <v>0</v>
      </c>
      <c r="N5" s="29">
        <v>1</v>
      </c>
      <c r="O5" s="29">
        <v>1</v>
      </c>
      <c r="P5" s="29">
        <v>1</v>
      </c>
      <c r="Q5" s="29">
        <v>1</v>
      </c>
      <c r="R5" s="29">
        <v>0</v>
      </c>
      <c r="S5" s="29">
        <v>0</v>
      </c>
      <c r="T5" s="29">
        <v>1</v>
      </c>
      <c r="U5" s="29">
        <v>1</v>
      </c>
      <c r="V5" s="29">
        <v>0</v>
      </c>
      <c r="W5" s="29">
        <v>0</v>
      </c>
      <c r="Y5" s="14">
        <f>IF(I5=1,1,0)</f>
        <v>0</v>
      </c>
      <c r="Z5" s="14">
        <f t="shared" ref="Z5:Z19" si="0">SUM(I5:W5)-Y5</f>
        <v>7</v>
      </c>
      <c r="AA5" s="7">
        <f>IF(Z5=0,1,0)</f>
        <v>0</v>
      </c>
    </row>
    <row r="6" spans="1:27" s="29" customFormat="1">
      <c r="A6" s="29">
        <v>2</v>
      </c>
      <c r="B6" s="29" t="s">
        <v>5</v>
      </c>
      <c r="D6" s="84" t="s">
        <v>91</v>
      </c>
      <c r="E6" s="84" t="s">
        <v>91</v>
      </c>
      <c r="G6" s="29">
        <v>2</v>
      </c>
      <c r="I6" s="29">
        <v>0</v>
      </c>
      <c r="J6" s="29">
        <v>0</v>
      </c>
      <c r="K6" s="29">
        <v>1</v>
      </c>
      <c r="L6" s="29">
        <v>0</v>
      </c>
      <c r="M6" s="29">
        <v>0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1</v>
      </c>
      <c r="V6" s="29">
        <v>0</v>
      </c>
      <c r="W6" s="29">
        <v>1</v>
      </c>
      <c r="Y6" s="14">
        <f>IF(J6=1,1,0)</f>
        <v>0</v>
      </c>
      <c r="Z6" s="14">
        <f t="shared" si="0"/>
        <v>10</v>
      </c>
      <c r="AA6" s="7">
        <f t="shared" ref="AA6:AA19" si="1">IF(Z6=0,1,0)</f>
        <v>0</v>
      </c>
    </row>
    <row r="7" spans="1:27" s="29" customFormat="1">
      <c r="A7" s="29">
        <v>3</v>
      </c>
      <c r="B7" s="29" t="s">
        <v>6</v>
      </c>
      <c r="D7" s="84" t="s">
        <v>91</v>
      </c>
      <c r="E7" s="84" t="s">
        <v>91</v>
      </c>
      <c r="G7" s="29">
        <v>3</v>
      </c>
      <c r="I7" s="29">
        <v>0</v>
      </c>
      <c r="J7" s="29">
        <v>0</v>
      </c>
      <c r="K7" s="29">
        <v>1</v>
      </c>
      <c r="L7" s="29">
        <v>0</v>
      </c>
      <c r="M7" s="29">
        <v>0</v>
      </c>
      <c r="N7" s="29">
        <v>1</v>
      </c>
      <c r="O7" s="29">
        <v>1</v>
      </c>
      <c r="P7" s="29">
        <v>1</v>
      </c>
      <c r="Q7" s="29">
        <v>1</v>
      </c>
      <c r="R7" s="29">
        <v>0</v>
      </c>
      <c r="S7" s="29">
        <v>0</v>
      </c>
      <c r="T7" s="29">
        <v>1</v>
      </c>
      <c r="U7" s="29">
        <v>1</v>
      </c>
      <c r="V7" s="29">
        <v>0</v>
      </c>
      <c r="W7" s="29">
        <v>0</v>
      </c>
      <c r="Y7" s="14">
        <f>IF(K7=1,1,0)</f>
        <v>1</v>
      </c>
      <c r="Z7" s="14">
        <f t="shared" si="0"/>
        <v>6</v>
      </c>
      <c r="AA7" s="7">
        <f t="shared" si="1"/>
        <v>0</v>
      </c>
    </row>
    <row r="8" spans="1:27" s="29" customFormat="1">
      <c r="A8" s="29">
        <v>4</v>
      </c>
      <c r="B8" s="29" t="s">
        <v>8</v>
      </c>
      <c r="D8" s="84" t="s">
        <v>91</v>
      </c>
      <c r="E8" s="84" t="s">
        <v>91</v>
      </c>
      <c r="G8" s="29">
        <v>4</v>
      </c>
      <c r="I8" s="29">
        <v>0</v>
      </c>
      <c r="J8" s="29">
        <v>0</v>
      </c>
      <c r="K8" s="29">
        <v>1</v>
      </c>
      <c r="L8" s="29">
        <v>0</v>
      </c>
      <c r="M8" s="29">
        <v>0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0</v>
      </c>
      <c r="W8" s="29">
        <v>0</v>
      </c>
      <c r="Y8" s="14">
        <f>IF(L8=1,1,0)</f>
        <v>0</v>
      </c>
      <c r="Z8" s="14">
        <f t="shared" si="0"/>
        <v>9</v>
      </c>
      <c r="AA8" s="7">
        <f t="shared" si="1"/>
        <v>0</v>
      </c>
    </row>
    <row r="9" spans="1:27" s="29" customFormat="1">
      <c r="A9" s="29">
        <v>5</v>
      </c>
      <c r="B9" s="66" t="s">
        <v>90</v>
      </c>
      <c r="D9" s="84" t="s">
        <v>91</v>
      </c>
      <c r="E9" s="84" t="s">
        <v>91</v>
      </c>
      <c r="G9" s="29">
        <v>5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1</v>
      </c>
      <c r="W9" s="29">
        <v>1</v>
      </c>
      <c r="Y9" s="14">
        <f>IF(M9=1,1,0)</f>
        <v>0</v>
      </c>
      <c r="Z9" s="14">
        <f t="shared" si="0"/>
        <v>2</v>
      </c>
      <c r="AA9" s="7">
        <f t="shared" si="1"/>
        <v>0</v>
      </c>
    </row>
    <row r="10" spans="1:27" s="29" customFormat="1">
      <c r="A10" s="29">
        <v>6</v>
      </c>
      <c r="B10" s="66" t="s">
        <v>73</v>
      </c>
      <c r="D10" s="84" t="s">
        <v>91</v>
      </c>
      <c r="E10" s="84" t="s">
        <v>91</v>
      </c>
      <c r="G10" s="29">
        <v>6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Y10" s="14">
        <f>IF(N10=1,1,0)</f>
        <v>0</v>
      </c>
      <c r="Z10" s="14">
        <f t="shared" si="0"/>
        <v>0</v>
      </c>
      <c r="AA10" s="7">
        <f t="shared" si="1"/>
        <v>1</v>
      </c>
    </row>
    <row r="11" spans="1:27" s="29" customFormat="1">
      <c r="A11" s="29">
        <v>7</v>
      </c>
      <c r="B11" s="74" t="s">
        <v>77</v>
      </c>
      <c r="D11" s="84" t="s">
        <v>91</v>
      </c>
      <c r="E11" s="84" t="s">
        <v>91</v>
      </c>
      <c r="G11" s="29">
        <v>7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1</v>
      </c>
      <c r="W11" s="29">
        <v>1</v>
      </c>
      <c r="Y11" s="14">
        <f>IF(O11=1,1,0)</f>
        <v>0</v>
      </c>
      <c r="Z11" s="14">
        <f t="shared" si="0"/>
        <v>2</v>
      </c>
      <c r="AA11" s="7">
        <f t="shared" si="1"/>
        <v>0</v>
      </c>
    </row>
    <row r="12" spans="1:27" s="29" customFormat="1">
      <c r="A12" s="29">
        <v>8</v>
      </c>
      <c r="B12" s="74" t="s">
        <v>78</v>
      </c>
      <c r="D12" s="84" t="s">
        <v>91</v>
      </c>
      <c r="E12" s="84" t="s">
        <v>91</v>
      </c>
      <c r="G12" s="29">
        <v>8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1</v>
      </c>
      <c r="W12" s="29">
        <v>1</v>
      </c>
      <c r="Y12" s="14">
        <f>IF(P12=1,1,0)</f>
        <v>0</v>
      </c>
      <c r="Z12" s="14">
        <f t="shared" si="0"/>
        <v>2</v>
      </c>
      <c r="AA12" s="7">
        <f t="shared" si="1"/>
        <v>0</v>
      </c>
    </row>
    <row r="13" spans="1:27" s="29" customFormat="1">
      <c r="A13" s="29">
        <v>9</v>
      </c>
      <c r="B13" s="29" t="s">
        <v>114</v>
      </c>
      <c r="D13" s="29" t="s">
        <v>134</v>
      </c>
      <c r="E13" s="25" t="s">
        <v>91</v>
      </c>
      <c r="G13" s="29">
        <v>9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1</v>
      </c>
      <c r="W13" s="29">
        <v>1</v>
      </c>
      <c r="Y13" s="14">
        <f>IF(Q13=1,1,0)</f>
        <v>0</v>
      </c>
      <c r="Z13" s="14">
        <f t="shared" si="0"/>
        <v>2</v>
      </c>
      <c r="AA13" s="7">
        <f t="shared" si="1"/>
        <v>0</v>
      </c>
    </row>
    <row r="14" spans="1:27" s="29" customFormat="1">
      <c r="A14" s="29">
        <v>10</v>
      </c>
      <c r="B14" s="57" t="s">
        <v>75</v>
      </c>
      <c r="D14" s="29" t="s">
        <v>91</v>
      </c>
      <c r="E14" s="25" t="s">
        <v>91</v>
      </c>
      <c r="G14" s="29">
        <v>10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1</v>
      </c>
      <c r="V14" s="29">
        <v>0</v>
      </c>
      <c r="W14" s="29">
        <v>0</v>
      </c>
      <c r="Y14" s="14">
        <f>IF(R14=1,1,0)</f>
        <v>0</v>
      </c>
      <c r="Z14" s="14">
        <f t="shared" si="0"/>
        <v>1</v>
      </c>
      <c r="AA14" s="7">
        <f t="shared" si="1"/>
        <v>0</v>
      </c>
    </row>
    <row r="15" spans="1:27" s="29" customFormat="1">
      <c r="A15" s="29">
        <v>11</v>
      </c>
      <c r="B15" s="3" t="s">
        <v>58</v>
      </c>
      <c r="D15" s="29" t="s">
        <v>91</v>
      </c>
      <c r="E15" s="25" t="s">
        <v>91</v>
      </c>
      <c r="G15" s="29">
        <v>11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1</v>
      </c>
      <c r="V15" s="29">
        <v>0</v>
      </c>
      <c r="W15" s="29">
        <v>0</v>
      </c>
      <c r="Y15" s="14">
        <f>IF(S15=1,1,0)</f>
        <v>0</v>
      </c>
      <c r="Z15" s="14">
        <f t="shared" si="0"/>
        <v>1</v>
      </c>
      <c r="AA15" s="7">
        <f t="shared" si="1"/>
        <v>0</v>
      </c>
    </row>
    <row r="16" spans="1:27" s="29" customFormat="1">
      <c r="A16" s="29">
        <v>12</v>
      </c>
      <c r="B16" s="29" t="s">
        <v>2</v>
      </c>
      <c r="D16" s="29" t="s">
        <v>91</v>
      </c>
      <c r="E16" s="25" t="s">
        <v>91</v>
      </c>
      <c r="G16" s="29">
        <v>12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1</v>
      </c>
      <c r="V16" s="29">
        <v>1</v>
      </c>
      <c r="W16" s="29">
        <v>1</v>
      </c>
      <c r="Y16" s="14">
        <f>IF(T16=1,1,0)</f>
        <v>0</v>
      </c>
      <c r="Z16" s="14">
        <f t="shared" si="0"/>
        <v>3</v>
      </c>
      <c r="AA16" s="7">
        <f t="shared" si="1"/>
        <v>0</v>
      </c>
    </row>
    <row r="17" spans="1:27" s="29" customFormat="1">
      <c r="A17" s="29">
        <v>13</v>
      </c>
      <c r="B17" s="29" t="s">
        <v>7</v>
      </c>
      <c r="D17" s="29" t="s">
        <v>91</v>
      </c>
      <c r="E17" s="25" t="s">
        <v>91</v>
      </c>
      <c r="G17" s="29">
        <v>13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1</v>
      </c>
      <c r="V17" s="29">
        <v>1</v>
      </c>
      <c r="W17" s="29">
        <v>1</v>
      </c>
      <c r="Y17" s="14">
        <f>IF(U17=1,1,0)</f>
        <v>1</v>
      </c>
      <c r="Z17" s="14">
        <f t="shared" si="0"/>
        <v>2</v>
      </c>
      <c r="AA17" s="7">
        <f t="shared" si="1"/>
        <v>0</v>
      </c>
    </row>
    <row r="18" spans="1:27" s="29" customFormat="1">
      <c r="A18" s="29">
        <v>14</v>
      </c>
      <c r="B18" s="29" t="s">
        <v>9</v>
      </c>
      <c r="D18" s="2" t="s">
        <v>135</v>
      </c>
      <c r="E18" s="25" t="s">
        <v>91</v>
      </c>
      <c r="G18" s="29">
        <v>14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1</v>
      </c>
      <c r="W18" s="29">
        <v>1</v>
      </c>
      <c r="Y18" s="14">
        <f>IF(V18=1,1,0)</f>
        <v>1</v>
      </c>
      <c r="Z18" s="14">
        <f t="shared" si="0"/>
        <v>1</v>
      </c>
      <c r="AA18" s="7">
        <f t="shared" si="1"/>
        <v>0</v>
      </c>
    </row>
    <row r="19" spans="1:27" s="30" customFormat="1">
      <c r="A19" s="30">
        <v>15</v>
      </c>
      <c r="B19" s="30" t="s">
        <v>118</v>
      </c>
      <c r="D19" s="2" t="s">
        <v>135</v>
      </c>
      <c r="E19" s="25" t="s">
        <v>91</v>
      </c>
      <c r="G19" s="3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1</v>
      </c>
      <c r="Y19" s="14">
        <f>IF(W19=1,1,0)</f>
        <v>1</v>
      </c>
      <c r="Z19" s="14">
        <f t="shared" si="0"/>
        <v>0</v>
      </c>
      <c r="AA19" s="7">
        <f t="shared" si="1"/>
        <v>1</v>
      </c>
    </row>
    <row r="21" spans="1:27">
      <c r="E21" s="13"/>
      <c r="H21" s="15" t="s">
        <v>62</v>
      </c>
      <c r="I21">
        <f>SUM(I5:I19)</f>
        <v>0</v>
      </c>
      <c r="J21">
        <f t="shared" ref="J21:W21" si="2">SUM(J5:J19)</f>
        <v>0</v>
      </c>
      <c r="K21">
        <f t="shared" si="2"/>
        <v>4</v>
      </c>
      <c r="L21">
        <f t="shared" si="2"/>
        <v>0</v>
      </c>
      <c r="M21">
        <f t="shared" si="2"/>
        <v>0</v>
      </c>
      <c r="N21">
        <f t="shared" si="2"/>
        <v>4</v>
      </c>
      <c r="O21">
        <f t="shared" si="2"/>
        <v>4</v>
      </c>
      <c r="P21">
        <f t="shared" si="2"/>
        <v>4</v>
      </c>
      <c r="Q21">
        <f t="shared" si="2"/>
        <v>4</v>
      </c>
      <c r="R21">
        <f t="shared" si="2"/>
        <v>2</v>
      </c>
      <c r="S21">
        <f t="shared" si="2"/>
        <v>2</v>
      </c>
      <c r="T21">
        <f t="shared" si="2"/>
        <v>4</v>
      </c>
      <c r="U21">
        <f t="shared" si="2"/>
        <v>8</v>
      </c>
      <c r="V21">
        <f t="shared" si="2"/>
        <v>7</v>
      </c>
      <c r="W21">
        <f t="shared" si="2"/>
        <v>9</v>
      </c>
    </row>
    <row r="22" spans="1:27">
      <c r="B22" s="73" t="s">
        <v>92</v>
      </c>
      <c r="C22" s="81"/>
      <c r="D22" s="79"/>
      <c r="E22" s="5"/>
      <c r="F22" s="3"/>
      <c r="Y22" s="3"/>
      <c r="Z22" s="3"/>
      <c r="AA22" s="3"/>
    </row>
    <row r="23" spans="1:27">
      <c r="B23" s="17" t="s">
        <v>37</v>
      </c>
      <c r="C23" s="24">
        <f>COUNTIF(I5:W19,1)</f>
        <v>52</v>
      </c>
      <c r="D23" s="16"/>
      <c r="E23" s="5"/>
      <c r="F23" s="28"/>
      <c r="Y23" s="28"/>
      <c r="Z23" s="28"/>
      <c r="AA23" s="28"/>
    </row>
    <row r="24" spans="1:27">
      <c r="B24" s="17" t="s">
        <v>38</v>
      </c>
      <c r="C24" s="3">
        <f>COUNT(A5:A19)</f>
        <v>15</v>
      </c>
      <c r="D24" s="16"/>
      <c r="F24" s="3"/>
      <c r="Y24" s="3"/>
      <c r="Z24" s="3"/>
      <c r="AA24" s="3"/>
    </row>
    <row r="25" spans="1:27">
      <c r="B25" s="17" t="s">
        <v>39</v>
      </c>
      <c r="C25" s="77">
        <f>C23/(C24*(C24))</f>
        <v>0.2311111111111111</v>
      </c>
      <c r="D25" s="16"/>
      <c r="E25" s="7"/>
      <c r="F25" s="31"/>
      <c r="Y25" s="31"/>
      <c r="Z25" s="31"/>
      <c r="AA25" s="31"/>
    </row>
    <row r="26" spans="1:27">
      <c r="B26" s="62" t="s">
        <v>94</v>
      </c>
      <c r="C26" s="77">
        <f>C24*C25</f>
        <v>3.4666666666666663</v>
      </c>
      <c r="D26" s="85"/>
      <c r="E26" s="7"/>
      <c r="F26" s="31"/>
      <c r="Y26" s="31"/>
      <c r="Z26" s="31"/>
      <c r="AA26" s="31"/>
    </row>
    <row r="27" spans="1:27">
      <c r="B27" s="80"/>
      <c r="C27" s="3"/>
      <c r="D27" s="16"/>
      <c r="E27" s="7"/>
      <c r="F27" s="31"/>
      <c r="Y27" s="31"/>
      <c r="Z27" s="31"/>
      <c r="AA27" s="31"/>
    </row>
    <row r="28" spans="1:27">
      <c r="B28" s="62" t="s">
        <v>55</v>
      </c>
      <c r="C28" s="60">
        <f>COUNTIF(I21:W21,"=0")</f>
        <v>4</v>
      </c>
      <c r="D28" s="63">
        <f>C28/C$24</f>
        <v>0.26666666666666666</v>
      </c>
      <c r="E28" s="7"/>
      <c r="F28" s="31"/>
      <c r="Y28" s="31"/>
      <c r="Z28" s="31"/>
      <c r="AA28" s="31"/>
    </row>
    <row r="29" spans="1:27">
      <c r="B29" s="62" t="s">
        <v>56</v>
      </c>
      <c r="C29" s="60">
        <f>SUM(AA5:AA19)</f>
        <v>2</v>
      </c>
      <c r="D29" s="63">
        <f>C29/C$24</f>
        <v>0.13333333333333333</v>
      </c>
      <c r="E29" s="7"/>
      <c r="F29" s="31"/>
      <c r="Y29" s="31"/>
      <c r="Z29" s="31"/>
      <c r="AA29" s="31"/>
    </row>
    <row r="30" spans="1:27">
      <c r="B30" s="64" t="s">
        <v>57</v>
      </c>
      <c r="C30" s="61">
        <f>C24-SUM(C28:C29)</f>
        <v>9</v>
      </c>
      <c r="D30" s="65">
        <f>C30/C$24</f>
        <v>0.6</v>
      </c>
      <c r="E30" s="7"/>
      <c r="F30" s="31"/>
      <c r="Y30" s="31"/>
      <c r="Z30" s="31"/>
      <c r="AA30" s="31"/>
    </row>
    <row r="31" spans="1:27">
      <c r="E31" s="7"/>
      <c r="F31" s="31"/>
      <c r="Y31" s="31"/>
      <c r="Z31" s="31"/>
      <c r="AA31" s="31"/>
    </row>
    <row r="32" spans="1:27">
      <c r="E32" s="7"/>
      <c r="F32" s="31"/>
      <c r="Y32" s="31"/>
      <c r="Z32" s="31"/>
      <c r="AA32" s="31"/>
    </row>
    <row r="33" spans="5:27">
      <c r="E33" s="7"/>
      <c r="F33" s="31"/>
      <c r="Y33" s="31"/>
      <c r="Z33" s="31"/>
      <c r="AA33" s="31"/>
    </row>
    <row r="34" spans="5:27">
      <c r="E34" s="5"/>
      <c r="F34" s="32"/>
      <c r="Y34" s="32"/>
      <c r="Z34" s="32"/>
      <c r="AA34" s="32"/>
    </row>
    <row r="35" spans="5:27">
      <c r="E35" s="5"/>
      <c r="F35" s="31"/>
      <c r="Y35" s="31"/>
      <c r="Z35" s="31"/>
      <c r="AA35" s="31"/>
    </row>
    <row r="36" spans="5:27">
      <c r="E36" s="5"/>
      <c r="F36" s="31"/>
      <c r="Y36" s="32"/>
      <c r="Z36" s="32"/>
      <c r="AA36" s="32"/>
    </row>
    <row r="37" spans="5:27">
      <c r="E37" s="13"/>
    </row>
    <row r="38" spans="5:27">
      <c r="E38" s="13"/>
    </row>
    <row r="39" spans="5:27">
      <c r="E39" s="13"/>
    </row>
    <row r="40" spans="5:27">
      <c r="E40" s="13"/>
    </row>
    <row r="41" spans="5:27">
      <c r="E41" s="13"/>
    </row>
    <row r="42" spans="5:27">
      <c r="E42" s="13"/>
    </row>
    <row r="43" spans="5:27">
      <c r="E43" s="13"/>
    </row>
    <row r="44" spans="5:27">
      <c r="E44" s="13"/>
    </row>
    <row r="45" spans="5:27">
      <c r="E45" s="13"/>
    </row>
    <row r="46" spans="5:27">
      <c r="E46" s="13"/>
    </row>
    <row r="47" spans="5:27">
      <c r="E47" s="13"/>
    </row>
    <row r="48" spans="5:27">
      <c r="E48" s="13"/>
    </row>
    <row r="49" spans="5:5">
      <c r="E49" s="13"/>
    </row>
    <row r="50" spans="5:5">
      <c r="E50" s="13"/>
    </row>
    <row r="51" spans="5:5">
      <c r="E51" s="13"/>
    </row>
    <row r="52" spans="5:5">
      <c r="E52" s="13"/>
    </row>
    <row r="53" spans="5:5">
      <c r="E53" s="13"/>
    </row>
    <row r="54" spans="5:5">
      <c r="E54" s="13"/>
    </row>
    <row r="55" spans="5:5">
      <c r="E55" s="13"/>
    </row>
    <row r="56" spans="5:5">
      <c r="E56" s="13"/>
    </row>
    <row r="57" spans="5:5">
      <c r="E57" s="13"/>
    </row>
    <row r="60" spans="5:5">
      <c r="E60" s="13"/>
    </row>
    <row r="61" spans="5:5">
      <c r="E61" s="13"/>
    </row>
    <row r="62" spans="5:5">
      <c r="E62" s="13"/>
    </row>
    <row r="63" spans="5:5">
      <c r="E63" s="13"/>
    </row>
    <row r="64" spans="5:5">
      <c r="E64" s="13"/>
    </row>
    <row r="65" spans="5:5">
      <c r="E65" s="13"/>
    </row>
    <row r="66" spans="5:5">
      <c r="E66" s="13"/>
    </row>
    <row r="67" spans="5:5">
      <c r="E67" s="13"/>
    </row>
    <row r="68" spans="5:5">
      <c r="E68" s="13"/>
    </row>
    <row r="69" spans="5:5">
      <c r="E69" s="13"/>
    </row>
  </sheetData>
  <phoneticPr fontId="2" type="noConversion"/>
  <pageMargins left="0.75" right="0.75" top="1" bottom="1" header="0.5" footer="0.5"/>
  <pageSetup paperSize="9" orientation="portrait" horizont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9"/>
  <sheetViews>
    <sheetView workbookViewId="0">
      <selection activeCell="D18" sqref="D18"/>
    </sheetView>
  </sheetViews>
  <sheetFormatPr baseColWidth="10" defaultColWidth="8.83203125" defaultRowHeight="12" x14ac:dyDescent="0"/>
  <cols>
    <col min="2" max="2" width="22" customWidth="1"/>
    <col min="4" max="4" width="10.5" customWidth="1"/>
    <col min="7" max="7" width="7.1640625" customWidth="1"/>
    <col min="8" max="8" width="11.83203125" customWidth="1"/>
    <col min="24" max="24" width="9.6640625" customWidth="1"/>
    <col min="25" max="25" width="11.5" customWidth="1"/>
  </cols>
  <sheetData>
    <row r="2" spans="1:26">
      <c r="D2" s="15" t="s">
        <v>112</v>
      </c>
    </row>
    <row r="3" spans="1:26">
      <c r="A3" s="15" t="s">
        <v>86</v>
      </c>
      <c r="B3" s="15" t="s">
        <v>0</v>
      </c>
      <c r="D3" s="15" t="s">
        <v>35</v>
      </c>
      <c r="E3" s="15" t="s">
        <v>36</v>
      </c>
      <c r="G3" s="15" t="s">
        <v>61</v>
      </c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X3" s="15" t="s">
        <v>53</v>
      </c>
      <c r="Y3" s="15" t="s">
        <v>74</v>
      </c>
      <c r="Z3" s="15" t="s">
        <v>54</v>
      </c>
    </row>
    <row r="4" spans="1:26">
      <c r="D4" s="15"/>
      <c r="E4" s="15"/>
      <c r="X4" s="15"/>
      <c r="Y4" s="15" t="s">
        <v>64</v>
      </c>
    </row>
    <row r="5" spans="1:26" s="30" customFormat="1">
      <c r="A5" s="30">
        <v>1</v>
      </c>
      <c r="B5" s="7" t="s">
        <v>4</v>
      </c>
      <c r="C5" s="7"/>
      <c r="D5" s="29" t="s">
        <v>91</v>
      </c>
      <c r="E5" s="29" t="s">
        <v>91</v>
      </c>
      <c r="G5" s="30">
        <v>1</v>
      </c>
      <c r="I5" s="30">
        <v>0</v>
      </c>
      <c r="J5" s="30">
        <v>0</v>
      </c>
      <c r="K5" s="30">
        <v>1</v>
      </c>
      <c r="L5" s="30">
        <v>0</v>
      </c>
      <c r="M5" s="30">
        <v>1</v>
      </c>
      <c r="N5" s="30">
        <v>1</v>
      </c>
      <c r="O5" s="30">
        <v>1</v>
      </c>
      <c r="P5" s="30">
        <v>1</v>
      </c>
      <c r="Q5" s="30">
        <v>0</v>
      </c>
      <c r="R5" s="30">
        <v>0</v>
      </c>
      <c r="S5" s="30">
        <v>1</v>
      </c>
      <c r="T5" s="30">
        <v>1</v>
      </c>
      <c r="U5" s="30">
        <v>0</v>
      </c>
      <c r="V5" s="30">
        <v>0</v>
      </c>
      <c r="X5" s="14">
        <f>IF(I5=1,1,0)</f>
        <v>0</v>
      </c>
      <c r="Y5" s="14">
        <f t="shared" ref="Y5:Y18" si="0">SUM(I5:V5)-X5</f>
        <v>7</v>
      </c>
      <c r="Z5" s="7">
        <f>IF(Y5=0,1,0)</f>
        <v>0</v>
      </c>
    </row>
    <row r="6" spans="1:26" s="29" customFormat="1">
      <c r="A6" s="29">
        <v>2</v>
      </c>
      <c r="B6" s="29" t="s">
        <v>5</v>
      </c>
      <c r="D6" s="29" t="s">
        <v>91</v>
      </c>
      <c r="E6" s="29" t="s">
        <v>91</v>
      </c>
      <c r="G6" s="29">
        <v>2</v>
      </c>
      <c r="I6" s="29">
        <v>0</v>
      </c>
      <c r="J6" s="29">
        <v>0</v>
      </c>
      <c r="K6" s="29">
        <v>1</v>
      </c>
      <c r="L6" s="29">
        <v>0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0</v>
      </c>
      <c r="V6" s="29">
        <v>1</v>
      </c>
      <c r="X6" s="14">
        <f>IF(J6=1,1,0)</f>
        <v>0</v>
      </c>
      <c r="Y6" s="14">
        <f t="shared" si="0"/>
        <v>10</v>
      </c>
      <c r="Z6" s="7">
        <f t="shared" ref="Z6:Z18" si="1">IF(Y6=0,1,0)</f>
        <v>0</v>
      </c>
    </row>
    <row r="7" spans="1:26" s="29" customFormat="1">
      <c r="A7" s="29">
        <v>3</v>
      </c>
      <c r="B7" s="29" t="s">
        <v>6</v>
      </c>
      <c r="D7" s="29" t="s">
        <v>91</v>
      </c>
      <c r="E7" s="29" t="s">
        <v>91</v>
      </c>
      <c r="G7" s="29">
        <v>3</v>
      </c>
      <c r="I7" s="29">
        <v>0</v>
      </c>
      <c r="J7" s="29">
        <v>0</v>
      </c>
      <c r="K7" s="29">
        <v>1</v>
      </c>
      <c r="L7" s="29">
        <v>0</v>
      </c>
      <c r="M7" s="29">
        <v>1</v>
      </c>
      <c r="N7" s="29">
        <v>1</v>
      </c>
      <c r="O7" s="29">
        <v>1</v>
      </c>
      <c r="P7" s="29">
        <v>1</v>
      </c>
      <c r="Q7" s="29">
        <v>0</v>
      </c>
      <c r="R7" s="29">
        <v>0</v>
      </c>
      <c r="S7" s="29">
        <v>1</v>
      </c>
      <c r="T7" s="29">
        <v>1</v>
      </c>
      <c r="U7" s="29">
        <v>0</v>
      </c>
      <c r="V7" s="29">
        <v>0</v>
      </c>
      <c r="X7" s="14">
        <f>IF(K7=1,1,0)</f>
        <v>1</v>
      </c>
      <c r="Y7" s="14">
        <f t="shared" si="0"/>
        <v>6</v>
      </c>
      <c r="Z7" s="7">
        <f t="shared" si="1"/>
        <v>0</v>
      </c>
    </row>
    <row r="8" spans="1:26" s="29" customFormat="1">
      <c r="A8" s="29">
        <v>4</v>
      </c>
      <c r="B8" s="66" t="s">
        <v>90</v>
      </c>
      <c r="D8" s="29" t="s">
        <v>91</v>
      </c>
      <c r="E8" s="29" t="s">
        <v>91</v>
      </c>
      <c r="G8" s="29">
        <v>4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1</v>
      </c>
      <c r="V8" s="29">
        <v>1</v>
      </c>
      <c r="X8" s="14">
        <f>IF(L8=1,1,0)</f>
        <v>0</v>
      </c>
      <c r="Y8" s="14">
        <f t="shared" si="0"/>
        <v>2</v>
      </c>
      <c r="Z8" s="7">
        <f t="shared" si="1"/>
        <v>0</v>
      </c>
    </row>
    <row r="9" spans="1:26" s="29" customFormat="1">
      <c r="A9" s="29">
        <v>5</v>
      </c>
      <c r="B9" s="66" t="s">
        <v>73</v>
      </c>
      <c r="D9" s="29" t="s">
        <v>91</v>
      </c>
      <c r="E9" s="29" t="s">
        <v>91</v>
      </c>
      <c r="G9" s="29">
        <v>5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X9" s="14">
        <f>IF(M9=1,1,0)</f>
        <v>0</v>
      </c>
      <c r="Y9" s="14">
        <f t="shared" si="0"/>
        <v>0</v>
      </c>
      <c r="Z9" s="7">
        <f t="shared" si="1"/>
        <v>1</v>
      </c>
    </row>
    <row r="10" spans="1:26" s="29" customFormat="1">
      <c r="A10" s="29">
        <v>6</v>
      </c>
      <c r="B10" s="57" t="s">
        <v>77</v>
      </c>
      <c r="D10" s="29" t="s">
        <v>91</v>
      </c>
      <c r="E10" s="29" t="s">
        <v>91</v>
      </c>
      <c r="G10" s="29">
        <v>6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1</v>
      </c>
      <c r="V10" s="29">
        <v>1</v>
      </c>
      <c r="X10" s="14">
        <f>IF(N10=1,1,0)</f>
        <v>0</v>
      </c>
      <c r="Y10" s="14">
        <f t="shared" si="0"/>
        <v>2</v>
      </c>
      <c r="Z10" s="7">
        <f t="shared" si="1"/>
        <v>0</v>
      </c>
    </row>
    <row r="11" spans="1:26" s="29" customFormat="1">
      <c r="A11" s="29">
        <v>7</v>
      </c>
      <c r="B11" s="29" t="s">
        <v>3</v>
      </c>
      <c r="D11" s="29" t="s">
        <v>91</v>
      </c>
      <c r="E11" s="29" t="s">
        <v>91</v>
      </c>
      <c r="G11" s="29">
        <v>7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1</v>
      </c>
      <c r="U11" s="29">
        <v>0</v>
      </c>
      <c r="V11" s="29">
        <v>0</v>
      </c>
      <c r="X11" s="14">
        <f>IF(O11=1,1,0)</f>
        <v>0</v>
      </c>
      <c r="Y11" s="14">
        <f t="shared" si="0"/>
        <v>1</v>
      </c>
      <c r="Z11" s="7">
        <f t="shared" si="1"/>
        <v>0</v>
      </c>
    </row>
    <row r="12" spans="1:26" s="29" customFormat="1">
      <c r="A12" s="29">
        <v>8</v>
      </c>
      <c r="B12" s="29" t="s">
        <v>116</v>
      </c>
      <c r="D12" s="29" t="s">
        <v>91</v>
      </c>
      <c r="E12" s="29" t="s">
        <v>91</v>
      </c>
      <c r="G12" s="29">
        <v>8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1</v>
      </c>
      <c r="U12" s="29">
        <v>1</v>
      </c>
      <c r="V12" s="29">
        <v>1</v>
      </c>
      <c r="X12" s="14">
        <f>IF(P12=1,1,0)</f>
        <v>0</v>
      </c>
      <c r="Y12" s="14">
        <f t="shared" si="0"/>
        <v>3</v>
      </c>
      <c r="Z12" s="7">
        <f t="shared" si="1"/>
        <v>0</v>
      </c>
    </row>
    <row r="13" spans="1:26" s="29" customFormat="1">
      <c r="A13" s="29">
        <v>9</v>
      </c>
      <c r="B13" s="3" t="s">
        <v>58</v>
      </c>
      <c r="D13" s="29" t="s">
        <v>91</v>
      </c>
      <c r="E13" s="29" t="s">
        <v>91</v>
      </c>
      <c r="G13" s="29">
        <v>9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</v>
      </c>
      <c r="U13" s="29">
        <v>0</v>
      </c>
      <c r="V13" s="29">
        <v>0</v>
      </c>
      <c r="X13" s="14">
        <f>IF(Q13=1,1,0)</f>
        <v>0</v>
      </c>
      <c r="Y13" s="14">
        <f t="shared" si="0"/>
        <v>1</v>
      </c>
      <c r="Z13" s="7">
        <f t="shared" si="1"/>
        <v>0</v>
      </c>
    </row>
    <row r="14" spans="1:26" s="29" customFormat="1">
      <c r="A14" s="29">
        <v>10</v>
      </c>
      <c r="B14" s="29" t="s">
        <v>1</v>
      </c>
      <c r="D14" s="29" t="s">
        <v>91</v>
      </c>
      <c r="E14" s="29" t="s">
        <v>91</v>
      </c>
      <c r="G14" s="29">
        <v>10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1</v>
      </c>
      <c r="U14" s="29">
        <v>0</v>
      </c>
      <c r="V14" s="29">
        <v>0</v>
      </c>
      <c r="X14" s="14">
        <f>IF(R14=1,1,0)</f>
        <v>0</v>
      </c>
      <c r="Y14" s="14">
        <f t="shared" si="0"/>
        <v>1</v>
      </c>
      <c r="Z14" s="7">
        <f t="shared" si="1"/>
        <v>0</v>
      </c>
    </row>
    <row r="15" spans="1:26" s="29" customFormat="1">
      <c r="A15" s="29">
        <v>11</v>
      </c>
      <c r="B15" s="29" t="s">
        <v>2</v>
      </c>
      <c r="D15" s="29" t="s">
        <v>91</v>
      </c>
      <c r="E15" s="29" t="s">
        <v>91</v>
      </c>
      <c r="G15" s="29">
        <v>11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1</v>
      </c>
      <c r="U15" s="29">
        <v>1</v>
      </c>
      <c r="V15" s="29">
        <v>1</v>
      </c>
      <c r="X15" s="14">
        <f>IF(S15=1,1,0)</f>
        <v>0</v>
      </c>
      <c r="Y15" s="14">
        <f t="shared" si="0"/>
        <v>3</v>
      </c>
      <c r="Z15" s="7">
        <f t="shared" si="1"/>
        <v>0</v>
      </c>
    </row>
    <row r="16" spans="1:26" s="29" customFormat="1">
      <c r="A16" s="29">
        <v>12</v>
      </c>
      <c r="B16" s="29" t="s">
        <v>7</v>
      </c>
      <c r="D16" s="29" t="s">
        <v>91</v>
      </c>
      <c r="E16" s="29" t="s">
        <v>91</v>
      </c>
      <c r="G16" s="29">
        <v>12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1</v>
      </c>
      <c r="U16" s="29">
        <v>1</v>
      </c>
      <c r="V16" s="29">
        <v>1</v>
      </c>
      <c r="X16" s="14">
        <f>IF(T16=1,1,0)</f>
        <v>1</v>
      </c>
      <c r="Y16" s="14">
        <f t="shared" si="0"/>
        <v>2</v>
      </c>
      <c r="Z16" s="7">
        <f t="shared" si="1"/>
        <v>0</v>
      </c>
    </row>
    <row r="17" spans="1:26" s="30" customFormat="1">
      <c r="A17" s="30">
        <v>13</v>
      </c>
      <c r="B17" s="7" t="s">
        <v>9</v>
      </c>
      <c r="C17" s="7"/>
      <c r="D17" s="2" t="s">
        <v>135</v>
      </c>
      <c r="E17" s="25" t="s">
        <v>91</v>
      </c>
      <c r="G17" s="3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1</v>
      </c>
      <c r="V17" s="30">
        <v>1</v>
      </c>
      <c r="X17" s="14">
        <f>IF(U17=1,1,0)</f>
        <v>1</v>
      </c>
      <c r="Y17" s="14">
        <f t="shared" si="0"/>
        <v>1</v>
      </c>
      <c r="Z17" s="7">
        <f t="shared" si="1"/>
        <v>0</v>
      </c>
    </row>
    <row r="18" spans="1:26" s="30" customFormat="1">
      <c r="A18" s="30">
        <v>14</v>
      </c>
      <c r="B18" s="30" t="s">
        <v>118</v>
      </c>
      <c r="C18" s="7"/>
      <c r="D18" s="2" t="s">
        <v>135</v>
      </c>
      <c r="E18" s="25" t="s">
        <v>91</v>
      </c>
      <c r="G18" s="3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1</v>
      </c>
      <c r="X18" s="14">
        <f>IF(V18=1,1,0)</f>
        <v>1</v>
      </c>
      <c r="Y18" s="14">
        <f t="shared" si="0"/>
        <v>0</v>
      </c>
      <c r="Z18" s="7">
        <f t="shared" si="1"/>
        <v>1</v>
      </c>
    </row>
    <row r="19" spans="1:26">
      <c r="B19" s="30"/>
      <c r="D19" s="2"/>
      <c r="E19" s="13"/>
      <c r="X19" s="14"/>
      <c r="Y19" s="14"/>
      <c r="Z19" s="7"/>
    </row>
    <row r="20" spans="1:26">
      <c r="E20" s="13"/>
      <c r="H20" s="15" t="s">
        <v>62</v>
      </c>
      <c r="I20">
        <f>SUM(I5:I18)</f>
        <v>0</v>
      </c>
      <c r="J20">
        <f t="shared" ref="J20:V20" si="2">SUM(J5:J18)</f>
        <v>0</v>
      </c>
      <c r="K20">
        <f t="shared" si="2"/>
        <v>3</v>
      </c>
      <c r="L20">
        <f t="shared" si="2"/>
        <v>0</v>
      </c>
      <c r="M20">
        <f t="shared" si="2"/>
        <v>3</v>
      </c>
      <c r="N20">
        <f t="shared" si="2"/>
        <v>3</v>
      </c>
      <c r="O20">
        <f t="shared" si="2"/>
        <v>3</v>
      </c>
      <c r="P20">
        <f t="shared" si="2"/>
        <v>3</v>
      </c>
      <c r="Q20">
        <f t="shared" si="2"/>
        <v>1</v>
      </c>
      <c r="R20">
        <f t="shared" si="2"/>
        <v>1</v>
      </c>
      <c r="S20">
        <f t="shared" si="2"/>
        <v>3</v>
      </c>
      <c r="T20">
        <f t="shared" si="2"/>
        <v>9</v>
      </c>
      <c r="U20">
        <f>SUM(U5:U18)</f>
        <v>6</v>
      </c>
      <c r="V20">
        <f t="shared" si="2"/>
        <v>8</v>
      </c>
      <c r="X20" s="14"/>
      <c r="Y20" s="14"/>
      <c r="Z20" s="7"/>
    </row>
    <row r="21" spans="1:26">
      <c r="B21" s="73" t="s">
        <v>92</v>
      </c>
      <c r="C21" s="81"/>
      <c r="D21" s="79"/>
      <c r="E21" s="5"/>
      <c r="F21" s="5"/>
      <c r="X21" s="14"/>
      <c r="Y21" s="14"/>
      <c r="Z21" s="7"/>
    </row>
    <row r="22" spans="1:26">
      <c r="B22" s="17" t="s">
        <v>37</v>
      </c>
      <c r="C22" s="14">
        <f>COUNTIF(I5:V18,1)</f>
        <v>43</v>
      </c>
      <c r="D22" s="16"/>
      <c r="E22" s="5"/>
      <c r="F22" s="3"/>
      <c r="X22" s="3"/>
      <c r="Y22" s="3"/>
      <c r="Z22" s="3"/>
    </row>
    <row r="23" spans="1:26">
      <c r="B23" s="17" t="s">
        <v>38</v>
      </c>
      <c r="C23" s="6">
        <f>COUNT(A5:A18)</f>
        <v>14</v>
      </c>
      <c r="D23" s="16"/>
      <c r="E23" s="5"/>
      <c r="F23" s="28"/>
      <c r="X23" s="28"/>
      <c r="Y23" s="28"/>
      <c r="Z23" s="28"/>
    </row>
    <row r="24" spans="1:26">
      <c r="B24" s="17" t="s">
        <v>39</v>
      </c>
      <c r="C24" s="77">
        <f>C22/(C23*(C23))</f>
        <v>0.21938775510204081</v>
      </c>
      <c r="D24" s="16"/>
      <c r="F24" s="3"/>
      <c r="X24" s="3"/>
      <c r="Y24" s="3"/>
      <c r="Z24" s="3"/>
    </row>
    <row r="25" spans="1:26">
      <c r="B25" s="62" t="s">
        <v>94</v>
      </c>
      <c r="C25" s="77">
        <f>C23*C24</f>
        <v>3.0714285714285712</v>
      </c>
      <c r="D25" s="16"/>
      <c r="E25" s="7"/>
      <c r="F25" s="31"/>
      <c r="G25" s="5"/>
      <c r="H25" s="5"/>
      <c r="X25" s="31"/>
      <c r="Y25" s="31"/>
      <c r="Z25" s="31"/>
    </row>
    <row r="26" spans="1:26">
      <c r="B26" s="86"/>
      <c r="C26" s="6"/>
      <c r="D26" s="85"/>
      <c r="E26" s="7"/>
      <c r="F26" s="31"/>
      <c r="G26" s="5"/>
      <c r="H26" s="5"/>
      <c r="X26" s="31"/>
      <c r="Y26" s="31"/>
      <c r="Z26" s="31"/>
    </row>
    <row r="27" spans="1:26">
      <c r="B27" s="62" t="s">
        <v>55</v>
      </c>
      <c r="C27" s="60">
        <f>COUNTIF(I20:V20,"=0")</f>
        <v>3</v>
      </c>
      <c r="D27" s="63">
        <f>C27/C$23</f>
        <v>0.21428571428571427</v>
      </c>
      <c r="E27" s="7"/>
      <c r="F27" s="35"/>
      <c r="G27" s="5"/>
      <c r="H27" s="5"/>
      <c r="X27" s="35"/>
      <c r="Y27" s="35"/>
      <c r="Z27" s="35"/>
    </row>
    <row r="28" spans="1:26">
      <c r="B28" s="62" t="s">
        <v>56</v>
      </c>
      <c r="C28" s="60">
        <f>SUM(Z5:Z18)</f>
        <v>2</v>
      </c>
      <c r="D28" s="63">
        <f>C28/C$23</f>
        <v>0.14285714285714285</v>
      </c>
      <c r="E28" s="7"/>
      <c r="F28" s="31"/>
      <c r="G28" s="5"/>
      <c r="H28" s="5"/>
      <c r="X28" s="31"/>
      <c r="Y28" s="31"/>
      <c r="Z28" s="31"/>
    </row>
    <row r="29" spans="1:26">
      <c r="B29" s="64" t="s">
        <v>57</v>
      </c>
      <c r="C29" s="61">
        <f>C23-SUM(C27:C28)</f>
        <v>9</v>
      </c>
      <c r="D29" s="65">
        <f>C29/C$23</f>
        <v>0.6428571428571429</v>
      </c>
      <c r="E29" s="7"/>
      <c r="F29" s="31"/>
      <c r="G29" s="5"/>
      <c r="H29" s="5"/>
      <c r="X29" s="31"/>
      <c r="Y29" s="31"/>
      <c r="Z29" s="31"/>
    </row>
    <row r="30" spans="1:26">
      <c r="E30" s="7"/>
      <c r="F30" s="31"/>
      <c r="G30" s="5"/>
      <c r="H30" s="5"/>
      <c r="X30" s="31"/>
      <c r="Y30" s="31"/>
      <c r="Z30" s="31"/>
    </row>
    <row r="31" spans="1:26">
      <c r="E31" s="7"/>
      <c r="F31" s="31"/>
      <c r="G31" s="5"/>
      <c r="H31" s="5"/>
      <c r="X31" s="31"/>
      <c r="Y31" s="31"/>
      <c r="Z31" s="31"/>
    </row>
    <row r="32" spans="1:26" ht="13">
      <c r="E32" s="5"/>
      <c r="F32" s="36"/>
      <c r="G32" s="5"/>
      <c r="H32" s="5"/>
      <c r="X32" s="36"/>
      <c r="Y32" s="36"/>
      <c r="Z32" s="36"/>
    </row>
    <row r="33" spans="5:26" ht="13">
      <c r="E33" s="5"/>
      <c r="F33" s="36"/>
      <c r="G33" s="5"/>
      <c r="H33" s="5"/>
      <c r="X33" s="36"/>
      <c r="Y33" s="36"/>
      <c r="Z33" s="36"/>
    </row>
    <row r="34" spans="5:26">
      <c r="E34" s="13"/>
      <c r="F34" s="31"/>
      <c r="G34" s="5"/>
      <c r="H34" s="5"/>
      <c r="X34" s="31"/>
      <c r="Y34" s="31"/>
      <c r="Z34" s="31"/>
    </row>
    <row r="35" spans="5:26">
      <c r="E35" s="5"/>
      <c r="F35" s="32"/>
      <c r="G35" s="5"/>
      <c r="H35" s="5"/>
      <c r="X35" s="32"/>
      <c r="Y35" s="32"/>
      <c r="Z35" s="32"/>
    </row>
    <row r="36" spans="5:26">
      <c r="E36" s="5"/>
      <c r="F36" s="31"/>
      <c r="X36" s="31"/>
      <c r="Y36" s="31"/>
      <c r="Z36" s="31"/>
    </row>
    <row r="38" spans="5:26">
      <c r="E38" s="13"/>
    </row>
    <row r="39" spans="5:26">
      <c r="E39" s="13"/>
    </row>
    <row r="40" spans="5:26">
      <c r="E40" s="13"/>
    </row>
    <row r="41" spans="5:26">
      <c r="E41" s="13"/>
    </row>
    <row r="42" spans="5:26">
      <c r="E42" s="13"/>
    </row>
    <row r="43" spans="5:26">
      <c r="E43" s="13"/>
    </row>
    <row r="44" spans="5:26">
      <c r="E44" s="13"/>
    </row>
    <row r="45" spans="5:26">
      <c r="E45" s="13"/>
    </row>
    <row r="46" spans="5:26">
      <c r="E46" s="13"/>
    </row>
    <row r="47" spans="5:26">
      <c r="E47" s="13"/>
    </row>
    <row r="48" spans="5:26">
      <c r="E48" s="13"/>
    </row>
    <row r="49" spans="5:5">
      <c r="E49" s="13"/>
    </row>
    <row r="50" spans="5:5">
      <c r="E50" s="13"/>
    </row>
    <row r="51" spans="5:5">
      <c r="E51" s="13"/>
    </row>
    <row r="52" spans="5:5">
      <c r="E52" s="13"/>
    </row>
    <row r="53" spans="5:5">
      <c r="E53" s="13"/>
    </row>
    <row r="54" spans="5:5">
      <c r="E54" s="13"/>
    </row>
    <row r="55" spans="5:5">
      <c r="E55" s="13"/>
    </row>
    <row r="56" spans="5:5">
      <c r="E56" s="13"/>
    </row>
    <row r="57" spans="5:5">
      <c r="E57" s="13"/>
    </row>
    <row r="60" spans="5:5">
      <c r="E60" s="13"/>
    </row>
    <row r="61" spans="5:5">
      <c r="E61" s="13"/>
    </row>
    <row r="62" spans="5:5">
      <c r="E62" s="13"/>
    </row>
    <row r="63" spans="5:5">
      <c r="E63" s="13"/>
    </row>
    <row r="64" spans="5:5">
      <c r="E64" s="13"/>
    </row>
    <row r="65" spans="5:5">
      <c r="E65" s="13"/>
    </row>
    <row r="66" spans="5:5">
      <c r="E66" s="13"/>
    </row>
    <row r="67" spans="5:5">
      <c r="E67" s="13"/>
    </row>
    <row r="68" spans="5:5">
      <c r="E68" s="13"/>
    </row>
    <row r="69" spans="5:5">
      <c r="E69" s="13"/>
    </row>
  </sheetData>
  <phoneticPr fontId="2" type="noConversion"/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0"/>
  <sheetViews>
    <sheetView workbookViewId="0">
      <selection activeCell="D21" sqref="D21"/>
    </sheetView>
  </sheetViews>
  <sheetFormatPr baseColWidth="10" defaultColWidth="8.83203125" defaultRowHeight="12" x14ac:dyDescent="0"/>
  <cols>
    <col min="2" max="2" width="20.5" customWidth="1"/>
    <col min="7" max="7" width="6.6640625" customWidth="1"/>
    <col min="8" max="8" width="11.6640625" customWidth="1"/>
    <col min="27" max="27" width="11.5" customWidth="1"/>
    <col min="28" max="28" width="12.5" customWidth="1"/>
  </cols>
  <sheetData>
    <row r="2" spans="1:29">
      <c r="D2" s="15" t="s">
        <v>112</v>
      </c>
    </row>
    <row r="3" spans="1:29">
      <c r="A3" s="15" t="s">
        <v>86</v>
      </c>
      <c r="B3" s="15" t="s">
        <v>0</v>
      </c>
      <c r="D3" s="15" t="s">
        <v>35</v>
      </c>
      <c r="E3" s="15" t="s">
        <v>36</v>
      </c>
      <c r="G3" s="15" t="s">
        <v>61</v>
      </c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AA3" s="15" t="s">
        <v>53</v>
      </c>
      <c r="AB3" s="15" t="s">
        <v>63</v>
      </c>
      <c r="AC3" s="15" t="s">
        <v>54</v>
      </c>
    </row>
    <row r="4" spans="1:29">
      <c r="D4" s="15"/>
      <c r="E4" s="15"/>
      <c r="AA4" s="15"/>
      <c r="AB4" s="15" t="s">
        <v>64</v>
      </c>
    </row>
    <row r="5" spans="1:29">
      <c r="A5">
        <v>1</v>
      </c>
      <c r="B5" s="5" t="s">
        <v>4</v>
      </c>
      <c r="C5" s="5"/>
      <c r="D5" s="2" t="s">
        <v>91</v>
      </c>
      <c r="E5" s="2" t="s">
        <v>91</v>
      </c>
      <c r="G5">
        <v>1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1</v>
      </c>
      <c r="P5">
        <v>1</v>
      </c>
      <c r="Q5">
        <v>0</v>
      </c>
      <c r="R5">
        <v>0</v>
      </c>
      <c r="S5">
        <v>0</v>
      </c>
      <c r="T5">
        <v>1</v>
      </c>
      <c r="U5">
        <v>1</v>
      </c>
      <c r="V5">
        <v>0</v>
      </c>
      <c r="W5">
        <v>0</v>
      </c>
      <c r="X5">
        <v>0</v>
      </c>
      <c r="Y5">
        <v>0</v>
      </c>
      <c r="AA5" s="14">
        <f>IF(I5=1,1,0)</f>
        <v>0</v>
      </c>
      <c r="AB5" s="14">
        <f t="shared" ref="AB5:AB21" si="0">SUM(I5:Y5)-AA5</f>
        <v>5</v>
      </c>
      <c r="AC5" s="7">
        <f>IF(AB5=0,1,0)</f>
        <v>0</v>
      </c>
    </row>
    <row r="6" spans="1:29">
      <c r="A6">
        <v>2</v>
      </c>
      <c r="B6" s="5" t="s">
        <v>5</v>
      </c>
      <c r="C6" s="5"/>
      <c r="D6" s="2" t="s">
        <v>91</v>
      </c>
      <c r="E6" s="2" t="s">
        <v>91</v>
      </c>
      <c r="G6">
        <v>2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0</v>
      </c>
      <c r="W6">
        <v>1</v>
      </c>
      <c r="X6">
        <v>0</v>
      </c>
      <c r="Y6">
        <v>1</v>
      </c>
      <c r="AA6" s="14">
        <f>IF(J6=1,1,0)</f>
        <v>0</v>
      </c>
      <c r="AB6" s="14">
        <f t="shared" si="0"/>
        <v>10</v>
      </c>
      <c r="AC6" s="7">
        <f t="shared" ref="AC6:AC20" si="1">IF(AB6=0,1,0)</f>
        <v>0</v>
      </c>
    </row>
    <row r="7" spans="1:29">
      <c r="A7" s="2">
        <v>3</v>
      </c>
      <c r="B7" s="29" t="s">
        <v>6</v>
      </c>
      <c r="C7" s="2"/>
      <c r="D7" s="2" t="s">
        <v>91</v>
      </c>
      <c r="E7" s="2" t="s">
        <v>91</v>
      </c>
      <c r="F7" s="2"/>
      <c r="G7" s="2">
        <v>3</v>
      </c>
      <c r="H7" s="2"/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1</v>
      </c>
      <c r="P7" s="2">
        <v>1</v>
      </c>
      <c r="Q7" s="2">
        <v>0</v>
      </c>
      <c r="R7" s="2">
        <v>0</v>
      </c>
      <c r="S7" s="2">
        <v>0</v>
      </c>
      <c r="T7" s="2">
        <v>1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AA7" s="14">
        <f>IF(K7=1,1,0)</f>
        <v>1</v>
      </c>
      <c r="AB7" s="14">
        <f t="shared" si="0"/>
        <v>4</v>
      </c>
      <c r="AC7" s="7">
        <f t="shared" si="1"/>
        <v>0</v>
      </c>
    </row>
    <row r="8" spans="1:29">
      <c r="A8" s="2">
        <v>4</v>
      </c>
      <c r="B8" s="29" t="s">
        <v>8</v>
      </c>
      <c r="C8" s="2"/>
      <c r="D8" s="2" t="s">
        <v>91</v>
      </c>
      <c r="E8" s="2" t="s">
        <v>91</v>
      </c>
      <c r="F8" s="2"/>
      <c r="G8" s="2">
        <v>4</v>
      </c>
      <c r="H8" s="2"/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0</v>
      </c>
      <c r="W8" s="2">
        <v>1</v>
      </c>
      <c r="X8" s="2">
        <v>0</v>
      </c>
      <c r="Y8" s="2">
        <v>0</v>
      </c>
      <c r="AA8" s="14">
        <f>IF(L8=1,1,0)</f>
        <v>0</v>
      </c>
      <c r="AB8" s="14">
        <f t="shared" si="0"/>
        <v>9</v>
      </c>
      <c r="AC8" s="7">
        <f t="shared" si="1"/>
        <v>0</v>
      </c>
    </row>
    <row r="9" spans="1:29">
      <c r="A9" s="2">
        <v>5</v>
      </c>
      <c r="B9" t="s">
        <v>115</v>
      </c>
      <c r="C9" s="2"/>
      <c r="D9" s="2" t="s">
        <v>91</v>
      </c>
      <c r="E9" s="2" t="s">
        <v>91</v>
      </c>
      <c r="F9" s="2"/>
      <c r="G9" s="2">
        <v>5</v>
      </c>
      <c r="H9" s="2"/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1</v>
      </c>
      <c r="V9" s="2">
        <v>0</v>
      </c>
      <c r="W9" s="2">
        <v>0</v>
      </c>
      <c r="X9" s="2">
        <v>1</v>
      </c>
      <c r="Y9" s="2">
        <v>1</v>
      </c>
      <c r="AA9" s="14">
        <f>IF(M9=1,1,0)</f>
        <v>0</v>
      </c>
      <c r="AB9" s="14">
        <f t="shared" si="0"/>
        <v>4</v>
      </c>
      <c r="AC9" s="7">
        <f t="shared" si="1"/>
        <v>0</v>
      </c>
    </row>
    <row r="10" spans="1:29" s="1" customFormat="1">
      <c r="A10" s="2">
        <v>6</v>
      </c>
      <c r="B10" s="66" t="s">
        <v>90</v>
      </c>
      <c r="C10" s="2"/>
      <c r="D10" s="2" t="s">
        <v>91</v>
      </c>
      <c r="E10" s="25" t="s">
        <v>91</v>
      </c>
      <c r="F10" s="2"/>
      <c r="G10" s="2">
        <v>6</v>
      </c>
      <c r="H10" s="2"/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1</v>
      </c>
      <c r="AA10" s="14">
        <f>IF(N10=1,1,0)</f>
        <v>0</v>
      </c>
      <c r="AB10" s="14">
        <f t="shared" si="0"/>
        <v>2</v>
      </c>
      <c r="AC10" s="7">
        <f t="shared" si="1"/>
        <v>0</v>
      </c>
    </row>
    <row r="11" spans="1:29">
      <c r="A11" s="2">
        <v>7</v>
      </c>
      <c r="B11" s="66" t="s">
        <v>73</v>
      </c>
      <c r="C11" s="2"/>
      <c r="D11" s="2" t="s">
        <v>91</v>
      </c>
      <c r="E11" s="25" t="s">
        <v>91</v>
      </c>
      <c r="F11" s="2"/>
      <c r="G11" s="2">
        <v>7</v>
      </c>
      <c r="H11" s="2"/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AA11" s="14">
        <f>IF(O11=1,1,0)</f>
        <v>0</v>
      </c>
      <c r="AB11" s="14">
        <f t="shared" si="0"/>
        <v>0</v>
      </c>
      <c r="AC11" s="7">
        <f t="shared" si="1"/>
        <v>1</v>
      </c>
    </row>
    <row r="12" spans="1:29" s="1" customFormat="1">
      <c r="A12" s="2">
        <v>8</v>
      </c>
      <c r="B12" s="29" t="s">
        <v>3</v>
      </c>
      <c r="C12" s="2"/>
      <c r="D12" s="2" t="s">
        <v>91</v>
      </c>
      <c r="E12" s="25" t="s">
        <v>91</v>
      </c>
      <c r="F12" s="2"/>
      <c r="G12" s="2">
        <v>8</v>
      </c>
      <c r="H12" s="2"/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1</v>
      </c>
      <c r="W12" s="2">
        <v>0</v>
      </c>
      <c r="X12" s="2">
        <v>0</v>
      </c>
      <c r="Y12" s="2">
        <v>0</v>
      </c>
      <c r="AA12" s="14">
        <f>IF(P12=1,1,0)</f>
        <v>0</v>
      </c>
      <c r="AB12" s="14">
        <f t="shared" si="0"/>
        <v>2</v>
      </c>
      <c r="AC12" s="7">
        <f t="shared" si="1"/>
        <v>0</v>
      </c>
    </row>
    <row r="13" spans="1:29" s="1" customFormat="1">
      <c r="A13" s="2">
        <v>9</v>
      </c>
      <c r="B13" s="57" t="s">
        <v>75</v>
      </c>
      <c r="C13" s="2"/>
      <c r="D13" s="2" t="s">
        <v>91</v>
      </c>
      <c r="E13" s="25" t="s">
        <v>91</v>
      </c>
      <c r="F13" s="2"/>
      <c r="G13" s="2">
        <v>9</v>
      </c>
      <c r="H13" s="2"/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1</v>
      </c>
      <c r="W13" s="2">
        <v>0</v>
      </c>
      <c r="X13" s="2">
        <v>0</v>
      </c>
      <c r="Y13" s="2">
        <v>0</v>
      </c>
      <c r="AA13" s="14">
        <f>IF(Q13=1,1,0)</f>
        <v>0</v>
      </c>
      <c r="AB13" s="14">
        <f t="shared" si="0"/>
        <v>2</v>
      </c>
      <c r="AC13" s="7">
        <f t="shared" si="1"/>
        <v>0</v>
      </c>
    </row>
    <row r="14" spans="1:29" s="1" customFormat="1">
      <c r="A14" s="2">
        <v>10</v>
      </c>
      <c r="B14" s="3" t="s">
        <v>58</v>
      </c>
      <c r="C14" s="2"/>
      <c r="D14" s="2" t="s">
        <v>91</v>
      </c>
      <c r="E14" s="25" t="s">
        <v>91</v>
      </c>
      <c r="F14" s="2"/>
      <c r="G14" s="2">
        <v>10</v>
      </c>
      <c r="H14" s="2"/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1</v>
      </c>
      <c r="W14" s="2">
        <v>0</v>
      </c>
      <c r="X14" s="2">
        <v>0</v>
      </c>
      <c r="Y14" s="2">
        <v>0</v>
      </c>
      <c r="AA14" s="14">
        <f>IF(R14=1,1,0)</f>
        <v>0</v>
      </c>
      <c r="AB14" s="14">
        <f t="shared" si="0"/>
        <v>2</v>
      </c>
      <c r="AC14" s="7">
        <f t="shared" si="1"/>
        <v>0</v>
      </c>
    </row>
    <row r="15" spans="1:29" s="1" customFormat="1">
      <c r="A15" s="2">
        <v>11</v>
      </c>
      <c r="B15" s="29" t="s">
        <v>1</v>
      </c>
      <c r="C15" s="2"/>
      <c r="D15" s="2" t="s">
        <v>91</v>
      </c>
      <c r="E15" s="25" t="s">
        <v>91</v>
      </c>
      <c r="F15" s="2"/>
      <c r="G15" s="2">
        <v>11</v>
      </c>
      <c r="H15" s="2"/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</v>
      </c>
      <c r="V15" s="2">
        <v>1</v>
      </c>
      <c r="W15" s="2">
        <v>0</v>
      </c>
      <c r="X15" s="2">
        <v>0</v>
      </c>
      <c r="Y15" s="2">
        <v>0</v>
      </c>
      <c r="AA15" s="14">
        <f>IF(S15=1,1,0)</f>
        <v>0</v>
      </c>
      <c r="AB15" s="14">
        <f t="shared" si="0"/>
        <v>2</v>
      </c>
      <c r="AC15" s="7">
        <f t="shared" si="1"/>
        <v>0</v>
      </c>
    </row>
    <row r="16" spans="1:29">
      <c r="A16" s="2">
        <v>12</v>
      </c>
      <c r="B16" s="29" t="s">
        <v>2</v>
      </c>
      <c r="C16" s="2"/>
      <c r="D16" s="2" t="s">
        <v>91</v>
      </c>
      <c r="E16" s="25" t="s">
        <v>91</v>
      </c>
      <c r="F16" s="2"/>
      <c r="G16" s="2">
        <v>12</v>
      </c>
      <c r="H16" s="2"/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</v>
      </c>
      <c r="W16" s="2">
        <v>0</v>
      </c>
      <c r="X16" s="2">
        <v>1</v>
      </c>
      <c r="Y16" s="2">
        <v>1</v>
      </c>
      <c r="AA16" s="14">
        <f>IF(T16=1,1,0)</f>
        <v>0</v>
      </c>
      <c r="AB16" s="14">
        <f t="shared" si="0"/>
        <v>3</v>
      </c>
      <c r="AC16" s="7">
        <f t="shared" si="1"/>
        <v>0</v>
      </c>
    </row>
    <row r="17" spans="1:29">
      <c r="A17" s="2">
        <v>13</v>
      </c>
      <c r="B17" s="29" t="s">
        <v>7</v>
      </c>
      <c r="C17" s="2"/>
      <c r="D17" s="2" t="s">
        <v>91</v>
      </c>
      <c r="E17" s="25" t="s">
        <v>91</v>
      </c>
      <c r="F17" s="2"/>
      <c r="G17" s="2">
        <v>13</v>
      </c>
      <c r="H17" s="2"/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1</v>
      </c>
      <c r="W17" s="2">
        <v>0</v>
      </c>
      <c r="X17" s="2">
        <v>1</v>
      </c>
      <c r="Y17" s="2">
        <v>1</v>
      </c>
      <c r="AA17" s="14">
        <f>IF(U17=1,1,0)</f>
        <v>1</v>
      </c>
      <c r="AB17" s="14">
        <f t="shared" si="0"/>
        <v>3</v>
      </c>
      <c r="AC17" s="7">
        <f t="shared" si="1"/>
        <v>0</v>
      </c>
    </row>
    <row r="18" spans="1:29">
      <c r="A18" s="2">
        <v>14</v>
      </c>
      <c r="B18" s="74" t="s">
        <v>14</v>
      </c>
      <c r="C18" s="2"/>
      <c r="D18" s="29" t="s">
        <v>135</v>
      </c>
      <c r="E18" s="25" t="s">
        <v>91</v>
      </c>
      <c r="F18" s="2"/>
      <c r="G18" s="2">
        <v>14</v>
      </c>
      <c r="H18" s="2"/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1</v>
      </c>
      <c r="W18" s="2">
        <v>0</v>
      </c>
      <c r="X18" s="2">
        <v>1</v>
      </c>
      <c r="Y18" s="2">
        <v>1</v>
      </c>
      <c r="AA18" s="14">
        <f>IF(V18=1,1,0)</f>
        <v>1</v>
      </c>
      <c r="AB18" s="14">
        <f t="shared" si="0"/>
        <v>2</v>
      </c>
      <c r="AC18" s="7">
        <f t="shared" si="1"/>
        <v>0</v>
      </c>
    </row>
    <row r="19" spans="1:29" s="1" customFormat="1">
      <c r="A19" s="2">
        <v>15</v>
      </c>
      <c r="B19" s="29" t="s">
        <v>10</v>
      </c>
      <c r="C19" s="2"/>
      <c r="D19" s="29" t="s">
        <v>91</v>
      </c>
      <c r="E19" s="25" t="s">
        <v>91</v>
      </c>
      <c r="F19" s="2"/>
      <c r="G19" s="2">
        <v>15</v>
      </c>
      <c r="H19" s="2"/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AA19" s="14">
        <f>IF(W19=1,1,0)</f>
        <v>0</v>
      </c>
      <c r="AB19" s="14">
        <f t="shared" si="0"/>
        <v>0</v>
      </c>
      <c r="AC19" s="7">
        <f t="shared" si="1"/>
        <v>1</v>
      </c>
    </row>
    <row r="20" spans="1:29">
      <c r="A20" s="2">
        <v>16</v>
      </c>
      <c r="B20" s="2" t="s">
        <v>9</v>
      </c>
      <c r="C20" s="2"/>
      <c r="D20" s="29" t="s">
        <v>135</v>
      </c>
      <c r="E20" s="25" t="s">
        <v>91</v>
      </c>
      <c r="F20" s="2"/>
      <c r="G20" s="2">
        <v>16</v>
      </c>
      <c r="H20" s="2"/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</v>
      </c>
      <c r="Y20" s="2">
        <v>1</v>
      </c>
      <c r="AA20" s="14">
        <f>IF(X20=1,1,0)</f>
        <v>1</v>
      </c>
      <c r="AB20" s="14">
        <f t="shared" si="0"/>
        <v>1</v>
      </c>
      <c r="AC20" s="7">
        <f t="shared" si="1"/>
        <v>0</v>
      </c>
    </row>
    <row r="21" spans="1:29">
      <c r="A21" s="2">
        <v>17</v>
      </c>
      <c r="B21" s="30" t="s">
        <v>118</v>
      </c>
      <c r="C21" s="2"/>
      <c r="D21" s="29" t="s">
        <v>135</v>
      </c>
      <c r="E21" s="25" t="s">
        <v>91</v>
      </c>
      <c r="F21" s="2"/>
      <c r="G21" s="2">
        <v>17</v>
      </c>
      <c r="H21" s="2"/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1</v>
      </c>
      <c r="AA21" s="14">
        <f>IF(Y21=1,1,0)</f>
        <v>1</v>
      </c>
      <c r="AB21" s="14">
        <f t="shared" si="0"/>
        <v>0</v>
      </c>
      <c r="AC21" s="7">
        <f>IF(AB21=0,1,0)</f>
        <v>1</v>
      </c>
    </row>
    <row r="22" spans="1:29">
      <c r="A22" s="2"/>
      <c r="B22" s="2"/>
      <c r="C22" s="2"/>
      <c r="D22" s="2"/>
      <c r="E22" s="2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 s="2"/>
      <c r="AB22" s="2"/>
      <c r="AC22" s="2"/>
    </row>
    <row r="23" spans="1:29">
      <c r="A23" s="2"/>
      <c r="E23" s="52"/>
      <c r="F23" s="51"/>
      <c r="G23" s="51"/>
      <c r="H23" s="15" t="s">
        <v>62</v>
      </c>
      <c r="I23" s="51">
        <f>SUM(I5:I21)</f>
        <v>0</v>
      </c>
      <c r="J23" s="51">
        <f t="shared" ref="J23:Y23" si="2">SUM(J5:J21)</f>
        <v>0</v>
      </c>
      <c r="K23" s="51">
        <f t="shared" si="2"/>
        <v>4</v>
      </c>
      <c r="L23" s="51">
        <f t="shared" si="2"/>
        <v>0</v>
      </c>
      <c r="M23" s="51">
        <f t="shared" si="2"/>
        <v>0</v>
      </c>
      <c r="N23" s="51">
        <f t="shared" si="2"/>
        <v>0</v>
      </c>
      <c r="O23" s="51">
        <f t="shared" si="2"/>
        <v>4</v>
      </c>
      <c r="P23" s="51">
        <f t="shared" si="2"/>
        <v>4</v>
      </c>
      <c r="Q23" s="51">
        <f t="shared" si="2"/>
        <v>2</v>
      </c>
      <c r="R23" s="51">
        <f t="shared" si="2"/>
        <v>3</v>
      </c>
      <c r="S23" s="51">
        <f t="shared" si="2"/>
        <v>2</v>
      </c>
      <c r="T23" s="51">
        <f t="shared" si="2"/>
        <v>4</v>
      </c>
      <c r="U23" s="51">
        <f t="shared" si="2"/>
        <v>10</v>
      </c>
      <c r="V23" s="51">
        <f t="shared" si="2"/>
        <v>7</v>
      </c>
      <c r="W23" s="51">
        <f t="shared" si="2"/>
        <v>2</v>
      </c>
      <c r="X23" s="51">
        <f t="shared" si="2"/>
        <v>6</v>
      </c>
      <c r="Y23" s="51">
        <f t="shared" si="2"/>
        <v>8</v>
      </c>
      <c r="AA23" s="51"/>
      <c r="AB23" s="51"/>
      <c r="AC23" s="51"/>
    </row>
    <row r="24" spans="1:29">
      <c r="B24" s="73" t="s">
        <v>92</v>
      </c>
      <c r="C24" s="88"/>
      <c r="D24" s="89"/>
      <c r="E24" s="5"/>
      <c r="F24" s="3"/>
      <c r="G24" s="5"/>
      <c r="H24" s="5"/>
      <c r="AA24" s="3"/>
      <c r="AB24" s="3"/>
      <c r="AC24" s="3"/>
    </row>
    <row r="25" spans="1:29">
      <c r="B25" s="17" t="s">
        <v>37</v>
      </c>
      <c r="C25" s="24">
        <f>COUNTIF(I5:Y21,1)</f>
        <v>56</v>
      </c>
      <c r="D25" s="16"/>
      <c r="E25" s="5"/>
      <c r="F25" s="32"/>
      <c r="G25" s="5"/>
      <c r="H25" s="5"/>
      <c r="AA25" s="32"/>
      <c r="AB25" s="32"/>
      <c r="AC25" s="32"/>
    </row>
    <row r="26" spans="1:29">
      <c r="B26" s="17" t="s">
        <v>38</v>
      </c>
      <c r="C26" s="58">
        <f>COUNT(A5:A21)</f>
        <v>17</v>
      </c>
      <c r="D26" s="16"/>
      <c r="F26" s="3"/>
      <c r="G26" s="5"/>
      <c r="H26" s="5"/>
      <c r="AA26" s="3"/>
      <c r="AB26" s="3"/>
      <c r="AC26" s="3"/>
    </row>
    <row r="27" spans="1:29">
      <c r="B27" s="17" t="s">
        <v>39</v>
      </c>
      <c r="C27" s="77">
        <f>C25/(C26*(C26))</f>
        <v>0.19377162629757785</v>
      </c>
      <c r="D27" s="85"/>
      <c r="E27" s="7"/>
      <c r="F27" s="31"/>
      <c r="G27" s="5"/>
      <c r="H27" s="5"/>
      <c r="AA27" s="31"/>
      <c r="AB27" s="31"/>
      <c r="AC27" s="31"/>
    </row>
    <row r="28" spans="1:29">
      <c r="B28" s="62" t="s">
        <v>94</v>
      </c>
      <c r="C28" s="77">
        <f>C26*C27</f>
        <v>3.2941176470588234</v>
      </c>
      <c r="D28" s="16"/>
      <c r="E28" s="5"/>
      <c r="F28" s="31"/>
      <c r="G28" s="5"/>
      <c r="H28" s="5"/>
      <c r="AA28" s="31"/>
      <c r="AB28" s="31"/>
      <c r="AC28" s="31"/>
    </row>
    <row r="29" spans="1:29">
      <c r="B29" s="80"/>
      <c r="C29" s="87"/>
      <c r="D29" s="16"/>
      <c r="E29" s="7"/>
      <c r="F29" s="31"/>
      <c r="G29" s="5"/>
      <c r="H29" s="5"/>
      <c r="AA29" s="31"/>
      <c r="AB29" s="31"/>
      <c r="AC29" s="31"/>
    </row>
    <row r="30" spans="1:29">
      <c r="B30" s="62" t="s">
        <v>55</v>
      </c>
      <c r="C30" s="60">
        <f>COUNTIF(I23:Y23,"=0")</f>
        <v>5</v>
      </c>
      <c r="D30" s="63">
        <f>C30/C$26</f>
        <v>0.29411764705882354</v>
      </c>
      <c r="E30" s="7"/>
      <c r="F30" s="31"/>
      <c r="G30" s="5"/>
      <c r="H30" s="5"/>
      <c r="AA30" s="31"/>
      <c r="AB30" s="31"/>
      <c r="AC30" s="31"/>
    </row>
    <row r="31" spans="1:29">
      <c r="B31" s="62" t="s">
        <v>56</v>
      </c>
      <c r="C31" s="60">
        <f>SUM(AC5:AC21)</f>
        <v>3</v>
      </c>
      <c r="D31" s="63">
        <f>C31/C$26</f>
        <v>0.17647058823529413</v>
      </c>
      <c r="E31" s="7"/>
      <c r="F31" s="31"/>
      <c r="G31" s="5"/>
      <c r="H31" s="5"/>
      <c r="AA31" s="31"/>
      <c r="AB31" s="31"/>
      <c r="AC31" s="31"/>
    </row>
    <row r="32" spans="1:29">
      <c r="B32" s="64" t="s">
        <v>57</v>
      </c>
      <c r="C32" s="61">
        <f>C26-SUM(C30:C31)</f>
        <v>9</v>
      </c>
      <c r="D32" s="65">
        <f>C32/C$26</f>
        <v>0.52941176470588236</v>
      </c>
      <c r="E32" s="7"/>
      <c r="F32" s="31"/>
      <c r="G32" s="5"/>
      <c r="H32" s="5"/>
      <c r="AA32" s="31"/>
      <c r="AB32" s="31"/>
      <c r="AC32" s="31"/>
    </row>
    <row r="33" spans="3:29">
      <c r="E33" s="7"/>
      <c r="F33" s="31"/>
      <c r="G33" s="5"/>
      <c r="H33" s="5"/>
      <c r="AA33" s="31"/>
      <c r="AB33" s="31"/>
      <c r="AC33" s="31"/>
    </row>
    <row r="34" spans="3:29">
      <c r="E34" s="7"/>
      <c r="F34" s="31"/>
      <c r="G34" s="5"/>
      <c r="H34" s="5"/>
      <c r="AA34" s="31"/>
      <c r="AB34" s="31"/>
      <c r="AC34" s="31"/>
    </row>
    <row r="35" spans="3:29">
      <c r="E35" s="5"/>
      <c r="F35" s="31"/>
      <c r="G35" s="5"/>
      <c r="H35" s="5"/>
      <c r="AA35" s="31"/>
      <c r="AB35" s="31"/>
      <c r="AC35" s="31"/>
    </row>
    <row r="36" spans="3:29">
      <c r="E36" s="7"/>
      <c r="F36" s="32"/>
      <c r="G36" s="5"/>
      <c r="H36" s="5"/>
      <c r="AA36" s="32"/>
      <c r="AB36" s="32"/>
      <c r="AC36" s="32"/>
    </row>
    <row r="37" spans="3:29">
      <c r="E37" s="7"/>
      <c r="F37" s="31"/>
      <c r="G37" s="5"/>
      <c r="H37" s="5"/>
      <c r="AA37" s="31"/>
      <c r="AB37" s="31"/>
      <c r="AC37" s="31"/>
    </row>
    <row r="38" spans="3:29">
      <c r="E38" s="5"/>
      <c r="F38" s="32"/>
      <c r="G38" s="5"/>
      <c r="H38" s="5"/>
      <c r="AA38" s="32"/>
      <c r="AB38" s="32"/>
      <c r="AC38" s="32"/>
    </row>
    <row r="39" spans="3:29">
      <c r="E39" s="5"/>
      <c r="F39" s="31"/>
      <c r="G39" s="5"/>
      <c r="H39" s="5"/>
      <c r="AA39" s="31"/>
      <c r="AB39" s="31"/>
      <c r="AC39" s="31"/>
    </row>
    <row r="40" spans="3:29">
      <c r="G40" s="5"/>
      <c r="H40" s="5"/>
    </row>
    <row r="41" spans="3:29">
      <c r="E41" s="13"/>
    </row>
    <row r="42" spans="3:29">
      <c r="E42" s="13"/>
    </row>
    <row r="43" spans="3:29">
      <c r="E43" s="13"/>
    </row>
    <row r="44" spans="3:29">
      <c r="E44" s="13"/>
    </row>
    <row r="45" spans="3:29">
      <c r="C45" s="1"/>
      <c r="E45" s="13"/>
    </row>
    <row r="46" spans="3:29">
      <c r="E46" s="13"/>
    </row>
    <row r="47" spans="3:29">
      <c r="E47" s="13"/>
    </row>
    <row r="48" spans="3:29">
      <c r="E48" s="13"/>
    </row>
    <row r="49" spans="5:5">
      <c r="E49" s="13"/>
    </row>
    <row r="50" spans="5:5">
      <c r="E50" s="13"/>
    </row>
    <row r="51" spans="5:5">
      <c r="E51" s="13"/>
    </row>
    <row r="52" spans="5:5">
      <c r="E52" s="13"/>
    </row>
    <row r="53" spans="5:5">
      <c r="E53" s="13"/>
    </row>
    <row r="54" spans="5:5">
      <c r="E54" s="13"/>
    </row>
    <row r="55" spans="5:5">
      <c r="E55" s="13"/>
    </row>
    <row r="56" spans="5:5">
      <c r="E56" s="13"/>
    </row>
    <row r="57" spans="5:5">
      <c r="E57" s="13"/>
    </row>
    <row r="58" spans="5:5">
      <c r="E58" s="13"/>
    </row>
    <row r="61" spans="5:5">
      <c r="E61" s="13"/>
    </row>
    <row r="62" spans="5:5">
      <c r="E62" s="13"/>
    </row>
    <row r="63" spans="5:5">
      <c r="E63" s="13"/>
    </row>
    <row r="64" spans="5:5">
      <c r="E64" s="13"/>
    </row>
    <row r="65" spans="5:5">
      <c r="E65" s="13"/>
    </row>
    <row r="66" spans="5:5">
      <c r="E66" s="13"/>
    </row>
    <row r="67" spans="5:5">
      <c r="E67" s="13"/>
    </row>
    <row r="68" spans="5:5">
      <c r="E68" s="13"/>
    </row>
    <row r="69" spans="5:5">
      <c r="E69" s="13"/>
    </row>
    <row r="70" spans="5:5">
      <c r="E70" s="13"/>
    </row>
  </sheetData>
  <phoneticPr fontId="2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87"/>
  <sheetViews>
    <sheetView workbookViewId="0">
      <selection activeCell="D21" sqref="D21"/>
    </sheetView>
  </sheetViews>
  <sheetFormatPr baseColWidth="10" defaultColWidth="8.83203125" defaultRowHeight="12" x14ac:dyDescent="0"/>
  <cols>
    <col min="2" max="2" width="20.6640625" customWidth="1"/>
    <col min="4" max="4" width="9.83203125" customWidth="1"/>
    <col min="7" max="7" width="6.83203125" customWidth="1"/>
    <col min="8" max="8" width="11.6640625" customWidth="1"/>
    <col min="26" max="26" width="10.6640625" customWidth="1"/>
    <col min="27" max="27" width="11.6640625" customWidth="1"/>
    <col min="28" max="28" width="11.5" customWidth="1"/>
  </cols>
  <sheetData>
    <row r="2" spans="1:28">
      <c r="D2" s="15" t="s">
        <v>112</v>
      </c>
    </row>
    <row r="3" spans="1:28">
      <c r="A3" s="15" t="s">
        <v>86</v>
      </c>
      <c r="B3" s="15" t="s">
        <v>0</v>
      </c>
      <c r="D3" s="15" t="s">
        <v>35</v>
      </c>
      <c r="E3" s="15" t="s">
        <v>36</v>
      </c>
      <c r="F3" s="15"/>
      <c r="G3" s="15" t="s">
        <v>61</v>
      </c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Z3" s="15" t="s">
        <v>53</v>
      </c>
      <c r="AA3" s="15" t="s">
        <v>74</v>
      </c>
      <c r="AB3" s="15" t="s">
        <v>54</v>
      </c>
    </row>
    <row r="4" spans="1:28">
      <c r="D4" s="15"/>
      <c r="E4" s="15"/>
      <c r="F4" s="15"/>
      <c r="Z4" s="15"/>
      <c r="AA4" s="15" t="s">
        <v>64</v>
      </c>
    </row>
    <row r="5" spans="1:28" s="30" customFormat="1">
      <c r="A5" s="30">
        <v>1</v>
      </c>
      <c r="B5" s="7" t="s">
        <v>4</v>
      </c>
      <c r="D5" s="29" t="s">
        <v>91</v>
      </c>
      <c r="E5" s="29" t="s">
        <v>91</v>
      </c>
      <c r="G5" s="30">
        <v>1</v>
      </c>
      <c r="I5" s="30">
        <v>0</v>
      </c>
      <c r="J5" s="30">
        <v>0</v>
      </c>
      <c r="K5" s="30">
        <v>1</v>
      </c>
      <c r="L5" s="30">
        <v>0</v>
      </c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>
        <v>0</v>
      </c>
      <c r="S5" s="30">
        <v>0</v>
      </c>
      <c r="T5" s="30">
        <v>1</v>
      </c>
      <c r="U5" s="30">
        <v>0</v>
      </c>
      <c r="V5" s="30">
        <v>0</v>
      </c>
      <c r="W5" s="30">
        <v>0</v>
      </c>
      <c r="X5" s="30">
        <v>0</v>
      </c>
      <c r="Z5" s="14">
        <f>IF(I5=1,1,0)</f>
        <v>0</v>
      </c>
      <c r="AA5" s="14">
        <f t="shared" ref="AA5:AA20" si="0">SUM(I5:X5)-Z5</f>
        <v>7</v>
      </c>
      <c r="AB5" s="7">
        <f t="shared" ref="AB5:AB20" si="1">IF(AA5=0,1,0)</f>
        <v>0</v>
      </c>
    </row>
    <row r="6" spans="1:28" s="30" customFormat="1">
      <c r="A6" s="30">
        <v>2</v>
      </c>
      <c r="B6" s="7" t="s">
        <v>5</v>
      </c>
      <c r="D6" s="29" t="s">
        <v>91</v>
      </c>
      <c r="E6" s="29" t="s">
        <v>91</v>
      </c>
      <c r="G6" s="30">
        <v>2</v>
      </c>
      <c r="I6" s="30">
        <v>0</v>
      </c>
      <c r="J6" s="30">
        <v>0</v>
      </c>
      <c r="K6" s="30">
        <v>1</v>
      </c>
      <c r="L6" s="30">
        <v>0</v>
      </c>
      <c r="M6" s="30">
        <v>1</v>
      </c>
      <c r="N6" s="30">
        <v>1</v>
      </c>
      <c r="O6" s="30">
        <v>1</v>
      </c>
      <c r="P6" s="30">
        <v>1</v>
      </c>
      <c r="Q6" s="30">
        <v>1</v>
      </c>
      <c r="R6" s="30">
        <v>1</v>
      </c>
      <c r="S6" s="30">
        <v>1</v>
      </c>
      <c r="T6" s="30">
        <v>1</v>
      </c>
      <c r="U6" s="30">
        <v>0</v>
      </c>
      <c r="V6" s="30">
        <v>1</v>
      </c>
      <c r="W6" s="30">
        <v>0</v>
      </c>
      <c r="X6" s="30">
        <v>1</v>
      </c>
      <c r="Z6" s="14">
        <f>IF(J6=1,1,0)</f>
        <v>0</v>
      </c>
      <c r="AA6" s="14">
        <f t="shared" si="0"/>
        <v>11</v>
      </c>
      <c r="AB6" s="7">
        <f t="shared" si="1"/>
        <v>0</v>
      </c>
    </row>
    <row r="7" spans="1:28" s="30" customFormat="1">
      <c r="A7" s="30">
        <v>3</v>
      </c>
      <c r="B7" s="7" t="s">
        <v>6</v>
      </c>
      <c r="D7" s="29" t="s">
        <v>91</v>
      </c>
      <c r="E7" s="29" t="s">
        <v>91</v>
      </c>
      <c r="G7" s="30">
        <v>3</v>
      </c>
      <c r="I7" s="30">
        <v>0</v>
      </c>
      <c r="J7" s="30">
        <v>0</v>
      </c>
      <c r="K7" s="30">
        <v>1</v>
      </c>
      <c r="L7" s="30">
        <v>0</v>
      </c>
      <c r="M7" s="30">
        <v>1</v>
      </c>
      <c r="N7" s="30">
        <v>1</v>
      </c>
      <c r="O7" s="30">
        <v>1</v>
      </c>
      <c r="P7" s="30">
        <v>1</v>
      </c>
      <c r="Q7" s="30">
        <v>1</v>
      </c>
      <c r="R7" s="30">
        <v>0</v>
      </c>
      <c r="S7" s="30">
        <v>0</v>
      </c>
      <c r="T7" s="30">
        <v>1</v>
      </c>
      <c r="U7" s="30">
        <v>0</v>
      </c>
      <c r="V7" s="30">
        <v>0</v>
      </c>
      <c r="W7" s="30">
        <v>0</v>
      </c>
      <c r="X7" s="30">
        <v>0</v>
      </c>
      <c r="Z7" s="14">
        <f>IF(K7=1,1,0)</f>
        <v>1</v>
      </c>
      <c r="AA7" s="14">
        <f t="shared" si="0"/>
        <v>6</v>
      </c>
      <c r="AB7" s="7">
        <f t="shared" si="1"/>
        <v>0</v>
      </c>
    </row>
    <row r="8" spans="1:28" s="30" customFormat="1">
      <c r="A8" s="30">
        <v>4</v>
      </c>
      <c r="B8" s="66" t="s">
        <v>90</v>
      </c>
      <c r="D8" s="29" t="s">
        <v>91</v>
      </c>
      <c r="E8" s="29" t="s">
        <v>91</v>
      </c>
      <c r="F8" s="13"/>
      <c r="G8" s="3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1</v>
      </c>
      <c r="X8" s="30">
        <v>1</v>
      </c>
      <c r="Z8" s="14">
        <f>IF(L8=1,1,0)</f>
        <v>0</v>
      </c>
      <c r="AA8" s="14">
        <f t="shared" si="0"/>
        <v>2</v>
      </c>
      <c r="AB8" s="7">
        <f t="shared" si="1"/>
        <v>0</v>
      </c>
    </row>
    <row r="9" spans="1:28" s="30" customFormat="1">
      <c r="A9" s="30">
        <v>5</v>
      </c>
      <c r="B9" s="66" t="s">
        <v>73</v>
      </c>
      <c r="D9" s="29" t="s">
        <v>91</v>
      </c>
      <c r="E9" s="29" t="s">
        <v>91</v>
      </c>
      <c r="F9" s="13"/>
      <c r="G9" s="3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Z9" s="14">
        <f>IF(M9=1,1,0)</f>
        <v>0</v>
      </c>
      <c r="AA9" s="14">
        <f t="shared" si="0"/>
        <v>0</v>
      </c>
      <c r="AB9" s="7">
        <f t="shared" si="1"/>
        <v>1</v>
      </c>
    </row>
    <row r="10" spans="1:28" s="30" customFormat="1">
      <c r="A10" s="30">
        <v>6</v>
      </c>
      <c r="B10" s="30" t="s">
        <v>119</v>
      </c>
      <c r="D10" s="29" t="s">
        <v>91</v>
      </c>
      <c r="E10" s="29" t="s">
        <v>91</v>
      </c>
      <c r="F10" s="13"/>
      <c r="G10" s="3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</v>
      </c>
      <c r="X10" s="30">
        <v>1</v>
      </c>
      <c r="Z10" s="14">
        <f>IF(N10=1,1,0)</f>
        <v>0</v>
      </c>
      <c r="AA10" s="14">
        <f t="shared" si="0"/>
        <v>2</v>
      </c>
      <c r="AB10" s="7">
        <f t="shared" si="1"/>
        <v>0</v>
      </c>
    </row>
    <row r="11" spans="1:28" s="30" customFormat="1">
      <c r="A11" s="30">
        <v>7</v>
      </c>
      <c r="B11" s="57" t="s">
        <v>77</v>
      </c>
      <c r="D11" s="29" t="s">
        <v>91</v>
      </c>
      <c r="E11" s="29" t="s">
        <v>91</v>
      </c>
      <c r="F11" s="13"/>
      <c r="G11" s="3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1</v>
      </c>
      <c r="X11" s="30">
        <v>1</v>
      </c>
      <c r="Z11" s="14">
        <f>IF(O11=1,1,0)</f>
        <v>0</v>
      </c>
      <c r="AA11" s="14">
        <f t="shared" si="0"/>
        <v>2</v>
      </c>
      <c r="AB11" s="7">
        <f t="shared" si="1"/>
        <v>0</v>
      </c>
    </row>
    <row r="12" spans="1:28" s="30" customFormat="1">
      <c r="A12" s="30">
        <v>8</v>
      </c>
      <c r="B12" s="29" t="s">
        <v>114</v>
      </c>
      <c r="D12" s="29" t="s">
        <v>134</v>
      </c>
      <c r="E12" s="25" t="s">
        <v>91</v>
      </c>
      <c r="F12" s="13"/>
      <c r="G12" s="3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1</v>
      </c>
      <c r="X12" s="30">
        <v>1</v>
      </c>
      <c r="Z12" s="14">
        <f>IF(P12=1,1,0)</f>
        <v>0</v>
      </c>
      <c r="AA12" s="14">
        <f t="shared" si="0"/>
        <v>2</v>
      </c>
      <c r="AB12" s="7">
        <f t="shared" si="1"/>
        <v>0</v>
      </c>
    </row>
    <row r="13" spans="1:28" s="30" customFormat="1">
      <c r="A13" s="30">
        <v>9</v>
      </c>
      <c r="B13" s="29" t="s">
        <v>120</v>
      </c>
      <c r="D13" s="29" t="s">
        <v>91</v>
      </c>
      <c r="E13" s="25" t="s">
        <v>91</v>
      </c>
      <c r="F13" s="13"/>
      <c r="G13" s="3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1</v>
      </c>
      <c r="X13" s="30">
        <v>1</v>
      </c>
      <c r="Z13" s="14">
        <f>IF(Q13=1,1,0)</f>
        <v>0</v>
      </c>
      <c r="AA13" s="14">
        <f t="shared" si="0"/>
        <v>2</v>
      </c>
      <c r="AB13" s="7">
        <f t="shared" si="1"/>
        <v>0</v>
      </c>
    </row>
    <row r="14" spans="1:28" s="30" customFormat="1">
      <c r="A14" s="30">
        <v>10</v>
      </c>
      <c r="B14" s="21" t="s">
        <v>1</v>
      </c>
      <c r="D14" s="29" t="s">
        <v>91</v>
      </c>
      <c r="E14" s="25" t="s">
        <v>91</v>
      </c>
      <c r="F14" s="13"/>
      <c r="G14" s="3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1</v>
      </c>
      <c r="T14" s="30">
        <v>1</v>
      </c>
      <c r="U14" s="30">
        <v>1</v>
      </c>
      <c r="V14" s="30">
        <v>0</v>
      </c>
      <c r="W14" s="30">
        <v>0</v>
      </c>
      <c r="X14" s="30">
        <v>0</v>
      </c>
      <c r="Z14" s="14">
        <f>IF(R14=1,1,0)</f>
        <v>0</v>
      </c>
      <c r="AA14" s="14">
        <f t="shared" si="0"/>
        <v>3</v>
      </c>
      <c r="AB14" s="7">
        <f t="shared" si="1"/>
        <v>0</v>
      </c>
    </row>
    <row r="15" spans="1:28" s="30" customFormat="1">
      <c r="A15" s="30">
        <v>11</v>
      </c>
      <c r="B15" s="30" t="s">
        <v>33</v>
      </c>
      <c r="D15" s="29" t="s">
        <v>91</v>
      </c>
      <c r="E15" s="25" t="s">
        <v>91</v>
      </c>
      <c r="F15" s="13"/>
      <c r="G15" s="3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1</v>
      </c>
      <c r="T15" s="30">
        <v>1</v>
      </c>
      <c r="U15" s="30">
        <v>1</v>
      </c>
      <c r="V15" s="30">
        <v>0</v>
      </c>
      <c r="W15" s="30">
        <v>1</v>
      </c>
      <c r="X15" s="30">
        <v>1</v>
      </c>
      <c r="Z15" s="14">
        <f>IF(S15=1,1,0)</f>
        <v>1</v>
      </c>
      <c r="AA15" s="14">
        <f t="shared" si="0"/>
        <v>4</v>
      </c>
      <c r="AB15" s="7">
        <f t="shared" si="1"/>
        <v>0</v>
      </c>
    </row>
    <row r="16" spans="1:28" s="30" customFormat="1">
      <c r="A16" s="30">
        <v>12</v>
      </c>
      <c r="B16" s="30" t="s">
        <v>7</v>
      </c>
      <c r="D16" s="29" t="s">
        <v>91</v>
      </c>
      <c r="E16" s="25" t="s">
        <v>91</v>
      </c>
      <c r="F16" s="13"/>
      <c r="G16" s="3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1</v>
      </c>
      <c r="T16" s="30">
        <v>1</v>
      </c>
      <c r="U16" s="30">
        <v>1</v>
      </c>
      <c r="V16" s="30">
        <v>0</v>
      </c>
      <c r="W16" s="30">
        <v>1</v>
      </c>
      <c r="X16" s="30">
        <v>1</v>
      </c>
      <c r="Z16" s="14">
        <f>IF(T16=1,1,0)</f>
        <v>1</v>
      </c>
      <c r="AA16" s="14">
        <f t="shared" si="0"/>
        <v>4</v>
      </c>
      <c r="AB16" s="7">
        <f t="shared" si="1"/>
        <v>0</v>
      </c>
    </row>
    <row r="17" spans="1:28" s="30" customFormat="1">
      <c r="A17" s="30">
        <v>13</v>
      </c>
      <c r="B17" s="29" t="s">
        <v>14</v>
      </c>
      <c r="C17" s="8"/>
      <c r="D17" s="29" t="s">
        <v>135</v>
      </c>
      <c r="E17" s="25" t="s">
        <v>91</v>
      </c>
      <c r="F17" s="13"/>
      <c r="G17" s="3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1</v>
      </c>
      <c r="T17" s="30">
        <v>1</v>
      </c>
      <c r="U17" s="30">
        <v>1</v>
      </c>
      <c r="V17" s="30">
        <v>0</v>
      </c>
      <c r="W17" s="30">
        <v>1</v>
      </c>
      <c r="X17" s="30">
        <v>1</v>
      </c>
      <c r="Z17" s="14">
        <f>IF(U17=1,1,0)</f>
        <v>1</v>
      </c>
      <c r="AA17" s="14">
        <f t="shared" si="0"/>
        <v>4</v>
      </c>
      <c r="AB17" s="7">
        <f t="shared" si="1"/>
        <v>0</v>
      </c>
    </row>
    <row r="18" spans="1:28" s="29" customFormat="1">
      <c r="A18" s="29">
        <v>14</v>
      </c>
      <c r="B18" s="25" t="s">
        <v>34</v>
      </c>
      <c r="D18" s="29" t="s">
        <v>91</v>
      </c>
      <c r="E18" s="25" t="s">
        <v>91</v>
      </c>
      <c r="F18" s="25"/>
      <c r="G18" s="29">
        <v>14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1</v>
      </c>
      <c r="X18" s="29">
        <v>1</v>
      </c>
      <c r="Z18" s="14">
        <f>IF(V18=1,1,0)</f>
        <v>0</v>
      </c>
      <c r="AA18" s="14">
        <f t="shared" si="0"/>
        <v>2</v>
      </c>
      <c r="AB18" s="7">
        <f t="shared" si="1"/>
        <v>0</v>
      </c>
    </row>
    <row r="19" spans="1:28" s="30" customFormat="1">
      <c r="A19" s="30">
        <v>15</v>
      </c>
      <c r="B19" s="29" t="s">
        <v>9</v>
      </c>
      <c r="D19" s="29" t="s">
        <v>135</v>
      </c>
      <c r="E19" s="25" t="s">
        <v>91</v>
      </c>
      <c r="F19" s="13"/>
      <c r="G19" s="3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1</v>
      </c>
      <c r="X19" s="30">
        <v>1</v>
      </c>
      <c r="Z19" s="14">
        <f>IF(W19=1,1,0)</f>
        <v>1</v>
      </c>
      <c r="AA19" s="14">
        <f t="shared" si="0"/>
        <v>1</v>
      </c>
      <c r="AB19" s="7">
        <f t="shared" si="1"/>
        <v>0</v>
      </c>
    </row>
    <row r="20" spans="1:28" s="30" customFormat="1">
      <c r="A20" s="30">
        <v>16</v>
      </c>
      <c r="B20" s="30" t="s">
        <v>118</v>
      </c>
      <c r="D20" s="29" t="s">
        <v>135</v>
      </c>
      <c r="E20" s="25" t="s">
        <v>91</v>
      </c>
      <c r="F20" s="13"/>
      <c r="G20" s="3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1</v>
      </c>
      <c r="Z20" s="14">
        <f>IF(X20=1,1,0)</f>
        <v>1</v>
      </c>
      <c r="AA20" s="14">
        <f t="shared" si="0"/>
        <v>0</v>
      </c>
      <c r="AB20" s="7">
        <f t="shared" si="1"/>
        <v>1</v>
      </c>
    </row>
    <row r="21" spans="1:28" s="30" customFormat="1">
      <c r="B21" s="13"/>
      <c r="D21" s="29"/>
      <c r="E21" s="13"/>
      <c r="F21" s="13"/>
      <c r="Z21" s="14"/>
      <c r="AA21" s="14"/>
      <c r="AB21" s="7"/>
    </row>
    <row r="22" spans="1:28">
      <c r="E22" s="13"/>
      <c r="F22" s="13"/>
      <c r="H22" s="15" t="s">
        <v>62</v>
      </c>
      <c r="I22">
        <f>SUM(I5:I20)</f>
        <v>0</v>
      </c>
      <c r="J22">
        <f t="shared" ref="J22:X22" si="2">SUM(J5:J20)</f>
        <v>0</v>
      </c>
      <c r="K22">
        <f t="shared" si="2"/>
        <v>3</v>
      </c>
      <c r="L22">
        <f t="shared" si="2"/>
        <v>0</v>
      </c>
      <c r="M22">
        <f t="shared" si="2"/>
        <v>3</v>
      </c>
      <c r="N22">
        <f t="shared" si="2"/>
        <v>3</v>
      </c>
      <c r="O22">
        <f t="shared" si="2"/>
        <v>3</v>
      </c>
      <c r="P22">
        <f t="shared" si="2"/>
        <v>3</v>
      </c>
      <c r="Q22">
        <f t="shared" si="2"/>
        <v>3</v>
      </c>
      <c r="R22">
        <f t="shared" si="2"/>
        <v>1</v>
      </c>
      <c r="S22">
        <f t="shared" si="2"/>
        <v>5</v>
      </c>
      <c r="T22">
        <f t="shared" si="2"/>
        <v>7</v>
      </c>
      <c r="U22">
        <f t="shared" si="2"/>
        <v>4</v>
      </c>
      <c r="V22">
        <f t="shared" si="2"/>
        <v>1</v>
      </c>
      <c r="W22">
        <f t="shared" si="2"/>
        <v>10</v>
      </c>
      <c r="X22">
        <f t="shared" si="2"/>
        <v>12</v>
      </c>
      <c r="Z22" s="14"/>
      <c r="AA22" s="14"/>
      <c r="AB22" s="7"/>
    </row>
    <row r="23" spans="1:28">
      <c r="E23" s="13"/>
      <c r="F23" s="13"/>
      <c r="Z23" s="14"/>
      <c r="AA23" s="14"/>
      <c r="AB23" s="7"/>
    </row>
    <row r="24" spans="1:28">
      <c r="B24" s="73" t="s">
        <v>92</v>
      </c>
      <c r="C24" s="81"/>
      <c r="D24" s="79"/>
      <c r="E24" s="5"/>
      <c r="F24" s="5"/>
      <c r="G24" s="5"/>
      <c r="H24" s="5"/>
      <c r="Z24" s="14"/>
      <c r="AA24" s="14"/>
      <c r="AB24" s="7"/>
    </row>
    <row r="25" spans="1:28">
      <c r="B25" s="17" t="s">
        <v>37</v>
      </c>
      <c r="C25" s="24">
        <f>COUNTIF(I5:X20,1)</f>
        <v>58</v>
      </c>
      <c r="D25" s="16"/>
      <c r="E25" s="5"/>
      <c r="F25" s="5"/>
      <c r="G25" s="5"/>
      <c r="H25" s="5"/>
      <c r="Z25" s="14"/>
      <c r="AA25" s="14"/>
      <c r="AB25" s="7"/>
    </row>
    <row r="26" spans="1:28">
      <c r="B26" s="17" t="s">
        <v>38</v>
      </c>
      <c r="C26" s="4">
        <f>COUNT(A5:A20)</f>
        <v>16</v>
      </c>
      <c r="D26" s="85"/>
      <c r="G26" s="5"/>
      <c r="H26" s="5"/>
      <c r="Z26" s="14"/>
      <c r="AA26" s="14"/>
      <c r="AB26" s="7"/>
    </row>
    <row r="27" spans="1:28">
      <c r="B27" s="17" t="s">
        <v>39</v>
      </c>
      <c r="C27" s="77">
        <f>C25/(C26*(C26))</f>
        <v>0.2265625</v>
      </c>
      <c r="D27" s="16"/>
      <c r="E27" s="7"/>
      <c r="F27" s="7"/>
      <c r="G27" s="5"/>
      <c r="H27" s="5"/>
      <c r="Z27" s="14"/>
      <c r="AA27" s="14"/>
      <c r="AB27" s="7"/>
    </row>
    <row r="28" spans="1:28">
      <c r="B28" s="17" t="s">
        <v>40</v>
      </c>
      <c r="C28" s="77">
        <f>C26*C27</f>
        <v>3.625</v>
      </c>
      <c r="D28" s="16"/>
      <c r="E28" s="7"/>
      <c r="F28" s="7"/>
      <c r="Z28" s="14"/>
      <c r="AA28" s="14"/>
      <c r="AB28" s="7"/>
    </row>
    <row r="29" spans="1:28">
      <c r="B29" s="80"/>
      <c r="C29" s="3"/>
      <c r="D29" s="16"/>
      <c r="E29" s="7"/>
      <c r="F29" s="7"/>
      <c r="Z29" s="14"/>
      <c r="AA29" s="14"/>
      <c r="AB29" s="7"/>
    </row>
    <row r="30" spans="1:28">
      <c r="B30" s="62" t="s">
        <v>55</v>
      </c>
      <c r="C30" s="60">
        <f>COUNTIF(I22:X22,"=0")</f>
        <v>3</v>
      </c>
      <c r="D30" s="63">
        <f>C30/C$26</f>
        <v>0.1875</v>
      </c>
      <c r="E30" s="6"/>
      <c r="F30" s="6"/>
      <c r="Z30" s="14"/>
      <c r="AA30" s="14"/>
      <c r="AB30" s="7"/>
    </row>
    <row r="31" spans="1:28">
      <c r="B31" s="62" t="s">
        <v>56</v>
      </c>
      <c r="C31" s="60">
        <f>SUM(AB5:AB20)</f>
        <v>2</v>
      </c>
      <c r="D31" s="63">
        <f>C31/C$26</f>
        <v>0.125</v>
      </c>
      <c r="E31" s="5"/>
      <c r="F31" s="5"/>
      <c r="Z31" s="14"/>
      <c r="AA31" s="14"/>
      <c r="AB31" s="7"/>
    </row>
    <row r="32" spans="1:28">
      <c r="B32" s="64" t="s">
        <v>57</v>
      </c>
      <c r="C32" s="61">
        <f>C26-SUM(C30:C31)</f>
        <v>11</v>
      </c>
      <c r="D32" s="65">
        <f>C32/C$26</f>
        <v>0.6875</v>
      </c>
      <c r="E32" s="7"/>
      <c r="F32" s="7"/>
      <c r="G32" s="2"/>
      <c r="H32" s="2"/>
      <c r="Z32" s="14"/>
      <c r="AA32" s="14"/>
      <c r="AB32" s="7"/>
    </row>
    <row r="33" spans="5:28">
      <c r="E33" s="7"/>
      <c r="F33" s="7"/>
      <c r="G33" s="3"/>
      <c r="H33" s="3"/>
      <c r="Z33" s="14"/>
      <c r="AA33" s="14"/>
      <c r="AB33" s="7"/>
    </row>
    <row r="34" spans="5:28">
      <c r="E34" s="7"/>
      <c r="F34" s="7"/>
      <c r="Z34" s="14"/>
      <c r="AA34" s="14"/>
      <c r="AB34" s="7"/>
    </row>
    <row r="35" spans="5:28">
      <c r="E35" s="7"/>
      <c r="F35" s="7"/>
      <c r="Z35" s="14"/>
      <c r="AA35" s="14"/>
      <c r="AB35" s="7"/>
    </row>
    <row r="36" spans="5:28">
      <c r="E36" s="5"/>
      <c r="F36" s="5"/>
      <c r="G36" s="5"/>
      <c r="H36" s="5"/>
      <c r="Z36" s="14"/>
      <c r="AA36" s="14"/>
      <c r="AB36" s="7"/>
    </row>
    <row r="37" spans="5:28">
      <c r="E37" s="6"/>
      <c r="F37" s="6"/>
      <c r="G37" s="4"/>
      <c r="H37" s="4"/>
      <c r="J37" s="2"/>
      <c r="Z37" s="14"/>
      <c r="AA37" s="14"/>
      <c r="AB37" s="7"/>
    </row>
    <row r="38" spans="5:28">
      <c r="E38" s="13"/>
      <c r="F38" s="13"/>
      <c r="G38" s="13"/>
      <c r="H38" s="13"/>
      <c r="Z38" s="14"/>
      <c r="AA38" s="14"/>
      <c r="AB38" s="7"/>
    </row>
    <row r="39" spans="5:28">
      <c r="E39" s="13"/>
      <c r="F39" s="13"/>
      <c r="G39" s="13"/>
      <c r="H39" s="13"/>
    </row>
    <row r="40" spans="5:28">
      <c r="E40" s="13"/>
      <c r="F40" s="13"/>
    </row>
    <row r="41" spans="5:28">
      <c r="E41" s="13"/>
      <c r="F41" s="13"/>
    </row>
    <row r="42" spans="5:28">
      <c r="E42" s="13"/>
      <c r="F42" s="13"/>
    </row>
    <row r="44" spans="5:28">
      <c r="E44" s="13"/>
      <c r="F44" s="13"/>
    </row>
    <row r="45" spans="5:28">
      <c r="E45" s="13"/>
      <c r="F45" s="13"/>
    </row>
    <row r="46" spans="5:28">
      <c r="E46" s="13"/>
      <c r="F46" s="13"/>
    </row>
    <row r="47" spans="5:28">
      <c r="E47" s="13"/>
      <c r="F47" s="13"/>
    </row>
    <row r="48" spans="5:28">
      <c r="E48" s="13"/>
      <c r="F48" s="13"/>
    </row>
    <row r="49" spans="5:10">
      <c r="E49" s="13"/>
      <c r="F49" s="13"/>
    </row>
    <row r="50" spans="5:10">
      <c r="E50" s="13"/>
      <c r="F50" s="13"/>
    </row>
    <row r="51" spans="5:10">
      <c r="E51" s="13"/>
      <c r="F51" s="13"/>
      <c r="J51" s="2"/>
    </row>
    <row r="52" spans="5:10">
      <c r="E52" s="13"/>
      <c r="F52" s="13"/>
      <c r="J52" s="7"/>
    </row>
    <row r="53" spans="5:10">
      <c r="E53" s="13"/>
      <c r="F53" s="13"/>
      <c r="J53" s="3"/>
    </row>
    <row r="54" spans="5:10">
      <c r="E54" s="13"/>
      <c r="F54" s="13"/>
      <c r="J54" s="5"/>
    </row>
    <row r="55" spans="5:10">
      <c r="E55" s="13"/>
      <c r="F55" s="13"/>
      <c r="J55" s="5"/>
    </row>
    <row r="56" spans="5:10">
      <c r="E56" s="13"/>
      <c r="F56" s="13"/>
      <c r="J56" s="5"/>
    </row>
    <row r="57" spans="5:10">
      <c r="E57" s="13"/>
      <c r="F57" s="13"/>
      <c r="J57" s="5"/>
    </row>
    <row r="58" spans="5:10">
      <c r="E58" s="13"/>
      <c r="F58" s="13"/>
      <c r="J58" s="5"/>
    </row>
    <row r="59" spans="5:10">
      <c r="J59" s="5"/>
    </row>
    <row r="61" spans="5:10">
      <c r="E61" s="13"/>
      <c r="F61" s="13"/>
      <c r="J61" s="7"/>
    </row>
    <row r="62" spans="5:10">
      <c r="E62" s="13"/>
      <c r="F62" s="13"/>
      <c r="J62" s="7"/>
    </row>
    <row r="63" spans="5:10">
      <c r="E63" s="13"/>
      <c r="F63" s="13"/>
    </row>
    <row r="64" spans="5:10">
      <c r="E64" s="13"/>
      <c r="F64" s="13"/>
      <c r="J64" s="7"/>
    </row>
    <row r="65" spans="5:10">
      <c r="E65" s="13"/>
      <c r="F65" s="13"/>
      <c r="J65" s="7"/>
    </row>
    <row r="66" spans="5:10">
      <c r="E66" s="13"/>
      <c r="F66" s="13"/>
      <c r="J66" s="5"/>
    </row>
    <row r="67" spans="5:10">
      <c r="E67" s="13"/>
      <c r="F67" s="13"/>
      <c r="J67" s="5"/>
    </row>
    <row r="68" spans="5:10">
      <c r="E68" s="13"/>
      <c r="F68" s="13"/>
      <c r="J68" s="7"/>
    </row>
    <row r="69" spans="5:10">
      <c r="E69" s="13"/>
      <c r="F69" s="13"/>
      <c r="J69" s="7"/>
    </row>
    <row r="70" spans="5:10">
      <c r="E70" s="13"/>
      <c r="F70" s="13"/>
      <c r="J70" s="7"/>
    </row>
    <row r="71" spans="5:10">
      <c r="J71" s="7"/>
    </row>
    <row r="72" spans="5:10">
      <c r="J72" s="7"/>
    </row>
    <row r="73" spans="5:10">
      <c r="J73" s="7"/>
    </row>
    <row r="75" spans="5:10">
      <c r="J75" s="7"/>
    </row>
    <row r="76" spans="5:10">
      <c r="J76" s="5"/>
    </row>
    <row r="77" spans="5:10">
      <c r="J77" s="6"/>
    </row>
    <row r="78" spans="5:10">
      <c r="J78" s="6"/>
    </row>
    <row r="79" spans="5:10">
      <c r="J79" s="7"/>
    </row>
    <row r="80" spans="5:10">
      <c r="J80" s="5"/>
    </row>
    <row r="81" spans="10:10">
      <c r="J81" s="5"/>
    </row>
    <row r="82" spans="10:10">
      <c r="J82" s="5"/>
    </row>
    <row r="83" spans="10:10">
      <c r="J83" s="5"/>
    </row>
    <row r="84" spans="10:10">
      <c r="J84" s="5"/>
    </row>
    <row r="85" spans="10:10">
      <c r="J85" s="5"/>
    </row>
    <row r="86" spans="10:10">
      <c r="J86" s="5"/>
    </row>
    <row r="87" spans="10:10">
      <c r="J87" s="7"/>
    </row>
  </sheetData>
  <phoneticPr fontId="2" type="noConversion"/>
  <pageMargins left="0.75" right="0.75" top="1" bottom="1" header="0.5" footer="0.5"/>
  <pageSetup paperSize="9" orientation="portrait" horizontalDpi="30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DataInfo</vt:lpstr>
      <vt:lpstr>B1</vt:lpstr>
      <vt:lpstr>B2</vt:lpstr>
      <vt:lpstr>B3</vt:lpstr>
      <vt:lpstr>B4</vt:lpstr>
      <vt:lpstr>C1</vt:lpstr>
      <vt:lpstr>C2</vt:lpstr>
      <vt:lpstr>C3</vt:lpstr>
      <vt:lpstr>C4</vt:lpstr>
      <vt:lpstr>E1</vt:lpstr>
      <vt:lpstr>E2</vt:lpstr>
      <vt:lpstr>E3</vt:lpstr>
      <vt:lpstr>E4</vt:lpstr>
      <vt:lpstr>Summary</vt:lpstr>
    </vt:vector>
  </TitlesOfParts>
  <Company>University of Groningen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DS-CIT</dc:creator>
  <cp:lastModifiedBy>Tjisse van der Heide</cp:lastModifiedBy>
  <dcterms:created xsi:type="dcterms:W3CDTF">2012-03-02T13:56:48Z</dcterms:created>
  <dcterms:modified xsi:type="dcterms:W3CDTF">2015-09-08T12:23:26Z</dcterms:modified>
</cp:coreProperties>
</file>