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bookViews>
    <workbookView xWindow="0" yWindow="-15" windowWidth="20730" windowHeight="11760" tabRatio="798" activeTab="8"/>
  </bookViews>
  <sheets>
    <sheet name="DataInfo" sheetId="16" r:id="rId1"/>
    <sheet name="C1" sheetId="6" r:id="rId2"/>
    <sheet name="C2" sheetId="7" r:id="rId3"/>
    <sheet name="C3" sheetId="9" r:id="rId4"/>
    <sheet name="C4" sheetId="11" r:id="rId5"/>
    <sheet name="E1" sheetId="5" r:id="rId6"/>
    <sheet name="E2" sheetId="8" r:id="rId7"/>
    <sheet name="E3" sheetId="4" r:id="rId8"/>
    <sheet name="E4" sheetId="12" r:id="rId9"/>
    <sheet name="HMseagrassout" sheetId="15" r:id="rId10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0" i="15" l="1"/>
  <c r="G40" i="15"/>
  <c r="F40" i="15"/>
  <c r="E40" i="15"/>
  <c r="D40" i="15"/>
  <c r="C40" i="15"/>
  <c r="H39" i="15"/>
  <c r="G39" i="15"/>
  <c r="F39" i="15"/>
  <c r="E39" i="15"/>
  <c r="D39" i="15"/>
  <c r="C39" i="15"/>
  <c r="H38" i="15"/>
  <c r="G38" i="15"/>
  <c r="F38" i="15"/>
  <c r="E38" i="15"/>
  <c r="D38" i="15"/>
  <c r="C38" i="15"/>
  <c r="H37" i="15"/>
  <c r="G37" i="15"/>
  <c r="F37" i="15"/>
  <c r="E37" i="15"/>
  <c r="D37" i="15"/>
  <c r="C37" i="15"/>
  <c r="H36" i="15"/>
  <c r="G36" i="15"/>
  <c r="F36" i="15"/>
  <c r="E36" i="15"/>
  <c r="D36" i="15"/>
  <c r="C36" i="15"/>
  <c r="H35" i="15"/>
  <c r="G35" i="15"/>
  <c r="F35" i="15"/>
  <c r="E35" i="15"/>
  <c r="D35" i="15"/>
  <c r="C35" i="15"/>
  <c r="H34" i="15"/>
  <c r="G34" i="15"/>
  <c r="F34" i="15"/>
  <c r="E34" i="15"/>
  <c r="D34" i="15"/>
  <c r="C34" i="15"/>
  <c r="D33" i="15"/>
  <c r="E33" i="15"/>
  <c r="F33" i="15"/>
  <c r="G33" i="15"/>
  <c r="H33" i="15"/>
  <c r="C33" i="15"/>
  <c r="L40" i="15"/>
  <c r="L35" i="15"/>
  <c r="L21" i="15"/>
  <c r="O10" i="15"/>
  <c r="O12" i="15"/>
  <c r="P6" i="15"/>
  <c r="O6" i="15"/>
  <c r="L5" i="15"/>
  <c r="L4" i="15"/>
  <c r="R5" i="12"/>
  <c r="S5" i="12"/>
  <c r="T5" i="12"/>
  <c r="R6" i="12"/>
  <c r="S6" i="12"/>
  <c r="T6" i="12"/>
  <c r="R7" i="12"/>
  <c r="S7" i="12"/>
  <c r="T7" i="12"/>
  <c r="R8" i="12"/>
  <c r="S8" i="12"/>
  <c r="T8" i="12"/>
  <c r="R9" i="12"/>
  <c r="S9" i="12"/>
  <c r="T9" i="12"/>
  <c r="R10" i="12"/>
  <c r="S10" i="12"/>
  <c r="T10" i="12"/>
  <c r="R11" i="12"/>
  <c r="S11" i="12"/>
  <c r="T11" i="12"/>
  <c r="R12" i="12"/>
  <c r="S12" i="12"/>
  <c r="T12" i="12"/>
  <c r="R13" i="12"/>
  <c r="S13" i="12"/>
  <c r="T13" i="12"/>
  <c r="R14" i="12"/>
  <c r="S14" i="12"/>
  <c r="T14" i="12"/>
  <c r="C24" i="12"/>
  <c r="G16" i="12"/>
  <c r="H16" i="12"/>
  <c r="I16" i="12"/>
  <c r="J16" i="12"/>
  <c r="K16" i="12"/>
  <c r="L16" i="12"/>
  <c r="M16" i="12"/>
  <c r="N16" i="12"/>
  <c r="O16" i="12"/>
  <c r="P16" i="12"/>
  <c r="C23" i="12"/>
  <c r="G18" i="4"/>
  <c r="H18" i="4"/>
  <c r="I18" i="4"/>
  <c r="J18" i="4"/>
  <c r="K18" i="4"/>
  <c r="L18" i="4"/>
  <c r="M18" i="4"/>
  <c r="N18" i="4"/>
  <c r="O18" i="4"/>
  <c r="P18" i="4"/>
  <c r="Q18" i="4"/>
  <c r="R18" i="4"/>
  <c r="C25" i="4"/>
  <c r="C21" i="4"/>
  <c r="C20" i="4"/>
  <c r="R7" i="8"/>
  <c r="S7" i="8"/>
  <c r="T7" i="8"/>
  <c r="R11" i="8"/>
  <c r="S11" i="8"/>
  <c r="R10" i="8"/>
  <c r="S10" i="8"/>
  <c r="R9" i="8"/>
  <c r="S9" i="8"/>
  <c r="R8" i="8"/>
  <c r="S8" i="8"/>
  <c r="R6" i="8"/>
  <c r="S6" i="8"/>
  <c r="R5" i="8"/>
  <c r="S5" i="8"/>
  <c r="R14" i="8"/>
  <c r="R13" i="8"/>
  <c r="R12" i="8"/>
  <c r="T5" i="8"/>
  <c r="T6" i="8"/>
  <c r="T8" i="8"/>
  <c r="T9" i="8"/>
  <c r="T10" i="8"/>
  <c r="T11" i="8"/>
  <c r="S12" i="8"/>
  <c r="T12" i="8"/>
  <c r="S13" i="8"/>
  <c r="T13" i="8"/>
  <c r="S14" i="8"/>
  <c r="T14" i="8"/>
  <c r="C24" i="8"/>
  <c r="G16" i="8"/>
  <c r="H16" i="8"/>
  <c r="I16" i="8"/>
  <c r="J16" i="8"/>
  <c r="K16" i="8"/>
  <c r="L16" i="8"/>
  <c r="M16" i="8"/>
  <c r="N16" i="8"/>
  <c r="O16" i="8"/>
  <c r="P16" i="8"/>
  <c r="C23" i="8"/>
  <c r="C18" i="8"/>
  <c r="C19" i="8"/>
  <c r="C20" i="8"/>
  <c r="C21" i="5"/>
  <c r="G18" i="5"/>
  <c r="H18" i="5"/>
  <c r="I18" i="5"/>
  <c r="J18" i="5"/>
  <c r="K18" i="5"/>
  <c r="L18" i="5"/>
  <c r="M18" i="5"/>
  <c r="N18" i="5"/>
  <c r="O18" i="5"/>
  <c r="P18" i="5"/>
  <c r="Q18" i="5"/>
  <c r="R18" i="5"/>
  <c r="C25" i="5"/>
  <c r="T5" i="5"/>
  <c r="U5" i="5"/>
  <c r="V5" i="5"/>
  <c r="T6" i="5"/>
  <c r="U6" i="5"/>
  <c r="V6" i="5"/>
  <c r="T7" i="5"/>
  <c r="U7" i="5"/>
  <c r="V7" i="5"/>
  <c r="T8" i="5"/>
  <c r="U8" i="5"/>
  <c r="V8" i="5"/>
  <c r="T9" i="5"/>
  <c r="U9" i="5"/>
  <c r="V9" i="5"/>
  <c r="T10" i="5"/>
  <c r="U10" i="5"/>
  <c r="V10" i="5"/>
  <c r="T11" i="5"/>
  <c r="U11" i="5"/>
  <c r="V11" i="5"/>
  <c r="T12" i="5"/>
  <c r="U12" i="5"/>
  <c r="V12" i="5"/>
  <c r="T13" i="5"/>
  <c r="U13" i="5"/>
  <c r="V13" i="5"/>
  <c r="T14" i="5"/>
  <c r="U14" i="5"/>
  <c r="V14" i="5"/>
  <c r="T15" i="5"/>
  <c r="U15" i="5"/>
  <c r="V15" i="5"/>
  <c r="T16" i="5"/>
  <c r="U16" i="5"/>
  <c r="V16" i="5"/>
  <c r="C26" i="5"/>
  <c r="C27" i="5"/>
  <c r="D27" i="5"/>
  <c r="D26" i="5"/>
  <c r="D25" i="5"/>
  <c r="C21" i="7"/>
  <c r="G18" i="7"/>
  <c r="H18" i="7"/>
  <c r="I18" i="7"/>
  <c r="J18" i="7"/>
  <c r="K18" i="7"/>
  <c r="L18" i="7"/>
  <c r="M18" i="7"/>
  <c r="N18" i="7"/>
  <c r="O18" i="7"/>
  <c r="P18" i="7"/>
  <c r="Q18" i="7"/>
  <c r="R18" i="7"/>
  <c r="C25" i="7"/>
  <c r="T5" i="7"/>
  <c r="U5" i="7"/>
  <c r="V5" i="7"/>
  <c r="T6" i="7"/>
  <c r="U6" i="7"/>
  <c r="V6" i="7"/>
  <c r="T7" i="7"/>
  <c r="U7" i="7"/>
  <c r="V7" i="7"/>
  <c r="T8" i="7"/>
  <c r="U8" i="7"/>
  <c r="V8" i="7"/>
  <c r="T9" i="7"/>
  <c r="U9" i="7"/>
  <c r="V9" i="7"/>
  <c r="T10" i="7"/>
  <c r="U10" i="7"/>
  <c r="V10" i="7"/>
  <c r="T11" i="7"/>
  <c r="U11" i="7"/>
  <c r="V11" i="7"/>
  <c r="T12" i="7"/>
  <c r="U12" i="7"/>
  <c r="V12" i="7"/>
  <c r="T13" i="7"/>
  <c r="U13" i="7"/>
  <c r="V13" i="7"/>
  <c r="T14" i="7"/>
  <c r="U14" i="7"/>
  <c r="V14" i="7"/>
  <c r="T15" i="7"/>
  <c r="U15" i="7"/>
  <c r="V15" i="7"/>
  <c r="T16" i="7"/>
  <c r="U16" i="7"/>
  <c r="V16" i="7"/>
  <c r="C26" i="7"/>
  <c r="C27" i="7"/>
  <c r="D27" i="7"/>
  <c r="D26" i="7"/>
  <c r="D25" i="7"/>
  <c r="L39" i="15"/>
  <c r="L34" i="15"/>
  <c r="S40" i="15"/>
  <c r="T40" i="15"/>
  <c r="R40" i="15"/>
  <c r="P40" i="15"/>
  <c r="Q40" i="15"/>
  <c r="O40" i="15"/>
  <c r="M40" i="15"/>
  <c r="N40" i="15"/>
  <c r="S39" i="15"/>
  <c r="T39" i="15"/>
  <c r="R39" i="15"/>
  <c r="P39" i="15"/>
  <c r="Q39" i="15"/>
  <c r="O39" i="15"/>
  <c r="M39" i="15"/>
  <c r="N39" i="15"/>
  <c r="S35" i="15"/>
  <c r="T35" i="15"/>
  <c r="R35" i="15"/>
  <c r="P35" i="15"/>
  <c r="Q35" i="15"/>
  <c r="O35" i="15"/>
  <c r="M35" i="15"/>
  <c r="N35" i="15"/>
  <c r="S34" i="15"/>
  <c r="T34" i="15"/>
  <c r="R34" i="15"/>
  <c r="P34" i="15"/>
  <c r="Q34" i="15"/>
  <c r="O34" i="15"/>
  <c r="M34" i="15"/>
  <c r="N34" i="15"/>
  <c r="C19" i="12"/>
  <c r="C18" i="12"/>
  <c r="C20" i="12"/>
  <c r="C21" i="12"/>
  <c r="C22" i="4"/>
  <c r="C23" i="4"/>
  <c r="P21" i="15"/>
  <c r="O21" i="15"/>
  <c r="M26" i="15"/>
  <c r="L26" i="15"/>
  <c r="L20" i="15"/>
  <c r="S27" i="15"/>
  <c r="T27" i="15"/>
  <c r="R27" i="15"/>
  <c r="P27" i="15"/>
  <c r="Q27" i="15"/>
  <c r="O27" i="15"/>
  <c r="M27" i="15"/>
  <c r="N27" i="15"/>
  <c r="L27" i="15"/>
  <c r="S26" i="15"/>
  <c r="T26" i="15"/>
  <c r="R26" i="15"/>
  <c r="P26" i="15"/>
  <c r="Q26" i="15"/>
  <c r="O26" i="15"/>
  <c r="N26" i="15"/>
  <c r="S25" i="15"/>
  <c r="T25" i="15"/>
  <c r="R25" i="15"/>
  <c r="P25" i="15"/>
  <c r="Q25" i="15"/>
  <c r="O25" i="15"/>
  <c r="M25" i="15"/>
  <c r="N25" i="15"/>
  <c r="L25" i="15"/>
  <c r="S21" i="15"/>
  <c r="T21" i="15"/>
  <c r="R21" i="15"/>
  <c r="Q21" i="15"/>
  <c r="M21" i="15"/>
  <c r="N21" i="15"/>
  <c r="S20" i="15"/>
  <c r="T20" i="15"/>
  <c r="R20" i="15"/>
  <c r="P20" i="15"/>
  <c r="Q20" i="15"/>
  <c r="O20" i="15"/>
  <c r="M20" i="15"/>
  <c r="N20" i="15"/>
  <c r="S19" i="15"/>
  <c r="T19" i="15"/>
  <c r="R19" i="15"/>
  <c r="P19" i="15"/>
  <c r="Q19" i="15"/>
  <c r="O19" i="15"/>
  <c r="M19" i="15"/>
  <c r="N19" i="15"/>
  <c r="L19" i="15"/>
  <c r="R12" i="15"/>
  <c r="R11" i="15"/>
  <c r="R10" i="15"/>
  <c r="O11" i="15"/>
  <c r="M12" i="15"/>
  <c r="M11" i="15"/>
  <c r="M10" i="15"/>
  <c r="L12" i="15"/>
  <c r="L11" i="15"/>
  <c r="L10" i="15"/>
  <c r="S12" i="15"/>
  <c r="T12" i="15"/>
  <c r="P12" i="15"/>
  <c r="Q12" i="15"/>
  <c r="N12" i="15"/>
  <c r="S11" i="15"/>
  <c r="T11" i="15"/>
  <c r="P11" i="15"/>
  <c r="Q11" i="15"/>
  <c r="N11" i="15"/>
  <c r="S10" i="15"/>
  <c r="T10" i="15"/>
  <c r="P10" i="15"/>
  <c r="Q10" i="15"/>
  <c r="N10" i="15"/>
  <c r="C25" i="12"/>
  <c r="T5" i="4"/>
  <c r="U5" i="4"/>
  <c r="V5" i="4"/>
  <c r="T6" i="4"/>
  <c r="U6" i="4"/>
  <c r="V6" i="4"/>
  <c r="T7" i="4"/>
  <c r="U7" i="4"/>
  <c r="V7" i="4"/>
  <c r="T8" i="4"/>
  <c r="U8" i="4"/>
  <c r="V8" i="4"/>
  <c r="T9" i="4"/>
  <c r="U9" i="4"/>
  <c r="V9" i="4"/>
  <c r="T10" i="4"/>
  <c r="U10" i="4"/>
  <c r="V10" i="4"/>
  <c r="T11" i="4"/>
  <c r="U11" i="4"/>
  <c r="V11" i="4"/>
  <c r="T12" i="4"/>
  <c r="U12" i="4"/>
  <c r="V12" i="4"/>
  <c r="T13" i="4"/>
  <c r="U13" i="4"/>
  <c r="V13" i="4"/>
  <c r="T14" i="4"/>
  <c r="U14" i="4"/>
  <c r="V14" i="4"/>
  <c r="T15" i="4"/>
  <c r="U15" i="4"/>
  <c r="V15" i="4"/>
  <c r="T16" i="4"/>
  <c r="U16" i="4"/>
  <c r="V16" i="4"/>
  <c r="C26" i="4"/>
  <c r="C27" i="4"/>
  <c r="C25" i="8"/>
  <c r="C21" i="11"/>
  <c r="G18" i="11"/>
  <c r="H18" i="11"/>
  <c r="I18" i="11"/>
  <c r="J18" i="11"/>
  <c r="K18" i="11"/>
  <c r="L18" i="11"/>
  <c r="M18" i="11"/>
  <c r="N18" i="11"/>
  <c r="O18" i="11"/>
  <c r="P18" i="11"/>
  <c r="Q18" i="11"/>
  <c r="R18" i="11"/>
  <c r="C25" i="11"/>
  <c r="T5" i="11"/>
  <c r="U5" i="11"/>
  <c r="V5" i="11"/>
  <c r="T6" i="11"/>
  <c r="U6" i="11"/>
  <c r="V6" i="11"/>
  <c r="T7" i="11"/>
  <c r="U7" i="11"/>
  <c r="V7" i="11"/>
  <c r="T8" i="11"/>
  <c r="U8" i="11"/>
  <c r="V8" i="11"/>
  <c r="T9" i="11"/>
  <c r="U9" i="11"/>
  <c r="V9" i="11"/>
  <c r="T10" i="11"/>
  <c r="U10" i="11"/>
  <c r="V10" i="11"/>
  <c r="T11" i="11"/>
  <c r="U11" i="11"/>
  <c r="V11" i="11"/>
  <c r="T12" i="11"/>
  <c r="U12" i="11"/>
  <c r="V12" i="11"/>
  <c r="T13" i="11"/>
  <c r="U13" i="11"/>
  <c r="V13" i="11"/>
  <c r="T14" i="11"/>
  <c r="U14" i="11"/>
  <c r="V14" i="11"/>
  <c r="T15" i="11"/>
  <c r="U15" i="11"/>
  <c r="V15" i="11"/>
  <c r="T16" i="11"/>
  <c r="U16" i="11"/>
  <c r="V16" i="11"/>
  <c r="C26" i="11"/>
  <c r="C27" i="11"/>
  <c r="C23" i="9"/>
  <c r="G20" i="9"/>
  <c r="H20" i="9"/>
  <c r="I20" i="9"/>
  <c r="J20" i="9"/>
  <c r="K20" i="9"/>
  <c r="L20" i="9"/>
  <c r="M20" i="9"/>
  <c r="N20" i="9"/>
  <c r="O20" i="9"/>
  <c r="P20" i="9"/>
  <c r="Q20" i="9"/>
  <c r="R20" i="9"/>
  <c r="S20" i="9"/>
  <c r="T20" i="9"/>
  <c r="C27" i="9"/>
  <c r="V5" i="9"/>
  <c r="W5" i="9"/>
  <c r="X5" i="9"/>
  <c r="V6" i="9"/>
  <c r="W6" i="9"/>
  <c r="X6" i="9"/>
  <c r="V7" i="9"/>
  <c r="W7" i="9"/>
  <c r="X7" i="9"/>
  <c r="V8" i="9"/>
  <c r="W8" i="9"/>
  <c r="X8" i="9"/>
  <c r="V9" i="9"/>
  <c r="W9" i="9"/>
  <c r="X9" i="9"/>
  <c r="V10" i="9"/>
  <c r="W10" i="9"/>
  <c r="X10" i="9"/>
  <c r="V11" i="9"/>
  <c r="W11" i="9"/>
  <c r="X11" i="9"/>
  <c r="V12" i="9"/>
  <c r="W12" i="9"/>
  <c r="X12" i="9"/>
  <c r="V13" i="9"/>
  <c r="W13" i="9"/>
  <c r="X13" i="9"/>
  <c r="V14" i="9"/>
  <c r="W14" i="9"/>
  <c r="X14" i="9"/>
  <c r="V15" i="9"/>
  <c r="W15" i="9"/>
  <c r="X15" i="9"/>
  <c r="V16" i="9"/>
  <c r="W16" i="9"/>
  <c r="X16" i="9"/>
  <c r="V17" i="9"/>
  <c r="W17" i="9"/>
  <c r="X17" i="9"/>
  <c r="V18" i="9"/>
  <c r="W18" i="9"/>
  <c r="X18" i="9"/>
  <c r="C28" i="9"/>
  <c r="C29" i="9"/>
  <c r="C21" i="6"/>
  <c r="G18" i="6"/>
  <c r="H18" i="6"/>
  <c r="I18" i="6"/>
  <c r="J18" i="6"/>
  <c r="K18" i="6"/>
  <c r="L18" i="6"/>
  <c r="M18" i="6"/>
  <c r="N18" i="6"/>
  <c r="O18" i="6"/>
  <c r="P18" i="6"/>
  <c r="Q18" i="6"/>
  <c r="R18" i="6"/>
  <c r="C25" i="6"/>
  <c r="T5" i="6"/>
  <c r="U5" i="6"/>
  <c r="V5" i="6"/>
  <c r="T6" i="6"/>
  <c r="U6" i="6"/>
  <c r="V6" i="6"/>
  <c r="T7" i="6"/>
  <c r="U7" i="6"/>
  <c r="V7" i="6"/>
  <c r="T8" i="6"/>
  <c r="U8" i="6"/>
  <c r="V8" i="6"/>
  <c r="T9" i="6"/>
  <c r="U9" i="6"/>
  <c r="V9" i="6"/>
  <c r="T10" i="6"/>
  <c r="U10" i="6"/>
  <c r="V10" i="6"/>
  <c r="T11" i="6"/>
  <c r="U11" i="6"/>
  <c r="V11" i="6"/>
  <c r="T12" i="6"/>
  <c r="U12" i="6"/>
  <c r="V12" i="6"/>
  <c r="T13" i="6"/>
  <c r="U13" i="6"/>
  <c r="V13" i="6"/>
  <c r="T14" i="6"/>
  <c r="U14" i="6"/>
  <c r="V14" i="6"/>
  <c r="T15" i="6"/>
  <c r="U15" i="6"/>
  <c r="V15" i="6"/>
  <c r="T16" i="6"/>
  <c r="U16" i="6"/>
  <c r="V16" i="6"/>
  <c r="C26" i="6"/>
  <c r="C27" i="6"/>
  <c r="D25" i="6"/>
  <c r="D26" i="6"/>
  <c r="D27" i="6"/>
  <c r="D28" i="9"/>
  <c r="D29" i="9"/>
  <c r="D27" i="9"/>
  <c r="D26" i="11"/>
  <c r="D25" i="11"/>
  <c r="D27" i="11"/>
  <c r="D25" i="8"/>
  <c r="D23" i="8"/>
  <c r="D25" i="4"/>
  <c r="D24" i="12"/>
  <c r="D25" i="12"/>
  <c r="D23" i="12"/>
  <c r="D24" i="8"/>
  <c r="D26" i="4"/>
  <c r="D27" i="4"/>
  <c r="C21" i="8"/>
  <c r="C20" i="5"/>
  <c r="C22" i="5"/>
  <c r="C23" i="5"/>
  <c r="C20" i="11"/>
  <c r="C22" i="11"/>
  <c r="C23" i="11"/>
  <c r="C22" i="9"/>
  <c r="C24" i="9"/>
  <c r="C25" i="9"/>
  <c r="C20" i="7"/>
  <c r="C22" i="7"/>
  <c r="C23" i="7"/>
  <c r="C20" i="6"/>
  <c r="C22" i="6"/>
  <c r="C23" i="6"/>
  <c r="L6" i="15"/>
  <c r="O5" i="15"/>
  <c r="O4" i="15"/>
  <c r="S6" i="15"/>
  <c r="T6" i="15"/>
  <c r="R6" i="15"/>
  <c r="Q6" i="15"/>
  <c r="M6" i="15"/>
  <c r="N6" i="15"/>
  <c r="R5" i="15"/>
  <c r="S5" i="15"/>
  <c r="T5" i="15"/>
  <c r="P5" i="15"/>
  <c r="Q5" i="15"/>
  <c r="M5" i="15"/>
  <c r="N5" i="15"/>
  <c r="R4" i="15"/>
  <c r="S4" i="15"/>
  <c r="T4" i="15"/>
  <c r="P4" i="15"/>
  <c r="Q4" i="15"/>
  <c r="M4" i="15"/>
  <c r="N4" i="15"/>
</calcChain>
</file>

<file path=xl/sharedStrings.xml><?xml version="1.0" encoding="utf-8"?>
<sst xmlns="http://schemas.openxmlformats.org/spreadsheetml/2006/main" count="447" uniqueCount="89">
  <si>
    <t>Species</t>
  </si>
  <si>
    <t>Aphelocheata sp</t>
  </si>
  <si>
    <t>Heteromastus</t>
  </si>
  <si>
    <t>Petaloprochus terricola</t>
  </si>
  <si>
    <t>Polydora antennata</t>
  </si>
  <si>
    <t>wPOM</t>
  </si>
  <si>
    <t>sPOM</t>
  </si>
  <si>
    <t>Zooplankton</t>
  </si>
  <si>
    <t>Anadara</t>
  </si>
  <si>
    <t>Nereis sp</t>
  </si>
  <si>
    <t>Euclymene sp</t>
  </si>
  <si>
    <t>Dosinia</t>
  </si>
  <si>
    <t>Scoloplos</t>
  </si>
  <si>
    <t>Diatoms</t>
  </si>
  <si>
    <t>Diplodonta</t>
  </si>
  <si>
    <t>Scolelepis sp</t>
  </si>
  <si>
    <t>Oligochaeta</t>
  </si>
  <si>
    <t>Scolelepis</t>
  </si>
  <si>
    <t>Abra</t>
  </si>
  <si>
    <t>Marphysa sanguinea</t>
  </si>
  <si>
    <t>Tellina</t>
  </si>
  <si>
    <t>Petricola</t>
  </si>
  <si>
    <t>Tellina sp</t>
  </si>
  <si>
    <t>Anadara juv</t>
  </si>
  <si>
    <t># Links</t>
  </si>
  <si>
    <t># Species</t>
  </si>
  <si>
    <t>Connectance</t>
  </si>
  <si>
    <t>Habitat</t>
  </si>
  <si>
    <t>B1</t>
  </si>
  <si>
    <t>Mean</t>
  </si>
  <si>
    <t>SD</t>
  </si>
  <si>
    <t>B2</t>
  </si>
  <si>
    <t>Bare</t>
  </si>
  <si>
    <t>B3</t>
  </si>
  <si>
    <t>B4</t>
  </si>
  <si>
    <t>SE</t>
  </si>
  <si>
    <t>Cannibals</t>
  </si>
  <si>
    <t>Top species</t>
  </si>
  <si>
    <t>Frac basal</t>
  </si>
  <si>
    <t>Frac top</t>
  </si>
  <si>
    <t>Frac intermediate</t>
  </si>
  <si>
    <t>ID</t>
  </si>
  <si>
    <t>Consumers</t>
  </si>
  <si>
    <t>Matrix</t>
  </si>
  <si>
    <t>(excl Cann.)</t>
  </si>
  <si>
    <t># of sources</t>
  </si>
  <si>
    <t xml:space="preserve">Consumers </t>
  </si>
  <si>
    <t>Zostra noltii</t>
  </si>
  <si>
    <t>C1</t>
  </si>
  <si>
    <t>C2</t>
  </si>
  <si>
    <t>C3</t>
  </si>
  <si>
    <t>C4</t>
  </si>
  <si>
    <t>Data Information</t>
  </si>
  <si>
    <t>Individual code for each species</t>
  </si>
  <si>
    <t>Scientific name</t>
  </si>
  <si>
    <t>Number of cannibals</t>
  </si>
  <si>
    <t>Consumers (excl Cann.)</t>
  </si>
  <si>
    <t>Number of consumers</t>
  </si>
  <si>
    <t>Number of top species</t>
  </si>
  <si>
    <t>Interaction matrix</t>
  </si>
  <si>
    <t>Number of sources a species uses</t>
  </si>
  <si>
    <t>Number of links between species</t>
  </si>
  <si>
    <t>Number of species</t>
  </si>
  <si>
    <t>Fraction basal species</t>
  </si>
  <si>
    <t>Faction top species</t>
  </si>
  <si>
    <t>Fraction intermidiate species</t>
  </si>
  <si>
    <t>Modified</t>
  </si>
  <si>
    <t>Status</t>
  </si>
  <si>
    <r>
      <t>Connectance: the proportion of possible links between species that are realized (links/species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). </t>
    </r>
  </si>
  <si>
    <t>Food web parameters</t>
  </si>
  <si>
    <t>Orginal data (see masterfile)</t>
  </si>
  <si>
    <t>B</t>
  </si>
  <si>
    <t>C</t>
  </si>
  <si>
    <t>E</t>
  </si>
  <si>
    <t>Link density</t>
  </si>
  <si>
    <t>Connectance*Number of species (or: Links/Species)</t>
  </si>
  <si>
    <t>HM seagrass out</t>
  </si>
  <si>
    <r>
      <rPr>
        <sz val="10"/>
        <rFont val="Arial"/>
        <family val="2"/>
      </rPr>
      <t>T</t>
    </r>
    <r>
      <rPr>
        <sz val="10"/>
        <rFont val="Arial"/>
        <family val="2"/>
      </rPr>
      <t>his file</t>
    </r>
    <r>
      <rPr>
        <sz val="10"/>
        <rFont val="Arial"/>
        <family val="2"/>
      </rPr>
      <t xml:space="preserve"> contains matrices from which we</t>
    </r>
    <r>
      <rPr>
        <sz val="10"/>
        <rFont val="Arial"/>
        <family val="2"/>
      </rPr>
      <t xml:space="preserve"> removed species dependent on </t>
    </r>
    <r>
      <rPr>
        <sz val="10"/>
        <rFont val="Arial"/>
        <family val="2"/>
      </rPr>
      <t>habitat modification</t>
    </r>
    <r>
      <rPr>
        <sz val="10"/>
        <rFont val="Arial"/>
        <family val="2"/>
      </rPr>
      <t xml:space="preserve"> by seagrass</t>
    </r>
  </si>
  <si>
    <t>Code</t>
  </si>
  <si>
    <t>Relative effect of HM seagrass removal</t>
  </si>
  <si>
    <t>Colonizing</t>
  </si>
  <si>
    <t>Established</t>
  </si>
  <si>
    <t>E1</t>
  </si>
  <si>
    <t>E2</t>
  </si>
  <si>
    <t>E3</t>
  </si>
  <si>
    <t>E4</t>
  </si>
  <si>
    <r>
      <t>No</t>
    </r>
    <r>
      <rPr>
        <sz val="10"/>
        <rFont val="Arial"/>
        <family val="2"/>
      </rPr>
      <t>t</t>
    </r>
    <r>
      <rPr>
        <sz val="10"/>
        <rFont val="Arial"/>
        <family val="2"/>
      </rPr>
      <t xml:space="preserve"> modified, see masterfile</t>
    </r>
  </si>
  <si>
    <t>Ulva clathrata</t>
  </si>
  <si>
    <t>Acanthophora spicifera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</si>
</sst>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1"/>
      <name val="Calibri"/>
      <family val="2"/>
    </font>
    <font>
      <sz val="11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27">
    <xf numFmtId="0" fontId="0" fillId="0" borderId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85">
    <xf numFmtId="0" fontId="0" fillId="0" borderId="0" xfId="0"/>
    <xf numFmtId="0" fontId="3" fillId="0" borderId="0" xfId="0" applyFont="1"/>
    <xf numFmtId="0" fontId="1" fillId="0" borderId="0" xfId="0" applyFont="1"/>
    <xf numFmtId="0" fontId="0" fillId="0" borderId="0" xfId="0" applyBorder="1"/>
    <xf numFmtId="0" fontId="1" fillId="0" borderId="0" xfId="0" applyFont="1" applyBorder="1"/>
    <xf numFmtId="0" fontId="4" fillId="0" borderId="0" xfId="0" applyFont="1"/>
    <xf numFmtId="0" fontId="4" fillId="0" borderId="0" xfId="0" applyFont="1" applyBorder="1"/>
    <xf numFmtId="0" fontId="4" fillId="0" borderId="0" xfId="0" applyFont="1" applyFill="1"/>
    <xf numFmtId="0" fontId="5" fillId="0" borderId="0" xfId="0" applyFont="1" applyFill="1"/>
    <xf numFmtId="0" fontId="6" fillId="0" borderId="0" xfId="0" applyFont="1" applyFill="1"/>
    <xf numFmtId="0" fontId="5" fillId="0" borderId="0" xfId="0" applyNumberFormat="1" applyFont="1" applyFill="1" applyBorder="1"/>
    <xf numFmtId="0" fontId="5" fillId="0" borderId="0" xfId="0" applyFont="1" applyFill="1" applyBorder="1"/>
    <xf numFmtId="0" fontId="7" fillId="0" borderId="0" xfId="0" applyFont="1" applyFill="1"/>
    <xf numFmtId="0" fontId="4" fillId="0" borderId="0" xfId="0" applyFont="1" applyFill="1" applyBorder="1"/>
    <xf numFmtId="0" fontId="4" fillId="0" borderId="0" xfId="0" applyNumberFormat="1" applyFont="1" applyFill="1" applyBorder="1"/>
    <xf numFmtId="0" fontId="5" fillId="0" borderId="0" xfId="0" applyFont="1"/>
    <xf numFmtId="0" fontId="5" fillId="0" borderId="1" xfId="0" applyFont="1" applyBorder="1"/>
    <xf numFmtId="0" fontId="5" fillId="0" borderId="2" xfId="0" applyFont="1" applyBorder="1"/>
    <xf numFmtId="2" fontId="0" fillId="0" borderId="0" xfId="0" applyNumberFormat="1"/>
    <xf numFmtId="0" fontId="0" fillId="0" borderId="3" xfId="0" applyBorder="1"/>
    <xf numFmtId="2" fontId="4" fillId="0" borderId="0" xfId="0" applyNumberFormat="1" applyFont="1" applyBorder="1"/>
    <xf numFmtId="0" fontId="0" fillId="0" borderId="0" xfId="0" applyFill="1" applyBorder="1"/>
    <xf numFmtId="2" fontId="0" fillId="0" borderId="0" xfId="0" applyNumberFormat="1" applyAlignment="1"/>
    <xf numFmtId="164" fontId="0" fillId="0" borderId="0" xfId="0" applyNumberFormat="1"/>
    <xf numFmtId="0" fontId="1" fillId="0" borderId="0" xfId="0" applyNumberFormat="1" applyFont="1" applyFill="1" applyBorder="1"/>
    <xf numFmtId="0" fontId="1" fillId="0" borderId="0" xfId="0" applyFont="1" applyFill="1" applyBorder="1"/>
    <xf numFmtId="0" fontId="0" fillId="0" borderId="3" xfId="0" applyFill="1" applyBorder="1"/>
    <xf numFmtId="2" fontId="4" fillId="0" borderId="0" xfId="0" applyNumberFormat="1" applyFont="1"/>
    <xf numFmtId="0" fontId="1" fillId="0" borderId="0" xfId="0" applyFont="1" applyFill="1"/>
    <xf numFmtId="0" fontId="0" fillId="0" borderId="0" xfId="0" applyFill="1"/>
    <xf numFmtId="2" fontId="4" fillId="0" borderId="0" xfId="0" applyNumberFormat="1" applyFont="1" applyFill="1"/>
    <xf numFmtId="2" fontId="4" fillId="0" borderId="0" xfId="0" applyNumberFormat="1" applyFont="1" applyFill="1" applyBorder="1"/>
    <xf numFmtId="2" fontId="0" fillId="0" borderId="0" xfId="0" applyNumberFormat="1" applyFill="1" applyBorder="1"/>
    <xf numFmtId="165" fontId="0" fillId="0" borderId="0" xfId="0" applyNumberFormat="1" applyBorder="1" applyAlignment="1">
      <alignment horizontal="right"/>
    </xf>
    <xf numFmtId="2" fontId="4" fillId="0" borderId="0" xfId="0" applyNumberFormat="1" applyFont="1" applyFill="1" applyAlignment="1">
      <alignment horizontal="right"/>
    </xf>
    <xf numFmtId="2" fontId="8" fillId="0" borderId="0" xfId="0" applyNumberFormat="1" applyFont="1" applyFill="1"/>
    <xf numFmtId="2" fontId="0" fillId="0" borderId="0" xfId="0" applyNumberFormat="1" applyBorder="1" applyAlignment="1">
      <alignment horizontal="right"/>
    </xf>
    <xf numFmtId="2" fontId="0" fillId="0" borderId="0" xfId="0" applyNumberFormat="1" applyFill="1"/>
    <xf numFmtId="2" fontId="9" fillId="0" borderId="0" xfId="0" applyNumberFormat="1" applyFont="1" applyFill="1"/>
    <xf numFmtId="164" fontId="4" fillId="0" borderId="0" xfId="0" applyNumberFormat="1" applyFont="1" applyFill="1" applyBorder="1"/>
    <xf numFmtId="2" fontId="9" fillId="0" borderId="0" xfId="0" applyNumberFormat="1" applyFont="1"/>
    <xf numFmtId="2" fontId="1" fillId="0" borderId="0" xfId="0" applyNumberFormat="1" applyFont="1" applyFill="1" applyBorder="1"/>
    <xf numFmtId="2" fontId="0" fillId="0" borderId="0" xfId="0" applyNumberFormat="1" applyBorder="1"/>
    <xf numFmtId="2" fontId="4" fillId="0" borderId="0" xfId="0" applyNumberFormat="1" applyFont="1" applyFill="1" applyBorder="1" applyAlignment="1">
      <alignment horizontal="right"/>
    </xf>
    <xf numFmtId="165" fontId="0" fillId="0" borderId="0" xfId="0" applyNumberFormat="1" applyFill="1" applyBorder="1" applyAlignment="1">
      <alignment horizontal="right"/>
    </xf>
    <xf numFmtId="165" fontId="1" fillId="0" borderId="0" xfId="0" applyNumberFormat="1" applyFont="1" applyBorder="1" applyAlignment="1">
      <alignment horizontal="right"/>
    </xf>
    <xf numFmtId="2" fontId="3" fillId="0" borderId="0" xfId="0" applyNumberFormat="1" applyFont="1" applyFill="1" applyBorder="1"/>
    <xf numFmtId="0" fontId="10" fillId="0" borderId="0" xfId="0" applyFont="1" applyFill="1" applyBorder="1"/>
    <xf numFmtId="0" fontId="10" fillId="0" borderId="0" xfId="0" applyFont="1"/>
    <xf numFmtId="0" fontId="5" fillId="0" borderId="1" xfId="0" applyFont="1" applyFill="1" applyBorder="1"/>
    <xf numFmtId="2" fontId="1" fillId="0" borderId="0" xfId="0" applyNumberFormat="1" applyFont="1"/>
    <xf numFmtId="2" fontId="1" fillId="0" borderId="0" xfId="0" applyNumberFormat="1" applyFont="1" applyBorder="1"/>
    <xf numFmtId="0" fontId="0" fillId="0" borderId="0" xfId="0" applyFont="1"/>
    <xf numFmtId="0" fontId="0" fillId="0" borderId="0" xfId="0" applyNumberFormat="1" applyFont="1" applyFill="1" applyBorder="1"/>
    <xf numFmtId="0" fontId="0" fillId="0" borderId="0" xfId="0" applyFont="1" applyFill="1"/>
    <xf numFmtId="0" fontId="5" fillId="0" borderId="4" xfId="0" applyFont="1" applyBorder="1"/>
    <xf numFmtId="2" fontId="4" fillId="0" borderId="5" xfId="0" applyNumberFormat="1" applyFont="1" applyBorder="1"/>
    <xf numFmtId="2" fontId="4" fillId="0" borderId="6" xfId="0" applyNumberFormat="1" applyFont="1" applyBorder="1"/>
    <xf numFmtId="0" fontId="4" fillId="0" borderId="5" xfId="0" applyFont="1" applyBorder="1"/>
    <xf numFmtId="0" fontId="4" fillId="0" borderId="7" xfId="0" applyNumberFormat="1" applyFont="1" applyFill="1" applyBorder="1"/>
    <xf numFmtId="0" fontId="12" fillId="0" borderId="4" xfId="0" applyFont="1" applyBorder="1"/>
    <xf numFmtId="0" fontId="13" fillId="0" borderId="8" xfId="0" applyFont="1" applyBorder="1"/>
    <xf numFmtId="2" fontId="13" fillId="0" borderId="7" xfId="0" applyNumberFormat="1" applyFont="1" applyBorder="1"/>
    <xf numFmtId="0" fontId="12" fillId="0" borderId="1" xfId="0" applyFont="1" applyBorder="1"/>
    <xf numFmtId="0" fontId="13" fillId="0" borderId="0" xfId="0" applyFont="1" applyBorder="1"/>
    <xf numFmtId="2" fontId="13" fillId="0" borderId="5" xfId="0" applyNumberFormat="1" applyFont="1" applyBorder="1"/>
    <xf numFmtId="0" fontId="12" fillId="0" borderId="2" xfId="0" applyFont="1" applyBorder="1"/>
    <xf numFmtId="0" fontId="13" fillId="0" borderId="3" xfId="0" applyFont="1" applyBorder="1"/>
    <xf numFmtId="2" fontId="13" fillId="0" borderId="6" xfId="0" applyNumberFormat="1" applyFont="1" applyBorder="1"/>
    <xf numFmtId="0" fontId="13" fillId="0" borderId="7" xfId="0" applyFont="1" applyBorder="1"/>
    <xf numFmtId="0" fontId="13" fillId="0" borderId="5" xfId="0" applyFont="1" applyBorder="1"/>
    <xf numFmtId="0" fontId="13" fillId="0" borderId="6" xfId="0" applyFont="1" applyBorder="1"/>
    <xf numFmtId="0" fontId="12" fillId="0" borderId="0" xfId="0" applyFont="1" applyBorder="1"/>
    <xf numFmtId="0" fontId="5" fillId="0" borderId="4" xfId="0" applyFont="1" applyFill="1" applyBorder="1"/>
    <xf numFmtId="0" fontId="4" fillId="0" borderId="5" xfId="0" applyFont="1" applyFill="1" applyBorder="1"/>
    <xf numFmtId="2" fontId="4" fillId="0" borderId="5" xfId="0" applyNumberFormat="1" applyFont="1" applyFill="1" applyBorder="1"/>
    <xf numFmtId="2" fontId="4" fillId="0" borderId="6" xfId="0" applyNumberFormat="1" applyFont="1" applyFill="1" applyBorder="1"/>
    <xf numFmtId="2" fontId="12" fillId="0" borderId="0" xfId="0" applyNumberFormat="1" applyFont="1" applyBorder="1"/>
    <xf numFmtId="2" fontId="0" fillId="0" borderId="3" xfId="0" applyNumberFormat="1" applyBorder="1"/>
    <xf numFmtId="2" fontId="0" fillId="0" borderId="3" xfId="0" applyNumberFormat="1" applyFill="1" applyBorder="1"/>
    <xf numFmtId="2" fontId="13" fillId="0" borderId="0" xfId="0" applyNumberFormat="1" applyFont="1" applyBorder="1"/>
    <xf numFmtId="0" fontId="5" fillId="0" borderId="0" xfId="0" applyFont="1" applyBorder="1"/>
    <xf numFmtId="0" fontId="0" fillId="0" borderId="0" xfId="0" applyFont="1" applyBorder="1"/>
    <xf numFmtId="0" fontId="12" fillId="0" borderId="0" xfId="0" applyFont="1"/>
    <xf numFmtId="2" fontId="0" fillId="0" borderId="0" xfId="0" applyNumberFormat="1" applyFont="1"/>
  </cellXfs>
  <cellStyles count="2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H11" sqref="H11"/>
    </sheetView>
  </sheetViews>
  <sheetFormatPr defaultColWidth="8.85546875" defaultRowHeight="12.75" x14ac:dyDescent="0.2"/>
  <cols>
    <col min="1" max="1" width="20.85546875" style="3" customWidth="1"/>
    <col min="2" max="16384" width="8.85546875" style="3"/>
  </cols>
  <sheetData>
    <row r="1" spans="1:3" x14ac:dyDescent="0.2">
      <c r="A1" s="81" t="s">
        <v>52</v>
      </c>
    </row>
    <row r="2" spans="1:3" x14ac:dyDescent="0.2">
      <c r="A2" s="81"/>
    </row>
    <row r="3" spans="1:3" x14ac:dyDescent="0.2">
      <c r="A3" s="82" t="s">
        <v>77</v>
      </c>
    </row>
    <row r="5" spans="1:3" x14ac:dyDescent="0.2">
      <c r="A5" s="81" t="s">
        <v>41</v>
      </c>
      <c r="B5" s="4" t="s">
        <v>53</v>
      </c>
    </row>
    <row r="6" spans="1:3" x14ac:dyDescent="0.2">
      <c r="A6" s="81" t="s">
        <v>0</v>
      </c>
      <c r="B6" s="4" t="s">
        <v>54</v>
      </c>
    </row>
    <row r="7" spans="1:3" x14ac:dyDescent="0.2">
      <c r="A7" s="81" t="s">
        <v>43</v>
      </c>
      <c r="B7" s="4" t="s">
        <v>59</v>
      </c>
    </row>
    <row r="8" spans="1:3" x14ac:dyDescent="0.2">
      <c r="A8" s="81" t="s">
        <v>45</v>
      </c>
      <c r="B8" s="4" t="s">
        <v>60</v>
      </c>
    </row>
    <row r="9" spans="1:3" x14ac:dyDescent="0.2">
      <c r="A9" s="81" t="s">
        <v>24</v>
      </c>
      <c r="B9" s="4" t="s">
        <v>61</v>
      </c>
    </row>
    <row r="10" spans="1:3" x14ac:dyDescent="0.2">
      <c r="A10" s="81" t="s">
        <v>25</v>
      </c>
      <c r="B10" s="4" t="s">
        <v>62</v>
      </c>
    </row>
    <row r="11" spans="1:3" ht="14.25" x14ac:dyDescent="0.2">
      <c r="A11" s="81" t="s">
        <v>26</v>
      </c>
      <c r="B11" s="4" t="s">
        <v>68</v>
      </c>
    </row>
    <row r="12" spans="1:3" x14ac:dyDescent="0.2">
      <c r="A12" s="81" t="s">
        <v>74</v>
      </c>
      <c r="B12" s="82" t="s">
        <v>75</v>
      </c>
    </row>
    <row r="13" spans="1:3" x14ac:dyDescent="0.2">
      <c r="A13" s="72" t="s">
        <v>38</v>
      </c>
      <c r="B13" s="4" t="s">
        <v>63</v>
      </c>
    </row>
    <row r="14" spans="1:3" x14ac:dyDescent="0.2">
      <c r="A14" s="72" t="s">
        <v>39</v>
      </c>
      <c r="B14" s="4" t="s">
        <v>64</v>
      </c>
    </row>
    <row r="15" spans="1:3" x14ac:dyDescent="0.2">
      <c r="A15" s="72" t="s">
        <v>40</v>
      </c>
      <c r="B15" s="4" t="s">
        <v>65</v>
      </c>
    </row>
    <row r="16" spans="1:3" x14ac:dyDescent="0.2">
      <c r="A16" s="81" t="s">
        <v>36</v>
      </c>
      <c r="B16" s="4" t="s">
        <v>55</v>
      </c>
      <c r="C16" s="81"/>
    </row>
    <row r="17" spans="1:3" x14ac:dyDescent="0.2">
      <c r="A17" s="81" t="s">
        <v>56</v>
      </c>
      <c r="B17" s="4" t="s">
        <v>57</v>
      </c>
      <c r="C17" s="81"/>
    </row>
    <row r="18" spans="1:3" x14ac:dyDescent="0.2">
      <c r="A18" s="81" t="s">
        <v>37</v>
      </c>
      <c r="B18" s="4" t="s">
        <v>58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workbookViewId="0">
      <selection activeCell="B6" sqref="B6"/>
    </sheetView>
  </sheetViews>
  <sheetFormatPr defaultColWidth="8.85546875" defaultRowHeight="12.75" x14ac:dyDescent="0.2"/>
  <cols>
    <col min="3" max="4" width="14.42578125" bestFit="1" customWidth="1"/>
    <col min="5" max="9" width="18.140625" customWidth="1"/>
    <col min="10" max="10" width="8.85546875" customWidth="1"/>
    <col min="11" max="11" width="18.140625" customWidth="1"/>
    <col min="15" max="15" width="10.42578125" customWidth="1"/>
  </cols>
  <sheetData>
    <row r="1" spans="1:20" x14ac:dyDescent="0.2">
      <c r="A1" s="15" t="s">
        <v>76</v>
      </c>
      <c r="B1" s="15"/>
      <c r="K1" s="15" t="s">
        <v>76</v>
      </c>
    </row>
    <row r="2" spans="1:20" x14ac:dyDescent="0.2">
      <c r="A2" s="15" t="s">
        <v>78</v>
      </c>
      <c r="B2" s="15" t="s">
        <v>27</v>
      </c>
      <c r="C2" s="15" t="s">
        <v>26</v>
      </c>
      <c r="D2" s="15" t="s">
        <v>74</v>
      </c>
      <c r="E2" s="15" t="s">
        <v>0</v>
      </c>
      <c r="F2" s="72" t="s">
        <v>38</v>
      </c>
      <c r="G2" s="72" t="s">
        <v>39</v>
      </c>
      <c r="H2" s="72" t="s">
        <v>40</v>
      </c>
      <c r="I2" s="72" t="s">
        <v>67</v>
      </c>
      <c r="J2" s="72"/>
      <c r="K2" s="15"/>
      <c r="L2" s="15" t="s">
        <v>26</v>
      </c>
      <c r="M2" s="15"/>
      <c r="N2" s="15"/>
      <c r="O2" s="15" t="s">
        <v>74</v>
      </c>
      <c r="P2" s="15"/>
      <c r="R2" s="15" t="s">
        <v>0</v>
      </c>
    </row>
    <row r="3" spans="1:20" x14ac:dyDescent="0.2">
      <c r="A3" t="s">
        <v>28</v>
      </c>
      <c r="B3" t="s">
        <v>71</v>
      </c>
      <c r="C3" s="20">
        <v>0.22</v>
      </c>
      <c r="D3" s="6">
        <v>2.4500000000000002</v>
      </c>
      <c r="E3">
        <v>11</v>
      </c>
      <c r="F3" s="18">
        <v>0.36363636363636365</v>
      </c>
      <c r="G3" s="18">
        <v>9.0909090909090912E-2</v>
      </c>
      <c r="H3" s="18">
        <v>0.54545454545454541</v>
      </c>
      <c r="I3" s="84" t="s">
        <v>86</v>
      </c>
      <c r="J3" s="27"/>
      <c r="K3" s="19"/>
      <c r="L3" s="19" t="s">
        <v>29</v>
      </c>
      <c r="M3" s="19" t="s">
        <v>30</v>
      </c>
      <c r="N3" s="19" t="s">
        <v>35</v>
      </c>
      <c r="O3" s="19" t="s">
        <v>29</v>
      </c>
      <c r="P3" s="19" t="s">
        <v>30</v>
      </c>
      <c r="Q3" s="26" t="s">
        <v>35</v>
      </c>
      <c r="R3" s="26" t="s">
        <v>29</v>
      </c>
      <c r="S3" s="26" t="s">
        <v>30</v>
      </c>
      <c r="T3" s="26" t="s">
        <v>35</v>
      </c>
    </row>
    <row r="4" spans="1:20" x14ac:dyDescent="0.2">
      <c r="A4" t="s">
        <v>31</v>
      </c>
      <c r="B4" t="s">
        <v>71</v>
      </c>
      <c r="C4" s="20">
        <v>0.23</v>
      </c>
      <c r="D4" s="6">
        <v>2.2999999999999998</v>
      </c>
      <c r="E4">
        <v>10</v>
      </c>
      <c r="F4" s="18">
        <v>0.2</v>
      </c>
      <c r="G4" s="18">
        <v>0.3</v>
      </c>
      <c r="H4" s="18">
        <v>0.5</v>
      </c>
      <c r="I4" s="84" t="s">
        <v>86</v>
      </c>
      <c r="J4" s="27"/>
      <c r="K4" t="s">
        <v>32</v>
      </c>
      <c r="L4" s="18">
        <f>AVERAGE(C3:C6)</f>
        <v>0.22</v>
      </c>
      <c r="M4" s="18">
        <f>STDEV(C3:C6)</f>
        <v>8.1649658092772682E-3</v>
      </c>
      <c r="N4" s="23">
        <f>M4/SQRT(4)</f>
        <v>4.0824829046386341E-3</v>
      </c>
      <c r="O4" s="18">
        <f>AVERAGE(D3:D6)</f>
        <v>2.25</v>
      </c>
      <c r="P4" s="18">
        <f>STDEV(D3:D6)</f>
        <v>0.34399612400917173</v>
      </c>
      <c r="Q4" s="18">
        <f>P4/SQRT(4)</f>
        <v>0.17199806200458587</v>
      </c>
      <c r="R4" s="18">
        <f>AVERAGE(E3:E6)</f>
        <v>10.25</v>
      </c>
      <c r="S4" s="18">
        <f>STDEV(E3:E6)</f>
        <v>1.707825127659933</v>
      </c>
      <c r="T4" s="18">
        <f>S4/SQRT(4)</f>
        <v>0.8539125638299665</v>
      </c>
    </row>
    <row r="5" spans="1:20" x14ac:dyDescent="0.2">
      <c r="A5" t="s">
        <v>33</v>
      </c>
      <c r="B5" t="s">
        <v>71</v>
      </c>
      <c r="C5" s="20">
        <v>0.21</v>
      </c>
      <c r="D5" s="20">
        <v>2.5</v>
      </c>
      <c r="E5">
        <v>12</v>
      </c>
      <c r="F5" s="18">
        <v>0.25</v>
      </c>
      <c r="G5" s="18">
        <v>0.25</v>
      </c>
      <c r="H5" s="18">
        <v>0.5</v>
      </c>
      <c r="I5" s="84" t="s">
        <v>86</v>
      </c>
      <c r="J5" s="27"/>
      <c r="K5" t="s">
        <v>80</v>
      </c>
      <c r="L5" s="18">
        <f>AVERAGE(C7:C10)</f>
        <v>0.19750000000000001</v>
      </c>
      <c r="M5" s="23">
        <f>STDEV(C7:C10)</f>
        <v>1.7078251276599333E-2</v>
      </c>
      <c r="N5" s="23">
        <f>M5/SQRT(4)</f>
        <v>8.5391256382996664E-3</v>
      </c>
      <c r="O5" s="18">
        <f>AVERAGE(D7:D10)</f>
        <v>2.46</v>
      </c>
      <c r="P5" s="18">
        <f>STDEV(D7:D10)</f>
        <v>0.17454703282114725</v>
      </c>
      <c r="Q5" s="18">
        <f>P5/SQRT(4)</f>
        <v>8.7273516410573626E-2</v>
      </c>
      <c r="R5" s="18">
        <f>AVERAGE(E7:E10)</f>
        <v>12.5</v>
      </c>
      <c r="S5" s="18">
        <f>STDEV(E7:E10)</f>
        <v>1</v>
      </c>
      <c r="T5" s="18">
        <f>S5/SQRT(4)</f>
        <v>0.5</v>
      </c>
    </row>
    <row r="6" spans="1:20" x14ac:dyDescent="0.2">
      <c r="A6" t="s">
        <v>34</v>
      </c>
      <c r="B6" t="s">
        <v>71</v>
      </c>
      <c r="C6" s="18">
        <v>0.22</v>
      </c>
      <c r="D6" s="18">
        <v>1.75</v>
      </c>
      <c r="E6">
        <v>8</v>
      </c>
      <c r="F6" s="18">
        <v>0.25</v>
      </c>
      <c r="G6" s="18">
        <v>0.625</v>
      </c>
      <c r="H6" s="18">
        <v>0.125</v>
      </c>
      <c r="I6" s="84" t="s">
        <v>86</v>
      </c>
      <c r="J6" s="27"/>
      <c r="K6" t="s">
        <v>81</v>
      </c>
      <c r="L6" s="18">
        <f>AVERAGE(C11:C14)</f>
        <v>0.19750000000000001</v>
      </c>
      <c r="M6" s="18">
        <f>STDEV(C11:C14)</f>
        <v>2.0615528128088298E-2</v>
      </c>
      <c r="N6" s="23">
        <f>M6/SQRT(4)</f>
        <v>1.0307764064044149E-2</v>
      </c>
      <c r="O6" s="18">
        <f>AVERAGE(D11:D14)</f>
        <v>2.1749999999999998</v>
      </c>
      <c r="P6" s="18">
        <f>STDEV(D11:D14)</f>
        <v>0.1828478420253663</v>
      </c>
      <c r="Q6" s="18">
        <f>P6/SQRT(4)</f>
        <v>9.1423921012683151E-2</v>
      </c>
      <c r="R6" s="18">
        <f>AVERAGE(E11:E14)</f>
        <v>11</v>
      </c>
      <c r="S6" s="18">
        <f>STDEV(E11:E14)</f>
        <v>1.1547005383792515</v>
      </c>
      <c r="T6" s="18">
        <f>S6/SQRT(4)</f>
        <v>0.57735026918962573</v>
      </c>
    </row>
    <row r="7" spans="1:20" x14ac:dyDescent="0.2">
      <c r="A7" s="2" t="s">
        <v>48</v>
      </c>
      <c r="B7" t="s">
        <v>72</v>
      </c>
      <c r="C7" s="18">
        <v>0.22</v>
      </c>
      <c r="D7">
        <v>2.67</v>
      </c>
      <c r="E7">
        <v>12</v>
      </c>
      <c r="F7" s="18">
        <v>0.33333333333333331</v>
      </c>
      <c r="G7" s="18">
        <v>0.41666666666666669</v>
      </c>
      <c r="H7" s="18">
        <v>0.25</v>
      </c>
      <c r="I7" s="20" t="s">
        <v>66</v>
      </c>
      <c r="J7" s="20"/>
    </row>
    <row r="8" spans="1:20" x14ac:dyDescent="0.2">
      <c r="A8" s="2" t="s">
        <v>49</v>
      </c>
      <c r="B8" t="s">
        <v>72</v>
      </c>
      <c r="C8" s="18">
        <v>0.2</v>
      </c>
      <c r="D8">
        <v>2.42</v>
      </c>
      <c r="E8">
        <v>12</v>
      </c>
      <c r="F8" s="18">
        <v>0.25</v>
      </c>
      <c r="G8" s="18">
        <v>0.33333333333333331</v>
      </c>
      <c r="H8" s="18">
        <v>0.41666666666666669</v>
      </c>
      <c r="I8" s="20" t="s">
        <v>66</v>
      </c>
      <c r="J8" s="20"/>
      <c r="L8" s="77" t="s">
        <v>38</v>
      </c>
      <c r="M8" s="42"/>
      <c r="N8" s="42"/>
      <c r="O8" s="77" t="s">
        <v>39</v>
      </c>
      <c r="P8" s="42"/>
      <c r="Q8" s="42"/>
      <c r="R8" s="77" t="s">
        <v>40</v>
      </c>
      <c r="S8" s="18"/>
      <c r="T8" s="18"/>
    </row>
    <row r="9" spans="1:20" x14ac:dyDescent="0.2">
      <c r="A9" s="2" t="s">
        <v>50</v>
      </c>
      <c r="B9" t="s">
        <v>72</v>
      </c>
      <c r="C9" s="18">
        <v>0.18</v>
      </c>
      <c r="D9" s="18">
        <v>2.5</v>
      </c>
      <c r="E9">
        <v>14</v>
      </c>
      <c r="F9" s="18">
        <v>0.35714285714285715</v>
      </c>
      <c r="G9" s="18">
        <v>0.35714285714285715</v>
      </c>
      <c r="H9" s="18">
        <v>0.2857142857142857</v>
      </c>
      <c r="I9" s="20" t="s">
        <v>66</v>
      </c>
      <c r="J9" s="20"/>
      <c r="K9" s="19"/>
      <c r="L9" s="78" t="s">
        <v>29</v>
      </c>
      <c r="M9" s="78" t="s">
        <v>30</v>
      </c>
      <c r="N9" s="78" t="s">
        <v>35</v>
      </c>
      <c r="O9" s="78" t="s">
        <v>29</v>
      </c>
      <c r="P9" s="78" t="s">
        <v>30</v>
      </c>
      <c r="Q9" s="79" t="s">
        <v>35</v>
      </c>
      <c r="R9" s="79" t="s">
        <v>29</v>
      </c>
      <c r="S9" s="79" t="s">
        <v>30</v>
      </c>
      <c r="T9" s="79" t="s">
        <v>35</v>
      </c>
    </row>
    <row r="10" spans="1:20" x14ac:dyDescent="0.2">
      <c r="A10" s="2" t="s">
        <v>51</v>
      </c>
      <c r="B10" t="s">
        <v>72</v>
      </c>
      <c r="C10" s="22">
        <v>0.19</v>
      </c>
      <c r="D10" s="22">
        <v>2.25</v>
      </c>
      <c r="E10">
        <v>12</v>
      </c>
      <c r="F10" s="18">
        <v>0.25</v>
      </c>
      <c r="G10" s="18">
        <v>0.5</v>
      </c>
      <c r="H10" s="18">
        <v>0.25</v>
      </c>
      <c r="I10" s="20" t="s">
        <v>66</v>
      </c>
      <c r="J10" s="20"/>
      <c r="K10" t="s">
        <v>32</v>
      </c>
      <c r="L10" s="18">
        <f>AVERAGE(F3:F6)</f>
        <v>0.26590909090909093</v>
      </c>
      <c r="M10" s="18">
        <f>STDEV(F3:F6)</f>
        <v>6.9284020394991971E-2</v>
      </c>
      <c r="N10" s="18">
        <f>M10/SQRT(4)</f>
        <v>3.4642010197495986E-2</v>
      </c>
      <c r="O10" s="18">
        <f>AVERAGE(G3:G6)</f>
        <v>0.31647727272727272</v>
      </c>
      <c r="P10" s="18">
        <f>STDEV(G3:G6)</f>
        <v>0.22417107024052499</v>
      </c>
      <c r="Q10" s="18">
        <f>P10/SQRT(4)</f>
        <v>0.11208553512026249</v>
      </c>
      <c r="R10" s="18">
        <f>AVERAGE(H3:H6)</f>
        <v>0.41761363636363635</v>
      </c>
      <c r="S10" s="18">
        <f>STDEV(H3:H6)</f>
        <v>0.19624904589966524</v>
      </c>
      <c r="T10" s="18">
        <f>S10/SQRT(4)</f>
        <v>9.8124522949832621E-2</v>
      </c>
    </row>
    <row r="11" spans="1:20" x14ac:dyDescent="0.2">
      <c r="A11" t="s">
        <v>82</v>
      </c>
      <c r="B11" t="s">
        <v>73</v>
      </c>
      <c r="C11" s="50">
        <v>0.17</v>
      </c>
      <c r="D11" s="50">
        <v>2.08</v>
      </c>
      <c r="E11">
        <v>12</v>
      </c>
      <c r="F11" s="18">
        <v>0.41666666666666669</v>
      </c>
      <c r="G11" s="18">
        <v>0.58333333333333337</v>
      </c>
      <c r="H11" s="18">
        <v>0</v>
      </c>
      <c r="I11" s="20" t="s">
        <v>66</v>
      </c>
      <c r="J11" s="20"/>
      <c r="K11" t="s">
        <v>80</v>
      </c>
      <c r="L11" s="18">
        <f>AVERAGE(F7:F10)</f>
        <v>0.29761904761904762</v>
      </c>
      <c r="M11" s="18">
        <f>STDEV(F7:F10)</f>
        <v>5.5838282855040944E-2</v>
      </c>
      <c r="N11" s="18">
        <f>M11/SQRT(4)</f>
        <v>2.7919141427520472E-2</v>
      </c>
      <c r="O11" s="18">
        <f>AVERAGE(G7:G10)</f>
        <v>0.4017857142857143</v>
      </c>
      <c r="P11" s="18">
        <f>STDEV(G7:G10)</f>
        <v>7.4265743143701768E-2</v>
      </c>
      <c r="Q11" s="18">
        <f>P11/SQRT(4)</f>
        <v>3.7132871571850884E-2</v>
      </c>
      <c r="R11" s="18">
        <f>AVERAGE(H7:H10)</f>
        <v>0.30059523809523814</v>
      </c>
      <c r="S11" s="18">
        <f>STDEV(H7:H10)</f>
        <v>7.9191277950297914E-2</v>
      </c>
      <c r="T11" s="18">
        <f>S11/SQRT(4)</f>
        <v>3.9595638975148957E-2</v>
      </c>
    </row>
    <row r="12" spans="1:20" x14ac:dyDescent="0.2">
      <c r="A12" t="s">
        <v>83</v>
      </c>
      <c r="B12" t="s">
        <v>73</v>
      </c>
      <c r="C12" s="51">
        <v>0.22</v>
      </c>
      <c r="D12" s="51">
        <v>2.2000000000000002</v>
      </c>
      <c r="E12" s="6">
        <v>10</v>
      </c>
      <c r="F12" s="20">
        <v>0.5</v>
      </c>
      <c r="G12" s="20">
        <v>0.4</v>
      </c>
      <c r="H12" s="20">
        <v>0.1</v>
      </c>
      <c r="I12" s="20" t="s">
        <v>66</v>
      </c>
      <c r="J12" s="20"/>
      <c r="K12" t="s">
        <v>81</v>
      </c>
      <c r="L12" s="18">
        <f>AVERAGE(F11:F14)</f>
        <v>0.43333333333333335</v>
      </c>
      <c r="M12" s="18">
        <f>STDEV(F11:F14)</f>
        <v>4.5133546692421998E-2</v>
      </c>
      <c r="N12" s="18">
        <f>M12/SQRT(4)</f>
        <v>2.2566773346210999E-2</v>
      </c>
      <c r="O12" s="18">
        <f>AVERAGE(G11:G14)</f>
        <v>0.5</v>
      </c>
      <c r="P12" s="18">
        <f>STDEV(G11:G14)</f>
        <v>0.10628403594282768</v>
      </c>
      <c r="Q12" s="18">
        <f>P12/SQRT(4)</f>
        <v>5.3142017971413838E-2</v>
      </c>
      <c r="R12" s="18">
        <f>AVERAGE(H11:H14)</f>
        <v>6.6666666666666666E-2</v>
      </c>
      <c r="S12" s="18">
        <f>STDEV(H11:H14)</f>
        <v>8.1649658092772609E-2</v>
      </c>
      <c r="T12" s="18">
        <f>S12/SQRT(4)</f>
        <v>4.0824829046386304E-2</v>
      </c>
    </row>
    <row r="13" spans="1:20" x14ac:dyDescent="0.2">
      <c r="A13" t="s">
        <v>84</v>
      </c>
      <c r="B13" t="s">
        <v>73</v>
      </c>
      <c r="C13" s="51">
        <v>0.2</v>
      </c>
      <c r="D13" s="50">
        <v>2.42</v>
      </c>
      <c r="E13" s="13">
        <v>12</v>
      </c>
      <c r="F13" s="31">
        <v>0.41666666666666669</v>
      </c>
      <c r="G13" s="31">
        <v>0.41666666666666669</v>
      </c>
      <c r="H13" s="31">
        <v>0.16666666666666666</v>
      </c>
      <c r="I13" s="20" t="s">
        <v>66</v>
      </c>
      <c r="J13" s="20"/>
    </row>
    <row r="14" spans="1:20" x14ac:dyDescent="0.2">
      <c r="A14" t="s">
        <v>85</v>
      </c>
      <c r="B14" t="s">
        <v>73</v>
      </c>
      <c r="C14" s="51">
        <v>0.2</v>
      </c>
      <c r="D14" s="51">
        <v>2</v>
      </c>
      <c r="E14" s="13">
        <v>10</v>
      </c>
      <c r="F14" s="31">
        <v>0.4</v>
      </c>
      <c r="G14" s="31">
        <v>0.6</v>
      </c>
      <c r="H14" s="31">
        <v>0</v>
      </c>
      <c r="I14" s="20" t="s">
        <v>66</v>
      </c>
      <c r="J14" s="20"/>
      <c r="K14" s="20"/>
      <c r="L14" s="6"/>
      <c r="M14" s="6"/>
    </row>
    <row r="15" spans="1:20" x14ac:dyDescent="0.2">
      <c r="C15" s="4"/>
      <c r="D15" s="4"/>
      <c r="E15" s="6"/>
      <c r="F15" s="6"/>
      <c r="G15" s="6"/>
      <c r="H15" s="6"/>
      <c r="I15" s="6"/>
      <c r="J15" s="6"/>
      <c r="K15" s="6"/>
      <c r="L15" s="6"/>
      <c r="M15" s="6"/>
    </row>
    <row r="16" spans="1:20" x14ac:dyDescent="0.2">
      <c r="A16" s="15" t="s">
        <v>70</v>
      </c>
      <c r="B16" s="15"/>
      <c r="C16" s="2"/>
      <c r="D16" s="4"/>
      <c r="E16" s="6"/>
      <c r="F16" s="6"/>
      <c r="G16" s="6"/>
      <c r="H16" s="6"/>
      <c r="I16" s="6"/>
      <c r="J16" s="6"/>
      <c r="K16" s="15" t="s">
        <v>70</v>
      </c>
      <c r="L16" s="6"/>
      <c r="M16" s="6"/>
    </row>
    <row r="17" spans="1:20" x14ac:dyDescent="0.2">
      <c r="A17" s="15" t="s">
        <v>27</v>
      </c>
      <c r="B17" s="15" t="s">
        <v>27</v>
      </c>
      <c r="C17" s="15" t="s">
        <v>26</v>
      </c>
      <c r="D17" s="15" t="s">
        <v>74</v>
      </c>
      <c r="E17" s="15" t="s">
        <v>0</v>
      </c>
      <c r="F17" s="72" t="s">
        <v>38</v>
      </c>
      <c r="G17" s="72" t="s">
        <v>39</v>
      </c>
      <c r="H17" s="72" t="s">
        <v>40</v>
      </c>
      <c r="I17" s="72"/>
      <c r="J17" s="72"/>
      <c r="K17" s="15"/>
      <c r="L17" s="15" t="s">
        <v>26</v>
      </c>
      <c r="M17" s="15"/>
      <c r="N17" s="15"/>
      <c r="O17" s="15" t="s">
        <v>74</v>
      </c>
      <c r="P17" s="15"/>
      <c r="R17" s="15" t="s">
        <v>0</v>
      </c>
    </row>
    <row r="18" spans="1:20" x14ac:dyDescent="0.2">
      <c r="A18" t="s">
        <v>28</v>
      </c>
      <c r="B18" t="s">
        <v>71</v>
      </c>
      <c r="C18" s="51">
        <v>0.22</v>
      </c>
      <c r="D18" s="4">
        <v>2.4500000000000002</v>
      </c>
      <c r="E18">
        <v>11</v>
      </c>
      <c r="F18" s="18">
        <v>0.36363636363636365</v>
      </c>
      <c r="G18" s="18">
        <v>9.0909090909090912E-2</v>
      </c>
      <c r="H18" s="18">
        <v>0.54545454545454541</v>
      </c>
      <c r="I18" s="18"/>
      <c r="J18" s="18"/>
      <c r="K18" s="19"/>
      <c r="L18" s="19" t="s">
        <v>29</v>
      </c>
      <c r="M18" s="19" t="s">
        <v>30</v>
      </c>
      <c r="N18" s="19" t="s">
        <v>35</v>
      </c>
      <c r="O18" s="19" t="s">
        <v>29</v>
      </c>
      <c r="P18" s="19" t="s">
        <v>30</v>
      </c>
      <c r="Q18" s="26" t="s">
        <v>35</v>
      </c>
      <c r="R18" s="26" t="s">
        <v>29</v>
      </c>
      <c r="S18" s="26" t="s">
        <v>30</v>
      </c>
      <c r="T18" s="26" t="s">
        <v>35</v>
      </c>
    </row>
    <row r="19" spans="1:20" x14ac:dyDescent="0.2">
      <c r="A19" t="s">
        <v>31</v>
      </c>
      <c r="B19" t="s">
        <v>71</v>
      </c>
      <c r="C19" s="51">
        <v>0.23</v>
      </c>
      <c r="D19" s="4">
        <v>2.2999999999999998</v>
      </c>
      <c r="E19">
        <v>10</v>
      </c>
      <c r="F19" s="18">
        <v>0.2</v>
      </c>
      <c r="G19" s="18">
        <v>0.3</v>
      </c>
      <c r="H19" s="18">
        <v>0.5</v>
      </c>
      <c r="I19" s="18"/>
      <c r="J19" s="18"/>
      <c r="K19" t="s">
        <v>32</v>
      </c>
      <c r="L19" s="18">
        <f>AVERAGE(C18:C21)</f>
        <v>0.22</v>
      </c>
      <c r="M19" s="23">
        <f>STDEV(C18:C21)</f>
        <v>8.1649658092772682E-3</v>
      </c>
      <c r="N19" s="23">
        <f>M19/SQRT(4)</f>
        <v>4.0824829046386341E-3</v>
      </c>
      <c r="O19" s="18">
        <f>AVERAGE(D18:D21)</f>
        <v>2.25</v>
      </c>
      <c r="P19" s="18">
        <f>STDEV(D18:D21)</f>
        <v>0.34399612400917173</v>
      </c>
      <c r="Q19" s="18">
        <f>P19/SQRT(4)</f>
        <v>0.17199806200458587</v>
      </c>
      <c r="R19" s="18">
        <f>AVERAGE(E18:E21)</f>
        <v>10.25</v>
      </c>
      <c r="S19" s="18">
        <f>STDEV(E18:E21)</f>
        <v>1.707825127659933</v>
      </c>
      <c r="T19" s="18">
        <f>S19/SQRT(4)</f>
        <v>0.8539125638299665</v>
      </c>
    </row>
    <row r="20" spans="1:20" x14ac:dyDescent="0.2">
      <c r="A20" t="s">
        <v>33</v>
      </c>
      <c r="B20" t="s">
        <v>71</v>
      </c>
      <c r="C20" s="51">
        <v>0.21</v>
      </c>
      <c r="D20" s="51">
        <v>2.5</v>
      </c>
      <c r="E20">
        <v>12</v>
      </c>
      <c r="F20">
        <v>0.25</v>
      </c>
      <c r="G20">
        <v>0.25</v>
      </c>
      <c r="H20" s="18">
        <v>0.5</v>
      </c>
      <c r="K20" t="s">
        <v>80</v>
      </c>
      <c r="L20" s="18">
        <f>AVERAGE(C22:C25)</f>
        <v>0.2175</v>
      </c>
      <c r="M20" s="23">
        <f>STDEV(C22:C25)</f>
        <v>1.8929694486000917E-2</v>
      </c>
      <c r="N20" s="23">
        <f>M20/SQRT(4)</f>
        <v>9.4648472430004585E-3</v>
      </c>
      <c r="O20" s="18">
        <f>AVERAGE(D22:D25)</f>
        <v>3.3650000000000002</v>
      </c>
      <c r="P20" s="18">
        <f>STDEV(D22:D25)</f>
        <v>0.24076267706325805</v>
      </c>
      <c r="Q20" s="18">
        <f>P20/SQRT(4)</f>
        <v>0.12038133853162902</v>
      </c>
      <c r="R20" s="18">
        <f>AVERAGE(E22:E25)</f>
        <v>15.5</v>
      </c>
      <c r="S20" s="18">
        <f>STDEV(E22:E25)</f>
        <v>1.2909944487358056</v>
      </c>
      <c r="T20" s="18">
        <f>S20/SQRT(4)</f>
        <v>0.6454972243679028</v>
      </c>
    </row>
    <row r="21" spans="1:20" x14ac:dyDescent="0.2">
      <c r="A21" t="s">
        <v>34</v>
      </c>
      <c r="B21" t="s">
        <v>71</v>
      </c>
      <c r="C21" s="18">
        <v>0.22</v>
      </c>
      <c r="D21" s="18">
        <v>1.75</v>
      </c>
      <c r="E21">
        <v>8</v>
      </c>
      <c r="F21">
        <v>0.25</v>
      </c>
      <c r="G21" s="18">
        <v>0.625</v>
      </c>
      <c r="H21" s="18">
        <v>0.125</v>
      </c>
      <c r="K21" t="s">
        <v>81</v>
      </c>
      <c r="L21" s="18">
        <f>AVERAGE(C26:C29)</f>
        <v>0.13</v>
      </c>
      <c r="M21" s="23">
        <f>STDEV(C26:C29)</f>
        <v>0</v>
      </c>
      <c r="N21" s="23">
        <f>M21/SQRT(4)</f>
        <v>0</v>
      </c>
      <c r="O21" s="18">
        <f>AVERAGE(D26:D29)</f>
        <v>4.5350000000000001</v>
      </c>
      <c r="P21" s="18">
        <f>STDEV(D26:D29)</f>
        <v>0.40211938525766217</v>
      </c>
      <c r="Q21" s="18">
        <f>P21/SQRT(4)</f>
        <v>0.20105969262883108</v>
      </c>
      <c r="R21" s="18">
        <f>AVERAGE(E26:E29)</f>
        <v>35.25</v>
      </c>
      <c r="S21" s="18">
        <f>STDEV(E26:E29)</f>
        <v>3.3040379335998349</v>
      </c>
      <c r="T21" s="18">
        <f>S21/SQRT(4)</f>
        <v>1.6520189667999174</v>
      </c>
    </row>
    <row r="22" spans="1:20" x14ac:dyDescent="0.2">
      <c r="A22" s="2" t="s">
        <v>48</v>
      </c>
      <c r="B22" t="s">
        <v>72</v>
      </c>
      <c r="C22" s="18">
        <v>0.23</v>
      </c>
      <c r="D22">
        <v>3.47</v>
      </c>
      <c r="E22">
        <v>15</v>
      </c>
      <c r="F22" s="42">
        <v>0.26666666666666666</v>
      </c>
      <c r="G22" s="42">
        <v>0.13333333333333333</v>
      </c>
      <c r="H22" s="42">
        <v>0.6</v>
      </c>
    </row>
    <row r="23" spans="1:20" x14ac:dyDescent="0.2">
      <c r="A23" s="2" t="s">
        <v>49</v>
      </c>
      <c r="B23" t="s">
        <v>72</v>
      </c>
      <c r="C23" s="18">
        <v>0.22</v>
      </c>
      <c r="D23">
        <v>3.07</v>
      </c>
      <c r="E23">
        <v>14</v>
      </c>
      <c r="F23" s="42">
        <v>0.21428571428571427</v>
      </c>
      <c r="G23" s="42">
        <v>0.14285714285714285</v>
      </c>
      <c r="H23" s="42">
        <v>0.6428571428571429</v>
      </c>
      <c r="L23" s="72" t="s">
        <v>38</v>
      </c>
      <c r="M23" s="3"/>
      <c r="N23" s="3"/>
      <c r="O23" s="72" t="s">
        <v>39</v>
      </c>
      <c r="P23" s="3"/>
      <c r="Q23" s="3"/>
      <c r="R23" s="72" t="s">
        <v>40</v>
      </c>
    </row>
    <row r="24" spans="1:20" x14ac:dyDescent="0.2">
      <c r="A24" s="2" t="s">
        <v>50</v>
      </c>
      <c r="B24" t="s">
        <v>72</v>
      </c>
      <c r="C24" s="18">
        <v>0.19</v>
      </c>
      <c r="D24" s="18">
        <v>3.29</v>
      </c>
      <c r="E24">
        <v>17</v>
      </c>
      <c r="F24" s="80">
        <v>0.29411764705882354</v>
      </c>
      <c r="G24" s="80">
        <v>0.17647058823529413</v>
      </c>
      <c r="H24" s="80">
        <v>0.52941176470588236</v>
      </c>
      <c r="K24" s="19"/>
      <c r="L24" s="19" t="s">
        <v>29</v>
      </c>
      <c r="M24" s="19" t="s">
        <v>30</v>
      </c>
      <c r="N24" s="19" t="s">
        <v>35</v>
      </c>
      <c r="O24" s="19" t="s">
        <v>29</v>
      </c>
      <c r="P24" s="19" t="s">
        <v>30</v>
      </c>
      <c r="Q24" s="26" t="s">
        <v>35</v>
      </c>
      <c r="R24" s="26" t="s">
        <v>29</v>
      </c>
      <c r="S24" s="26" t="s">
        <v>30</v>
      </c>
      <c r="T24" s="26" t="s">
        <v>35</v>
      </c>
    </row>
    <row r="25" spans="1:20" x14ac:dyDescent="0.2">
      <c r="A25" s="2" t="s">
        <v>51</v>
      </c>
      <c r="B25" t="s">
        <v>72</v>
      </c>
      <c r="C25" s="22">
        <v>0.23</v>
      </c>
      <c r="D25" s="22">
        <v>3.63</v>
      </c>
      <c r="E25">
        <v>16</v>
      </c>
      <c r="F25" s="42">
        <v>0.1875</v>
      </c>
      <c r="G25" s="42">
        <v>0.125</v>
      </c>
      <c r="H25" s="42">
        <v>0.6875</v>
      </c>
      <c r="K25" t="s">
        <v>32</v>
      </c>
      <c r="L25" s="18">
        <f>AVERAGE(F18:F21)</f>
        <v>0.26590909090909093</v>
      </c>
      <c r="M25" s="23">
        <f>STDEV(F18:F21)</f>
        <v>6.9284020394991971E-2</v>
      </c>
      <c r="N25" s="23">
        <f>M25/SQRT(4)</f>
        <v>3.4642010197495986E-2</v>
      </c>
      <c r="O25" s="18">
        <f>AVERAGE(G18:G21)</f>
        <v>0.31647727272727272</v>
      </c>
      <c r="P25" s="23">
        <f>STDEV(G18:G21)</f>
        <v>0.22417107024052499</v>
      </c>
      <c r="Q25" s="23">
        <f>P25/SQRT(4)</f>
        <v>0.11208553512026249</v>
      </c>
      <c r="R25" s="18">
        <f>AVERAGE(H18:H21)</f>
        <v>0.41761363636363635</v>
      </c>
      <c r="S25" s="23">
        <f>STDEV(H18:H21)</f>
        <v>0.19624904589966524</v>
      </c>
      <c r="T25" s="23">
        <f>S25/SQRT(4)</f>
        <v>9.8124522949832621E-2</v>
      </c>
    </row>
    <row r="26" spans="1:20" x14ac:dyDescent="0.2">
      <c r="A26" t="s">
        <v>82</v>
      </c>
      <c r="B26" t="s">
        <v>73</v>
      </c>
      <c r="C26" s="18">
        <v>0.13</v>
      </c>
      <c r="D26" s="50">
        <v>4.9000000000000004</v>
      </c>
      <c r="E26">
        <v>39</v>
      </c>
      <c r="F26" s="42">
        <v>0.17948717948717949</v>
      </c>
      <c r="G26" s="42">
        <v>0.25641025641025639</v>
      </c>
      <c r="H26" s="42">
        <v>0.5641025641025641</v>
      </c>
      <c r="K26" t="s">
        <v>80</v>
      </c>
      <c r="L26" s="18">
        <f>AVERAGE(F22:F25)</f>
        <v>0.2406425070028011</v>
      </c>
      <c r="M26" s="23">
        <f>STDEV(F22:F25)</f>
        <v>4.849623374756671E-2</v>
      </c>
      <c r="N26" s="23">
        <f>M26/SQRT(4)</f>
        <v>2.4248116873783355E-2</v>
      </c>
      <c r="O26" s="18">
        <f>AVERAGE(G22:G25)</f>
        <v>0.14441526610644259</v>
      </c>
      <c r="P26" s="23">
        <f>STDEV(G22:G25)</f>
        <v>2.2581210602446496E-2</v>
      </c>
      <c r="Q26" s="23">
        <f>P26/SQRT(4)</f>
        <v>1.1290605301223248E-2</v>
      </c>
      <c r="R26" s="18">
        <f>AVERAGE(H22:H25)</f>
        <v>0.61494222689075628</v>
      </c>
      <c r="S26" s="23">
        <f>STDEV(H22:H25)</f>
        <v>6.7286955343008117E-2</v>
      </c>
      <c r="T26" s="23">
        <f>S26/SQRT(4)</f>
        <v>3.3643477671504059E-2</v>
      </c>
    </row>
    <row r="27" spans="1:20" x14ac:dyDescent="0.2">
      <c r="A27" t="s">
        <v>83</v>
      </c>
      <c r="B27" t="s">
        <v>73</v>
      </c>
      <c r="C27" s="51">
        <v>0.13</v>
      </c>
      <c r="D27" s="51">
        <v>4.78</v>
      </c>
      <c r="E27" s="4">
        <v>36</v>
      </c>
      <c r="F27" s="51">
        <v>0.22222222222222221</v>
      </c>
      <c r="G27" s="51">
        <v>0.3611111111111111</v>
      </c>
      <c r="H27" s="51">
        <v>0.41666666666666669</v>
      </c>
      <c r="I27" s="4"/>
      <c r="J27" s="4"/>
      <c r="K27" t="s">
        <v>81</v>
      </c>
      <c r="L27" s="18">
        <f>AVERAGE(F26:F29)</f>
        <v>0.21402182047343338</v>
      </c>
      <c r="M27" s="23">
        <f>STDEV(F26:F29)</f>
        <v>2.3169352197746022E-2</v>
      </c>
      <c r="N27" s="23">
        <f>M27/SQRT(4)</f>
        <v>1.1584676098873011E-2</v>
      </c>
      <c r="O27" s="18">
        <f>AVERAGE(G26:G29)</f>
        <v>0.30461075662688564</v>
      </c>
      <c r="P27" s="23">
        <f>STDEV(G26:G29)</f>
        <v>5.5211462705173887E-2</v>
      </c>
      <c r="Q27" s="23">
        <f>P27/SQRT(4)</f>
        <v>2.7605731352586944E-2</v>
      </c>
      <c r="R27" s="18">
        <f>AVERAGE(H26:H29)</f>
        <v>0.48136742289968099</v>
      </c>
      <c r="S27" s="23">
        <f>STDEV(H26:H29)</f>
        <v>7.0774472679722811E-2</v>
      </c>
      <c r="T27" s="23">
        <f>S27/SQRT(4)</f>
        <v>3.5387236339861405E-2</v>
      </c>
    </row>
    <row r="28" spans="1:20" x14ac:dyDescent="0.2">
      <c r="A28" t="s">
        <v>84</v>
      </c>
      <c r="B28" t="s">
        <v>73</v>
      </c>
      <c r="C28" s="51">
        <v>0.13</v>
      </c>
      <c r="D28" s="18">
        <v>4.46</v>
      </c>
      <c r="E28" s="25">
        <v>35</v>
      </c>
      <c r="F28" s="41">
        <v>0.22857142857142856</v>
      </c>
      <c r="G28" s="41">
        <v>0.34285714285714286</v>
      </c>
      <c r="H28" s="41">
        <v>0.42857142857142855</v>
      </c>
      <c r="I28" s="25"/>
      <c r="J28" s="25"/>
    </row>
    <row r="29" spans="1:20" x14ac:dyDescent="0.2">
      <c r="A29" t="s">
        <v>85</v>
      </c>
      <c r="B29" t="s">
        <v>73</v>
      </c>
      <c r="C29" s="51">
        <v>0.13</v>
      </c>
      <c r="D29" s="51">
        <v>4</v>
      </c>
      <c r="E29" s="25">
        <v>31</v>
      </c>
      <c r="F29" s="41">
        <v>0.22580645161290322</v>
      </c>
      <c r="G29" s="41">
        <v>0.25806451612903225</v>
      </c>
      <c r="H29" s="41">
        <v>0.5161290322580645</v>
      </c>
      <c r="I29" s="25"/>
      <c r="J29" s="25"/>
    </row>
    <row r="31" spans="1:20" x14ac:dyDescent="0.2">
      <c r="A31" s="83" t="s">
        <v>79</v>
      </c>
      <c r="B31" s="83"/>
      <c r="K31" s="83" t="s">
        <v>79</v>
      </c>
      <c r="L31" s="6"/>
      <c r="M31" s="6"/>
    </row>
    <row r="32" spans="1:20" x14ac:dyDescent="0.2">
      <c r="A32" s="15" t="s">
        <v>78</v>
      </c>
      <c r="B32" s="15" t="s">
        <v>27</v>
      </c>
      <c r="C32" s="15" t="s">
        <v>26</v>
      </c>
      <c r="D32" s="15" t="s">
        <v>74</v>
      </c>
      <c r="E32" s="15" t="s">
        <v>0</v>
      </c>
      <c r="F32" s="72" t="s">
        <v>38</v>
      </c>
      <c r="G32" s="72" t="s">
        <v>39</v>
      </c>
      <c r="H32" s="72" t="s">
        <v>40</v>
      </c>
      <c r="K32" s="15"/>
      <c r="L32" s="15" t="s">
        <v>26</v>
      </c>
      <c r="M32" s="15"/>
      <c r="N32" s="15"/>
      <c r="O32" s="15" t="s">
        <v>74</v>
      </c>
      <c r="P32" s="15"/>
      <c r="R32" s="15" t="s">
        <v>0</v>
      </c>
    </row>
    <row r="33" spans="1:20" x14ac:dyDescent="0.2">
      <c r="A33" s="2" t="s">
        <v>48</v>
      </c>
      <c r="B33" t="s">
        <v>72</v>
      </c>
      <c r="C33" s="18">
        <f>1-C7/C22</f>
        <v>4.3478260869565299E-2</v>
      </c>
      <c r="D33" s="18">
        <f t="shared" ref="D33:H33" si="0">1-D7/D22</f>
        <v>0.2305475504322767</v>
      </c>
      <c r="E33" s="18">
        <f t="shared" si="0"/>
        <v>0.19999999999999996</v>
      </c>
      <c r="F33" s="18">
        <f t="shared" si="0"/>
        <v>-0.25</v>
      </c>
      <c r="G33" s="18">
        <f t="shared" si="0"/>
        <v>-2.125</v>
      </c>
      <c r="H33" s="18">
        <f t="shared" si="0"/>
        <v>0.58333333333333326</v>
      </c>
      <c r="K33" s="19"/>
      <c r="L33" s="19" t="s">
        <v>29</v>
      </c>
      <c r="M33" s="19" t="s">
        <v>30</v>
      </c>
      <c r="N33" s="19" t="s">
        <v>35</v>
      </c>
      <c r="O33" s="19" t="s">
        <v>29</v>
      </c>
      <c r="P33" s="19" t="s">
        <v>30</v>
      </c>
      <c r="Q33" s="26" t="s">
        <v>35</v>
      </c>
      <c r="R33" s="26" t="s">
        <v>29</v>
      </c>
      <c r="S33" s="26" t="s">
        <v>30</v>
      </c>
      <c r="T33" s="26" t="s">
        <v>35</v>
      </c>
    </row>
    <row r="34" spans="1:20" x14ac:dyDescent="0.2">
      <c r="A34" s="2" t="s">
        <v>49</v>
      </c>
      <c r="B34" t="s">
        <v>72</v>
      </c>
      <c r="C34" s="18">
        <f t="shared" ref="C34:H34" si="1">1-C8/C23</f>
        <v>9.0909090909090828E-2</v>
      </c>
      <c r="D34" s="18">
        <f t="shared" si="1"/>
        <v>0.21172638436482083</v>
      </c>
      <c r="E34" s="18">
        <f t="shared" si="1"/>
        <v>0.1428571428571429</v>
      </c>
      <c r="F34" s="18">
        <f t="shared" si="1"/>
        <v>-0.16666666666666674</v>
      </c>
      <c r="G34" s="18">
        <f t="shared" si="1"/>
        <v>-1.3333333333333335</v>
      </c>
      <c r="H34" s="18">
        <f t="shared" si="1"/>
        <v>0.35185185185185186</v>
      </c>
      <c r="K34" t="s">
        <v>80</v>
      </c>
      <c r="L34" s="18">
        <f>AVERAGE(C33:C36)</f>
        <v>9.0232993551071367E-2</v>
      </c>
      <c r="M34" s="23">
        <f>STDEV(C33:C36)</f>
        <v>5.9449360164129328E-2</v>
      </c>
      <c r="N34" s="23">
        <f>M34/SQRT(4)</f>
        <v>2.9724680082064664E-2</v>
      </c>
      <c r="O34" s="18">
        <f>AVERAGE(D33:D36)</f>
        <v>0.26564020115010212</v>
      </c>
      <c r="P34" s="18">
        <f>STDEV(D33:D36)</f>
        <v>7.725582950593117E-2</v>
      </c>
      <c r="Q34" s="18">
        <f>P34/SQRT(4)</f>
        <v>3.8627914752965585E-2</v>
      </c>
      <c r="R34" s="18">
        <f>AVERAGE(E33:E36)</f>
        <v>0.19233193277310925</v>
      </c>
      <c r="S34" s="18">
        <f>STDEV(E33:E36)</f>
        <v>4.5032367324172436E-2</v>
      </c>
      <c r="T34" s="18">
        <f>S34/SQRT(4)</f>
        <v>2.2516183662086218E-2</v>
      </c>
    </row>
    <row r="35" spans="1:20" x14ac:dyDescent="0.2">
      <c r="A35" s="2" t="s">
        <v>50</v>
      </c>
      <c r="B35" t="s">
        <v>72</v>
      </c>
      <c r="C35" s="18">
        <f t="shared" ref="C35:H35" si="2">1-C9/C24</f>
        <v>5.2631578947368474E-2</v>
      </c>
      <c r="D35" s="18">
        <f t="shared" si="2"/>
        <v>0.24012158054711252</v>
      </c>
      <c r="E35" s="18">
        <f t="shared" si="2"/>
        <v>0.17647058823529416</v>
      </c>
      <c r="F35" s="18">
        <f t="shared" si="2"/>
        <v>-0.21428571428571419</v>
      </c>
      <c r="G35" s="18">
        <f t="shared" si="2"/>
        <v>-1.0238095238095237</v>
      </c>
      <c r="H35" s="18">
        <f t="shared" si="2"/>
        <v>0.46031746031746035</v>
      </c>
      <c r="K35" t="s">
        <v>81</v>
      </c>
      <c r="L35" s="18">
        <f>AVERAGE(C37:C40)</f>
        <v>-0.51923076923076927</v>
      </c>
      <c r="M35" s="23">
        <f>STDEV(C37:C40)</f>
        <v>0.15858098560067913</v>
      </c>
      <c r="N35" s="23">
        <f>M35/SQRT(4)</f>
        <v>7.9290492800339563E-2</v>
      </c>
      <c r="O35" s="18">
        <f>AVERAGE(D37:D40)</f>
        <v>0.51816456529888533</v>
      </c>
      <c r="P35" s="18">
        <f>STDEV(D37:D40)</f>
        <v>5.0914310188520669E-2</v>
      </c>
      <c r="Q35" s="18">
        <f>P35/SQRT(4)</f>
        <v>2.5457155094260334E-2</v>
      </c>
      <c r="R35" s="18">
        <f>AVERAGE(E37:E40)</f>
        <v>0.68727303162787035</v>
      </c>
      <c r="S35" s="18">
        <f>STDEV(E37:E40)</f>
        <v>2.7396569688702885E-2</v>
      </c>
      <c r="T35" s="18">
        <f>S35/SQRT(4)</f>
        <v>1.3698284844351443E-2</v>
      </c>
    </row>
    <row r="36" spans="1:20" x14ac:dyDescent="0.2">
      <c r="A36" s="2" t="s">
        <v>51</v>
      </c>
      <c r="B36" t="s">
        <v>72</v>
      </c>
      <c r="C36" s="18">
        <f t="shared" ref="C36:H36" si="3">1-C10/C25</f>
        <v>0.17391304347826086</v>
      </c>
      <c r="D36" s="18">
        <f t="shared" si="3"/>
        <v>0.3801652892561983</v>
      </c>
      <c r="E36" s="18">
        <f t="shared" si="3"/>
        <v>0.25</v>
      </c>
      <c r="F36" s="18">
        <f t="shared" si="3"/>
        <v>-0.33333333333333326</v>
      </c>
      <c r="G36" s="18">
        <f t="shared" si="3"/>
        <v>-3</v>
      </c>
      <c r="H36" s="18">
        <f t="shared" si="3"/>
        <v>0.63636363636363635</v>
      </c>
    </row>
    <row r="37" spans="1:20" x14ac:dyDescent="0.2">
      <c r="A37" t="s">
        <v>82</v>
      </c>
      <c r="B37" t="s">
        <v>73</v>
      </c>
      <c r="C37" s="18">
        <f t="shared" ref="C37:H37" si="4">1-C11/C26</f>
        <v>-0.30769230769230771</v>
      </c>
      <c r="D37" s="18">
        <f t="shared" si="4"/>
        <v>0.57551020408163267</v>
      </c>
      <c r="E37" s="18">
        <f t="shared" si="4"/>
        <v>0.69230769230769229</v>
      </c>
      <c r="F37" s="18">
        <f t="shared" si="4"/>
        <v>-1.3214285714285716</v>
      </c>
      <c r="G37" s="18">
        <f t="shared" si="4"/>
        <v>-1.2750000000000004</v>
      </c>
      <c r="H37" s="18">
        <f t="shared" si="4"/>
        <v>1</v>
      </c>
      <c r="L37" s="72" t="s">
        <v>38</v>
      </c>
      <c r="M37" s="3"/>
      <c r="N37" s="3"/>
      <c r="O37" s="72" t="s">
        <v>39</v>
      </c>
      <c r="P37" s="3"/>
      <c r="Q37" s="3"/>
      <c r="R37" s="72" t="s">
        <v>40</v>
      </c>
    </row>
    <row r="38" spans="1:20" x14ac:dyDescent="0.2">
      <c r="A38" t="s">
        <v>83</v>
      </c>
      <c r="B38" t="s">
        <v>73</v>
      </c>
      <c r="C38" s="18">
        <f t="shared" ref="C38:H38" si="5">1-C12/C27</f>
        <v>-0.69230769230769229</v>
      </c>
      <c r="D38" s="18">
        <f t="shared" si="5"/>
        <v>0.53974895397489542</v>
      </c>
      <c r="E38" s="18">
        <f t="shared" si="5"/>
        <v>0.72222222222222221</v>
      </c>
      <c r="F38" s="18">
        <f t="shared" si="5"/>
        <v>-1.25</v>
      </c>
      <c r="G38" s="18">
        <f t="shared" si="5"/>
        <v>-0.10769230769230775</v>
      </c>
      <c r="H38" s="18">
        <f t="shared" si="5"/>
        <v>0.76</v>
      </c>
      <c r="K38" s="19"/>
      <c r="L38" s="19" t="s">
        <v>29</v>
      </c>
      <c r="M38" s="19" t="s">
        <v>30</v>
      </c>
      <c r="N38" s="19" t="s">
        <v>35</v>
      </c>
      <c r="O38" s="19" t="s">
        <v>29</v>
      </c>
      <c r="P38" s="19" t="s">
        <v>30</v>
      </c>
      <c r="Q38" s="26" t="s">
        <v>35</v>
      </c>
      <c r="R38" s="26" t="s">
        <v>29</v>
      </c>
      <c r="S38" s="26" t="s">
        <v>30</v>
      </c>
      <c r="T38" s="26" t="s">
        <v>35</v>
      </c>
    </row>
    <row r="39" spans="1:20" x14ac:dyDescent="0.2">
      <c r="A39" t="s">
        <v>84</v>
      </c>
      <c r="B39" t="s">
        <v>73</v>
      </c>
      <c r="C39" s="18">
        <f t="shared" ref="C39:H39" si="6">1-C13/C28</f>
        <v>-0.53846153846153855</v>
      </c>
      <c r="D39" s="18">
        <f t="shared" si="6"/>
        <v>0.45739910313901344</v>
      </c>
      <c r="E39" s="18">
        <f t="shared" si="6"/>
        <v>0.65714285714285714</v>
      </c>
      <c r="F39" s="18">
        <f t="shared" si="6"/>
        <v>-0.82291666666666674</v>
      </c>
      <c r="G39" s="18">
        <f t="shared" si="6"/>
        <v>-0.2152777777777779</v>
      </c>
      <c r="H39" s="18">
        <f t="shared" si="6"/>
        <v>0.61111111111111116</v>
      </c>
      <c r="K39" t="s">
        <v>80</v>
      </c>
      <c r="L39" s="18">
        <f>AVERAGE(F33:F36)</f>
        <v>-0.24107142857142855</v>
      </c>
      <c r="M39" s="23">
        <f>STDEV(F33:F36)</f>
        <v>7.0345626592205654E-2</v>
      </c>
      <c r="N39" s="23">
        <f>M39/SQRT(4)</f>
        <v>3.5172813296102827E-2</v>
      </c>
      <c r="O39" s="18">
        <f>AVERAGE(G33:G36)</f>
        <v>-1.8705357142857144</v>
      </c>
      <c r="P39" s="23">
        <f>STDEV(G33:G36)</f>
        <v>0.88430260377832792</v>
      </c>
      <c r="Q39" s="23">
        <f>P39/SQRT(4)</f>
        <v>0.44215130188916396</v>
      </c>
      <c r="R39" s="18">
        <f>AVERAGE(H33:H36)</f>
        <v>0.50796657046657046</v>
      </c>
      <c r="S39" s="23">
        <f>STDEV(H33:H36)</f>
        <v>0.12755155629802553</v>
      </c>
      <c r="T39" s="23">
        <f>S39/SQRT(4)</f>
        <v>6.3775778149012766E-2</v>
      </c>
    </row>
    <row r="40" spans="1:20" x14ac:dyDescent="0.2">
      <c r="A40" t="s">
        <v>85</v>
      </c>
      <c r="B40" t="s">
        <v>73</v>
      </c>
      <c r="C40" s="18">
        <f t="shared" ref="C40:H40" si="7">1-C14/C29</f>
        <v>-0.53846153846153855</v>
      </c>
      <c r="D40" s="18">
        <f t="shared" si="7"/>
        <v>0.5</v>
      </c>
      <c r="E40" s="18">
        <f t="shared" si="7"/>
        <v>0.67741935483870974</v>
      </c>
      <c r="F40" s="18">
        <f t="shared" si="7"/>
        <v>-0.77142857142857157</v>
      </c>
      <c r="G40" s="18">
        <f t="shared" si="7"/>
        <v>-1.3250000000000002</v>
      </c>
      <c r="H40" s="18">
        <f t="shared" si="7"/>
        <v>1</v>
      </c>
      <c r="K40" t="s">
        <v>81</v>
      </c>
      <c r="L40" s="18">
        <f>AVERAGE(F37:F40)</f>
        <v>-1.0414434523809524</v>
      </c>
      <c r="M40" s="23">
        <f>STDEV(F37:F40)</f>
        <v>0.28434104666358689</v>
      </c>
      <c r="N40" s="23">
        <f>M40/SQRT(4)</f>
        <v>0.14217052333179345</v>
      </c>
      <c r="O40" s="18">
        <f>AVERAGE(G37:G40)</f>
        <v>-0.7307425213675216</v>
      </c>
      <c r="P40" s="23">
        <f>STDEV(G37:G40)</f>
        <v>0.65910384224915153</v>
      </c>
      <c r="Q40" s="23">
        <f>P40/SQRT(4)</f>
        <v>0.32955192112457576</v>
      </c>
      <c r="R40" s="18">
        <f>AVERAGE(H37:H40)</f>
        <v>0.84277777777777785</v>
      </c>
      <c r="S40" s="23">
        <f>STDEV(H37:H40)</f>
        <v>0.19144995800405118</v>
      </c>
      <c r="T40" s="23">
        <f>S40/SQRT(4)</f>
        <v>9.572497900202559E-2</v>
      </c>
    </row>
    <row r="41" spans="1:20" x14ac:dyDescent="0.2">
      <c r="L41" s="18"/>
      <c r="M41" s="23"/>
      <c r="N41" s="23"/>
      <c r="O41" s="18"/>
      <c r="P41" s="23"/>
      <c r="Q41" s="23"/>
      <c r="R41" s="18"/>
      <c r="S41" s="23"/>
      <c r="T41" s="23"/>
    </row>
  </sheetData>
  <phoneticPr fontId="2" type="noConversion"/>
  <pageMargins left="0.75" right="0.75" top="1" bottom="1" header="0.5" footer="0.5"/>
  <pageSetup paperSize="9" orientation="portrait" horizont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66"/>
  <sheetViews>
    <sheetView workbookViewId="0">
      <selection activeCell="G3" sqref="G3:R3"/>
    </sheetView>
  </sheetViews>
  <sheetFormatPr defaultColWidth="8.85546875" defaultRowHeight="12.75" x14ac:dyDescent="0.2"/>
  <cols>
    <col min="2" max="2" width="21.7109375" customWidth="1"/>
    <col min="6" max="6" width="11.42578125" customWidth="1"/>
    <col min="11" max="11" width="7.28515625" customWidth="1"/>
    <col min="12" max="12" width="12.42578125" customWidth="1"/>
    <col min="26" max="26" width="10" customWidth="1"/>
    <col min="27" max="27" width="12.28515625" customWidth="1"/>
  </cols>
  <sheetData>
    <row r="2" spans="1:22" x14ac:dyDescent="0.2">
      <c r="D2" s="15"/>
    </row>
    <row r="3" spans="1:22" x14ac:dyDescent="0.2">
      <c r="A3" s="15" t="s">
        <v>41</v>
      </c>
      <c r="B3" s="15" t="s">
        <v>0</v>
      </c>
      <c r="D3" s="15"/>
      <c r="E3" s="15" t="s">
        <v>43</v>
      </c>
      <c r="G3">
        <v>1</v>
      </c>
      <c r="H3">
        <v>2</v>
      </c>
      <c r="I3">
        <v>3</v>
      </c>
      <c r="J3">
        <v>4</v>
      </c>
      <c r="K3">
        <v>5</v>
      </c>
      <c r="L3">
        <v>6</v>
      </c>
      <c r="M3">
        <v>7</v>
      </c>
      <c r="N3">
        <v>8</v>
      </c>
      <c r="O3">
        <v>9</v>
      </c>
      <c r="P3">
        <v>10</v>
      </c>
      <c r="Q3">
        <v>11</v>
      </c>
      <c r="R3">
        <v>12</v>
      </c>
      <c r="T3" s="15" t="s">
        <v>36</v>
      </c>
      <c r="U3" s="15" t="s">
        <v>46</v>
      </c>
      <c r="V3" s="15" t="s">
        <v>37</v>
      </c>
    </row>
    <row r="4" spans="1:22" x14ac:dyDescent="0.2">
      <c r="D4" s="15"/>
      <c r="T4" s="15"/>
      <c r="U4" s="15" t="s">
        <v>44</v>
      </c>
    </row>
    <row r="5" spans="1:22" s="2" customFormat="1" x14ac:dyDescent="0.2">
      <c r="A5" s="2">
        <v>1</v>
      </c>
      <c r="B5" s="2" t="s">
        <v>5</v>
      </c>
      <c r="E5" s="2">
        <v>1</v>
      </c>
      <c r="G5" s="2">
        <v>0</v>
      </c>
      <c r="H5" s="2">
        <v>0</v>
      </c>
      <c r="I5" s="2">
        <v>1</v>
      </c>
      <c r="J5" s="2">
        <v>0</v>
      </c>
      <c r="K5" s="2">
        <v>0</v>
      </c>
      <c r="L5" s="2">
        <v>1</v>
      </c>
      <c r="M5" s="2">
        <v>1</v>
      </c>
      <c r="N5" s="2">
        <v>1</v>
      </c>
      <c r="O5" s="2">
        <v>0</v>
      </c>
      <c r="P5" s="2">
        <v>0</v>
      </c>
      <c r="Q5" s="2">
        <v>1</v>
      </c>
      <c r="R5" s="2">
        <v>1</v>
      </c>
      <c r="T5" s="14">
        <f>IF(G5=1,1,0)</f>
        <v>0</v>
      </c>
      <c r="U5" s="14">
        <f t="shared" ref="U5:U16" si="0">SUM(G5:R5)-T5</f>
        <v>6</v>
      </c>
      <c r="V5" s="7">
        <f>IF(U5=0,1,0)</f>
        <v>0</v>
      </c>
    </row>
    <row r="6" spans="1:22" s="2" customFormat="1" x14ac:dyDescent="0.2">
      <c r="A6" s="2">
        <v>2</v>
      </c>
      <c r="B6" s="2" t="s">
        <v>6</v>
      </c>
      <c r="E6" s="2">
        <v>2</v>
      </c>
      <c r="G6" s="2">
        <v>0</v>
      </c>
      <c r="H6" s="2">
        <v>0</v>
      </c>
      <c r="I6" s="2">
        <v>1</v>
      </c>
      <c r="J6" s="2">
        <v>0</v>
      </c>
      <c r="K6" s="2">
        <v>0</v>
      </c>
      <c r="L6" s="2">
        <v>1</v>
      </c>
      <c r="M6" s="2">
        <v>1</v>
      </c>
      <c r="N6" s="2">
        <v>1</v>
      </c>
      <c r="O6" s="2">
        <v>1</v>
      </c>
      <c r="P6" s="2">
        <v>1</v>
      </c>
      <c r="Q6" s="2">
        <v>1</v>
      </c>
      <c r="R6" s="2">
        <v>1</v>
      </c>
      <c r="T6" s="14">
        <f>IF(H6=1,1,0)</f>
        <v>0</v>
      </c>
      <c r="U6" s="14">
        <f t="shared" si="0"/>
        <v>8</v>
      </c>
      <c r="V6" s="7">
        <f t="shared" ref="V6:V16" si="1">IF(U6=0,1,0)</f>
        <v>0</v>
      </c>
    </row>
    <row r="7" spans="1:22" s="2" customFormat="1" x14ac:dyDescent="0.2">
      <c r="A7" s="2">
        <v>3</v>
      </c>
      <c r="B7" s="2" t="s">
        <v>7</v>
      </c>
      <c r="E7" s="2">
        <v>3</v>
      </c>
      <c r="G7" s="2">
        <v>0</v>
      </c>
      <c r="H7" s="2">
        <v>0</v>
      </c>
      <c r="I7" s="2">
        <v>1</v>
      </c>
      <c r="J7" s="2">
        <v>0</v>
      </c>
      <c r="K7" s="2">
        <v>0</v>
      </c>
      <c r="L7" s="2">
        <v>1</v>
      </c>
      <c r="M7" s="2">
        <v>1</v>
      </c>
      <c r="N7" s="2">
        <v>1</v>
      </c>
      <c r="O7" s="2">
        <v>0</v>
      </c>
      <c r="P7" s="2">
        <v>0</v>
      </c>
      <c r="Q7" s="2">
        <v>1</v>
      </c>
      <c r="R7" s="2">
        <v>1</v>
      </c>
      <c r="T7" s="14">
        <f>IF(I7=1,1,0)</f>
        <v>1</v>
      </c>
      <c r="U7" s="14">
        <f t="shared" si="0"/>
        <v>5</v>
      </c>
      <c r="V7" s="7">
        <f t="shared" si="1"/>
        <v>0</v>
      </c>
    </row>
    <row r="8" spans="1:22" s="2" customFormat="1" x14ac:dyDescent="0.2">
      <c r="A8" s="2">
        <v>4</v>
      </c>
      <c r="B8" s="52" t="s">
        <v>13</v>
      </c>
      <c r="C8" s="52"/>
      <c r="D8" s="52"/>
      <c r="E8" s="2">
        <v>4</v>
      </c>
      <c r="G8" s="2">
        <v>0</v>
      </c>
      <c r="H8" s="2">
        <v>0</v>
      </c>
      <c r="I8" s="2">
        <v>1</v>
      </c>
      <c r="J8" s="2">
        <v>0</v>
      </c>
      <c r="K8" s="2">
        <v>0</v>
      </c>
      <c r="L8" s="2">
        <v>1</v>
      </c>
      <c r="M8" s="2">
        <v>1</v>
      </c>
      <c r="N8" s="2">
        <v>1</v>
      </c>
      <c r="O8" s="2">
        <v>1</v>
      </c>
      <c r="P8" s="2">
        <v>1</v>
      </c>
      <c r="Q8" s="2">
        <v>1</v>
      </c>
      <c r="R8" s="2">
        <v>1</v>
      </c>
      <c r="T8" s="53">
        <f>IF(J8=1,1,0)</f>
        <v>0</v>
      </c>
      <c r="U8" s="53">
        <f t="shared" si="0"/>
        <v>8</v>
      </c>
      <c r="V8" s="54">
        <f t="shared" si="1"/>
        <v>0</v>
      </c>
    </row>
    <row r="9" spans="1:22" s="5" customFormat="1" x14ac:dyDescent="0.2">
      <c r="A9" s="2">
        <v>5</v>
      </c>
      <c r="B9" s="2" t="s">
        <v>47</v>
      </c>
      <c r="E9" s="2">
        <v>5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T9" s="14">
        <f>IF(K9=1,1,0)</f>
        <v>0</v>
      </c>
      <c r="U9" s="14">
        <f t="shared" si="0"/>
        <v>0</v>
      </c>
      <c r="V9" s="7">
        <f t="shared" si="1"/>
        <v>1</v>
      </c>
    </row>
    <row r="10" spans="1:22" s="2" customFormat="1" x14ac:dyDescent="0.2">
      <c r="A10" s="2">
        <v>6</v>
      </c>
      <c r="B10" s="2" t="s">
        <v>8</v>
      </c>
      <c r="E10" s="2">
        <v>6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T10" s="53">
        <f>IF(L10=1,1,0)</f>
        <v>0</v>
      </c>
      <c r="U10" s="53">
        <f t="shared" si="0"/>
        <v>0</v>
      </c>
      <c r="V10" s="54">
        <f t="shared" si="1"/>
        <v>1</v>
      </c>
    </row>
    <row r="11" spans="1:22" s="2" customFormat="1" x14ac:dyDescent="0.2">
      <c r="A11" s="2">
        <v>7</v>
      </c>
      <c r="B11" s="2" t="s">
        <v>11</v>
      </c>
      <c r="E11" s="2">
        <v>7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T11" s="53">
        <f>IF(M11=1,1,0)</f>
        <v>0</v>
      </c>
      <c r="U11" s="53">
        <f t="shared" si="0"/>
        <v>0</v>
      </c>
      <c r="V11" s="54">
        <f t="shared" si="1"/>
        <v>1</v>
      </c>
    </row>
    <row r="12" spans="1:22" s="2" customFormat="1" x14ac:dyDescent="0.2">
      <c r="A12" s="2">
        <v>8</v>
      </c>
      <c r="B12" s="2" t="s">
        <v>14</v>
      </c>
      <c r="E12" s="2">
        <v>8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T12" s="14">
        <f>IF(N12=1,1,0)</f>
        <v>0</v>
      </c>
      <c r="U12" s="14">
        <f t="shared" si="0"/>
        <v>0</v>
      </c>
      <c r="V12" s="7">
        <f t="shared" si="1"/>
        <v>1</v>
      </c>
    </row>
    <row r="13" spans="1:22" s="2" customFormat="1" x14ac:dyDescent="0.2">
      <c r="A13" s="2">
        <v>9</v>
      </c>
      <c r="B13" s="2" t="s">
        <v>12</v>
      </c>
      <c r="E13" s="2">
        <v>9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1</v>
      </c>
      <c r="T13" s="14">
        <f>IF(O13=1,1,0)</f>
        <v>0</v>
      </c>
      <c r="U13" s="14">
        <f t="shared" si="0"/>
        <v>1</v>
      </c>
      <c r="V13" s="7">
        <f t="shared" si="1"/>
        <v>0</v>
      </c>
    </row>
    <row r="14" spans="1:22" s="2" customFormat="1" x14ac:dyDescent="0.2">
      <c r="A14" s="2">
        <v>10</v>
      </c>
      <c r="B14" s="2" t="s">
        <v>2</v>
      </c>
      <c r="E14" s="2">
        <v>10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1</v>
      </c>
      <c r="T14" s="14">
        <f>IF(P14=1,1,0)</f>
        <v>0</v>
      </c>
      <c r="U14" s="14">
        <f t="shared" si="0"/>
        <v>1</v>
      </c>
      <c r="V14" s="7">
        <f t="shared" si="1"/>
        <v>0</v>
      </c>
    </row>
    <row r="15" spans="1:22" s="2" customFormat="1" x14ac:dyDescent="0.2">
      <c r="A15" s="2">
        <v>11</v>
      </c>
      <c r="B15" s="2" t="s">
        <v>3</v>
      </c>
      <c r="E15" s="2">
        <v>11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1</v>
      </c>
      <c r="T15" s="14">
        <f>IF(Q15=1,1,0)</f>
        <v>0</v>
      </c>
      <c r="U15" s="14">
        <f t="shared" si="0"/>
        <v>1</v>
      </c>
      <c r="V15" s="7">
        <f t="shared" si="1"/>
        <v>0</v>
      </c>
    </row>
    <row r="16" spans="1:22" s="2" customFormat="1" x14ac:dyDescent="0.2">
      <c r="A16" s="2">
        <v>12</v>
      </c>
      <c r="B16" s="2" t="s">
        <v>9</v>
      </c>
      <c r="E16" s="2">
        <v>12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1</v>
      </c>
      <c r="T16" s="14">
        <f>IF(R16=1,1,0)</f>
        <v>1</v>
      </c>
      <c r="U16" s="14">
        <f t="shared" si="0"/>
        <v>0</v>
      </c>
      <c r="V16" s="7">
        <f t="shared" si="1"/>
        <v>1</v>
      </c>
    </row>
    <row r="18" spans="2:28" x14ac:dyDescent="0.2">
      <c r="B18" s="11"/>
      <c r="C18" s="15"/>
      <c r="F18" s="15" t="s">
        <v>45</v>
      </c>
      <c r="G18">
        <f>SUM(G5:G16)</f>
        <v>0</v>
      </c>
      <c r="H18">
        <f t="shared" ref="H18:R18" si="2">SUM(H5:H16)</f>
        <v>0</v>
      </c>
      <c r="I18">
        <f t="shared" si="2"/>
        <v>4</v>
      </c>
      <c r="J18">
        <f t="shared" si="2"/>
        <v>0</v>
      </c>
      <c r="K18">
        <f t="shared" si="2"/>
        <v>0</v>
      </c>
      <c r="L18">
        <f t="shared" si="2"/>
        <v>4</v>
      </c>
      <c r="M18">
        <f t="shared" si="2"/>
        <v>4</v>
      </c>
      <c r="N18">
        <f t="shared" si="2"/>
        <v>4</v>
      </c>
      <c r="O18">
        <f t="shared" si="2"/>
        <v>2</v>
      </c>
      <c r="P18">
        <f t="shared" si="2"/>
        <v>2</v>
      </c>
      <c r="Q18">
        <f t="shared" si="2"/>
        <v>4</v>
      </c>
      <c r="R18">
        <f t="shared" si="2"/>
        <v>8</v>
      </c>
    </row>
    <row r="19" spans="2:28" x14ac:dyDescent="0.2">
      <c r="B19" s="15" t="s">
        <v>69</v>
      </c>
      <c r="T19" s="3"/>
      <c r="U19" s="3"/>
      <c r="V19" s="3"/>
    </row>
    <row r="20" spans="2:28" x14ac:dyDescent="0.2">
      <c r="B20" s="55" t="s">
        <v>24</v>
      </c>
      <c r="C20" s="59">
        <f>COUNTIF(G5:R16,1)</f>
        <v>32</v>
      </c>
      <c r="T20" s="27"/>
      <c r="U20" s="27"/>
      <c r="V20" s="27"/>
    </row>
    <row r="21" spans="2:28" x14ac:dyDescent="0.2">
      <c r="B21" s="16" t="s">
        <v>25</v>
      </c>
      <c r="C21" s="58">
        <f>COUNT(A5:A16)</f>
        <v>12</v>
      </c>
      <c r="T21" s="3"/>
      <c r="U21" s="3"/>
      <c r="V21" s="3"/>
    </row>
    <row r="22" spans="2:28" x14ac:dyDescent="0.2">
      <c r="B22" s="16" t="s">
        <v>26</v>
      </c>
      <c r="C22" s="56">
        <f>C20/(C21*(C21))</f>
        <v>0.22222222222222221</v>
      </c>
      <c r="D22" s="1"/>
      <c r="E22" s="7"/>
      <c r="F22" s="30"/>
      <c r="J22" s="30"/>
      <c r="Z22" s="30"/>
      <c r="AA22" s="30"/>
      <c r="AB22" s="30"/>
    </row>
    <row r="23" spans="2:28" x14ac:dyDescent="0.2">
      <c r="B23" s="17" t="s">
        <v>74</v>
      </c>
      <c r="C23" s="57">
        <f>C21*C22</f>
        <v>2.6666666666666665</v>
      </c>
      <c r="E23" s="7"/>
      <c r="F23" s="30"/>
      <c r="J23" s="30"/>
      <c r="Z23" s="30"/>
      <c r="AA23" s="30"/>
      <c r="AB23" s="30"/>
    </row>
    <row r="24" spans="2:28" x14ac:dyDescent="0.2">
      <c r="E24" s="7"/>
      <c r="F24" s="30"/>
      <c r="J24" s="30"/>
      <c r="Z24" s="30"/>
      <c r="AA24" s="30"/>
      <c r="AB24" s="30"/>
    </row>
    <row r="25" spans="2:28" x14ac:dyDescent="0.2">
      <c r="B25" s="60" t="s">
        <v>38</v>
      </c>
      <c r="C25" s="61">
        <f>COUNTIF(G18:R18,"=0")</f>
        <v>4</v>
      </c>
      <c r="D25" s="62">
        <f>C25/C$21</f>
        <v>0.33333333333333331</v>
      </c>
      <c r="E25" s="7"/>
      <c r="F25" s="30"/>
      <c r="J25" s="30"/>
      <c r="Z25" s="30"/>
      <c r="AA25" s="30"/>
      <c r="AB25" s="30"/>
    </row>
    <row r="26" spans="2:28" x14ac:dyDescent="0.2">
      <c r="B26" s="63" t="s">
        <v>39</v>
      </c>
      <c r="C26" s="64">
        <f>SUM(V5:V16)</f>
        <v>5</v>
      </c>
      <c r="D26" s="65">
        <f>C26/C$21</f>
        <v>0.41666666666666669</v>
      </c>
      <c r="E26" s="7"/>
      <c r="F26" s="30"/>
      <c r="J26" s="30"/>
      <c r="Z26" s="30"/>
      <c r="AA26" s="30"/>
      <c r="AB26" s="30"/>
    </row>
    <row r="27" spans="2:28" x14ac:dyDescent="0.2">
      <c r="B27" s="66" t="s">
        <v>40</v>
      </c>
      <c r="C27" s="67">
        <f>C21-SUM(C25:C26)</f>
        <v>3</v>
      </c>
      <c r="D27" s="68">
        <f>C27/C$21</f>
        <v>0.25</v>
      </c>
      <c r="E27" s="7"/>
      <c r="F27" s="30"/>
      <c r="J27" s="30"/>
      <c r="Z27" s="30"/>
      <c r="AA27" s="30"/>
      <c r="AB27" s="30"/>
    </row>
    <row r="28" spans="2:28" x14ac:dyDescent="0.2">
      <c r="E28" s="7"/>
      <c r="F28" s="30"/>
      <c r="J28" s="30"/>
      <c r="Z28" s="30"/>
      <c r="AA28" s="30"/>
      <c r="AB28" s="30"/>
    </row>
    <row r="29" spans="2:28" x14ac:dyDescent="0.2">
      <c r="E29" s="7"/>
      <c r="F29" s="30"/>
      <c r="J29" s="30"/>
      <c r="Z29" s="30"/>
      <c r="AA29" s="30"/>
      <c r="AB29" s="30"/>
    </row>
    <row r="30" spans="2:28" x14ac:dyDescent="0.2">
      <c r="E30" s="7"/>
      <c r="F30" s="30"/>
      <c r="J30" s="30"/>
      <c r="Z30" s="30"/>
      <c r="AA30" s="30"/>
      <c r="AB30" s="30"/>
    </row>
    <row r="31" spans="2:28" x14ac:dyDescent="0.2">
      <c r="E31" s="5"/>
      <c r="F31" s="31"/>
      <c r="J31" s="31"/>
      <c r="Z31" s="31"/>
      <c r="AA31" s="31"/>
      <c r="AB31" s="31"/>
    </row>
    <row r="32" spans="2:28" x14ac:dyDescent="0.2">
      <c r="E32" s="5"/>
      <c r="F32" s="30"/>
      <c r="J32" s="30"/>
      <c r="Z32" s="30"/>
      <c r="AA32" s="30"/>
      <c r="AB32" s="30"/>
    </row>
    <row r="33" spans="5:28" x14ac:dyDescent="0.2">
      <c r="E33" s="5"/>
      <c r="F33" s="31"/>
      <c r="J33" s="30"/>
      <c r="Z33" s="31"/>
      <c r="AA33" s="31"/>
      <c r="AB33" s="31"/>
    </row>
    <row r="34" spans="5:28" x14ac:dyDescent="0.2">
      <c r="E34" s="13"/>
    </row>
    <row r="35" spans="5:28" x14ac:dyDescent="0.2">
      <c r="E35" s="13"/>
    </row>
    <row r="36" spans="5:28" x14ac:dyDescent="0.2">
      <c r="E36" s="13"/>
    </row>
    <row r="37" spans="5:28" x14ac:dyDescent="0.2">
      <c r="E37" s="13"/>
    </row>
    <row r="38" spans="5:28" x14ac:dyDescent="0.2">
      <c r="E38" s="13"/>
    </row>
    <row r="39" spans="5:28" x14ac:dyDescent="0.2">
      <c r="E39" s="13"/>
    </row>
    <row r="40" spans="5:28" x14ac:dyDescent="0.2">
      <c r="E40" s="13"/>
    </row>
    <row r="41" spans="5:28" x14ac:dyDescent="0.2">
      <c r="E41" s="13"/>
    </row>
    <row r="42" spans="5:28" x14ac:dyDescent="0.2">
      <c r="E42" s="13"/>
    </row>
    <row r="43" spans="5:28" x14ac:dyDescent="0.2">
      <c r="E43" s="13"/>
    </row>
    <row r="44" spans="5:28" x14ac:dyDescent="0.2">
      <c r="E44" s="13"/>
    </row>
    <row r="45" spans="5:28" x14ac:dyDescent="0.2">
      <c r="E45" s="13"/>
    </row>
    <row r="46" spans="5:28" x14ac:dyDescent="0.2">
      <c r="E46" s="13"/>
    </row>
    <row r="47" spans="5:28" x14ac:dyDescent="0.2">
      <c r="E47" s="13"/>
    </row>
    <row r="48" spans="5:28" x14ac:dyDescent="0.2">
      <c r="E48" s="13"/>
    </row>
    <row r="49" spans="5:5" x14ac:dyDescent="0.2">
      <c r="E49" s="13"/>
    </row>
    <row r="50" spans="5:5" x14ac:dyDescent="0.2">
      <c r="E50" s="13"/>
    </row>
    <row r="51" spans="5:5" x14ac:dyDescent="0.2">
      <c r="E51" s="13"/>
    </row>
    <row r="52" spans="5:5" x14ac:dyDescent="0.2">
      <c r="E52" s="13"/>
    </row>
    <row r="53" spans="5:5" x14ac:dyDescent="0.2">
      <c r="E53" s="13"/>
    </row>
    <row r="54" spans="5:5" x14ac:dyDescent="0.2">
      <c r="E54" s="13"/>
    </row>
    <row r="57" spans="5:5" x14ac:dyDescent="0.2">
      <c r="E57" s="13"/>
    </row>
    <row r="58" spans="5:5" x14ac:dyDescent="0.2">
      <c r="E58" s="13"/>
    </row>
    <row r="59" spans="5:5" x14ac:dyDescent="0.2">
      <c r="E59" s="13"/>
    </row>
    <row r="60" spans="5:5" x14ac:dyDescent="0.2">
      <c r="E60" s="13"/>
    </row>
    <row r="61" spans="5:5" x14ac:dyDescent="0.2">
      <c r="E61" s="13"/>
    </row>
    <row r="62" spans="5:5" x14ac:dyDescent="0.2">
      <c r="E62" s="13"/>
    </row>
    <row r="63" spans="5:5" x14ac:dyDescent="0.2">
      <c r="E63" s="13"/>
    </row>
    <row r="64" spans="5:5" x14ac:dyDescent="0.2">
      <c r="E64" s="13"/>
    </row>
    <row r="65" spans="5:5" x14ac:dyDescent="0.2">
      <c r="E65" s="13"/>
    </row>
    <row r="66" spans="5:5" x14ac:dyDescent="0.2">
      <c r="E66" s="13"/>
    </row>
  </sheetData>
  <phoneticPr fontId="2" type="noConversion"/>
  <pageMargins left="0.75" right="0.75" top="1" bottom="1" header="0.5" footer="0.5"/>
  <pageSetup paperSize="9" orientation="portrait" horizontalDpi="300" verticalDpi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67"/>
  <sheetViews>
    <sheetView workbookViewId="0">
      <selection activeCell="C20" sqref="C20"/>
    </sheetView>
  </sheetViews>
  <sheetFormatPr defaultColWidth="8.85546875" defaultRowHeight="12.75" x14ac:dyDescent="0.2"/>
  <cols>
    <col min="2" max="2" width="20.7109375" customWidth="1"/>
    <col min="6" max="6" width="12.42578125" customWidth="1"/>
    <col min="11" max="11" width="6.85546875" customWidth="1"/>
    <col min="12" max="12" width="12.28515625" customWidth="1"/>
    <col min="26" max="26" width="11.28515625" customWidth="1"/>
    <col min="27" max="27" width="12.42578125" customWidth="1"/>
  </cols>
  <sheetData>
    <row r="2" spans="1:22" x14ac:dyDescent="0.2">
      <c r="D2" s="15"/>
    </row>
    <row r="3" spans="1:22" x14ac:dyDescent="0.2">
      <c r="A3" s="15" t="s">
        <v>41</v>
      </c>
      <c r="B3" s="15" t="s">
        <v>0</v>
      </c>
      <c r="D3" s="15"/>
      <c r="E3" s="15" t="s">
        <v>43</v>
      </c>
      <c r="G3">
        <v>1</v>
      </c>
      <c r="H3">
        <v>2</v>
      </c>
      <c r="I3">
        <v>3</v>
      </c>
      <c r="J3">
        <v>4</v>
      </c>
      <c r="K3">
        <v>5</v>
      </c>
      <c r="L3">
        <v>6</v>
      </c>
      <c r="M3">
        <v>7</v>
      </c>
      <c r="N3">
        <v>8</v>
      </c>
      <c r="O3">
        <v>9</v>
      </c>
      <c r="P3">
        <v>10</v>
      </c>
      <c r="Q3">
        <v>11</v>
      </c>
      <c r="R3">
        <v>12</v>
      </c>
      <c r="T3" s="15" t="s">
        <v>36</v>
      </c>
      <c r="U3" s="15" t="s">
        <v>46</v>
      </c>
      <c r="V3" s="15" t="s">
        <v>37</v>
      </c>
    </row>
    <row r="4" spans="1:22" x14ac:dyDescent="0.2">
      <c r="D4" s="15"/>
      <c r="T4" s="15"/>
      <c r="U4" s="15" t="s">
        <v>44</v>
      </c>
    </row>
    <row r="5" spans="1:22" x14ac:dyDescent="0.2">
      <c r="A5">
        <v>1</v>
      </c>
      <c r="B5" s="5" t="s">
        <v>5</v>
      </c>
      <c r="C5" s="5"/>
      <c r="E5">
        <v>1</v>
      </c>
      <c r="G5">
        <v>0</v>
      </c>
      <c r="H5">
        <v>0</v>
      </c>
      <c r="I5">
        <v>1</v>
      </c>
      <c r="J5">
        <v>0</v>
      </c>
      <c r="K5">
        <v>1</v>
      </c>
      <c r="L5">
        <v>1</v>
      </c>
      <c r="M5">
        <v>1</v>
      </c>
      <c r="N5">
        <v>1</v>
      </c>
      <c r="O5">
        <v>0</v>
      </c>
      <c r="P5">
        <v>0</v>
      </c>
      <c r="Q5">
        <v>1</v>
      </c>
      <c r="R5">
        <v>1</v>
      </c>
      <c r="T5" s="14">
        <f>IF(G5=1,1,0)</f>
        <v>0</v>
      </c>
      <c r="U5" s="14">
        <f t="shared" ref="U5:U16" si="0">SUM(G5:R5)-T5</f>
        <v>7</v>
      </c>
      <c r="V5" s="7">
        <f>IF(U5=0,1,0)</f>
        <v>0</v>
      </c>
    </row>
    <row r="6" spans="1:22" s="2" customFormat="1" x14ac:dyDescent="0.2">
      <c r="A6" s="2">
        <v>2</v>
      </c>
      <c r="B6" s="2" t="s">
        <v>6</v>
      </c>
      <c r="E6" s="2">
        <v>2</v>
      </c>
      <c r="G6" s="2">
        <v>0</v>
      </c>
      <c r="H6" s="2">
        <v>0</v>
      </c>
      <c r="I6" s="2">
        <v>1</v>
      </c>
      <c r="J6" s="2">
        <v>0</v>
      </c>
      <c r="K6" s="2">
        <v>1</v>
      </c>
      <c r="L6" s="2">
        <v>1</v>
      </c>
      <c r="M6" s="2">
        <v>1</v>
      </c>
      <c r="N6" s="2">
        <v>1</v>
      </c>
      <c r="O6" s="2">
        <v>1</v>
      </c>
      <c r="P6" s="2">
        <v>1</v>
      </c>
      <c r="Q6" s="2">
        <v>1</v>
      </c>
      <c r="R6" s="2">
        <v>1</v>
      </c>
      <c r="T6" s="14">
        <f>IF(H6=1,1,0)</f>
        <v>0</v>
      </c>
      <c r="U6" s="14">
        <f t="shared" si="0"/>
        <v>9</v>
      </c>
      <c r="V6" s="7">
        <f t="shared" ref="V6:V16" si="1">IF(U6=0,1,0)</f>
        <v>0</v>
      </c>
    </row>
    <row r="7" spans="1:22" s="2" customFormat="1" x14ac:dyDescent="0.2">
      <c r="A7" s="2">
        <v>3</v>
      </c>
      <c r="B7" s="2" t="s">
        <v>7</v>
      </c>
      <c r="E7" s="2">
        <v>3</v>
      </c>
      <c r="G7" s="2">
        <v>0</v>
      </c>
      <c r="H7" s="2">
        <v>0</v>
      </c>
      <c r="I7" s="2">
        <v>1</v>
      </c>
      <c r="J7" s="2">
        <v>0</v>
      </c>
      <c r="K7" s="2">
        <v>1</v>
      </c>
      <c r="L7" s="2">
        <v>1</v>
      </c>
      <c r="M7" s="2">
        <v>1</v>
      </c>
      <c r="N7" s="2">
        <v>1</v>
      </c>
      <c r="O7" s="2">
        <v>0</v>
      </c>
      <c r="P7" s="2">
        <v>0</v>
      </c>
      <c r="Q7" s="2">
        <v>1</v>
      </c>
      <c r="R7" s="2">
        <v>1</v>
      </c>
      <c r="T7" s="14">
        <f>IF(I7=1,1,0)</f>
        <v>1</v>
      </c>
      <c r="U7" s="14">
        <f>SUM(G7:R7)-T7</f>
        <v>6</v>
      </c>
      <c r="V7" s="7">
        <f t="shared" si="1"/>
        <v>0</v>
      </c>
    </row>
    <row r="8" spans="1:22" s="5" customFormat="1" x14ac:dyDescent="0.2">
      <c r="A8" s="5">
        <v>4</v>
      </c>
      <c r="B8" s="7" t="s">
        <v>47</v>
      </c>
      <c r="E8" s="5">
        <v>4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T8" s="14">
        <f>IF(J8=1,1,0)</f>
        <v>0</v>
      </c>
      <c r="U8" s="14">
        <f t="shared" si="0"/>
        <v>0</v>
      </c>
      <c r="V8" s="7">
        <f>IF(U8=0,1,0)</f>
        <v>1</v>
      </c>
    </row>
    <row r="9" spans="1:22" s="2" customFormat="1" x14ac:dyDescent="0.2">
      <c r="A9" s="2">
        <v>5</v>
      </c>
      <c r="B9" s="2" t="s">
        <v>8</v>
      </c>
      <c r="E9" s="2">
        <v>5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T9" s="53">
        <f>IF(K9=1,1,0)</f>
        <v>0</v>
      </c>
      <c r="U9" s="53">
        <f t="shared" si="0"/>
        <v>0</v>
      </c>
      <c r="V9" s="54">
        <f t="shared" si="1"/>
        <v>1</v>
      </c>
    </row>
    <row r="10" spans="1:22" s="2" customFormat="1" x14ac:dyDescent="0.2">
      <c r="A10" s="2">
        <v>6</v>
      </c>
      <c r="B10" s="2" t="s">
        <v>11</v>
      </c>
      <c r="E10" s="2">
        <v>6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T10" s="53">
        <f>IF(L10=1,1,0)</f>
        <v>0</v>
      </c>
      <c r="U10" s="53">
        <f t="shared" si="0"/>
        <v>0</v>
      </c>
      <c r="V10" s="54">
        <f t="shared" si="1"/>
        <v>1</v>
      </c>
    </row>
    <row r="11" spans="1:22" s="2" customFormat="1" x14ac:dyDescent="0.2">
      <c r="A11" s="2">
        <v>7</v>
      </c>
      <c r="B11" s="2" t="s">
        <v>4</v>
      </c>
      <c r="E11" s="2">
        <v>7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1</v>
      </c>
      <c r="T11" s="53">
        <f>IF(M11=1,1,0)</f>
        <v>0</v>
      </c>
      <c r="U11" s="53">
        <f t="shared" si="0"/>
        <v>1</v>
      </c>
      <c r="V11" s="54">
        <f t="shared" si="1"/>
        <v>0</v>
      </c>
    </row>
    <row r="12" spans="1:22" s="2" customFormat="1" x14ac:dyDescent="0.2">
      <c r="A12" s="2">
        <v>8</v>
      </c>
      <c r="B12" s="2" t="s">
        <v>15</v>
      </c>
      <c r="E12" s="2">
        <v>8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1</v>
      </c>
      <c r="T12" s="14">
        <f>IF(N12=1,1,0)</f>
        <v>0</v>
      </c>
      <c r="U12" s="14">
        <f t="shared" si="0"/>
        <v>1</v>
      </c>
      <c r="V12" s="7">
        <f t="shared" si="1"/>
        <v>0</v>
      </c>
    </row>
    <row r="13" spans="1:22" s="2" customFormat="1" x14ac:dyDescent="0.2">
      <c r="A13" s="2">
        <v>9</v>
      </c>
      <c r="B13" s="2" t="s">
        <v>2</v>
      </c>
      <c r="E13" s="2">
        <v>9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1</v>
      </c>
      <c r="T13" s="14">
        <f>IF(O13=1,1,0)</f>
        <v>0</v>
      </c>
      <c r="U13" s="14">
        <f t="shared" si="0"/>
        <v>1</v>
      </c>
      <c r="V13" s="7">
        <f t="shared" si="1"/>
        <v>0</v>
      </c>
    </row>
    <row r="14" spans="1:22" s="2" customFormat="1" x14ac:dyDescent="0.2">
      <c r="A14" s="2">
        <v>10</v>
      </c>
      <c r="B14" s="2" t="s">
        <v>1</v>
      </c>
      <c r="E14" s="2">
        <v>10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1</v>
      </c>
      <c r="T14" s="14">
        <f>IF(P14=1,1,0)</f>
        <v>0</v>
      </c>
      <c r="U14" s="14">
        <f t="shared" si="0"/>
        <v>1</v>
      </c>
      <c r="V14" s="7">
        <f t="shared" si="1"/>
        <v>0</v>
      </c>
    </row>
    <row r="15" spans="1:22" s="2" customFormat="1" x14ac:dyDescent="0.2">
      <c r="A15" s="2">
        <v>11</v>
      </c>
      <c r="B15" s="2" t="s">
        <v>3</v>
      </c>
      <c r="E15" s="2">
        <v>11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1</v>
      </c>
      <c r="T15" s="14">
        <f>IF(Q15=1,1,0)</f>
        <v>0</v>
      </c>
      <c r="U15" s="14">
        <f t="shared" si="0"/>
        <v>1</v>
      </c>
      <c r="V15" s="7">
        <f t="shared" si="1"/>
        <v>0</v>
      </c>
    </row>
    <row r="16" spans="1:22" s="2" customFormat="1" x14ac:dyDescent="0.2">
      <c r="A16" s="2">
        <v>12</v>
      </c>
      <c r="B16" s="2" t="s">
        <v>9</v>
      </c>
      <c r="E16" s="2">
        <v>12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1</v>
      </c>
      <c r="T16" s="14">
        <f>IF(R16=1,1,0)</f>
        <v>1</v>
      </c>
      <c r="U16" s="14">
        <f t="shared" si="0"/>
        <v>0</v>
      </c>
      <c r="V16" s="7">
        <f t="shared" si="1"/>
        <v>1</v>
      </c>
    </row>
    <row r="18" spans="2:28" x14ac:dyDescent="0.2">
      <c r="B18" s="11"/>
      <c r="C18" s="15"/>
      <c r="F18" s="15" t="s">
        <v>45</v>
      </c>
      <c r="G18">
        <f>SUM(G5:G16)</f>
        <v>0</v>
      </c>
      <c r="H18">
        <f t="shared" ref="H18:R18" si="2">SUM(H5:H16)</f>
        <v>0</v>
      </c>
      <c r="I18">
        <f>SUM(I5:I16)</f>
        <v>3</v>
      </c>
      <c r="J18">
        <f t="shared" si="2"/>
        <v>0</v>
      </c>
      <c r="K18">
        <f t="shared" si="2"/>
        <v>3</v>
      </c>
      <c r="L18">
        <f t="shared" si="2"/>
        <v>3</v>
      </c>
      <c r="M18">
        <f t="shared" si="2"/>
        <v>3</v>
      </c>
      <c r="N18">
        <f t="shared" si="2"/>
        <v>3</v>
      </c>
      <c r="O18">
        <f t="shared" si="2"/>
        <v>1</v>
      </c>
      <c r="P18">
        <f t="shared" si="2"/>
        <v>1</v>
      </c>
      <c r="Q18">
        <f t="shared" si="2"/>
        <v>3</v>
      </c>
      <c r="R18">
        <f t="shared" si="2"/>
        <v>9</v>
      </c>
    </row>
    <row r="19" spans="2:28" x14ac:dyDescent="0.2">
      <c r="B19" s="15" t="s">
        <v>69</v>
      </c>
      <c r="T19" s="5"/>
      <c r="U19" s="5"/>
      <c r="V19" s="5"/>
    </row>
    <row r="20" spans="2:28" x14ac:dyDescent="0.2">
      <c r="B20" s="55" t="s">
        <v>24</v>
      </c>
      <c r="C20" s="59">
        <f>COUNTIF(G5:R16,1)</f>
        <v>29</v>
      </c>
      <c r="E20" s="5"/>
      <c r="F20" s="3"/>
      <c r="J20" s="3"/>
      <c r="Z20" s="3"/>
      <c r="AA20" s="3"/>
      <c r="AB20" s="3"/>
    </row>
    <row r="21" spans="2:28" x14ac:dyDescent="0.2">
      <c r="B21" s="16" t="s">
        <v>25</v>
      </c>
      <c r="C21" s="58">
        <f>COUNT(A5:A16)</f>
        <v>12</v>
      </c>
      <c r="E21" s="5"/>
      <c r="F21" s="27"/>
      <c r="J21" s="27"/>
      <c r="Z21" s="27"/>
      <c r="AA21" s="27"/>
      <c r="AB21" s="27"/>
    </row>
    <row r="22" spans="2:28" x14ac:dyDescent="0.2">
      <c r="B22" s="16" t="s">
        <v>26</v>
      </c>
      <c r="C22" s="56">
        <f>C20/(C21*(C21))</f>
        <v>0.2013888888888889</v>
      </c>
      <c r="F22" s="3"/>
      <c r="J22" s="3"/>
      <c r="Z22" s="3"/>
      <c r="AA22" s="3"/>
      <c r="AB22" s="3"/>
    </row>
    <row r="23" spans="2:28" x14ac:dyDescent="0.2">
      <c r="B23" s="17" t="s">
        <v>74</v>
      </c>
      <c r="C23" s="57">
        <f>C21*C22</f>
        <v>2.416666666666667</v>
      </c>
      <c r="D23" s="1"/>
      <c r="E23" s="7"/>
      <c r="F23" s="30"/>
      <c r="J23" s="30"/>
      <c r="K23" s="5"/>
      <c r="L23" s="5"/>
      <c r="Z23" s="30"/>
      <c r="AA23" s="30"/>
      <c r="AB23" s="30"/>
    </row>
    <row r="24" spans="2:28" x14ac:dyDescent="0.2">
      <c r="E24" s="7"/>
      <c r="F24" s="30"/>
      <c r="J24" s="30"/>
      <c r="K24" s="5"/>
      <c r="L24" s="5"/>
      <c r="Z24" s="30"/>
      <c r="AA24" s="30"/>
      <c r="AB24" s="30"/>
    </row>
    <row r="25" spans="2:28" x14ac:dyDescent="0.2">
      <c r="B25" s="60" t="s">
        <v>38</v>
      </c>
      <c r="C25" s="61">
        <f>COUNTIF(G18:R18,"=0")</f>
        <v>3</v>
      </c>
      <c r="D25" s="62">
        <f>C25/C$21</f>
        <v>0.25</v>
      </c>
      <c r="E25" s="7"/>
      <c r="F25" s="34"/>
      <c r="J25" s="31"/>
      <c r="K25" s="5"/>
      <c r="L25" s="5"/>
      <c r="Z25" s="34"/>
      <c r="AA25" s="34"/>
      <c r="AB25" s="34"/>
    </row>
    <row r="26" spans="2:28" x14ac:dyDescent="0.2">
      <c r="B26" s="63" t="s">
        <v>39</v>
      </c>
      <c r="C26" s="64">
        <f>SUM(V5:V16)</f>
        <v>4</v>
      </c>
      <c r="D26" s="65">
        <f>C26/C$21</f>
        <v>0.33333333333333331</v>
      </c>
      <c r="E26" s="7"/>
      <c r="F26" s="30"/>
      <c r="J26" s="30"/>
      <c r="K26" s="5"/>
      <c r="L26" s="5"/>
      <c r="Z26" s="30"/>
      <c r="AA26" s="30"/>
      <c r="AB26" s="30"/>
    </row>
    <row r="27" spans="2:28" x14ac:dyDescent="0.2">
      <c r="B27" s="66" t="s">
        <v>40</v>
      </c>
      <c r="C27" s="67">
        <f>C21-SUM(C25:C26)</f>
        <v>5</v>
      </c>
      <c r="D27" s="68">
        <f>C27/C$21</f>
        <v>0.41666666666666669</v>
      </c>
      <c r="E27" s="7"/>
      <c r="F27" s="30"/>
      <c r="J27" s="30"/>
      <c r="K27" s="5"/>
      <c r="L27" s="5"/>
      <c r="Z27" s="30"/>
      <c r="AA27" s="30"/>
      <c r="AB27" s="30"/>
    </row>
    <row r="28" spans="2:28" x14ac:dyDescent="0.2">
      <c r="E28" s="7"/>
      <c r="F28" s="30"/>
      <c r="J28" s="30"/>
      <c r="K28" s="5"/>
      <c r="L28" s="5"/>
      <c r="Z28" s="30"/>
      <c r="AA28" s="30"/>
      <c r="AB28" s="30"/>
    </row>
    <row r="29" spans="2:28" x14ac:dyDescent="0.2">
      <c r="E29" s="7"/>
      <c r="F29" s="30"/>
      <c r="J29" s="30"/>
      <c r="K29" s="5"/>
      <c r="L29" s="5"/>
      <c r="Z29" s="30"/>
      <c r="AA29" s="30"/>
      <c r="AB29" s="30"/>
    </row>
    <row r="30" spans="2:28" ht="14.25" x14ac:dyDescent="0.2">
      <c r="E30" s="5"/>
      <c r="F30" s="35"/>
      <c r="J30" s="35"/>
      <c r="K30" s="5"/>
      <c r="L30" s="5"/>
      <c r="Z30" s="35"/>
      <c r="AA30" s="35"/>
      <c r="AB30" s="35"/>
    </row>
    <row r="31" spans="2:28" ht="14.25" x14ac:dyDescent="0.2">
      <c r="E31" s="5"/>
      <c r="F31" s="35"/>
      <c r="J31" s="35"/>
      <c r="K31" s="5"/>
      <c r="L31" s="5"/>
      <c r="Z31" s="35"/>
      <c r="AA31" s="35"/>
      <c r="AB31" s="35"/>
    </row>
    <row r="32" spans="2:28" x14ac:dyDescent="0.2">
      <c r="E32" s="13"/>
      <c r="F32" s="30"/>
      <c r="J32" s="31"/>
      <c r="K32" s="5"/>
      <c r="L32" s="5"/>
      <c r="Z32" s="30"/>
      <c r="AA32" s="30"/>
      <c r="AB32" s="30"/>
    </row>
    <row r="33" spans="5:28" x14ac:dyDescent="0.2">
      <c r="E33" s="5"/>
      <c r="F33" s="31"/>
      <c r="J33" s="30"/>
      <c r="K33" s="5"/>
      <c r="L33" s="5"/>
      <c r="Z33" s="31"/>
      <c r="AA33" s="31"/>
      <c r="AB33" s="31"/>
    </row>
    <row r="34" spans="5:28" x14ac:dyDescent="0.2">
      <c r="E34" s="5"/>
      <c r="F34" s="30"/>
      <c r="J34" s="30"/>
      <c r="Z34" s="30"/>
      <c r="AA34" s="30"/>
      <c r="AB34" s="30"/>
    </row>
    <row r="36" spans="5:28" x14ac:dyDescent="0.2">
      <c r="E36" s="13"/>
    </row>
    <row r="37" spans="5:28" x14ac:dyDescent="0.2">
      <c r="E37" s="13"/>
    </row>
    <row r="38" spans="5:28" x14ac:dyDescent="0.2">
      <c r="E38" s="13"/>
    </row>
    <row r="39" spans="5:28" x14ac:dyDescent="0.2">
      <c r="E39" s="13"/>
    </row>
    <row r="40" spans="5:28" x14ac:dyDescent="0.2">
      <c r="E40" s="13"/>
    </row>
    <row r="41" spans="5:28" x14ac:dyDescent="0.2">
      <c r="E41" s="13"/>
    </row>
    <row r="42" spans="5:28" x14ac:dyDescent="0.2">
      <c r="E42" s="13"/>
    </row>
    <row r="43" spans="5:28" x14ac:dyDescent="0.2">
      <c r="E43" s="13"/>
    </row>
    <row r="44" spans="5:28" x14ac:dyDescent="0.2">
      <c r="E44" s="13"/>
    </row>
    <row r="45" spans="5:28" x14ac:dyDescent="0.2">
      <c r="E45" s="13"/>
    </row>
    <row r="46" spans="5:28" x14ac:dyDescent="0.2">
      <c r="E46" s="13"/>
    </row>
    <row r="47" spans="5:28" x14ac:dyDescent="0.2">
      <c r="E47" s="13"/>
    </row>
    <row r="48" spans="5:28" x14ac:dyDescent="0.2">
      <c r="E48" s="13"/>
    </row>
    <row r="49" spans="5:5" x14ac:dyDescent="0.2">
      <c r="E49" s="13"/>
    </row>
    <row r="50" spans="5:5" x14ac:dyDescent="0.2">
      <c r="E50" s="13"/>
    </row>
    <row r="51" spans="5:5" x14ac:dyDescent="0.2">
      <c r="E51" s="13"/>
    </row>
    <row r="52" spans="5:5" x14ac:dyDescent="0.2">
      <c r="E52" s="13"/>
    </row>
    <row r="53" spans="5:5" x14ac:dyDescent="0.2">
      <c r="E53" s="13"/>
    </row>
    <row r="54" spans="5:5" x14ac:dyDescent="0.2">
      <c r="E54" s="13"/>
    </row>
    <row r="55" spans="5:5" x14ac:dyDescent="0.2">
      <c r="E55" s="13"/>
    </row>
    <row r="58" spans="5:5" x14ac:dyDescent="0.2">
      <c r="E58" s="13"/>
    </row>
    <row r="59" spans="5:5" x14ac:dyDescent="0.2">
      <c r="E59" s="13"/>
    </row>
    <row r="60" spans="5:5" x14ac:dyDescent="0.2">
      <c r="E60" s="13"/>
    </row>
    <row r="61" spans="5:5" x14ac:dyDescent="0.2">
      <c r="E61" s="13"/>
    </row>
    <row r="62" spans="5:5" x14ac:dyDescent="0.2">
      <c r="E62" s="13"/>
    </row>
    <row r="63" spans="5:5" x14ac:dyDescent="0.2">
      <c r="E63" s="13"/>
    </row>
    <row r="64" spans="5:5" x14ac:dyDescent="0.2">
      <c r="E64" s="13"/>
    </row>
    <row r="65" spans="5:5" x14ac:dyDescent="0.2">
      <c r="E65" s="13"/>
    </row>
    <row r="66" spans="5:5" x14ac:dyDescent="0.2">
      <c r="E66" s="13"/>
    </row>
    <row r="67" spans="5:5" x14ac:dyDescent="0.2">
      <c r="E67" s="13"/>
    </row>
  </sheetData>
  <phoneticPr fontId="2" type="noConversion"/>
  <pageMargins left="0.75" right="0.75" top="1" bottom="1" header="0.5" footer="0.5"/>
  <pageSetup paperSize="9" orientation="portrait" verticalDpi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42"/>
  <sheetViews>
    <sheetView workbookViewId="0">
      <selection activeCell="G3" sqref="G3:T3"/>
    </sheetView>
  </sheetViews>
  <sheetFormatPr defaultColWidth="8.85546875" defaultRowHeight="12.75" x14ac:dyDescent="0.2"/>
  <cols>
    <col min="2" max="2" width="20.42578125" customWidth="1"/>
    <col min="6" max="6" width="11.85546875" customWidth="1"/>
    <col min="7" max="7" width="6.42578125" customWidth="1"/>
    <col min="8" max="8" width="12.42578125" customWidth="1"/>
  </cols>
  <sheetData>
    <row r="2" spans="1:24" x14ac:dyDescent="0.2">
      <c r="D2" s="15"/>
    </row>
    <row r="3" spans="1:24" x14ac:dyDescent="0.2">
      <c r="A3" s="15" t="s">
        <v>41</v>
      </c>
      <c r="B3" s="15" t="s">
        <v>0</v>
      </c>
      <c r="D3" s="15"/>
      <c r="E3" s="15" t="s">
        <v>43</v>
      </c>
      <c r="G3">
        <v>1</v>
      </c>
      <c r="H3">
        <v>2</v>
      </c>
      <c r="I3">
        <v>3</v>
      </c>
      <c r="J3">
        <v>4</v>
      </c>
      <c r="K3">
        <v>5</v>
      </c>
      <c r="L3">
        <v>6</v>
      </c>
      <c r="M3">
        <v>7</v>
      </c>
      <c r="N3">
        <v>8</v>
      </c>
      <c r="O3">
        <v>9</v>
      </c>
      <c r="P3">
        <v>10</v>
      </c>
      <c r="Q3">
        <v>11</v>
      </c>
      <c r="R3">
        <v>12</v>
      </c>
      <c r="S3">
        <v>13</v>
      </c>
      <c r="T3">
        <v>14</v>
      </c>
      <c r="V3" s="15" t="s">
        <v>36</v>
      </c>
      <c r="W3" s="15" t="s">
        <v>42</v>
      </c>
      <c r="X3" s="15" t="s">
        <v>37</v>
      </c>
    </row>
    <row r="4" spans="1:24" x14ac:dyDescent="0.2">
      <c r="D4" s="15"/>
      <c r="V4" s="15"/>
      <c r="W4" s="15" t="s">
        <v>44</v>
      </c>
    </row>
    <row r="5" spans="1:24" x14ac:dyDescent="0.2">
      <c r="A5">
        <v>1</v>
      </c>
      <c r="B5" s="5" t="s">
        <v>5</v>
      </c>
      <c r="C5" s="5"/>
      <c r="E5">
        <v>1</v>
      </c>
      <c r="G5">
        <v>0</v>
      </c>
      <c r="H5">
        <v>0</v>
      </c>
      <c r="I5">
        <v>1</v>
      </c>
      <c r="J5">
        <v>0</v>
      </c>
      <c r="K5">
        <v>0</v>
      </c>
      <c r="L5">
        <v>0</v>
      </c>
      <c r="M5">
        <v>1</v>
      </c>
      <c r="N5">
        <v>1</v>
      </c>
      <c r="O5">
        <v>0</v>
      </c>
      <c r="P5">
        <v>0</v>
      </c>
      <c r="Q5">
        <v>0</v>
      </c>
      <c r="R5">
        <v>1</v>
      </c>
      <c r="S5">
        <v>1</v>
      </c>
      <c r="T5">
        <v>0</v>
      </c>
      <c r="V5" s="14">
        <f>IF(G5=1,1,0)</f>
        <v>0</v>
      </c>
      <c r="W5" s="14">
        <f t="shared" ref="W5:W18" si="0">SUM(G5:T5)-V5</f>
        <v>5</v>
      </c>
      <c r="X5" s="7">
        <f>IF(W5=0,1,0)</f>
        <v>0</v>
      </c>
    </row>
    <row r="6" spans="1:24" x14ac:dyDescent="0.2">
      <c r="A6">
        <v>2</v>
      </c>
      <c r="B6" s="5" t="s">
        <v>6</v>
      </c>
      <c r="C6" s="5"/>
      <c r="E6">
        <v>2</v>
      </c>
      <c r="G6">
        <v>0</v>
      </c>
      <c r="H6">
        <v>0</v>
      </c>
      <c r="I6">
        <v>1</v>
      </c>
      <c r="J6">
        <v>0</v>
      </c>
      <c r="K6">
        <v>0</v>
      </c>
      <c r="L6">
        <v>0</v>
      </c>
      <c r="M6">
        <v>1</v>
      </c>
      <c r="N6">
        <v>1</v>
      </c>
      <c r="O6">
        <v>1</v>
      </c>
      <c r="P6">
        <v>1</v>
      </c>
      <c r="Q6">
        <v>1</v>
      </c>
      <c r="R6">
        <v>1</v>
      </c>
      <c r="S6">
        <v>1</v>
      </c>
      <c r="T6">
        <v>1</v>
      </c>
      <c r="V6" s="14">
        <f>IF(H6=1,1,0)</f>
        <v>0</v>
      </c>
      <c r="W6" s="14">
        <f t="shared" si="0"/>
        <v>9</v>
      </c>
      <c r="X6" s="7">
        <f t="shared" ref="X6:X18" si="1">IF(W6=0,1,0)</f>
        <v>0</v>
      </c>
    </row>
    <row r="7" spans="1:24" x14ac:dyDescent="0.2">
      <c r="A7">
        <v>3</v>
      </c>
      <c r="B7" s="2" t="s">
        <v>7</v>
      </c>
      <c r="C7" s="2"/>
      <c r="D7" s="2"/>
      <c r="E7" s="2">
        <v>3</v>
      </c>
      <c r="F7" s="2"/>
      <c r="G7" s="2">
        <v>0</v>
      </c>
      <c r="H7" s="2">
        <v>0</v>
      </c>
      <c r="I7" s="2">
        <v>1</v>
      </c>
      <c r="J7" s="2">
        <v>0</v>
      </c>
      <c r="K7" s="2">
        <v>0</v>
      </c>
      <c r="L7" s="2">
        <v>0</v>
      </c>
      <c r="M7" s="2">
        <v>1</v>
      </c>
      <c r="N7" s="2">
        <v>1</v>
      </c>
      <c r="O7" s="2">
        <v>0</v>
      </c>
      <c r="P7" s="2">
        <v>0</v>
      </c>
      <c r="Q7" s="2">
        <v>0</v>
      </c>
      <c r="R7" s="2">
        <v>1</v>
      </c>
      <c r="S7" s="2">
        <v>1</v>
      </c>
      <c r="T7" s="2">
        <v>0</v>
      </c>
      <c r="V7" s="14">
        <f>IF(I7=1,1,0)</f>
        <v>1</v>
      </c>
      <c r="W7" s="14">
        <f t="shared" si="0"/>
        <v>4</v>
      </c>
      <c r="X7" s="7">
        <f t="shared" si="1"/>
        <v>0</v>
      </c>
    </row>
    <row r="8" spans="1:24" x14ac:dyDescent="0.2">
      <c r="A8">
        <v>4</v>
      </c>
      <c r="B8" s="2" t="s">
        <v>13</v>
      </c>
      <c r="C8" s="2"/>
      <c r="D8" s="2"/>
      <c r="E8">
        <v>4</v>
      </c>
      <c r="F8" s="2"/>
      <c r="G8" s="2">
        <v>0</v>
      </c>
      <c r="H8" s="2">
        <v>0</v>
      </c>
      <c r="I8" s="2">
        <v>1</v>
      </c>
      <c r="J8" s="2">
        <v>0</v>
      </c>
      <c r="K8" s="2">
        <v>0</v>
      </c>
      <c r="L8" s="2">
        <v>0</v>
      </c>
      <c r="M8" s="2">
        <v>1</v>
      </c>
      <c r="N8" s="2">
        <v>1</v>
      </c>
      <c r="O8" s="2">
        <v>1</v>
      </c>
      <c r="P8" s="2">
        <v>1</v>
      </c>
      <c r="Q8" s="2">
        <v>1</v>
      </c>
      <c r="R8" s="2">
        <v>1</v>
      </c>
      <c r="S8" s="2">
        <v>1</v>
      </c>
      <c r="T8" s="2">
        <v>1</v>
      </c>
      <c r="V8" s="14">
        <f>IF(J8=1,1,0)</f>
        <v>0</v>
      </c>
      <c r="W8" s="14">
        <f t="shared" si="0"/>
        <v>9</v>
      </c>
      <c r="X8" s="7">
        <f t="shared" si="1"/>
        <v>0</v>
      </c>
    </row>
    <row r="9" spans="1:24" x14ac:dyDescent="0.2">
      <c r="A9">
        <v>5</v>
      </c>
      <c r="B9" t="s">
        <v>87</v>
      </c>
      <c r="C9" s="2"/>
      <c r="D9" s="2"/>
      <c r="E9">
        <v>5</v>
      </c>
      <c r="F9" s="2"/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1</v>
      </c>
      <c r="Q9" s="2">
        <v>0</v>
      </c>
      <c r="R9" s="2">
        <v>0</v>
      </c>
      <c r="S9" s="2">
        <v>1</v>
      </c>
      <c r="T9" s="2">
        <v>0</v>
      </c>
      <c r="V9" s="53">
        <f>IF(K9=1,1,0)</f>
        <v>0</v>
      </c>
      <c r="W9" s="14">
        <f t="shared" si="0"/>
        <v>2</v>
      </c>
      <c r="X9" s="54">
        <f t="shared" si="1"/>
        <v>0</v>
      </c>
    </row>
    <row r="10" spans="1:24" s="5" customFormat="1" x14ac:dyDescent="0.2">
      <c r="A10">
        <v>6</v>
      </c>
      <c r="B10" s="2" t="s">
        <v>47</v>
      </c>
      <c r="E10" s="2">
        <v>6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V10" s="14">
        <f>IF(L10=1,1,0)</f>
        <v>0</v>
      </c>
      <c r="W10" s="14">
        <f t="shared" si="0"/>
        <v>0</v>
      </c>
      <c r="X10" s="7">
        <f t="shared" si="1"/>
        <v>1</v>
      </c>
    </row>
    <row r="11" spans="1:24" x14ac:dyDescent="0.2">
      <c r="A11">
        <v>7</v>
      </c>
      <c r="B11" s="2" t="s">
        <v>8</v>
      </c>
      <c r="C11" s="2"/>
      <c r="D11" s="2"/>
      <c r="E11">
        <v>7</v>
      </c>
      <c r="F11" s="2"/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V11" s="14">
        <f>IF(M11=1,1,0)</f>
        <v>0</v>
      </c>
      <c r="W11" s="14">
        <f t="shared" si="0"/>
        <v>0</v>
      </c>
      <c r="X11" s="7">
        <f t="shared" si="1"/>
        <v>1</v>
      </c>
    </row>
    <row r="12" spans="1:24" s="1" customFormat="1" x14ac:dyDescent="0.2">
      <c r="A12">
        <v>8</v>
      </c>
      <c r="B12" s="2" t="s">
        <v>4</v>
      </c>
      <c r="C12" s="2"/>
      <c r="D12" s="2"/>
      <c r="E12">
        <v>8</v>
      </c>
      <c r="F12" s="2"/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1</v>
      </c>
      <c r="T12" s="2">
        <v>0</v>
      </c>
      <c r="V12" s="14">
        <f>IF(N12=1,1,0)</f>
        <v>0</v>
      </c>
      <c r="W12" s="14">
        <f t="shared" si="0"/>
        <v>1</v>
      </c>
      <c r="X12" s="7">
        <f t="shared" si="1"/>
        <v>0</v>
      </c>
    </row>
    <row r="13" spans="1:24" s="1" customFormat="1" x14ac:dyDescent="0.2">
      <c r="A13">
        <v>9</v>
      </c>
      <c r="B13" s="2" t="s">
        <v>12</v>
      </c>
      <c r="C13" s="2"/>
      <c r="D13" s="2"/>
      <c r="E13" s="2">
        <v>9</v>
      </c>
      <c r="F13" s="2"/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1</v>
      </c>
      <c r="T13" s="2">
        <v>0</v>
      </c>
      <c r="V13" s="14">
        <f>IF(O13=1,1,0)</f>
        <v>0</v>
      </c>
      <c r="W13" s="14">
        <f t="shared" si="0"/>
        <v>1</v>
      </c>
      <c r="X13" s="7">
        <f t="shared" si="1"/>
        <v>0</v>
      </c>
    </row>
    <row r="14" spans="1:24" s="1" customFormat="1" x14ac:dyDescent="0.2">
      <c r="A14">
        <v>10</v>
      </c>
      <c r="B14" s="2" t="s">
        <v>2</v>
      </c>
      <c r="C14" s="2"/>
      <c r="D14" s="2"/>
      <c r="E14">
        <v>10</v>
      </c>
      <c r="F14" s="2"/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1</v>
      </c>
      <c r="T14" s="2">
        <v>0</v>
      </c>
      <c r="V14" s="14">
        <f>IF(P14=1,1,0)</f>
        <v>0</v>
      </c>
      <c r="W14" s="14">
        <f t="shared" si="0"/>
        <v>1</v>
      </c>
      <c r="X14" s="7">
        <f t="shared" si="1"/>
        <v>0</v>
      </c>
    </row>
    <row r="15" spans="1:24" s="1" customFormat="1" x14ac:dyDescent="0.2">
      <c r="A15">
        <v>11</v>
      </c>
      <c r="B15" s="2" t="s">
        <v>1</v>
      </c>
      <c r="C15" s="2"/>
      <c r="D15" s="2"/>
      <c r="E15">
        <v>11</v>
      </c>
      <c r="F15" s="2"/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1</v>
      </c>
      <c r="T15" s="2">
        <v>0</v>
      </c>
      <c r="V15" s="14">
        <f>IF(Q15=1,1,0)</f>
        <v>0</v>
      </c>
      <c r="W15" s="14">
        <f t="shared" si="0"/>
        <v>1</v>
      </c>
      <c r="X15" s="7">
        <f t="shared" si="1"/>
        <v>0</v>
      </c>
    </row>
    <row r="16" spans="1:24" x14ac:dyDescent="0.2">
      <c r="A16">
        <v>12</v>
      </c>
      <c r="B16" s="2" t="s">
        <v>3</v>
      </c>
      <c r="C16" s="2"/>
      <c r="D16" s="2"/>
      <c r="E16" s="2">
        <v>12</v>
      </c>
      <c r="F16" s="2"/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V16" s="14">
        <f>IF(R16=1,1,0)</f>
        <v>0</v>
      </c>
      <c r="W16" s="14">
        <f t="shared" si="0"/>
        <v>0</v>
      </c>
      <c r="X16" s="7">
        <f t="shared" si="1"/>
        <v>1</v>
      </c>
    </row>
    <row r="17" spans="1:26" x14ac:dyDescent="0.2">
      <c r="A17">
        <v>13</v>
      </c>
      <c r="B17" s="2" t="s">
        <v>9</v>
      </c>
      <c r="C17" s="2"/>
      <c r="D17" s="2"/>
      <c r="E17">
        <v>13</v>
      </c>
      <c r="F17" s="2"/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1</v>
      </c>
      <c r="T17" s="2">
        <v>0</v>
      </c>
      <c r="V17" s="14">
        <f>IF(S17=1,1,0)</f>
        <v>1</v>
      </c>
      <c r="W17" s="14">
        <f t="shared" si="0"/>
        <v>0</v>
      </c>
      <c r="X17" s="7">
        <f>IF(W17=0,1,0)</f>
        <v>1</v>
      </c>
    </row>
    <row r="18" spans="1:26" s="1" customFormat="1" x14ac:dyDescent="0.2">
      <c r="A18">
        <v>14</v>
      </c>
      <c r="B18" s="2" t="s">
        <v>16</v>
      </c>
      <c r="C18" s="2"/>
      <c r="D18" s="2"/>
      <c r="E18">
        <v>14</v>
      </c>
      <c r="F18" s="2"/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V18" s="14">
        <f>IF(T18=1,1,0)</f>
        <v>0</v>
      </c>
      <c r="W18" s="14">
        <f t="shared" si="0"/>
        <v>0</v>
      </c>
      <c r="X18" s="7">
        <f t="shared" si="1"/>
        <v>1</v>
      </c>
    </row>
    <row r="19" spans="1:26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V19" s="2"/>
      <c r="W19" s="2"/>
      <c r="X19" s="2"/>
    </row>
    <row r="20" spans="1:26" x14ac:dyDescent="0.2">
      <c r="A20" s="2"/>
      <c r="B20" s="47"/>
      <c r="C20" s="48"/>
      <c r="D20" s="2"/>
      <c r="E20" s="2"/>
      <c r="F20" s="15" t="s">
        <v>45</v>
      </c>
      <c r="G20" s="2">
        <f>SUM(G5:G18)</f>
        <v>0</v>
      </c>
      <c r="H20" s="2">
        <f t="shared" ref="H20:T20" si="2">SUM(H5:H18)</f>
        <v>0</v>
      </c>
      <c r="I20" s="2">
        <f t="shared" si="2"/>
        <v>4</v>
      </c>
      <c r="J20" s="2">
        <f t="shared" si="2"/>
        <v>0</v>
      </c>
      <c r="K20" s="2">
        <f t="shared" si="2"/>
        <v>0</v>
      </c>
      <c r="L20" s="2">
        <f t="shared" si="2"/>
        <v>0</v>
      </c>
      <c r="M20" s="2">
        <f t="shared" si="2"/>
        <v>4</v>
      </c>
      <c r="N20" s="2">
        <f t="shared" si="2"/>
        <v>4</v>
      </c>
      <c r="O20" s="2">
        <f t="shared" si="2"/>
        <v>2</v>
      </c>
      <c r="P20" s="2">
        <f t="shared" si="2"/>
        <v>3</v>
      </c>
      <c r="Q20" s="2">
        <f t="shared" si="2"/>
        <v>2</v>
      </c>
      <c r="R20" s="2">
        <f t="shared" si="2"/>
        <v>4</v>
      </c>
      <c r="S20" s="2">
        <f t="shared" si="2"/>
        <v>10</v>
      </c>
      <c r="T20" s="2">
        <f t="shared" si="2"/>
        <v>2</v>
      </c>
      <c r="V20" s="2"/>
      <c r="W20" s="2"/>
      <c r="X20" s="2"/>
    </row>
    <row r="21" spans="1:26" x14ac:dyDescent="0.2">
      <c r="B21" s="15" t="s">
        <v>69</v>
      </c>
      <c r="E21" s="5"/>
      <c r="F21" s="5"/>
      <c r="V21" s="3"/>
      <c r="W21" s="3"/>
      <c r="X21" s="3"/>
    </row>
    <row r="22" spans="1:26" x14ac:dyDescent="0.2">
      <c r="B22" s="55" t="s">
        <v>24</v>
      </c>
      <c r="C22" s="59">
        <f>COUNTIF(G5:T18,1)</f>
        <v>35</v>
      </c>
      <c r="E22" s="5"/>
      <c r="F22" s="5"/>
      <c r="V22" s="31"/>
      <c r="W22" s="31"/>
      <c r="X22" s="31"/>
    </row>
    <row r="23" spans="1:26" x14ac:dyDescent="0.2">
      <c r="B23" s="16" t="s">
        <v>25</v>
      </c>
      <c r="C23" s="58">
        <f>COUNT(A5:A18)</f>
        <v>14</v>
      </c>
      <c r="D23" s="1"/>
      <c r="F23" s="3"/>
      <c r="G23" s="5"/>
      <c r="H23" s="5"/>
      <c r="X23" s="3"/>
      <c r="Y23" s="3"/>
      <c r="Z23" s="3"/>
    </row>
    <row r="24" spans="1:26" x14ac:dyDescent="0.2">
      <c r="B24" s="16" t="s">
        <v>26</v>
      </c>
      <c r="C24" s="56">
        <f>C22/(C23*(C23))</f>
        <v>0.17857142857142858</v>
      </c>
      <c r="F24" s="30"/>
      <c r="G24" s="5"/>
      <c r="H24" s="5"/>
      <c r="X24" s="30"/>
      <c r="Y24" s="30"/>
      <c r="Z24" s="30"/>
    </row>
    <row r="25" spans="1:26" x14ac:dyDescent="0.2">
      <c r="B25" s="17" t="s">
        <v>74</v>
      </c>
      <c r="C25" s="57">
        <f>C23*C24</f>
        <v>2.5</v>
      </c>
      <c r="F25" s="30"/>
      <c r="G25" s="5"/>
      <c r="H25" s="5"/>
      <c r="X25" s="30"/>
      <c r="Y25" s="30"/>
      <c r="Z25" s="30"/>
    </row>
    <row r="26" spans="1:26" x14ac:dyDescent="0.2">
      <c r="F26" s="30"/>
      <c r="G26" s="5"/>
      <c r="H26" s="5"/>
      <c r="X26" s="30"/>
      <c r="Y26" s="30"/>
      <c r="Z26" s="30"/>
    </row>
    <row r="27" spans="1:26" x14ac:dyDescent="0.2">
      <c r="B27" s="60" t="s">
        <v>38</v>
      </c>
      <c r="C27" s="61">
        <f>COUNTIF(G20:T20,"=0")</f>
        <v>5</v>
      </c>
      <c r="D27" s="62">
        <f>C27/C$23</f>
        <v>0.35714285714285715</v>
      </c>
      <c r="F27" s="30"/>
      <c r="G27" s="5"/>
      <c r="H27" s="5"/>
      <c r="X27" s="30"/>
      <c r="Y27" s="30"/>
      <c r="Z27" s="30"/>
    </row>
    <row r="28" spans="1:26" x14ac:dyDescent="0.2">
      <c r="B28" s="63" t="s">
        <v>39</v>
      </c>
      <c r="C28" s="64">
        <f>SUM(X5:X18)</f>
        <v>5</v>
      </c>
      <c r="D28" s="65">
        <f>C28/C$23</f>
        <v>0.35714285714285715</v>
      </c>
      <c r="F28" s="30"/>
      <c r="G28" s="5"/>
      <c r="H28" s="5"/>
      <c r="X28" s="30"/>
      <c r="Y28" s="30"/>
      <c r="Z28" s="30"/>
    </row>
    <row r="29" spans="1:26" x14ac:dyDescent="0.2">
      <c r="B29" s="66" t="s">
        <v>40</v>
      </c>
      <c r="C29" s="67">
        <f>C23-SUM(C27:C28)</f>
        <v>4</v>
      </c>
      <c r="D29" s="68">
        <f>C29/C$23</f>
        <v>0.2857142857142857</v>
      </c>
      <c r="F29" s="30"/>
      <c r="G29" s="5"/>
      <c r="H29" s="5"/>
      <c r="X29" s="30"/>
      <c r="Y29" s="30"/>
      <c r="Z29" s="30"/>
    </row>
    <row r="30" spans="1:26" x14ac:dyDescent="0.2">
      <c r="F30" s="30"/>
      <c r="G30" s="5"/>
      <c r="H30" s="5"/>
      <c r="X30" s="30"/>
      <c r="Y30" s="30"/>
      <c r="Z30" s="30"/>
    </row>
    <row r="31" spans="1:26" x14ac:dyDescent="0.2">
      <c r="F31" s="30"/>
      <c r="G31" s="5"/>
      <c r="H31" s="5"/>
      <c r="X31" s="30"/>
      <c r="Y31" s="30"/>
      <c r="Z31" s="30"/>
    </row>
    <row r="32" spans="1:26" x14ac:dyDescent="0.2">
      <c r="F32" s="30"/>
      <c r="G32" s="5"/>
      <c r="H32" s="5"/>
      <c r="X32" s="30"/>
      <c r="Y32" s="30"/>
      <c r="Z32" s="30"/>
    </row>
    <row r="33" spans="3:26" x14ac:dyDescent="0.2">
      <c r="F33" s="30"/>
      <c r="G33" s="5"/>
      <c r="H33" s="5"/>
      <c r="X33" s="31"/>
      <c r="Y33" s="31"/>
      <c r="Z33" s="31"/>
    </row>
    <row r="34" spans="3:26" x14ac:dyDescent="0.2">
      <c r="F34" s="30"/>
      <c r="G34" s="5"/>
      <c r="H34" s="5"/>
      <c r="X34" s="30"/>
      <c r="Y34" s="30"/>
      <c r="Z34" s="30"/>
    </row>
    <row r="35" spans="3:26" x14ac:dyDescent="0.2">
      <c r="F35" s="31"/>
      <c r="G35" s="5"/>
      <c r="H35" s="5"/>
      <c r="X35" s="31"/>
      <c r="Y35" s="31"/>
      <c r="Z35" s="31"/>
    </row>
    <row r="36" spans="3:26" x14ac:dyDescent="0.2">
      <c r="F36" s="30"/>
      <c r="G36" s="5"/>
      <c r="H36" s="5"/>
      <c r="X36" s="30"/>
      <c r="Y36" s="30"/>
      <c r="Z36" s="30"/>
    </row>
    <row r="37" spans="3:26" x14ac:dyDescent="0.2">
      <c r="G37" s="5"/>
      <c r="H37" s="5"/>
    </row>
    <row r="42" spans="3:26" x14ac:dyDescent="0.2">
      <c r="C42" s="1"/>
    </row>
  </sheetData>
  <phoneticPr fontId="2" type="noConversion"/>
  <pageMargins left="0.75" right="0.75" top="1" bottom="1" header="0.5" footer="0.5"/>
  <pageSetup paperSize="9"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82"/>
  <sheetViews>
    <sheetView workbookViewId="0">
      <selection activeCell="G3" sqref="G3:R3"/>
    </sheetView>
  </sheetViews>
  <sheetFormatPr defaultColWidth="8.85546875" defaultRowHeight="12.75" x14ac:dyDescent="0.2"/>
  <cols>
    <col min="2" max="2" width="23" customWidth="1"/>
    <col min="4" max="4" width="8.85546875" customWidth="1"/>
    <col min="6" max="6" width="11.7109375" customWidth="1"/>
    <col min="11" max="11" width="7" customWidth="1"/>
    <col min="12" max="12" width="11.7109375" customWidth="1"/>
  </cols>
  <sheetData>
    <row r="2" spans="1:22" x14ac:dyDescent="0.2">
      <c r="D2" s="15"/>
    </row>
    <row r="3" spans="1:22" x14ac:dyDescent="0.2">
      <c r="A3" s="15" t="s">
        <v>41</v>
      </c>
      <c r="B3" s="15" t="s">
        <v>0</v>
      </c>
      <c r="D3" s="15"/>
      <c r="E3" s="15" t="s">
        <v>43</v>
      </c>
      <c r="G3">
        <v>1</v>
      </c>
      <c r="H3">
        <v>2</v>
      </c>
      <c r="I3">
        <v>3</v>
      </c>
      <c r="J3">
        <v>4</v>
      </c>
      <c r="K3">
        <v>5</v>
      </c>
      <c r="L3">
        <v>6</v>
      </c>
      <c r="M3">
        <v>7</v>
      </c>
      <c r="N3">
        <v>8</v>
      </c>
      <c r="O3">
        <v>9</v>
      </c>
      <c r="P3">
        <v>10</v>
      </c>
      <c r="Q3">
        <v>11</v>
      </c>
      <c r="R3">
        <v>12</v>
      </c>
      <c r="T3" s="15" t="s">
        <v>36</v>
      </c>
      <c r="U3" s="15" t="s">
        <v>46</v>
      </c>
      <c r="V3" s="15" t="s">
        <v>37</v>
      </c>
    </row>
    <row r="4" spans="1:22" x14ac:dyDescent="0.2">
      <c r="D4" s="15"/>
      <c r="T4" s="15"/>
      <c r="U4" s="15" t="s">
        <v>44</v>
      </c>
    </row>
    <row r="5" spans="1:22" x14ac:dyDescent="0.2">
      <c r="A5">
        <v>1</v>
      </c>
      <c r="B5" s="5" t="s">
        <v>5</v>
      </c>
      <c r="E5">
        <v>1</v>
      </c>
      <c r="G5">
        <v>0</v>
      </c>
      <c r="H5">
        <v>0</v>
      </c>
      <c r="I5">
        <v>1</v>
      </c>
      <c r="J5">
        <v>0</v>
      </c>
      <c r="K5">
        <v>1</v>
      </c>
      <c r="L5">
        <v>1</v>
      </c>
      <c r="M5">
        <v>1</v>
      </c>
      <c r="N5">
        <v>1</v>
      </c>
      <c r="O5">
        <v>0</v>
      </c>
      <c r="P5">
        <v>0</v>
      </c>
      <c r="Q5">
        <v>1</v>
      </c>
      <c r="R5">
        <v>0</v>
      </c>
      <c r="T5" s="14">
        <f>IF(G5=1,1,0)</f>
        <v>0</v>
      </c>
      <c r="U5" s="14">
        <f t="shared" ref="U5:U16" si="0">SUM(G5:R5)-T5</f>
        <v>6</v>
      </c>
      <c r="V5" s="7">
        <f>IF(U5=0,1,0)</f>
        <v>0</v>
      </c>
    </row>
    <row r="6" spans="1:22" x14ac:dyDescent="0.2">
      <c r="A6">
        <v>2</v>
      </c>
      <c r="B6" s="5" t="s">
        <v>6</v>
      </c>
      <c r="E6">
        <v>2</v>
      </c>
      <c r="G6">
        <v>0</v>
      </c>
      <c r="H6">
        <v>0</v>
      </c>
      <c r="I6">
        <v>1</v>
      </c>
      <c r="J6">
        <v>0</v>
      </c>
      <c r="K6">
        <v>1</v>
      </c>
      <c r="L6">
        <v>1</v>
      </c>
      <c r="M6">
        <v>1</v>
      </c>
      <c r="N6">
        <v>1</v>
      </c>
      <c r="O6">
        <v>1</v>
      </c>
      <c r="P6">
        <v>1</v>
      </c>
      <c r="Q6">
        <v>1</v>
      </c>
      <c r="R6">
        <v>1</v>
      </c>
      <c r="T6" s="14">
        <f>IF(H6=1,1,0)</f>
        <v>0</v>
      </c>
      <c r="U6" s="14">
        <f t="shared" si="0"/>
        <v>9</v>
      </c>
      <c r="V6" s="7">
        <f t="shared" ref="V6:V16" si="1">IF(U6=0,1,0)</f>
        <v>0</v>
      </c>
    </row>
    <row r="7" spans="1:22" x14ac:dyDescent="0.2">
      <c r="A7">
        <v>3</v>
      </c>
      <c r="B7" s="5" t="s">
        <v>7</v>
      </c>
      <c r="E7">
        <v>3</v>
      </c>
      <c r="G7">
        <v>0</v>
      </c>
      <c r="H7">
        <v>0</v>
      </c>
      <c r="I7">
        <v>1</v>
      </c>
      <c r="J7">
        <v>0</v>
      </c>
      <c r="K7">
        <v>1</v>
      </c>
      <c r="L7">
        <v>1</v>
      </c>
      <c r="M7">
        <v>1</v>
      </c>
      <c r="N7">
        <v>1</v>
      </c>
      <c r="O7">
        <v>0</v>
      </c>
      <c r="P7">
        <v>0</v>
      </c>
      <c r="Q7">
        <v>1</v>
      </c>
      <c r="R7">
        <v>0</v>
      </c>
      <c r="T7" s="14">
        <f>IF(I7=1,1,0)</f>
        <v>1</v>
      </c>
      <c r="U7" s="14">
        <f t="shared" si="0"/>
        <v>5</v>
      </c>
      <c r="V7" s="7">
        <f t="shared" si="1"/>
        <v>0</v>
      </c>
    </row>
    <row r="8" spans="1:22" s="5" customFormat="1" x14ac:dyDescent="0.2">
      <c r="A8">
        <v>4</v>
      </c>
      <c r="B8" s="2" t="s">
        <v>47</v>
      </c>
      <c r="E8" s="5">
        <v>4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T8" s="14">
        <f>IF(J8=1,1,0)</f>
        <v>0</v>
      </c>
      <c r="U8" s="14">
        <f t="shared" si="0"/>
        <v>0</v>
      </c>
      <c r="V8" s="7">
        <f t="shared" si="1"/>
        <v>1</v>
      </c>
    </row>
    <row r="9" spans="1:22" x14ac:dyDescent="0.2">
      <c r="A9">
        <v>5</v>
      </c>
      <c r="B9" t="s">
        <v>8</v>
      </c>
      <c r="E9">
        <v>5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T9" s="53">
        <f>IF(K9=1,1,0)</f>
        <v>0</v>
      </c>
      <c r="U9" s="53">
        <f t="shared" si="0"/>
        <v>0</v>
      </c>
      <c r="V9" s="54">
        <f t="shared" si="1"/>
        <v>1</v>
      </c>
    </row>
    <row r="10" spans="1:22" x14ac:dyDescent="0.2">
      <c r="A10">
        <v>6</v>
      </c>
      <c r="B10" t="s">
        <v>18</v>
      </c>
      <c r="E10">
        <v>6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T10" s="53">
        <f>IF(L10=1,1,0)</f>
        <v>0</v>
      </c>
      <c r="U10" s="53">
        <f t="shared" si="0"/>
        <v>0</v>
      </c>
      <c r="V10" s="54">
        <f t="shared" si="1"/>
        <v>1</v>
      </c>
    </row>
    <row r="11" spans="1:22" x14ac:dyDescent="0.2">
      <c r="A11">
        <v>7</v>
      </c>
      <c r="B11" t="s">
        <v>11</v>
      </c>
      <c r="E11">
        <v>7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T11" s="53">
        <f>IF(M11=1,1,0)</f>
        <v>0</v>
      </c>
      <c r="U11" s="53">
        <f t="shared" si="0"/>
        <v>0</v>
      </c>
      <c r="V11" s="54">
        <f t="shared" si="1"/>
        <v>1</v>
      </c>
    </row>
    <row r="12" spans="1:22" x14ac:dyDescent="0.2">
      <c r="A12">
        <v>8</v>
      </c>
      <c r="B12" s="2" t="s">
        <v>21</v>
      </c>
      <c r="E12" s="5">
        <v>8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T12" s="14">
        <f>IF(N12=1,1,0)</f>
        <v>0</v>
      </c>
      <c r="U12" s="14">
        <f t="shared" si="0"/>
        <v>0</v>
      </c>
      <c r="V12" s="7">
        <f t="shared" si="1"/>
        <v>1</v>
      </c>
    </row>
    <row r="13" spans="1:22" x14ac:dyDescent="0.2">
      <c r="A13">
        <v>9</v>
      </c>
      <c r="B13" s="3" t="s">
        <v>1</v>
      </c>
      <c r="E13">
        <v>9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1</v>
      </c>
      <c r="Q13">
        <v>1</v>
      </c>
      <c r="R13">
        <v>0</v>
      </c>
      <c r="T13" s="14">
        <f>IF(O13=1,1,0)</f>
        <v>0</v>
      </c>
      <c r="U13" s="14">
        <f t="shared" si="0"/>
        <v>2</v>
      </c>
      <c r="V13" s="7">
        <f t="shared" si="1"/>
        <v>0</v>
      </c>
    </row>
    <row r="14" spans="1:22" x14ac:dyDescent="0.2">
      <c r="A14">
        <v>10</v>
      </c>
      <c r="B14" t="s">
        <v>19</v>
      </c>
      <c r="E14">
        <v>10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1</v>
      </c>
      <c r="Q14">
        <v>1</v>
      </c>
      <c r="R14">
        <v>0</v>
      </c>
      <c r="T14" s="14">
        <f>IF(P14=1,1,0)</f>
        <v>1</v>
      </c>
      <c r="U14" s="14">
        <f t="shared" si="0"/>
        <v>1</v>
      </c>
      <c r="V14" s="7">
        <f t="shared" si="1"/>
        <v>0</v>
      </c>
    </row>
    <row r="15" spans="1:22" x14ac:dyDescent="0.2">
      <c r="A15">
        <v>11</v>
      </c>
      <c r="B15" t="s">
        <v>9</v>
      </c>
      <c r="E15">
        <v>11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1</v>
      </c>
      <c r="Q15">
        <v>1</v>
      </c>
      <c r="R15">
        <v>0</v>
      </c>
      <c r="T15" s="14">
        <f>IF(Q15=1,1,0)</f>
        <v>1</v>
      </c>
      <c r="U15" s="14">
        <f t="shared" si="0"/>
        <v>1</v>
      </c>
      <c r="V15" s="7">
        <f t="shared" si="1"/>
        <v>0</v>
      </c>
    </row>
    <row r="16" spans="1:22" s="2" customFormat="1" x14ac:dyDescent="0.2">
      <c r="A16">
        <v>12</v>
      </c>
      <c r="B16" s="4" t="s">
        <v>20</v>
      </c>
      <c r="E16" s="5">
        <v>12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T16" s="14">
        <f>IF(R16=1,1,0)</f>
        <v>0</v>
      </c>
      <c r="U16" s="14">
        <f t="shared" si="0"/>
        <v>0</v>
      </c>
      <c r="V16" s="7">
        <f t="shared" si="1"/>
        <v>1</v>
      </c>
    </row>
    <row r="18" spans="2:28" x14ac:dyDescent="0.2">
      <c r="B18" s="11"/>
      <c r="C18" s="15"/>
      <c r="F18" s="15" t="s">
        <v>45</v>
      </c>
      <c r="G18">
        <f>SUM(G5:G16)</f>
        <v>0</v>
      </c>
      <c r="H18">
        <f t="shared" ref="H18:R18" si="2">SUM(H5:H16)</f>
        <v>0</v>
      </c>
      <c r="I18">
        <f t="shared" si="2"/>
        <v>3</v>
      </c>
      <c r="J18">
        <f t="shared" si="2"/>
        <v>0</v>
      </c>
      <c r="K18">
        <f t="shared" si="2"/>
        <v>3</v>
      </c>
      <c r="L18">
        <f t="shared" si="2"/>
        <v>3</v>
      </c>
      <c r="M18">
        <f t="shared" si="2"/>
        <v>3</v>
      </c>
      <c r="N18">
        <f t="shared" si="2"/>
        <v>3</v>
      </c>
      <c r="O18">
        <f t="shared" si="2"/>
        <v>1</v>
      </c>
      <c r="P18">
        <f t="shared" si="2"/>
        <v>4</v>
      </c>
      <c r="Q18">
        <f t="shared" si="2"/>
        <v>6</v>
      </c>
      <c r="R18">
        <f t="shared" si="2"/>
        <v>1</v>
      </c>
    </row>
    <row r="19" spans="2:28" x14ac:dyDescent="0.2">
      <c r="B19" s="15" t="s">
        <v>69</v>
      </c>
      <c r="C19" s="2"/>
      <c r="E19" s="5"/>
      <c r="F19" s="5"/>
      <c r="T19" s="3"/>
      <c r="U19" s="3"/>
      <c r="V19" s="3"/>
    </row>
    <row r="20" spans="2:28" x14ac:dyDescent="0.2">
      <c r="B20" s="55" t="s">
        <v>24</v>
      </c>
      <c r="C20" s="59">
        <f>COUNTIF(G5:R16,1)</f>
        <v>27</v>
      </c>
      <c r="E20" s="5"/>
      <c r="F20" s="27"/>
      <c r="J20" s="27"/>
      <c r="K20" s="5"/>
      <c r="L20" s="5"/>
      <c r="Z20" s="27"/>
      <c r="AA20" s="27"/>
      <c r="AB20" s="27"/>
    </row>
    <row r="21" spans="2:28" x14ac:dyDescent="0.2">
      <c r="B21" s="16" t="s">
        <v>25</v>
      </c>
      <c r="C21" s="58">
        <f>COUNT(A5:A16)</f>
        <v>12</v>
      </c>
      <c r="D21" s="1"/>
      <c r="F21" s="3"/>
      <c r="J21" s="3"/>
      <c r="K21" s="5"/>
      <c r="L21" s="5"/>
      <c r="Z21" s="3"/>
      <c r="AA21" s="3"/>
      <c r="AB21" s="3"/>
    </row>
    <row r="22" spans="2:28" x14ac:dyDescent="0.2">
      <c r="B22" s="16" t="s">
        <v>26</v>
      </c>
      <c r="C22" s="56">
        <f>C20/(C21*(C21))</f>
        <v>0.1875</v>
      </c>
      <c r="E22" s="7"/>
      <c r="F22" s="36"/>
      <c r="J22" s="36"/>
      <c r="K22" s="5"/>
      <c r="L22" s="5"/>
      <c r="Z22" s="36"/>
      <c r="AA22" s="36"/>
      <c r="AB22" s="36"/>
    </row>
    <row r="23" spans="2:28" x14ac:dyDescent="0.2">
      <c r="B23" s="17" t="s">
        <v>74</v>
      </c>
      <c r="C23" s="57">
        <f>C21*C22</f>
        <v>2.25</v>
      </c>
      <c r="E23" s="7"/>
      <c r="F23" s="30"/>
      <c r="J23" s="30"/>
      <c r="Z23" s="30"/>
      <c r="AA23" s="30"/>
      <c r="AB23" s="30"/>
    </row>
    <row r="24" spans="2:28" x14ac:dyDescent="0.2">
      <c r="E24" s="7"/>
      <c r="F24" s="30"/>
      <c r="J24" s="30"/>
      <c r="Z24" s="30"/>
      <c r="AA24" s="30"/>
      <c r="AB24" s="30"/>
    </row>
    <row r="25" spans="2:28" x14ac:dyDescent="0.2">
      <c r="B25" s="60" t="s">
        <v>38</v>
      </c>
      <c r="C25" s="61">
        <f>COUNTIF(G18:R18,"=0")</f>
        <v>3</v>
      </c>
      <c r="D25" s="69">
        <f>C25/C$21</f>
        <v>0.25</v>
      </c>
      <c r="E25" s="6"/>
      <c r="F25" s="18"/>
      <c r="J25" s="18"/>
      <c r="Z25" s="18"/>
      <c r="AA25" s="18"/>
      <c r="AB25" s="18"/>
    </row>
    <row r="26" spans="2:28" x14ac:dyDescent="0.2">
      <c r="B26" s="63" t="s">
        <v>39</v>
      </c>
      <c r="C26" s="64">
        <f>SUM(V5:V16)</f>
        <v>6</v>
      </c>
      <c r="D26" s="70">
        <f>C26/C$21</f>
        <v>0.5</v>
      </c>
      <c r="E26" s="5"/>
      <c r="F26" s="30"/>
      <c r="J26" s="30"/>
      <c r="Z26" s="30"/>
      <c r="AA26" s="30"/>
      <c r="AB26" s="30"/>
    </row>
    <row r="27" spans="2:28" x14ac:dyDescent="0.2">
      <c r="B27" s="66" t="s">
        <v>40</v>
      </c>
      <c r="C27" s="67">
        <f>C21-SUM(C25:C26)</f>
        <v>3</v>
      </c>
      <c r="D27" s="71">
        <f>C27/C$21</f>
        <v>0.25</v>
      </c>
      <c r="E27" s="7"/>
      <c r="F27" s="37"/>
      <c r="J27" s="37"/>
      <c r="K27" s="2"/>
      <c r="L27" s="2"/>
      <c r="Z27" s="37"/>
      <c r="AA27" s="37"/>
      <c r="AB27" s="37"/>
    </row>
    <row r="28" spans="2:28" x14ac:dyDescent="0.2">
      <c r="E28" s="7"/>
      <c r="F28" s="30"/>
      <c r="J28" s="30"/>
      <c r="K28" s="3"/>
      <c r="L28" s="3"/>
      <c r="Z28" s="30"/>
      <c r="AA28" s="30"/>
      <c r="AB28" s="30"/>
    </row>
    <row r="29" spans="2:28" x14ac:dyDescent="0.2">
      <c r="E29" s="7"/>
      <c r="F29" s="18"/>
      <c r="J29" s="18"/>
      <c r="Z29" s="18"/>
      <c r="AA29" s="18"/>
      <c r="AB29" s="18"/>
    </row>
    <row r="30" spans="2:28" x14ac:dyDescent="0.2">
      <c r="E30" s="7"/>
      <c r="F30" s="30"/>
      <c r="J30" s="30"/>
      <c r="Z30" s="30"/>
      <c r="AA30" s="30"/>
      <c r="AB30" s="30"/>
    </row>
    <row r="31" spans="2:28" x14ac:dyDescent="0.2">
      <c r="E31" s="5"/>
      <c r="F31" s="37"/>
      <c r="J31" s="37"/>
      <c r="K31" s="5"/>
      <c r="L31" s="5"/>
      <c r="Z31" s="37"/>
      <c r="AA31" s="37"/>
      <c r="AB31" s="37"/>
    </row>
    <row r="32" spans="2:28" x14ac:dyDescent="0.2">
      <c r="E32" s="6"/>
      <c r="F32" s="30"/>
      <c r="J32" s="30"/>
      <c r="K32" s="4"/>
      <c r="L32" s="4"/>
      <c r="N32" s="2"/>
      <c r="Z32" s="30"/>
      <c r="AA32" s="30"/>
      <c r="AB32" s="30"/>
    </row>
    <row r="33" spans="5:14" x14ac:dyDescent="0.2">
      <c r="E33" s="13"/>
      <c r="K33" s="13"/>
      <c r="L33" s="13"/>
    </row>
    <row r="34" spans="5:14" x14ac:dyDescent="0.2">
      <c r="E34" s="13"/>
      <c r="K34" s="13"/>
      <c r="L34" s="13"/>
    </row>
    <row r="35" spans="5:14" x14ac:dyDescent="0.2">
      <c r="E35" s="13"/>
    </row>
    <row r="36" spans="5:14" x14ac:dyDescent="0.2">
      <c r="E36" s="13"/>
    </row>
    <row r="37" spans="5:14" x14ac:dyDescent="0.2">
      <c r="E37" s="13"/>
    </row>
    <row r="39" spans="5:14" x14ac:dyDescent="0.2">
      <c r="E39" s="13"/>
    </row>
    <row r="40" spans="5:14" x14ac:dyDescent="0.2">
      <c r="E40" s="13"/>
    </row>
    <row r="41" spans="5:14" x14ac:dyDescent="0.2">
      <c r="E41" s="13"/>
    </row>
    <row r="42" spans="5:14" x14ac:dyDescent="0.2">
      <c r="E42" s="13"/>
    </row>
    <row r="43" spans="5:14" x14ac:dyDescent="0.2">
      <c r="E43" s="13"/>
    </row>
    <row r="44" spans="5:14" x14ac:dyDescent="0.2">
      <c r="E44" s="13"/>
    </row>
    <row r="45" spans="5:14" x14ac:dyDescent="0.2">
      <c r="E45" s="13"/>
    </row>
    <row r="46" spans="5:14" x14ac:dyDescent="0.2">
      <c r="E46" s="13"/>
      <c r="N46" s="2"/>
    </row>
    <row r="47" spans="5:14" x14ac:dyDescent="0.2">
      <c r="E47" s="13"/>
      <c r="N47" s="7"/>
    </row>
    <row r="48" spans="5:14" x14ac:dyDescent="0.2">
      <c r="E48" s="13"/>
      <c r="N48" s="3"/>
    </row>
    <row r="49" spans="5:14" x14ac:dyDescent="0.2">
      <c r="E49" s="13"/>
      <c r="N49" s="5"/>
    </row>
    <row r="50" spans="5:14" x14ac:dyDescent="0.2">
      <c r="E50" s="13"/>
      <c r="N50" s="5"/>
    </row>
    <row r="51" spans="5:14" x14ac:dyDescent="0.2">
      <c r="E51" s="13"/>
      <c r="N51" s="5"/>
    </row>
    <row r="52" spans="5:14" x14ac:dyDescent="0.2">
      <c r="E52" s="13"/>
      <c r="N52" s="5"/>
    </row>
    <row r="53" spans="5:14" x14ac:dyDescent="0.2">
      <c r="E53" s="13"/>
      <c r="N53" s="5"/>
    </row>
    <row r="54" spans="5:14" x14ac:dyDescent="0.2">
      <c r="N54" s="5"/>
    </row>
    <row r="56" spans="5:14" x14ac:dyDescent="0.2">
      <c r="E56" s="13"/>
      <c r="N56" s="7"/>
    </row>
    <row r="57" spans="5:14" x14ac:dyDescent="0.2">
      <c r="E57" s="13"/>
      <c r="N57" s="7"/>
    </row>
    <row r="58" spans="5:14" x14ac:dyDescent="0.2">
      <c r="E58" s="13"/>
    </row>
    <row r="59" spans="5:14" x14ac:dyDescent="0.2">
      <c r="E59" s="13"/>
      <c r="N59" s="7"/>
    </row>
    <row r="60" spans="5:14" x14ac:dyDescent="0.2">
      <c r="E60" s="13"/>
      <c r="N60" s="7"/>
    </row>
    <row r="61" spans="5:14" x14ac:dyDescent="0.2">
      <c r="E61" s="13"/>
      <c r="N61" s="5"/>
    </row>
    <row r="62" spans="5:14" x14ac:dyDescent="0.2">
      <c r="E62" s="13"/>
      <c r="N62" s="5"/>
    </row>
    <row r="63" spans="5:14" x14ac:dyDescent="0.2">
      <c r="E63" s="13"/>
      <c r="N63" s="7"/>
    </row>
    <row r="64" spans="5:14" x14ac:dyDescent="0.2">
      <c r="E64" s="13"/>
      <c r="N64" s="7"/>
    </row>
    <row r="65" spans="5:14" x14ac:dyDescent="0.2">
      <c r="E65" s="13"/>
      <c r="N65" s="7"/>
    </row>
    <row r="66" spans="5:14" x14ac:dyDescent="0.2">
      <c r="N66" s="7"/>
    </row>
    <row r="67" spans="5:14" x14ac:dyDescent="0.2">
      <c r="N67" s="7"/>
    </row>
    <row r="68" spans="5:14" x14ac:dyDescent="0.2">
      <c r="N68" s="7"/>
    </row>
    <row r="70" spans="5:14" x14ac:dyDescent="0.2">
      <c r="N70" s="7"/>
    </row>
    <row r="71" spans="5:14" x14ac:dyDescent="0.2">
      <c r="N71" s="5"/>
    </row>
    <row r="72" spans="5:14" x14ac:dyDescent="0.2">
      <c r="N72" s="6"/>
    </row>
    <row r="73" spans="5:14" x14ac:dyDescent="0.2">
      <c r="N73" s="6"/>
    </row>
    <row r="74" spans="5:14" x14ac:dyDescent="0.2">
      <c r="N74" s="7"/>
    </row>
    <row r="75" spans="5:14" x14ac:dyDescent="0.2">
      <c r="N75" s="5"/>
    </row>
    <row r="76" spans="5:14" x14ac:dyDescent="0.2">
      <c r="N76" s="5"/>
    </row>
    <row r="77" spans="5:14" x14ac:dyDescent="0.2">
      <c r="N77" s="5"/>
    </row>
    <row r="78" spans="5:14" x14ac:dyDescent="0.2">
      <c r="N78" s="5"/>
    </row>
    <row r="79" spans="5:14" x14ac:dyDescent="0.2">
      <c r="N79" s="5"/>
    </row>
    <row r="80" spans="5:14" x14ac:dyDescent="0.2">
      <c r="N80" s="5"/>
    </row>
    <row r="81" spans="14:14" x14ac:dyDescent="0.2">
      <c r="N81" s="5"/>
    </row>
    <row r="82" spans="14:14" x14ac:dyDescent="0.2">
      <c r="N82" s="7"/>
    </row>
  </sheetData>
  <phoneticPr fontId="2" type="noConversion"/>
  <pageMargins left="0.75" right="0.75" top="1" bottom="1" header="0.5" footer="0.5"/>
  <pageSetup paperSize="9" orientation="portrait" horizontalDpi="300" verticalDpi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58"/>
  <sheetViews>
    <sheetView workbookViewId="0">
      <selection activeCell="G3" sqref="G3:R3"/>
    </sheetView>
  </sheetViews>
  <sheetFormatPr defaultColWidth="8.85546875" defaultRowHeight="12.75" customHeight="1" x14ac:dyDescent="0.2"/>
  <cols>
    <col min="2" max="2" width="25" customWidth="1"/>
    <col min="3" max="3" width="8.140625" customWidth="1"/>
    <col min="4" max="4" width="9.28515625" customWidth="1"/>
    <col min="5" max="5" width="8.42578125" customWidth="1"/>
    <col min="6" max="6" width="10.85546875" customWidth="1"/>
    <col min="9" max="9" width="8" customWidth="1"/>
    <col min="10" max="10" width="5.85546875" customWidth="1"/>
    <col min="11" max="11" width="11.28515625" customWidth="1"/>
    <col min="16" max="16" width="8" customWidth="1"/>
    <col min="25" max="25" width="10.42578125" customWidth="1"/>
    <col min="26" max="26" width="11.42578125" customWidth="1"/>
    <col min="27" max="27" width="8.42578125" customWidth="1"/>
  </cols>
  <sheetData>
    <row r="2" spans="1:22" ht="12.75" customHeight="1" x14ac:dyDescent="0.2">
      <c r="C2" s="15"/>
    </row>
    <row r="3" spans="1:22" s="5" customFormat="1" ht="12.75" customHeight="1" x14ac:dyDescent="0.2">
      <c r="A3" s="15" t="s">
        <v>41</v>
      </c>
      <c r="B3" s="15" t="s">
        <v>0</v>
      </c>
      <c r="C3" s="15"/>
      <c r="D3" s="15"/>
      <c r="E3" s="15" t="s">
        <v>43</v>
      </c>
      <c r="F3"/>
      <c r="G3">
        <v>1</v>
      </c>
      <c r="H3" s="5">
        <v>2</v>
      </c>
      <c r="I3">
        <v>3</v>
      </c>
      <c r="J3" s="5">
        <v>4</v>
      </c>
      <c r="K3">
        <v>5</v>
      </c>
      <c r="L3" s="5">
        <v>6</v>
      </c>
      <c r="M3">
        <v>7</v>
      </c>
      <c r="N3" s="5">
        <v>8</v>
      </c>
      <c r="O3">
        <v>9</v>
      </c>
      <c r="P3" s="5">
        <v>10</v>
      </c>
      <c r="Q3">
        <v>11</v>
      </c>
      <c r="R3" s="5">
        <v>12</v>
      </c>
      <c r="T3" s="15" t="s">
        <v>36</v>
      </c>
      <c r="U3" s="15" t="s">
        <v>42</v>
      </c>
      <c r="V3" s="15" t="s">
        <v>37</v>
      </c>
    </row>
    <row r="4" spans="1:22" s="5" customFormat="1" ht="12.75" customHeight="1" x14ac:dyDescent="0.2">
      <c r="E4"/>
      <c r="F4"/>
      <c r="G4"/>
      <c r="I4"/>
      <c r="K4"/>
      <c r="M4"/>
      <c r="O4"/>
      <c r="P4"/>
      <c r="T4" s="15"/>
      <c r="U4" s="15" t="s">
        <v>44</v>
      </c>
      <c r="V4"/>
    </row>
    <row r="5" spans="1:22" s="5" customFormat="1" ht="12.75" customHeight="1" x14ac:dyDescent="0.2">
      <c r="A5" s="5">
        <v>1</v>
      </c>
      <c r="B5" s="5" t="s">
        <v>5</v>
      </c>
      <c r="E5" s="5">
        <v>1</v>
      </c>
      <c r="G5" s="5">
        <v>0</v>
      </c>
      <c r="H5" s="5">
        <v>0</v>
      </c>
      <c r="I5" s="5">
        <v>1</v>
      </c>
      <c r="J5" s="5">
        <v>0</v>
      </c>
      <c r="K5" s="5">
        <v>0</v>
      </c>
      <c r="L5" s="7">
        <v>0</v>
      </c>
      <c r="M5" s="14">
        <v>1</v>
      </c>
      <c r="N5" s="14">
        <v>1</v>
      </c>
      <c r="O5" s="14">
        <v>1</v>
      </c>
      <c r="P5" s="14">
        <v>1</v>
      </c>
      <c r="Q5" s="14">
        <v>0</v>
      </c>
      <c r="R5" s="14">
        <v>0</v>
      </c>
      <c r="T5" s="14">
        <f>IF(G5=1,1,0)</f>
        <v>0</v>
      </c>
      <c r="U5" s="14">
        <f>SUM(G5:R5)-T5</f>
        <v>5</v>
      </c>
      <c r="V5" s="7">
        <f>IF(U5=0,1,0)</f>
        <v>0</v>
      </c>
    </row>
    <row r="6" spans="1:22" s="2" customFormat="1" ht="12.75" customHeight="1" x14ac:dyDescent="0.2">
      <c r="A6" s="2">
        <v>2</v>
      </c>
      <c r="B6" s="5" t="s">
        <v>6</v>
      </c>
      <c r="E6" s="2">
        <v>2</v>
      </c>
      <c r="G6" s="2">
        <v>0</v>
      </c>
      <c r="H6" s="2">
        <v>0</v>
      </c>
      <c r="I6" s="2">
        <v>1</v>
      </c>
      <c r="J6" s="2">
        <v>0</v>
      </c>
      <c r="K6" s="2">
        <v>0</v>
      </c>
      <c r="L6" s="2">
        <v>0</v>
      </c>
      <c r="M6" s="14">
        <v>1</v>
      </c>
      <c r="N6" s="14">
        <v>1</v>
      </c>
      <c r="O6" s="14">
        <v>1</v>
      </c>
      <c r="P6" s="14">
        <v>1</v>
      </c>
      <c r="Q6" s="14">
        <v>1</v>
      </c>
      <c r="R6" s="14">
        <v>1</v>
      </c>
      <c r="T6" s="14">
        <f>IF(H6=1,1,0)</f>
        <v>0</v>
      </c>
      <c r="U6" s="14">
        <f>SUM(G6:R6)-T6</f>
        <v>7</v>
      </c>
      <c r="V6" s="7">
        <f t="shared" ref="V6:V16" si="0">IF(U6=0,1,0)</f>
        <v>0</v>
      </c>
    </row>
    <row r="7" spans="1:22" s="2" customFormat="1" ht="12.75" customHeight="1" x14ac:dyDescent="0.2">
      <c r="A7" s="5">
        <v>3</v>
      </c>
      <c r="B7" s="5" t="s">
        <v>7</v>
      </c>
      <c r="E7" s="5">
        <v>3</v>
      </c>
      <c r="F7" s="5"/>
      <c r="G7" s="2">
        <v>0</v>
      </c>
      <c r="H7" s="2">
        <v>0</v>
      </c>
      <c r="I7" s="2">
        <v>1</v>
      </c>
      <c r="J7" s="2">
        <v>0</v>
      </c>
      <c r="K7" s="2">
        <v>0</v>
      </c>
      <c r="L7" s="2">
        <v>0</v>
      </c>
      <c r="M7" s="14">
        <v>1</v>
      </c>
      <c r="N7" s="14">
        <v>1</v>
      </c>
      <c r="O7" s="14">
        <v>1</v>
      </c>
      <c r="P7" s="14">
        <v>1</v>
      </c>
      <c r="Q7" s="14">
        <v>0</v>
      </c>
      <c r="R7" s="14">
        <v>0</v>
      </c>
      <c r="T7" s="14">
        <f>IF(I7=1,1,0)</f>
        <v>1</v>
      </c>
      <c r="U7" s="14">
        <f t="shared" ref="U7:U16" si="1">SUM(G7:R7)-T7</f>
        <v>4</v>
      </c>
      <c r="V7" s="7">
        <f t="shared" si="0"/>
        <v>0</v>
      </c>
    </row>
    <row r="8" spans="1:22" s="2" customFormat="1" ht="12.75" customHeight="1" x14ac:dyDescent="0.2">
      <c r="A8" s="2">
        <v>4</v>
      </c>
      <c r="B8" s="5" t="s">
        <v>13</v>
      </c>
      <c r="E8" s="2">
        <v>4</v>
      </c>
      <c r="G8" s="2">
        <v>0</v>
      </c>
      <c r="H8" s="2">
        <v>0</v>
      </c>
      <c r="I8" s="2">
        <v>1</v>
      </c>
      <c r="J8" s="2">
        <v>0</v>
      </c>
      <c r="K8" s="2">
        <v>0</v>
      </c>
      <c r="L8" s="2">
        <v>0</v>
      </c>
      <c r="M8" s="14">
        <v>1</v>
      </c>
      <c r="N8" s="14">
        <v>1</v>
      </c>
      <c r="O8" s="14">
        <v>1</v>
      </c>
      <c r="P8" s="14">
        <v>1</v>
      </c>
      <c r="Q8" s="14">
        <v>1</v>
      </c>
      <c r="R8" s="14">
        <v>1</v>
      </c>
      <c r="T8" s="14">
        <f>IF(J8=1,1,0)</f>
        <v>0</v>
      </c>
      <c r="U8" s="14">
        <f t="shared" si="1"/>
        <v>7</v>
      </c>
      <c r="V8" s="7">
        <f t="shared" si="0"/>
        <v>0</v>
      </c>
    </row>
    <row r="9" spans="1:22" s="2" customFormat="1" ht="12.75" customHeight="1" x14ac:dyDescent="0.2">
      <c r="A9" s="5">
        <v>5</v>
      </c>
      <c r="B9" t="s">
        <v>87</v>
      </c>
      <c r="C9" s="52"/>
      <c r="D9" s="52"/>
      <c r="E9" s="5">
        <v>5</v>
      </c>
      <c r="F9" s="5"/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14">
        <v>0</v>
      </c>
      <c r="N9" s="14">
        <v>0</v>
      </c>
      <c r="O9" s="14">
        <v>0</v>
      </c>
      <c r="P9" s="14">
        <v>0</v>
      </c>
      <c r="Q9" s="14">
        <v>0</v>
      </c>
      <c r="R9" s="14">
        <v>1</v>
      </c>
      <c r="T9" s="53">
        <f>IF(K9=1,1,0)</f>
        <v>0</v>
      </c>
      <c r="U9" s="53">
        <f t="shared" si="1"/>
        <v>1</v>
      </c>
      <c r="V9" s="54">
        <f t="shared" si="0"/>
        <v>0</v>
      </c>
    </row>
    <row r="10" spans="1:22" s="5" customFormat="1" ht="12.75" customHeight="1" x14ac:dyDescent="0.2">
      <c r="A10" s="2">
        <v>6</v>
      </c>
      <c r="B10" s="2" t="s">
        <v>47</v>
      </c>
      <c r="D10" s="13"/>
      <c r="E10" s="2">
        <v>6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14">
        <v>0</v>
      </c>
      <c r="N10" s="14">
        <v>0</v>
      </c>
      <c r="O10" s="14">
        <v>0</v>
      </c>
      <c r="P10" s="14">
        <v>0</v>
      </c>
      <c r="Q10" s="14">
        <v>0</v>
      </c>
      <c r="R10" s="14">
        <v>0</v>
      </c>
      <c r="T10" s="14">
        <f>IF(L10=1,1,0)</f>
        <v>0</v>
      </c>
      <c r="U10" s="14">
        <f t="shared" si="1"/>
        <v>0</v>
      </c>
      <c r="V10" s="7">
        <f t="shared" si="0"/>
        <v>1</v>
      </c>
    </row>
    <row r="11" spans="1:22" s="2" customFormat="1" ht="12.75" customHeight="1" x14ac:dyDescent="0.2">
      <c r="A11" s="5">
        <v>7</v>
      </c>
      <c r="B11" s="7" t="s">
        <v>23</v>
      </c>
      <c r="D11" s="13"/>
      <c r="E11" s="5">
        <v>7</v>
      </c>
      <c r="F11" s="5"/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14">
        <v>0</v>
      </c>
      <c r="T11" s="14">
        <f>IF(M11=1,1,0)</f>
        <v>0</v>
      </c>
      <c r="U11" s="14">
        <f t="shared" si="1"/>
        <v>0</v>
      </c>
      <c r="V11" s="7">
        <f t="shared" si="0"/>
        <v>1</v>
      </c>
    </row>
    <row r="12" spans="1:22" s="2" customFormat="1" ht="12.75" customHeight="1" x14ac:dyDescent="0.2">
      <c r="A12" s="2">
        <v>8</v>
      </c>
      <c r="B12" s="7" t="s">
        <v>14</v>
      </c>
      <c r="D12" s="13"/>
      <c r="E12" s="2">
        <v>8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14">
        <v>0</v>
      </c>
      <c r="N12" s="14">
        <v>0</v>
      </c>
      <c r="O12" s="14">
        <v>0</v>
      </c>
      <c r="P12" s="14">
        <v>0</v>
      </c>
      <c r="Q12" s="14">
        <v>0</v>
      </c>
      <c r="R12" s="14">
        <v>0</v>
      </c>
      <c r="T12" s="14">
        <f>IF(N12=1,1,0)</f>
        <v>0</v>
      </c>
      <c r="U12" s="14">
        <f t="shared" si="1"/>
        <v>0</v>
      </c>
      <c r="V12" s="7">
        <f t="shared" si="0"/>
        <v>1</v>
      </c>
    </row>
    <row r="13" spans="1:22" s="2" customFormat="1" ht="12.75" customHeight="1" x14ac:dyDescent="0.2">
      <c r="A13" s="5">
        <v>9</v>
      </c>
      <c r="B13" s="7" t="s">
        <v>11</v>
      </c>
      <c r="D13" s="13"/>
      <c r="E13" s="5">
        <v>9</v>
      </c>
      <c r="F13" s="5"/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14">
        <v>0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  <c r="T13" s="14">
        <f>IF(O13=1,1,0)</f>
        <v>0</v>
      </c>
      <c r="U13" s="14">
        <f t="shared" si="1"/>
        <v>0</v>
      </c>
      <c r="V13" s="7">
        <f t="shared" si="0"/>
        <v>1</v>
      </c>
    </row>
    <row r="14" spans="1:22" s="2" customFormat="1" ht="12.75" customHeight="1" x14ac:dyDescent="0.2">
      <c r="A14" s="2">
        <v>10</v>
      </c>
      <c r="B14" s="7" t="s">
        <v>4</v>
      </c>
      <c r="D14" s="13"/>
      <c r="E14" s="2">
        <v>10</v>
      </c>
      <c r="F14" s="5"/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14">
        <v>0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T14" s="14">
        <f>IF(P14=1,1,0)</f>
        <v>0</v>
      </c>
      <c r="U14" s="14">
        <f t="shared" si="1"/>
        <v>0</v>
      </c>
      <c r="V14" s="7">
        <f t="shared" si="0"/>
        <v>1</v>
      </c>
    </row>
    <row r="15" spans="1:22" s="2" customFormat="1" ht="12.75" customHeight="1" x14ac:dyDescent="0.2">
      <c r="A15" s="5">
        <v>11</v>
      </c>
      <c r="B15" s="7" t="s">
        <v>10</v>
      </c>
      <c r="D15" s="25"/>
      <c r="E15" s="5">
        <v>11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4">
        <v>0</v>
      </c>
      <c r="N15" s="24">
        <v>0</v>
      </c>
      <c r="O15" s="24">
        <v>0</v>
      </c>
      <c r="P15" s="24">
        <v>0</v>
      </c>
      <c r="Q15" s="24">
        <v>0</v>
      </c>
      <c r="R15" s="24">
        <v>0</v>
      </c>
      <c r="T15" s="14">
        <f>IF(Q15=1,1,0)</f>
        <v>0</v>
      </c>
      <c r="U15" s="14">
        <f t="shared" si="1"/>
        <v>0</v>
      </c>
      <c r="V15" s="7">
        <f t="shared" si="0"/>
        <v>1</v>
      </c>
    </row>
    <row r="16" spans="1:22" s="2" customFormat="1" ht="12.75" customHeight="1" x14ac:dyDescent="0.2">
      <c r="A16" s="2">
        <v>12</v>
      </c>
      <c r="B16" s="28" t="s">
        <v>2</v>
      </c>
      <c r="D16" s="25"/>
      <c r="E16" s="2">
        <v>12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4">
        <v>0</v>
      </c>
      <c r="N16" s="24">
        <v>0</v>
      </c>
      <c r="O16" s="24">
        <v>0</v>
      </c>
      <c r="P16" s="24">
        <v>0</v>
      </c>
      <c r="Q16" s="24">
        <v>0</v>
      </c>
      <c r="R16" s="24">
        <v>0</v>
      </c>
      <c r="T16" s="14">
        <f>IF(R16=1,1,0)</f>
        <v>0</v>
      </c>
      <c r="U16" s="14">
        <f t="shared" si="1"/>
        <v>0</v>
      </c>
      <c r="V16" s="7">
        <f t="shared" si="0"/>
        <v>1</v>
      </c>
    </row>
    <row r="18" spans="2:18" ht="12.75" customHeight="1" x14ac:dyDescent="0.2">
      <c r="B18" s="11"/>
      <c r="C18" s="15"/>
      <c r="E18" s="3"/>
      <c r="F18" s="15" t="s">
        <v>45</v>
      </c>
      <c r="G18" s="3">
        <f>SUM(G5:G16)</f>
        <v>0</v>
      </c>
      <c r="H18" s="3">
        <f t="shared" ref="H18:R18" si="2">SUM(H5:H16)</f>
        <v>0</v>
      </c>
      <c r="I18" s="3">
        <f t="shared" si="2"/>
        <v>4</v>
      </c>
      <c r="J18" s="3">
        <f t="shared" si="2"/>
        <v>0</v>
      </c>
      <c r="K18" s="3">
        <f t="shared" si="2"/>
        <v>0</v>
      </c>
      <c r="L18" s="3">
        <f t="shared" si="2"/>
        <v>0</v>
      </c>
      <c r="M18" s="3">
        <f t="shared" si="2"/>
        <v>4</v>
      </c>
      <c r="N18" s="3">
        <f t="shared" si="2"/>
        <v>4</v>
      </c>
      <c r="O18" s="3">
        <f t="shared" si="2"/>
        <v>4</v>
      </c>
      <c r="P18" s="3">
        <f t="shared" si="2"/>
        <v>4</v>
      </c>
      <c r="Q18" s="3">
        <f t="shared" si="2"/>
        <v>2</v>
      </c>
      <c r="R18" s="3">
        <f t="shared" si="2"/>
        <v>3</v>
      </c>
    </row>
    <row r="19" spans="2:18" ht="12.75" customHeight="1" x14ac:dyDescent="0.2">
      <c r="B19" s="15" t="s">
        <v>69</v>
      </c>
      <c r="I19" s="5"/>
      <c r="J19" s="27"/>
      <c r="K19" s="27"/>
      <c r="L19" s="27"/>
    </row>
    <row r="20" spans="2:18" ht="12.75" customHeight="1" x14ac:dyDescent="0.2">
      <c r="B20" s="55" t="s">
        <v>24</v>
      </c>
      <c r="C20" s="59">
        <f>COUNTIF(G5:R16,1)</f>
        <v>25</v>
      </c>
      <c r="J20" s="3"/>
      <c r="K20" s="3"/>
      <c r="L20" s="3"/>
    </row>
    <row r="21" spans="2:18" ht="12.75" customHeight="1" x14ac:dyDescent="0.2">
      <c r="B21" s="16" t="s">
        <v>25</v>
      </c>
      <c r="C21" s="58">
        <f>COUNT(A5:A16)</f>
        <v>12</v>
      </c>
      <c r="I21" s="7"/>
      <c r="J21" s="30"/>
      <c r="K21" s="30"/>
      <c r="L21" s="30"/>
    </row>
    <row r="22" spans="2:18" ht="12.75" customHeight="1" x14ac:dyDescent="0.2">
      <c r="B22" s="16" t="s">
        <v>26</v>
      </c>
      <c r="C22" s="56">
        <f>C20/(C21*(C21))</f>
        <v>0.1736111111111111</v>
      </c>
      <c r="I22" s="7"/>
      <c r="J22" s="30"/>
      <c r="K22" s="30"/>
      <c r="L22" s="30"/>
    </row>
    <row r="23" spans="2:18" ht="12.75" customHeight="1" x14ac:dyDescent="0.2">
      <c r="B23" s="17" t="s">
        <v>74</v>
      </c>
      <c r="C23" s="57">
        <f>C21*C22</f>
        <v>2.083333333333333</v>
      </c>
      <c r="I23" s="7"/>
      <c r="J23" s="30"/>
      <c r="K23" s="30"/>
      <c r="L23" s="30"/>
    </row>
    <row r="24" spans="2:18" ht="12.75" customHeight="1" x14ac:dyDescent="0.2">
      <c r="B24" s="7"/>
      <c r="D24" s="13"/>
      <c r="I24" s="7"/>
      <c r="J24" s="30"/>
      <c r="K24" s="30"/>
      <c r="L24" s="30"/>
    </row>
    <row r="25" spans="2:18" ht="12.75" customHeight="1" x14ac:dyDescent="0.2">
      <c r="B25" s="60" t="s">
        <v>38</v>
      </c>
      <c r="C25" s="61">
        <f>COUNTIF(G18:R18,"=0")</f>
        <v>5</v>
      </c>
      <c r="D25" s="62">
        <f>C25/C$21</f>
        <v>0.41666666666666669</v>
      </c>
      <c r="I25" s="7"/>
      <c r="J25" s="30"/>
      <c r="K25" s="30"/>
      <c r="L25" s="30"/>
    </row>
    <row r="26" spans="2:18" ht="12.75" customHeight="1" x14ac:dyDescent="0.2">
      <c r="B26" s="63" t="s">
        <v>39</v>
      </c>
      <c r="C26" s="64">
        <f>SUM(V5:V16)</f>
        <v>7</v>
      </c>
      <c r="D26" s="65">
        <f>C26/C$21</f>
        <v>0.58333333333333337</v>
      </c>
      <c r="I26" s="7"/>
      <c r="J26" s="30"/>
      <c r="K26" s="30"/>
      <c r="L26" s="30"/>
    </row>
    <row r="27" spans="2:18" ht="12.75" customHeight="1" x14ac:dyDescent="0.2">
      <c r="B27" s="66" t="s">
        <v>40</v>
      </c>
      <c r="C27" s="67">
        <f>C21-SUM(C25:C26)</f>
        <v>0</v>
      </c>
      <c r="D27" s="68">
        <f>C27/C$21</f>
        <v>0</v>
      </c>
      <c r="I27" s="7"/>
      <c r="J27" s="30"/>
      <c r="K27" s="30"/>
      <c r="L27" s="30"/>
    </row>
    <row r="28" spans="2:18" ht="12.75" customHeight="1" x14ac:dyDescent="0.2">
      <c r="I28" s="7"/>
      <c r="J28" s="30"/>
      <c r="K28" s="30"/>
      <c r="L28" s="30"/>
    </row>
    <row r="29" spans="2:18" ht="12.75" customHeight="1" x14ac:dyDescent="0.2">
      <c r="B29" s="7"/>
      <c r="C29" s="7"/>
      <c r="I29" s="7"/>
      <c r="J29" s="30"/>
      <c r="K29" s="30"/>
      <c r="L29" s="30"/>
    </row>
    <row r="30" spans="2:18" ht="12.75" customHeight="1" x14ac:dyDescent="0.2">
      <c r="B30" s="7"/>
      <c r="C30" s="7"/>
      <c r="I30" s="7"/>
      <c r="J30" s="30"/>
      <c r="K30" s="30"/>
      <c r="L30" s="30"/>
    </row>
    <row r="31" spans="2:18" ht="12.75" customHeight="1" x14ac:dyDescent="0.2">
      <c r="B31" s="28"/>
      <c r="C31" s="7"/>
      <c r="I31" s="7"/>
      <c r="J31" s="30"/>
      <c r="K31" s="30"/>
      <c r="L31" s="30"/>
    </row>
    <row r="32" spans="2:18" ht="12.75" customHeight="1" x14ac:dyDescent="0.2">
      <c r="B32" s="7"/>
      <c r="C32" s="7"/>
      <c r="I32" s="7"/>
      <c r="J32" s="30"/>
      <c r="K32" s="30"/>
      <c r="L32" s="30"/>
    </row>
    <row r="33" spans="2:12" ht="12.75" customHeight="1" x14ac:dyDescent="0.2">
      <c r="B33" s="7"/>
      <c r="C33" s="7"/>
      <c r="I33" s="7"/>
      <c r="J33" s="30"/>
      <c r="K33" s="30"/>
      <c r="L33" s="30"/>
    </row>
    <row r="34" spans="2:12" ht="12.75" customHeight="1" x14ac:dyDescent="0.2">
      <c r="B34" s="5"/>
      <c r="C34" s="28"/>
      <c r="I34" s="7"/>
      <c r="J34" s="30"/>
      <c r="K34" s="30"/>
      <c r="L34" s="30"/>
    </row>
    <row r="35" spans="2:12" ht="12.75" customHeight="1" x14ac:dyDescent="0.2">
      <c r="B35" s="4"/>
      <c r="C35" s="7"/>
      <c r="I35" s="7"/>
      <c r="J35" s="30"/>
      <c r="K35" s="30"/>
      <c r="L35" s="30"/>
    </row>
    <row r="36" spans="2:12" ht="12.75" customHeight="1" x14ac:dyDescent="0.2">
      <c r="B36" s="28"/>
      <c r="C36" s="7"/>
      <c r="I36" s="7"/>
      <c r="J36" s="30"/>
      <c r="K36" s="30"/>
      <c r="L36" s="30"/>
    </row>
    <row r="37" spans="2:12" ht="12.75" customHeight="1" x14ac:dyDescent="0.2">
      <c r="B37" s="7"/>
      <c r="C37" s="5"/>
      <c r="I37" s="7"/>
      <c r="J37" s="30"/>
      <c r="K37" s="30"/>
      <c r="L37" s="30"/>
    </row>
    <row r="38" spans="2:12" ht="12.75" customHeight="1" x14ac:dyDescent="0.2">
      <c r="B38" s="7"/>
      <c r="C38" s="4"/>
      <c r="I38" s="7"/>
      <c r="J38" s="30"/>
      <c r="K38" s="30"/>
      <c r="L38" s="30"/>
    </row>
    <row r="39" spans="2:12" ht="12.75" customHeight="1" x14ac:dyDescent="0.2">
      <c r="B39" s="5"/>
      <c r="C39" s="28"/>
      <c r="I39" s="7"/>
      <c r="J39" s="30"/>
      <c r="K39" s="30"/>
      <c r="L39" s="30"/>
    </row>
    <row r="40" spans="2:12" ht="12.75" customHeight="1" x14ac:dyDescent="0.2">
      <c r="B40" s="5"/>
      <c r="C40" s="7"/>
      <c r="I40" s="7"/>
      <c r="J40" s="30"/>
      <c r="K40" s="30"/>
      <c r="L40" s="30"/>
    </row>
    <row r="41" spans="2:12" ht="12.75" customHeight="1" x14ac:dyDescent="0.2">
      <c r="B41" s="7"/>
      <c r="C41" s="7"/>
      <c r="I41" s="7"/>
      <c r="J41" s="30"/>
      <c r="K41" s="30"/>
      <c r="L41" s="30"/>
    </row>
    <row r="42" spans="2:12" ht="12.75" customHeight="1" x14ac:dyDescent="0.2">
      <c r="B42" s="7"/>
      <c r="C42" s="5"/>
      <c r="I42" s="7"/>
      <c r="J42" s="30"/>
      <c r="K42" s="30"/>
      <c r="L42" s="30"/>
    </row>
    <row r="43" spans="2:12" ht="12.75" customHeight="1" x14ac:dyDescent="0.2">
      <c r="B43" s="7"/>
      <c r="C43" s="5"/>
      <c r="I43" s="7"/>
      <c r="J43" s="30"/>
      <c r="K43" s="30"/>
      <c r="L43" s="30"/>
    </row>
    <row r="44" spans="2:12" ht="12.75" customHeight="1" x14ac:dyDescent="0.2">
      <c r="B44" s="7"/>
      <c r="C44" s="7"/>
      <c r="I44" s="7"/>
      <c r="J44" s="30"/>
      <c r="K44" s="30"/>
      <c r="L44" s="30"/>
    </row>
    <row r="45" spans="2:12" ht="12.75" customHeight="1" x14ac:dyDescent="0.2">
      <c r="C45" s="7"/>
      <c r="I45" s="7"/>
      <c r="J45" s="30"/>
      <c r="K45" s="30"/>
      <c r="L45" s="30"/>
    </row>
    <row r="46" spans="2:12" ht="12.75" customHeight="1" x14ac:dyDescent="0.2">
      <c r="C46" s="7"/>
      <c r="I46" s="7"/>
      <c r="J46" s="30"/>
      <c r="K46" s="30"/>
      <c r="L46" s="30"/>
    </row>
    <row r="47" spans="2:12" ht="12.75" customHeight="1" x14ac:dyDescent="0.2">
      <c r="C47" s="7"/>
      <c r="I47" s="7"/>
      <c r="J47" s="30"/>
      <c r="K47" s="30"/>
      <c r="L47" s="30"/>
    </row>
    <row r="48" spans="2:12" ht="12.75" customHeight="1" x14ac:dyDescent="0.2">
      <c r="C48" s="7"/>
      <c r="I48" s="7"/>
      <c r="J48" s="30"/>
      <c r="K48" s="30"/>
      <c r="L48" s="30"/>
    </row>
    <row r="49" spans="2:12" ht="12.75" customHeight="1" x14ac:dyDescent="0.2">
      <c r="C49" s="6"/>
      <c r="I49" s="13"/>
      <c r="J49" s="31"/>
      <c r="K49" s="31"/>
      <c r="L49" s="30"/>
    </row>
    <row r="50" spans="2:12" ht="12.75" customHeight="1" x14ac:dyDescent="0.2">
      <c r="C50" s="6"/>
      <c r="I50" s="7"/>
      <c r="J50" s="30"/>
      <c r="K50" s="30"/>
      <c r="L50" s="30"/>
    </row>
    <row r="51" spans="2:12" ht="12.75" customHeight="1" x14ac:dyDescent="0.2">
      <c r="C51" s="5"/>
      <c r="I51" s="7"/>
      <c r="J51" s="30"/>
      <c r="K51" s="30"/>
      <c r="L51" s="30"/>
    </row>
    <row r="52" spans="2:12" ht="12.75" customHeight="1" x14ac:dyDescent="0.2">
      <c r="C52" s="5"/>
      <c r="I52" s="7"/>
      <c r="J52" s="30"/>
      <c r="K52" s="30"/>
      <c r="L52" s="30"/>
    </row>
    <row r="53" spans="2:12" ht="12.75" customHeight="1" x14ac:dyDescent="0.2">
      <c r="B53" s="7"/>
      <c r="C53" s="5"/>
      <c r="I53" s="7"/>
      <c r="J53" s="38"/>
      <c r="K53" s="38"/>
      <c r="L53" s="30"/>
    </row>
    <row r="54" spans="2:12" ht="12.75" customHeight="1" x14ac:dyDescent="0.2">
      <c r="B54" s="7"/>
      <c r="C54" s="5"/>
      <c r="I54" s="7"/>
      <c r="J54" s="30"/>
      <c r="K54" s="30"/>
      <c r="L54" s="30"/>
    </row>
    <row r="55" spans="2:12" ht="12.75" customHeight="1" x14ac:dyDescent="0.2">
      <c r="B55" s="6"/>
      <c r="C55" s="5"/>
      <c r="I55" s="7"/>
      <c r="J55" s="27"/>
      <c r="K55" s="27"/>
      <c r="L55" s="27"/>
    </row>
    <row r="56" spans="2:12" ht="12.75" customHeight="1" x14ac:dyDescent="0.2">
      <c r="B56" s="1"/>
      <c r="C56" s="5"/>
      <c r="J56" s="1"/>
      <c r="K56" s="1"/>
    </row>
    <row r="57" spans="2:12" ht="12.75" customHeight="1" x14ac:dyDescent="0.2">
      <c r="C57" s="7"/>
    </row>
    <row r="58" spans="2:12" ht="12.75" customHeight="1" x14ac:dyDescent="0.2">
      <c r="C58" s="5"/>
    </row>
  </sheetData>
  <phoneticPr fontId="2" type="noConversion"/>
  <pageMargins left="0.75" right="0.75" top="1" bottom="1" header="0.5" footer="0.5"/>
  <pageSetup paperSize="9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1"/>
  <sheetViews>
    <sheetView workbookViewId="0">
      <selection activeCell="G3" sqref="G3:P3"/>
    </sheetView>
  </sheetViews>
  <sheetFormatPr defaultColWidth="8.85546875" defaultRowHeight="12.75" customHeight="1" x14ac:dyDescent="0.2"/>
  <cols>
    <col min="2" max="2" width="22.85546875" customWidth="1"/>
    <col min="3" max="3" width="14.28515625" customWidth="1"/>
    <col min="6" max="6" width="10.7109375" customWidth="1"/>
    <col min="11" max="11" width="6.7109375" customWidth="1"/>
    <col min="12" max="12" width="12.28515625" customWidth="1"/>
  </cols>
  <sheetData>
    <row r="1" spans="1:26" s="29" customFormat="1" ht="12.75" customHeight="1" x14ac:dyDescent="0.2">
      <c r="B1" s="8"/>
      <c r="C1" s="8"/>
      <c r="D1" s="9"/>
      <c r="E1" s="9"/>
      <c r="F1" s="9"/>
      <c r="N1" s="8"/>
      <c r="O1" s="8"/>
      <c r="P1" s="8"/>
      <c r="Q1" s="8"/>
      <c r="R1" s="8"/>
      <c r="X1" s="9"/>
      <c r="Y1" s="9"/>
      <c r="Z1" s="9"/>
    </row>
    <row r="2" spans="1:26" s="29" customFormat="1" ht="12.75" customHeight="1" x14ac:dyDescent="0.2">
      <c r="B2" s="10"/>
      <c r="C2" s="10"/>
      <c r="D2" s="10"/>
      <c r="E2" s="10"/>
      <c r="F2" s="10"/>
      <c r="N2" s="8"/>
      <c r="O2" s="10"/>
      <c r="P2" s="10"/>
      <c r="Q2" s="10"/>
      <c r="R2" s="10"/>
      <c r="S2" s="10"/>
      <c r="T2" s="11"/>
      <c r="U2" s="8"/>
      <c r="V2" s="8"/>
      <c r="X2" s="10"/>
      <c r="Y2" s="10"/>
      <c r="Z2" s="10"/>
    </row>
    <row r="3" spans="1:26" s="29" customFormat="1" ht="12.75" customHeight="1" x14ac:dyDescent="0.2">
      <c r="A3" s="8" t="s">
        <v>41</v>
      </c>
      <c r="B3" s="8" t="s">
        <v>0</v>
      </c>
      <c r="C3" s="7"/>
      <c r="D3" s="8"/>
      <c r="E3" s="8" t="s">
        <v>43</v>
      </c>
      <c r="G3" s="29">
        <v>1</v>
      </c>
      <c r="H3" s="7">
        <v>2</v>
      </c>
      <c r="I3" s="29">
        <v>3</v>
      </c>
      <c r="J3" s="29">
        <v>4</v>
      </c>
      <c r="K3" s="7">
        <v>5</v>
      </c>
      <c r="L3" s="29">
        <v>6</v>
      </c>
      <c r="M3" s="29">
        <v>7</v>
      </c>
      <c r="N3" s="7">
        <v>8</v>
      </c>
      <c r="O3" s="29">
        <v>9</v>
      </c>
      <c r="P3" s="29">
        <v>10</v>
      </c>
      <c r="R3" s="15" t="s">
        <v>36</v>
      </c>
      <c r="S3" s="15" t="s">
        <v>46</v>
      </c>
      <c r="T3" s="15" t="s">
        <v>37</v>
      </c>
      <c r="U3" s="7"/>
      <c r="X3" s="15"/>
      <c r="Y3" s="15"/>
      <c r="Z3" s="15"/>
    </row>
    <row r="4" spans="1:26" s="29" customFormat="1" ht="12.75" customHeight="1" x14ac:dyDescent="0.2">
      <c r="A4" s="7"/>
      <c r="B4" s="7"/>
      <c r="C4" s="7"/>
      <c r="D4" s="8"/>
      <c r="H4" s="7"/>
      <c r="J4" s="7"/>
      <c r="M4" s="7"/>
      <c r="O4" s="7"/>
      <c r="R4" s="15"/>
      <c r="S4" s="15" t="s">
        <v>44</v>
      </c>
      <c r="T4"/>
      <c r="U4" s="7"/>
      <c r="X4" s="15"/>
      <c r="Y4" s="15"/>
      <c r="Z4"/>
    </row>
    <row r="5" spans="1:26" s="29" customFormat="1" ht="12.75" customHeight="1" x14ac:dyDescent="0.2">
      <c r="A5" s="29">
        <v>1</v>
      </c>
      <c r="B5" s="7" t="s">
        <v>5</v>
      </c>
      <c r="C5" s="7"/>
      <c r="E5" s="7">
        <v>1</v>
      </c>
      <c r="F5" s="7"/>
      <c r="G5" s="7">
        <v>0</v>
      </c>
      <c r="H5" s="7">
        <v>0</v>
      </c>
      <c r="I5" s="7">
        <v>1</v>
      </c>
      <c r="J5" s="7">
        <v>0</v>
      </c>
      <c r="K5" s="7">
        <v>0</v>
      </c>
      <c r="L5" s="7">
        <v>0</v>
      </c>
      <c r="M5" s="14">
        <v>1</v>
      </c>
      <c r="N5" s="14">
        <v>1</v>
      </c>
      <c r="O5" s="14">
        <v>0</v>
      </c>
      <c r="P5" s="14">
        <v>1</v>
      </c>
      <c r="Q5" s="7"/>
      <c r="R5" s="14">
        <f>IF(G5=1,1,0)</f>
        <v>0</v>
      </c>
      <c r="S5" s="14">
        <f t="shared" ref="S5:S11" si="0">SUM(G5:P5)-R5</f>
        <v>4</v>
      </c>
      <c r="T5" s="7">
        <f>IF(S5=0,1,0)</f>
        <v>0</v>
      </c>
      <c r="U5" s="14"/>
      <c r="V5" s="14"/>
      <c r="W5" s="7"/>
      <c r="X5" s="14"/>
      <c r="Y5" s="14"/>
      <c r="Z5" s="7"/>
    </row>
    <row r="6" spans="1:26" s="29" customFormat="1" ht="12.75" customHeight="1" x14ac:dyDescent="0.2">
      <c r="A6" s="29">
        <v>2</v>
      </c>
      <c r="B6" s="7" t="s">
        <v>6</v>
      </c>
      <c r="C6" s="7"/>
      <c r="E6" s="29">
        <v>2</v>
      </c>
      <c r="G6" s="29">
        <v>0</v>
      </c>
      <c r="H6" s="29">
        <v>0</v>
      </c>
      <c r="I6" s="29">
        <v>1</v>
      </c>
      <c r="J6" s="29">
        <v>0</v>
      </c>
      <c r="K6" s="29">
        <v>0</v>
      </c>
      <c r="L6" s="29">
        <v>0</v>
      </c>
      <c r="M6" s="14">
        <v>1</v>
      </c>
      <c r="N6" s="14">
        <v>1</v>
      </c>
      <c r="O6" s="14">
        <v>1</v>
      </c>
      <c r="P6" s="14">
        <v>1</v>
      </c>
      <c r="Q6" s="7"/>
      <c r="R6" s="14">
        <f>IF(H6=1,1,0)</f>
        <v>0</v>
      </c>
      <c r="S6" s="14">
        <f t="shared" si="0"/>
        <v>5</v>
      </c>
      <c r="T6" s="7">
        <f t="shared" ref="T6:T14" si="1">IF(S6=0,1,0)</f>
        <v>0</v>
      </c>
      <c r="U6" s="14"/>
      <c r="V6" s="14"/>
      <c r="W6" s="7"/>
      <c r="X6" s="14"/>
      <c r="Y6" s="14"/>
      <c r="Z6" s="7"/>
    </row>
    <row r="7" spans="1:26" s="29" customFormat="1" ht="12.75" customHeight="1" x14ac:dyDescent="0.2">
      <c r="A7" s="29">
        <v>3</v>
      </c>
      <c r="B7" s="7" t="s">
        <v>7</v>
      </c>
      <c r="C7" s="7"/>
      <c r="E7" s="7">
        <v>3</v>
      </c>
      <c r="F7" s="7"/>
      <c r="G7" s="29">
        <v>0</v>
      </c>
      <c r="H7" s="29">
        <v>0</v>
      </c>
      <c r="I7" s="29">
        <v>1</v>
      </c>
      <c r="J7" s="29">
        <v>0</v>
      </c>
      <c r="K7" s="29">
        <v>0</v>
      </c>
      <c r="L7" s="29">
        <v>0</v>
      </c>
      <c r="M7" s="14">
        <v>1</v>
      </c>
      <c r="N7" s="14">
        <v>1</v>
      </c>
      <c r="O7" s="14">
        <v>0</v>
      </c>
      <c r="P7" s="14">
        <v>1</v>
      </c>
      <c r="Q7" s="7"/>
      <c r="R7" s="14">
        <f>IF(I7=1,1,0)</f>
        <v>1</v>
      </c>
      <c r="S7" s="14">
        <f t="shared" si="0"/>
        <v>3</v>
      </c>
      <c r="T7" s="7">
        <f>IF(S7=0,1,0)</f>
        <v>0</v>
      </c>
      <c r="U7" s="14"/>
      <c r="V7" s="14"/>
      <c r="W7" s="7"/>
      <c r="X7" s="14"/>
      <c r="Y7" s="14"/>
      <c r="Z7" s="7"/>
    </row>
    <row r="8" spans="1:26" s="28" customFormat="1" ht="12.75" customHeight="1" x14ac:dyDescent="0.2">
      <c r="A8" s="29">
        <v>4</v>
      </c>
      <c r="B8" s="7" t="s">
        <v>13</v>
      </c>
      <c r="C8" s="7"/>
      <c r="E8" s="7">
        <v>4</v>
      </c>
      <c r="G8" s="28">
        <v>0</v>
      </c>
      <c r="H8" s="28">
        <v>0</v>
      </c>
      <c r="I8" s="28">
        <v>1</v>
      </c>
      <c r="J8" s="28">
        <v>0</v>
      </c>
      <c r="K8" s="28">
        <v>0</v>
      </c>
      <c r="L8" s="28">
        <v>0</v>
      </c>
      <c r="M8" s="14">
        <v>1</v>
      </c>
      <c r="N8" s="14">
        <v>1</v>
      </c>
      <c r="O8" s="14">
        <v>1</v>
      </c>
      <c r="P8" s="14">
        <v>1</v>
      </c>
      <c r="Q8" s="7"/>
      <c r="R8" s="14">
        <f>IF(J8=1,1,0)</f>
        <v>0</v>
      </c>
      <c r="S8" s="14">
        <f t="shared" si="0"/>
        <v>5</v>
      </c>
      <c r="T8" s="7">
        <f t="shared" si="1"/>
        <v>0</v>
      </c>
      <c r="U8" s="14"/>
      <c r="V8" s="14"/>
      <c r="W8" s="7"/>
      <c r="X8" s="14"/>
      <c r="Y8" s="14"/>
      <c r="Z8" s="7"/>
    </row>
    <row r="9" spans="1:26" s="28" customFormat="1" ht="12.75" customHeight="1" x14ac:dyDescent="0.2">
      <c r="A9" s="29">
        <v>5</v>
      </c>
      <c r="B9" t="s">
        <v>88</v>
      </c>
      <c r="C9" s="7"/>
      <c r="E9" s="29">
        <v>5</v>
      </c>
      <c r="F9" s="7"/>
      <c r="G9" s="28">
        <v>0</v>
      </c>
      <c r="H9" s="28">
        <v>0</v>
      </c>
      <c r="I9" s="28">
        <v>0</v>
      </c>
      <c r="J9" s="28">
        <v>0</v>
      </c>
      <c r="K9" s="28">
        <v>0</v>
      </c>
      <c r="L9" s="28">
        <v>0</v>
      </c>
      <c r="M9" s="14">
        <v>0</v>
      </c>
      <c r="N9" s="14">
        <v>0</v>
      </c>
      <c r="O9" s="14">
        <v>1</v>
      </c>
      <c r="P9" s="14">
        <v>1</v>
      </c>
      <c r="Q9" s="7"/>
      <c r="R9" s="14">
        <f>IF(K9=1,1,0)</f>
        <v>0</v>
      </c>
      <c r="S9" s="14">
        <f t="shared" si="0"/>
        <v>2</v>
      </c>
      <c r="T9" s="7">
        <f t="shared" si="1"/>
        <v>0</v>
      </c>
      <c r="U9" s="14"/>
      <c r="V9" s="14"/>
      <c r="W9" s="7"/>
      <c r="X9" s="14"/>
      <c r="Y9" s="14"/>
      <c r="Z9" s="7"/>
    </row>
    <row r="10" spans="1:26" s="7" customFormat="1" ht="12.75" customHeight="1" x14ac:dyDescent="0.2">
      <c r="A10" s="29">
        <v>6</v>
      </c>
      <c r="B10" s="2" t="s">
        <v>47</v>
      </c>
      <c r="E10" s="7">
        <v>6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14">
        <v>0</v>
      </c>
      <c r="N10" s="14">
        <v>0</v>
      </c>
      <c r="O10" s="14">
        <v>0</v>
      </c>
      <c r="P10" s="14">
        <v>0</v>
      </c>
      <c r="R10" s="14">
        <f>IF(L10=1,1,0)</f>
        <v>0</v>
      </c>
      <c r="S10" s="14">
        <f t="shared" si="0"/>
        <v>0</v>
      </c>
      <c r="T10" s="7">
        <f t="shared" si="1"/>
        <v>1</v>
      </c>
      <c r="U10" s="14"/>
      <c r="V10" s="14"/>
      <c r="X10" s="14"/>
      <c r="Y10" s="14"/>
    </row>
    <row r="11" spans="1:26" s="28" customFormat="1" ht="12.75" customHeight="1" x14ac:dyDescent="0.2">
      <c r="A11" s="29">
        <v>7</v>
      </c>
      <c r="B11" s="7" t="s">
        <v>23</v>
      </c>
      <c r="C11" s="7"/>
      <c r="E11" s="7">
        <v>7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14">
        <v>0</v>
      </c>
      <c r="N11" s="14">
        <v>0</v>
      </c>
      <c r="O11" s="14">
        <v>0</v>
      </c>
      <c r="P11" s="14">
        <v>0</v>
      </c>
      <c r="Q11" s="7"/>
      <c r="R11" s="14">
        <f>IF(M11=1,1,0)</f>
        <v>0</v>
      </c>
      <c r="S11" s="14">
        <f t="shared" si="0"/>
        <v>0</v>
      </c>
      <c r="T11" s="7">
        <f t="shared" si="1"/>
        <v>1</v>
      </c>
      <c r="U11" s="14"/>
      <c r="V11" s="14"/>
      <c r="W11" s="7"/>
      <c r="X11" s="14"/>
      <c r="Y11" s="14"/>
      <c r="Z11" s="7"/>
    </row>
    <row r="12" spans="1:26" s="28" customFormat="1" ht="12.75" customHeight="1" x14ac:dyDescent="0.2">
      <c r="A12" s="29">
        <v>8</v>
      </c>
      <c r="B12" s="7" t="s">
        <v>11</v>
      </c>
      <c r="C12" s="7"/>
      <c r="E12" s="29">
        <v>8</v>
      </c>
      <c r="G12" s="28">
        <v>0</v>
      </c>
      <c r="H12" s="28">
        <v>0</v>
      </c>
      <c r="I12" s="28">
        <v>0</v>
      </c>
      <c r="J12" s="28">
        <v>0</v>
      </c>
      <c r="K12" s="28">
        <v>0</v>
      </c>
      <c r="L12" s="28">
        <v>0</v>
      </c>
      <c r="M12" s="14">
        <v>0</v>
      </c>
      <c r="N12" s="14">
        <v>0</v>
      </c>
      <c r="O12" s="14">
        <v>0</v>
      </c>
      <c r="P12" s="14">
        <v>0</v>
      </c>
      <c r="Q12" s="7"/>
      <c r="R12" s="14">
        <f>IF(N12=1,1,0)</f>
        <v>0</v>
      </c>
      <c r="S12" s="14">
        <f t="shared" ref="S12:S14" si="2">SUM(G12:P12)-R12</f>
        <v>0</v>
      </c>
      <c r="T12" s="7">
        <f t="shared" si="1"/>
        <v>1</v>
      </c>
      <c r="U12" s="14"/>
      <c r="V12" s="14"/>
      <c r="W12" s="7"/>
      <c r="X12" s="14"/>
      <c r="Y12" s="14"/>
      <c r="Z12" s="7"/>
    </row>
    <row r="13" spans="1:26" s="28" customFormat="1" ht="12.75" customHeight="1" x14ac:dyDescent="0.2">
      <c r="A13" s="29">
        <v>9</v>
      </c>
      <c r="B13" s="28" t="s">
        <v>2</v>
      </c>
      <c r="E13" s="7">
        <v>9</v>
      </c>
      <c r="G13" s="28">
        <v>0</v>
      </c>
      <c r="H13" s="28">
        <v>0</v>
      </c>
      <c r="I13" s="28">
        <v>0</v>
      </c>
      <c r="J13" s="28">
        <v>0</v>
      </c>
      <c r="K13" s="28">
        <v>0</v>
      </c>
      <c r="L13" s="28">
        <v>0</v>
      </c>
      <c r="M13" s="24">
        <v>0</v>
      </c>
      <c r="N13" s="24">
        <v>0</v>
      </c>
      <c r="O13" s="24">
        <v>0</v>
      </c>
      <c r="P13" s="24">
        <v>1</v>
      </c>
      <c r="R13" s="14">
        <f>IF(O13=1,1,0)</f>
        <v>0</v>
      </c>
      <c r="S13" s="14">
        <f t="shared" si="2"/>
        <v>1</v>
      </c>
      <c r="T13" s="7">
        <f t="shared" si="1"/>
        <v>0</v>
      </c>
      <c r="U13" s="24"/>
      <c r="V13" s="24"/>
      <c r="X13" s="14"/>
      <c r="Y13" s="14"/>
      <c r="Z13" s="7"/>
    </row>
    <row r="14" spans="1:26" s="28" customFormat="1" ht="12.75" customHeight="1" x14ac:dyDescent="0.2">
      <c r="A14" s="29">
        <v>10</v>
      </c>
      <c r="B14" s="7" t="s">
        <v>9</v>
      </c>
      <c r="C14" s="7"/>
      <c r="E14" s="7">
        <v>10</v>
      </c>
      <c r="G14" s="28">
        <v>0</v>
      </c>
      <c r="H14" s="28">
        <v>0</v>
      </c>
      <c r="I14" s="28">
        <v>0</v>
      </c>
      <c r="J14" s="28">
        <v>0</v>
      </c>
      <c r="K14" s="28">
        <v>0</v>
      </c>
      <c r="L14" s="28">
        <v>0</v>
      </c>
      <c r="M14" s="14">
        <v>0</v>
      </c>
      <c r="N14" s="14">
        <v>0</v>
      </c>
      <c r="O14" s="14">
        <v>0</v>
      </c>
      <c r="P14" s="14">
        <v>1</v>
      </c>
      <c r="Q14" s="7"/>
      <c r="R14" s="14">
        <f>IF(P14=1,1,0)</f>
        <v>1</v>
      </c>
      <c r="S14" s="14">
        <f t="shared" si="2"/>
        <v>0</v>
      </c>
      <c r="T14" s="7">
        <f t="shared" si="1"/>
        <v>1</v>
      </c>
      <c r="U14" s="14"/>
      <c r="V14" s="14"/>
      <c r="W14" s="7"/>
      <c r="X14" s="14"/>
      <c r="Y14" s="14"/>
      <c r="Z14" s="7"/>
    </row>
    <row r="15" spans="1:26" ht="12.75" customHeight="1" x14ac:dyDescent="0.2">
      <c r="B15" s="7"/>
      <c r="C15" s="7"/>
      <c r="Q15" s="5"/>
      <c r="R15" s="7"/>
      <c r="S15" s="7"/>
      <c r="T15" s="7"/>
      <c r="W15" s="5"/>
      <c r="X15" s="7"/>
      <c r="Y15" s="7"/>
      <c r="Z15" s="7"/>
    </row>
    <row r="16" spans="1:26" ht="12.75" customHeight="1" x14ac:dyDescent="0.2">
      <c r="A16" s="5"/>
      <c r="B16" s="21"/>
      <c r="C16" s="21"/>
      <c r="F16" s="15" t="s">
        <v>45</v>
      </c>
      <c r="G16">
        <f>SUM(G5:G14)</f>
        <v>0</v>
      </c>
      <c r="H16">
        <f t="shared" ref="H16:P16" si="3">SUM(H5:H14)</f>
        <v>0</v>
      </c>
      <c r="I16">
        <f t="shared" si="3"/>
        <v>4</v>
      </c>
      <c r="J16">
        <f t="shared" si="3"/>
        <v>0</v>
      </c>
      <c r="K16">
        <f t="shared" si="3"/>
        <v>0</v>
      </c>
      <c r="L16">
        <f t="shared" si="3"/>
        <v>0</v>
      </c>
      <c r="M16">
        <f t="shared" si="3"/>
        <v>4</v>
      </c>
      <c r="N16">
        <f t="shared" si="3"/>
        <v>4</v>
      </c>
      <c r="O16">
        <f t="shared" si="3"/>
        <v>3</v>
      </c>
      <c r="P16">
        <f t="shared" si="3"/>
        <v>7</v>
      </c>
      <c r="Q16" s="5"/>
      <c r="R16" s="7"/>
      <c r="S16" s="7"/>
      <c r="T16" s="7"/>
      <c r="W16" s="5"/>
      <c r="X16" s="7"/>
      <c r="Y16" s="7"/>
      <c r="Z16" s="7"/>
    </row>
    <row r="17" spans="1:26" ht="12.75" customHeight="1" x14ac:dyDescent="0.2">
      <c r="A17" s="5"/>
      <c r="B17" s="15" t="s">
        <v>69</v>
      </c>
      <c r="C17" s="15"/>
      <c r="E17" s="7"/>
      <c r="J17" s="5"/>
      <c r="T17" s="14"/>
      <c r="U17" s="14"/>
      <c r="V17" s="14"/>
      <c r="W17" s="7"/>
    </row>
    <row r="18" spans="1:26" ht="12.75" customHeight="1" x14ac:dyDescent="0.2">
      <c r="B18" s="55" t="s">
        <v>24</v>
      </c>
      <c r="C18" s="59">
        <f>COUNTIF(G5:P14,1)</f>
        <v>22</v>
      </c>
      <c r="E18" s="7"/>
      <c r="F18" s="7"/>
      <c r="J18" s="7"/>
      <c r="K18" s="3"/>
      <c r="L18" s="3"/>
      <c r="M18" s="3"/>
      <c r="T18" s="14"/>
      <c r="U18" s="14"/>
      <c r="V18" s="14"/>
      <c r="X18" s="7"/>
      <c r="Y18" s="7"/>
      <c r="Z18" s="7"/>
    </row>
    <row r="19" spans="1:26" ht="12.75" customHeight="1" x14ac:dyDescent="0.2">
      <c r="B19" s="16" t="s">
        <v>25</v>
      </c>
      <c r="C19" s="58">
        <f>COUNT(A5:A14)</f>
        <v>10</v>
      </c>
      <c r="E19" s="7"/>
      <c r="F19" s="7"/>
      <c r="J19" s="7"/>
      <c r="K19" s="27"/>
      <c r="L19" s="27"/>
      <c r="M19" s="27"/>
      <c r="T19" s="14"/>
      <c r="U19" s="14"/>
      <c r="V19" s="14"/>
      <c r="X19" s="7"/>
      <c r="Y19" s="7"/>
      <c r="Z19" s="7"/>
    </row>
    <row r="20" spans="1:26" ht="12.75" customHeight="1" x14ac:dyDescent="0.2">
      <c r="B20" s="16" t="s">
        <v>26</v>
      </c>
      <c r="C20" s="56">
        <f>C18/(C19*(C19))</f>
        <v>0.22</v>
      </c>
      <c r="E20" s="7"/>
      <c r="F20" s="5"/>
      <c r="K20" s="3"/>
      <c r="L20" s="3"/>
      <c r="M20" s="3"/>
      <c r="T20" s="14"/>
      <c r="U20" s="14"/>
      <c r="V20" s="14"/>
      <c r="X20" s="5"/>
      <c r="Y20" s="5"/>
      <c r="Z20" s="5"/>
    </row>
    <row r="21" spans="1:26" ht="12.75" customHeight="1" x14ac:dyDescent="0.2">
      <c r="B21" s="17" t="s">
        <v>74</v>
      </c>
      <c r="C21" s="57">
        <f>C19*C20</f>
        <v>2.2000000000000002</v>
      </c>
      <c r="E21" s="7"/>
      <c r="F21" s="5"/>
      <c r="J21" s="7"/>
      <c r="K21" s="30"/>
      <c r="L21" s="30"/>
      <c r="M21" s="30"/>
      <c r="T21" s="14"/>
      <c r="U21" s="14"/>
      <c r="V21" s="14"/>
      <c r="X21" s="5"/>
      <c r="Y21" s="5"/>
      <c r="Z21" s="5"/>
    </row>
    <row r="22" spans="1:26" ht="12.75" customHeight="1" x14ac:dyDescent="0.2">
      <c r="B22" s="7"/>
      <c r="C22" s="7"/>
      <c r="E22" s="7"/>
      <c r="F22" s="7"/>
      <c r="J22" s="7"/>
      <c r="K22" s="30"/>
      <c r="L22" s="30"/>
      <c r="M22" s="30"/>
      <c r="T22" s="14"/>
      <c r="U22" s="14"/>
      <c r="V22" s="14"/>
      <c r="X22" s="7"/>
      <c r="Y22" s="7"/>
      <c r="Z22" s="7"/>
    </row>
    <row r="23" spans="1:26" ht="12.75" customHeight="1" x14ac:dyDescent="0.2">
      <c r="B23" s="60" t="s">
        <v>38</v>
      </c>
      <c r="C23" s="61">
        <f>COUNTIF(G16:P16,"=0")</f>
        <v>5</v>
      </c>
      <c r="D23" s="62">
        <f>C23/C$19</f>
        <v>0.5</v>
      </c>
      <c r="E23" s="7"/>
      <c r="F23" s="7"/>
      <c r="J23" s="7"/>
      <c r="K23" s="30"/>
      <c r="L23" s="30"/>
      <c r="M23" s="30"/>
      <c r="T23" s="14"/>
      <c r="U23" s="14"/>
      <c r="V23" s="14"/>
      <c r="X23" s="7"/>
      <c r="Y23" s="7"/>
      <c r="Z23" s="7"/>
    </row>
    <row r="24" spans="1:26" ht="12.75" customHeight="1" x14ac:dyDescent="0.2">
      <c r="B24" s="63" t="s">
        <v>39</v>
      </c>
      <c r="C24" s="64">
        <f>SUM(T5:T14)</f>
        <v>4</v>
      </c>
      <c r="D24" s="65">
        <f>C24/C$19</f>
        <v>0.4</v>
      </c>
      <c r="E24" s="7"/>
      <c r="F24" s="7"/>
      <c r="J24" s="7"/>
      <c r="K24" s="30"/>
      <c r="L24" s="30"/>
      <c r="M24" s="30"/>
      <c r="T24" s="14"/>
      <c r="U24" s="14"/>
      <c r="V24" s="14"/>
      <c r="X24" s="7"/>
      <c r="Y24" s="7"/>
      <c r="Z24" s="7"/>
    </row>
    <row r="25" spans="1:26" ht="12.75" customHeight="1" x14ac:dyDescent="0.2">
      <c r="B25" s="66" t="s">
        <v>40</v>
      </c>
      <c r="C25" s="67">
        <f>C19-SUM(C23:C24)</f>
        <v>1</v>
      </c>
      <c r="D25" s="68">
        <f>C25/C$19</f>
        <v>0.1</v>
      </c>
      <c r="E25" s="7"/>
      <c r="F25" s="7"/>
      <c r="J25" s="7"/>
      <c r="K25" s="30"/>
      <c r="L25" s="30"/>
      <c r="M25" s="30"/>
      <c r="T25" s="14"/>
      <c r="U25" s="14"/>
      <c r="V25" s="14"/>
      <c r="X25" s="7"/>
      <c r="Y25" s="7"/>
      <c r="Z25" s="7"/>
    </row>
    <row r="26" spans="1:26" ht="12.75" customHeight="1" x14ac:dyDescent="0.2">
      <c r="E26" s="7"/>
      <c r="F26" s="7"/>
      <c r="J26" s="7"/>
      <c r="K26" s="30"/>
      <c r="L26" s="30"/>
      <c r="M26" s="30"/>
      <c r="T26" s="14"/>
      <c r="U26" s="14"/>
      <c r="V26" s="14"/>
      <c r="X26" s="7"/>
      <c r="Y26" s="7"/>
      <c r="Z26" s="7"/>
    </row>
    <row r="27" spans="1:26" ht="12.75" customHeight="1" x14ac:dyDescent="0.2">
      <c r="B27" s="7"/>
      <c r="D27" s="28"/>
      <c r="E27" s="7"/>
      <c r="F27" s="7"/>
      <c r="J27" s="7"/>
      <c r="K27" s="30"/>
      <c r="L27" s="30"/>
      <c r="M27" s="30"/>
      <c r="T27" s="14"/>
      <c r="U27" s="14"/>
      <c r="V27" s="14"/>
      <c r="X27" s="7"/>
      <c r="Y27" s="7"/>
      <c r="Z27" s="7"/>
    </row>
    <row r="28" spans="1:26" ht="12.75" customHeight="1" x14ac:dyDescent="0.2">
      <c r="B28" s="7"/>
      <c r="D28" s="7"/>
      <c r="E28" s="7"/>
      <c r="J28" s="7"/>
      <c r="K28" s="30"/>
      <c r="L28" s="30"/>
      <c r="M28" s="30"/>
      <c r="T28" s="14"/>
      <c r="U28" s="14"/>
      <c r="V28" s="14"/>
    </row>
    <row r="29" spans="1:26" ht="12.75" customHeight="1" x14ac:dyDescent="0.2">
      <c r="B29" s="7"/>
      <c r="D29" s="28"/>
      <c r="E29" s="7"/>
      <c r="F29" s="7"/>
      <c r="J29" s="7"/>
      <c r="K29" s="30"/>
      <c r="L29" s="30"/>
      <c r="M29" s="30"/>
      <c r="T29" s="14"/>
      <c r="U29" s="14"/>
      <c r="V29" s="14"/>
      <c r="X29" s="7"/>
      <c r="Y29" s="7"/>
      <c r="Z29" s="7"/>
    </row>
    <row r="30" spans="1:26" ht="12.75" customHeight="1" x14ac:dyDescent="0.2">
      <c r="B30" s="7"/>
      <c r="D30" s="7"/>
      <c r="E30" s="7"/>
      <c r="F30" s="5"/>
      <c r="J30" s="7"/>
      <c r="K30" s="30"/>
      <c r="L30" s="30"/>
      <c r="M30" s="30"/>
      <c r="T30" s="14"/>
      <c r="U30" s="14"/>
      <c r="V30" s="14"/>
      <c r="X30" s="5"/>
      <c r="Y30" s="5"/>
      <c r="Z30" s="5"/>
    </row>
    <row r="31" spans="1:26" ht="12.75" customHeight="1" x14ac:dyDescent="0.2">
      <c r="B31" s="7"/>
      <c r="D31" s="7"/>
      <c r="E31" s="7"/>
      <c r="F31" s="6"/>
      <c r="J31" s="7"/>
      <c r="K31" s="30"/>
      <c r="L31" s="30"/>
      <c r="M31" s="30"/>
      <c r="T31" s="14"/>
      <c r="U31" s="14"/>
      <c r="V31" s="14"/>
      <c r="X31" s="6"/>
      <c r="Y31" s="6"/>
      <c r="Z31" s="6"/>
    </row>
    <row r="32" spans="1:26" ht="12.75" customHeight="1" x14ac:dyDescent="0.2">
      <c r="B32" s="7"/>
      <c r="D32" s="7"/>
      <c r="E32" s="7"/>
      <c r="F32" s="6"/>
      <c r="J32" s="7"/>
      <c r="K32" s="30"/>
      <c r="L32" s="30"/>
      <c r="M32" s="30"/>
      <c r="T32" s="14"/>
      <c r="U32" s="14"/>
      <c r="V32" s="14"/>
      <c r="X32" s="6"/>
      <c r="Y32" s="6"/>
      <c r="Z32" s="6"/>
    </row>
    <row r="33" spans="2:26" ht="12.75" customHeight="1" x14ac:dyDescent="0.2">
      <c r="B33" s="7"/>
      <c r="D33" s="13"/>
      <c r="E33" s="7"/>
      <c r="F33" s="7"/>
      <c r="J33" s="7"/>
      <c r="K33" s="30"/>
      <c r="L33" s="30"/>
      <c r="M33" s="30"/>
      <c r="T33" s="14"/>
      <c r="U33" s="14"/>
      <c r="V33" s="14"/>
      <c r="X33" s="7"/>
      <c r="Y33" s="7"/>
      <c r="Z33" s="7"/>
    </row>
    <row r="34" spans="2:26" ht="12.75" customHeight="1" x14ac:dyDescent="0.2">
      <c r="B34" s="7"/>
      <c r="D34" s="7"/>
      <c r="E34" s="28"/>
      <c r="F34" s="5"/>
      <c r="J34" s="7"/>
      <c r="K34" s="30"/>
      <c r="L34" s="30"/>
      <c r="M34" s="30"/>
      <c r="T34" s="14"/>
      <c r="U34" s="14"/>
      <c r="V34" s="14"/>
      <c r="X34" s="5"/>
      <c r="Y34" s="5"/>
      <c r="Z34" s="5"/>
    </row>
    <row r="35" spans="2:26" ht="12.75" customHeight="1" x14ac:dyDescent="0.2">
      <c r="B35" s="7"/>
      <c r="D35" s="7"/>
      <c r="E35" s="7"/>
      <c r="F35" s="5"/>
      <c r="J35" s="7"/>
      <c r="K35" s="30"/>
      <c r="L35" s="30"/>
      <c r="M35" s="30"/>
      <c r="T35" s="14"/>
      <c r="U35" s="14"/>
      <c r="V35" s="14"/>
      <c r="X35" s="5"/>
      <c r="Y35" s="5"/>
      <c r="Z35" s="5"/>
    </row>
    <row r="36" spans="2:26" ht="12.75" customHeight="1" x14ac:dyDescent="0.2">
      <c r="B36" s="7"/>
      <c r="D36" s="7"/>
      <c r="E36" s="7"/>
      <c r="F36" s="5"/>
      <c r="J36" s="7"/>
      <c r="K36" s="30"/>
      <c r="L36" s="30"/>
      <c r="M36" s="30"/>
      <c r="T36" s="14"/>
      <c r="U36" s="14"/>
      <c r="V36" s="14"/>
      <c r="X36" s="5"/>
      <c r="Y36" s="5"/>
      <c r="Z36" s="5"/>
    </row>
    <row r="37" spans="2:26" ht="12.75" customHeight="1" x14ac:dyDescent="0.2">
      <c r="B37" s="7"/>
      <c r="D37" s="7"/>
      <c r="E37" s="7"/>
      <c r="F37" s="5"/>
      <c r="J37" s="7"/>
      <c r="K37" s="30"/>
      <c r="L37" s="30"/>
      <c r="M37" s="30"/>
      <c r="S37" s="5"/>
      <c r="T37" s="14"/>
      <c r="U37" s="14"/>
      <c r="V37" s="14"/>
      <c r="X37" s="5"/>
      <c r="Y37" s="5"/>
      <c r="Z37" s="5"/>
    </row>
    <row r="38" spans="2:26" ht="12.75" customHeight="1" x14ac:dyDescent="0.2">
      <c r="B38" s="5"/>
      <c r="D38" s="7"/>
      <c r="E38" s="13"/>
      <c r="F38" s="5"/>
      <c r="J38" s="7"/>
      <c r="K38" s="30"/>
      <c r="L38" s="30"/>
      <c r="M38" s="30"/>
      <c r="S38" s="5"/>
      <c r="T38" s="14"/>
      <c r="U38" s="14"/>
      <c r="V38" s="14"/>
      <c r="X38" s="5"/>
      <c r="Y38" s="5"/>
      <c r="Z38" s="5"/>
    </row>
    <row r="39" spans="2:26" ht="12.75" customHeight="1" x14ac:dyDescent="0.2">
      <c r="B39" s="6"/>
      <c r="D39" s="7"/>
      <c r="E39" s="7"/>
      <c r="F39" s="5"/>
      <c r="J39" s="7"/>
      <c r="K39" s="30"/>
      <c r="L39" s="30"/>
      <c r="M39" s="30"/>
      <c r="S39" s="5"/>
      <c r="T39" s="14"/>
      <c r="U39" s="14"/>
      <c r="V39" s="14"/>
      <c r="X39" s="5"/>
      <c r="Y39" s="5"/>
      <c r="Z39" s="5"/>
    </row>
    <row r="40" spans="2:26" ht="12.75" customHeight="1" x14ac:dyDescent="0.2">
      <c r="B40" s="7"/>
      <c r="D40" s="7"/>
      <c r="E40" s="7"/>
      <c r="F40" s="5"/>
      <c r="J40" s="7"/>
      <c r="K40" s="30"/>
      <c r="L40" s="30"/>
      <c r="M40" s="30"/>
      <c r="S40" s="5"/>
      <c r="T40" s="14"/>
      <c r="U40" s="14"/>
      <c r="V40" s="14"/>
      <c r="X40" s="5"/>
      <c r="Y40" s="5"/>
      <c r="Z40" s="5"/>
    </row>
    <row r="41" spans="2:26" ht="12.75" customHeight="1" x14ac:dyDescent="0.2">
      <c r="B41" s="7"/>
      <c r="D41" s="7"/>
      <c r="E41" s="7"/>
      <c r="F41" s="7"/>
      <c r="J41" s="7"/>
      <c r="K41" s="30"/>
      <c r="L41" s="30"/>
      <c r="M41" s="30"/>
      <c r="S41" s="5"/>
      <c r="T41" s="14"/>
      <c r="U41" s="14"/>
      <c r="V41" s="14"/>
      <c r="X41" s="7"/>
      <c r="Y41" s="7"/>
      <c r="Z41" s="7"/>
    </row>
    <row r="42" spans="2:26" ht="12.75" customHeight="1" x14ac:dyDescent="0.2">
      <c r="B42" s="7"/>
      <c r="C42" s="7"/>
      <c r="D42" s="7"/>
      <c r="E42" s="7"/>
      <c r="J42" s="7"/>
      <c r="K42" s="30"/>
      <c r="L42" s="30"/>
      <c r="M42" s="30"/>
      <c r="T42" s="14"/>
      <c r="U42" s="14"/>
      <c r="V42" s="14"/>
    </row>
    <row r="43" spans="2:26" ht="12.75" customHeight="1" x14ac:dyDescent="0.2">
      <c r="B43" s="5"/>
      <c r="C43" s="7"/>
      <c r="D43" s="7"/>
      <c r="E43" s="7"/>
      <c r="J43" s="7"/>
      <c r="K43" s="30"/>
      <c r="L43" s="30"/>
      <c r="M43" s="30"/>
    </row>
    <row r="44" spans="2:26" ht="12.75" customHeight="1" x14ac:dyDescent="0.2">
      <c r="B44" s="5"/>
      <c r="C44" s="7"/>
      <c r="E44" s="7"/>
      <c r="J44" s="7"/>
      <c r="K44" s="30"/>
      <c r="L44" s="30"/>
      <c r="M44" s="30"/>
    </row>
    <row r="45" spans="2:26" ht="12.75" customHeight="1" x14ac:dyDescent="0.2">
      <c r="B45" s="7"/>
      <c r="E45" s="7"/>
      <c r="J45" s="7"/>
      <c r="K45" s="30"/>
      <c r="L45" s="30"/>
      <c r="M45" s="30"/>
    </row>
    <row r="46" spans="2:26" ht="12.75" customHeight="1" x14ac:dyDescent="0.2">
      <c r="B46" s="7"/>
      <c r="E46" s="7"/>
      <c r="J46" s="7"/>
      <c r="K46" s="30"/>
      <c r="L46" s="30"/>
      <c r="M46" s="30"/>
    </row>
    <row r="47" spans="2:26" ht="12.75" customHeight="1" x14ac:dyDescent="0.2">
      <c r="B47" s="7"/>
      <c r="C47" s="7"/>
      <c r="E47" s="7"/>
      <c r="J47" s="7"/>
      <c r="K47" s="39"/>
      <c r="L47" s="39"/>
      <c r="M47" s="30"/>
    </row>
    <row r="48" spans="2:26" ht="12.75" customHeight="1" x14ac:dyDescent="0.2">
      <c r="B48" s="7"/>
      <c r="C48" s="7"/>
      <c r="E48" s="7"/>
      <c r="J48" s="7"/>
      <c r="K48" s="30"/>
      <c r="L48" s="30"/>
      <c r="M48" s="30"/>
    </row>
    <row r="49" spans="2:13" ht="12.75" customHeight="1" x14ac:dyDescent="0.2">
      <c r="B49" s="7"/>
      <c r="C49" s="13"/>
      <c r="E49" s="7"/>
      <c r="J49" s="7"/>
      <c r="K49" s="30"/>
      <c r="L49" s="30"/>
      <c r="M49" s="30"/>
    </row>
    <row r="50" spans="2:13" ht="12.75" customHeight="1" x14ac:dyDescent="0.2">
      <c r="B50" s="7"/>
      <c r="C50" s="7"/>
      <c r="E50" s="7"/>
      <c r="J50" s="7"/>
      <c r="K50" s="30"/>
      <c r="L50" s="30"/>
      <c r="M50" s="30"/>
    </row>
    <row r="51" spans="2:13" ht="12.75" customHeight="1" x14ac:dyDescent="0.2">
      <c r="B51" s="7"/>
      <c r="C51" s="7"/>
      <c r="E51" s="7"/>
      <c r="J51" s="7"/>
      <c r="K51" s="30"/>
      <c r="L51" s="30"/>
      <c r="M51" s="30"/>
    </row>
    <row r="52" spans="2:13" ht="12.75" customHeight="1" x14ac:dyDescent="0.2">
      <c r="B52" s="7"/>
      <c r="C52" s="7"/>
      <c r="E52" s="7"/>
      <c r="J52" s="13"/>
      <c r="K52" s="30"/>
      <c r="L52" s="30"/>
      <c r="M52" s="30"/>
    </row>
    <row r="53" spans="2:13" ht="12.75" customHeight="1" x14ac:dyDescent="0.2">
      <c r="B53" s="6"/>
      <c r="C53" s="6"/>
      <c r="E53" s="7"/>
      <c r="J53" s="5"/>
      <c r="K53" s="40"/>
      <c r="L53" s="40"/>
      <c r="M53" s="27"/>
    </row>
    <row r="54" spans="2:13" ht="12.75" customHeight="1" x14ac:dyDescent="0.25">
      <c r="B54" s="6"/>
      <c r="C54" s="6"/>
      <c r="J54" s="12"/>
    </row>
    <row r="55" spans="2:13" ht="12.75" customHeight="1" x14ac:dyDescent="0.25">
      <c r="B55" s="5"/>
      <c r="C55" s="5"/>
      <c r="J55" s="12"/>
    </row>
    <row r="56" spans="2:13" ht="12.75" customHeight="1" x14ac:dyDescent="0.25">
      <c r="B56" s="5"/>
      <c r="C56" s="5"/>
      <c r="J56" s="12"/>
    </row>
    <row r="57" spans="2:13" ht="12.75" customHeight="1" x14ac:dyDescent="0.25">
      <c r="B57" s="5"/>
      <c r="C57" s="5"/>
      <c r="J57" s="12"/>
    </row>
    <row r="58" spans="2:13" ht="12.75" customHeight="1" x14ac:dyDescent="0.25">
      <c r="B58" s="5"/>
      <c r="C58" s="5"/>
      <c r="J58" s="12"/>
    </row>
    <row r="59" spans="2:13" ht="12.75" customHeight="1" x14ac:dyDescent="0.25">
      <c r="B59" s="5"/>
      <c r="C59" s="5"/>
      <c r="J59" s="12"/>
    </row>
    <row r="60" spans="2:13" ht="12.75" customHeight="1" x14ac:dyDescent="0.25">
      <c r="B60" s="5"/>
      <c r="C60" s="5"/>
      <c r="J60" s="12"/>
    </row>
    <row r="61" spans="2:13" ht="12.75" customHeight="1" x14ac:dyDescent="0.25">
      <c r="B61" s="7"/>
      <c r="C61" s="7"/>
      <c r="J61" s="12"/>
    </row>
  </sheetData>
  <phoneticPr fontId="2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2"/>
  <sheetViews>
    <sheetView workbookViewId="0">
      <selection activeCell="G3" sqref="G3:R3"/>
    </sheetView>
  </sheetViews>
  <sheetFormatPr defaultColWidth="8.85546875" defaultRowHeight="12.75" customHeight="1" x14ac:dyDescent="0.2"/>
  <cols>
    <col min="2" max="2" width="25.85546875" customWidth="1"/>
    <col min="6" max="6" width="11" customWidth="1"/>
    <col min="11" max="11" width="7.28515625" customWidth="1"/>
    <col min="12" max="12" width="12.140625" customWidth="1"/>
  </cols>
  <sheetData>
    <row r="1" spans="1:29" s="28" customFormat="1" ht="12.75" customHeight="1" x14ac:dyDescent="0.2">
      <c r="A1" s="29"/>
      <c r="B1" s="8"/>
      <c r="C1" s="8"/>
      <c r="D1" s="9"/>
      <c r="E1" s="9"/>
      <c r="F1" s="9"/>
      <c r="J1" s="29"/>
      <c r="K1" s="29"/>
      <c r="O1" s="25"/>
      <c r="P1" s="25"/>
      <c r="Q1" s="25"/>
      <c r="R1" s="25"/>
      <c r="S1" s="25"/>
      <c r="T1" s="25"/>
      <c r="Z1" s="9"/>
      <c r="AA1" s="9"/>
      <c r="AB1" s="9"/>
    </row>
    <row r="2" spans="1:29" s="28" customFormat="1" ht="12.75" customHeight="1" x14ac:dyDescent="0.2">
      <c r="A2" s="29"/>
      <c r="B2" s="10"/>
      <c r="C2" s="10"/>
      <c r="D2" s="10"/>
      <c r="E2" s="10"/>
      <c r="F2" s="10"/>
      <c r="J2" s="29"/>
      <c r="K2" s="29"/>
      <c r="O2" s="25"/>
      <c r="P2" s="25"/>
      <c r="Q2" s="25"/>
      <c r="R2" s="25"/>
      <c r="S2" s="25"/>
      <c r="T2" s="25"/>
      <c r="Z2" s="10"/>
      <c r="AA2" s="10"/>
      <c r="AB2" s="10"/>
    </row>
    <row r="3" spans="1:29" s="28" customFormat="1" ht="12.75" customHeight="1" x14ac:dyDescent="0.2">
      <c r="A3" s="8" t="s">
        <v>41</v>
      </c>
      <c r="B3" s="8" t="s">
        <v>0</v>
      </c>
      <c r="C3" s="7"/>
      <c r="D3" s="8"/>
      <c r="E3" s="8" t="s">
        <v>43</v>
      </c>
      <c r="G3" s="28">
        <v>1</v>
      </c>
      <c r="H3" s="7">
        <v>2</v>
      </c>
      <c r="I3" s="28">
        <v>3</v>
      </c>
      <c r="J3" s="7">
        <v>4</v>
      </c>
      <c r="K3" s="28">
        <v>5</v>
      </c>
      <c r="L3" s="7">
        <v>6</v>
      </c>
      <c r="M3" s="28">
        <v>7</v>
      </c>
      <c r="N3" s="7">
        <v>8</v>
      </c>
      <c r="O3" s="28">
        <v>9</v>
      </c>
      <c r="P3" s="7">
        <v>10</v>
      </c>
      <c r="Q3" s="28">
        <v>11</v>
      </c>
      <c r="R3" s="7">
        <v>12</v>
      </c>
      <c r="T3" s="15" t="s">
        <v>36</v>
      </c>
      <c r="U3" s="15" t="s">
        <v>46</v>
      </c>
      <c r="V3" s="15" t="s">
        <v>37</v>
      </c>
    </row>
    <row r="4" spans="1:29" s="28" customFormat="1" ht="12.75" customHeight="1" x14ac:dyDescent="0.2">
      <c r="A4" s="7"/>
      <c r="B4" s="7"/>
      <c r="C4" s="7"/>
      <c r="D4" s="8"/>
      <c r="E4" s="29"/>
      <c r="H4" s="7"/>
      <c r="J4" s="7"/>
      <c r="L4" s="7"/>
      <c r="N4" s="7"/>
      <c r="Q4" s="7"/>
      <c r="T4" s="15"/>
      <c r="U4" s="15" t="s">
        <v>44</v>
      </c>
      <c r="V4"/>
    </row>
    <row r="5" spans="1:29" s="28" customFormat="1" ht="12.75" customHeight="1" x14ac:dyDescent="0.2">
      <c r="A5" s="28">
        <v>1</v>
      </c>
      <c r="B5" s="13" t="s">
        <v>5</v>
      </c>
      <c r="E5" s="7">
        <v>1</v>
      </c>
      <c r="F5" s="7"/>
      <c r="G5" s="7">
        <v>0</v>
      </c>
      <c r="H5" s="7">
        <v>0</v>
      </c>
      <c r="I5" s="7">
        <v>1</v>
      </c>
      <c r="J5" s="7">
        <v>0</v>
      </c>
      <c r="K5" s="7">
        <v>0</v>
      </c>
      <c r="L5" s="7">
        <v>0</v>
      </c>
      <c r="M5" s="14">
        <v>1</v>
      </c>
      <c r="N5" s="14">
        <v>0</v>
      </c>
      <c r="O5" s="14">
        <v>1</v>
      </c>
      <c r="P5" s="14">
        <v>1</v>
      </c>
      <c r="Q5" s="14">
        <v>0</v>
      </c>
      <c r="R5" s="14">
        <v>1</v>
      </c>
      <c r="T5" s="14">
        <f>IF(G5=1,1,0)</f>
        <v>0</v>
      </c>
      <c r="U5" s="14">
        <f t="shared" ref="U5:U16" si="0">SUM(G5:R5)-T5</f>
        <v>5</v>
      </c>
      <c r="V5" s="7">
        <f>IF(U5=0,1,0)</f>
        <v>0</v>
      </c>
      <c r="AC5" s="7"/>
    </row>
    <row r="6" spans="1:29" s="28" customFormat="1" ht="12.75" customHeight="1" x14ac:dyDescent="0.2">
      <c r="A6" s="28">
        <v>2</v>
      </c>
      <c r="B6" s="13" t="s">
        <v>6</v>
      </c>
      <c r="E6" s="28">
        <v>2</v>
      </c>
      <c r="G6" s="28">
        <v>0</v>
      </c>
      <c r="H6" s="28">
        <v>0</v>
      </c>
      <c r="I6" s="28">
        <v>1</v>
      </c>
      <c r="J6" s="28">
        <v>0</v>
      </c>
      <c r="K6" s="28">
        <v>0</v>
      </c>
      <c r="L6" s="28">
        <v>0</v>
      </c>
      <c r="M6" s="14">
        <v>1</v>
      </c>
      <c r="N6" s="14">
        <v>1</v>
      </c>
      <c r="O6" s="14">
        <v>1</v>
      </c>
      <c r="P6" s="14">
        <v>1</v>
      </c>
      <c r="Q6" s="14">
        <v>1</v>
      </c>
      <c r="R6" s="14">
        <v>1</v>
      </c>
      <c r="T6" s="14">
        <f>IF(H6=1,1,0)</f>
        <v>0</v>
      </c>
      <c r="U6" s="14">
        <f t="shared" si="0"/>
        <v>7</v>
      </c>
      <c r="V6" s="7">
        <f t="shared" ref="V6:V16" si="1">IF(U6=0,1,0)</f>
        <v>0</v>
      </c>
    </row>
    <row r="7" spans="1:29" s="28" customFormat="1" ht="12.75" customHeight="1" x14ac:dyDescent="0.2">
      <c r="A7" s="28">
        <v>3</v>
      </c>
      <c r="B7" s="13" t="s">
        <v>7</v>
      </c>
      <c r="E7" s="7">
        <v>3</v>
      </c>
      <c r="F7" s="7"/>
      <c r="G7" s="7">
        <v>0</v>
      </c>
      <c r="H7" s="7">
        <v>0</v>
      </c>
      <c r="I7" s="28">
        <v>1</v>
      </c>
      <c r="J7" s="28">
        <v>0</v>
      </c>
      <c r="K7" s="28">
        <v>0</v>
      </c>
      <c r="L7" s="28">
        <v>0</v>
      </c>
      <c r="M7" s="14">
        <v>1</v>
      </c>
      <c r="N7" s="14">
        <v>0</v>
      </c>
      <c r="O7" s="14">
        <v>1</v>
      </c>
      <c r="P7" s="14">
        <v>1</v>
      </c>
      <c r="Q7" s="14">
        <v>0</v>
      </c>
      <c r="R7" s="14">
        <v>1</v>
      </c>
      <c r="T7" s="14">
        <f>IF(I7=1,1,0)</f>
        <v>1</v>
      </c>
      <c r="U7" s="14">
        <f t="shared" si="0"/>
        <v>4</v>
      </c>
      <c r="V7" s="7">
        <f t="shared" si="1"/>
        <v>0</v>
      </c>
    </row>
    <row r="8" spans="1:29" s="28" customFormat="1" ht="12.75" customHeight="1" x14ac:dyDescent="0.2">
      <c r="A8" s="28">
        <v>4</v>
      </c>
      <c r="B8" s="13" t="s">
        <v>13</v>
      </c>
      <c r="E8" s="7">
        <v>4</v>
      </c>
      <c r="F8" s="7"/>
      <c r="G8" s="28">
        <v>0</v>
      </c>
      <c r="H8" s="28">
        <v>0</v>
      </c>
      <c r="I8" s="28">
        <v>1</v>
      </c>
      <c r="J8" s="28">
        <v>0</v>
      </c>
      <c r="K8" s="28">
        <v>0</v>
      </c>
      <c r="L8" s="28">
        <v>0</v>
      </c>
      <c r="M8" s="14">
        <v>1</v>
      </c>
      <c r="N8" s="14">
        <v>1</v>
      </c>
      <c r="O8" s="14">
        <v>1</v>
      </c>
      <c r="P8" s="14">
        <v>1</v>
      </c>
      <c r="Q8" s="14">
        <v>1</v>
      </c>
      <c r="R8" s="14">
        <v>1</v>
      </c>
      <c r="T8" s="14">
        <f>IF(J8=1,1,0)</f>
        <v>0</v>
      </c>
      <c r="U8" s="14">
        <f t="shared" si="0"/>
        <v>7</v>
      </c>
      <c r="V8" s="7">
        <f t="shared" si="1"/>
        <v>0</v>
      </c>
      <c r="AC8" s="7"/>
    </row>
    <row r="9" spans="1:29" s="28" customFormat="1" ht="12.75" customHeight="1" x14ac:dyDescent="0.2">
      <c r="A9" s="28">
        <v>5</v>
      </c>
      <c r="B9" t="s">
        <v>87</v>
      </c>
      <c r="C9" s="54"/>
      <c r="D9" s="54"/>
      <c r="E9" s="28">
        <v>5</v>
      </c>
      <c r="G9" s="7">
        <v>0</v>
      </c>
      <c r="H9" s="7">
        <v>0</v>
      </c>
      <c r="I9" s="28">
        <v>0</v>
      </c>
      <c r="J9" s="28">
        <v>0</v>
      </c>
      <c r="K9" s="28">
        <v>0</v>
      </c>
      <c r="L9" s="28">
        <v>0</v>
      </c>
      <c r="M9" s="14">
        <v>0</v>
      </c>
      <c r="N9" s="14">
        <v>0</v>
      </c>
      <c r="O9" s="14">
        <v>0</v>
      </c>
      <c r="P9" s="14">
        <v>0</v>
      </c>
      <c r="Q9" s="14">
        <v>1</v>
      </c>
      <c r="R9" s="14">
        <v>1</v>
      </c>
      <c r="T9" s="53">
        <f>IF(K9=1,1,0)</f>
        <v>0</v>
      </c>
      <c r="U9" s="53">
        <f t="shared" si="0"/>
        <v>2</v>
      </c>
      <c r="V9" s="54">
        <f t="shared" si="1"/>
        <v>0</v>
      </c>
    </row>
    <row r="10" spans="1:29" s="7" customFormat="1" ht="12.75" customHeight="1" x14ac:dyDescent="0.2">
      <c r="A10" s="28">
        <v>6</v>
      </c>
      <c r="B10" s="2" t="s">
        <v>47</v>
      </c>
      <c r="E10" s="7">
        <v>6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14">
        <v>0</v>
      </c>
      <c r="N10" s="14">
        <v>0</v>
      </c>
      <c r="O10" s="14">
        <v>0</v>
      </c>
      <c r="P10" s="14">
        <v>0</v>
      </c>
      <c r="Q10" s="14">
        <v>0</v>
      </c>
      <c r="R10" s="14">
        <v>0</v>
      </c>
      <c r="T10" s="14">
        <f>IF(L10=1,1,0)</f>
        <v>0</v>
      </c>
      <c r="U10" s="14">
        <f t="shared" si="0"/>
        <v>0</v>
      </c>
      <c r="V10" s="7">
        <f t="shared" si="1"/>
        <v>1</v>
      </c>
    </row>
    <row r="11" spans="1:29" s="28" customFormat="1" ht="12.75" customHeight="1" x14ac:dyDescent="0.2">
      <c r="A11" s="28">
        <v>7</v>
      </c>
      <c r="B11" s="13" t="s">
        <v>8</v>
      </c>
      <c r="E11" s="7">
        <v>7</v>
      </c>
      <c r="G11" s="7">
        <v>0</v>
      </c>
      <c r="H11" s="7">
        <v>0</v>
      </c>
      <c r="I11" s="28">
        <v>0</v>
      </c>
      <c r="J11" s="28">
        <v>0</v>
      </c>
      <c r="K11" s="28">
        <v>0</v>
      </c>
      <c r="L11" s="28">
        <v>0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14">
        <v>0</v>
      </c>
      <c r="T11" s="14">
        <f>IF(M11=1,1,0)</f>
        <v>0</v>
      </c>
      <c r="U11" s="14">
        <f t="shared" si="0"/>
        <v>0</v>
      </c>
      <c r="V11" s="7">
        <f t="shared" si="1"/>
        <v>1</v>
      </c>
    </row>
    <row r="12" spans="1:29" s="28" customFormat="1" ht="14.25" customHeight="1" x14ac:dyDescent="0.2">
      <c r="A12" s="28">
        <v>8</v>
      </c>
      <c r="B12" s="13" t="s">
        <v>22</v>
      </c>
      <c r="E12" s="28">
        <v>8</v>
      </c>
      <c r="F12" s="7"/>
      <c r="G12" s="28">
        <v>0</v>
      </c>
      <c r="H12" s="28">
        <v>0</v>
      </c>
      <c r="I12" s="28">
        <v>0</v>
      </c>
      <c r="J12" s="28">
        <v>0</v>
      </c>
      <c r="K12" s="28">
        <v>0</v>
      </c>
      <c r="L12" s="28">
        <v>0</v>
      </c>
      <c r="M12" s="14">
        <v>0</v>
      </c>
      <c r="N12" s="14">
        <v>0</v>
      </c>
      <c r="O12" s="14">
        <v>0</v>
      </c>
      <c r="P12" s="14">
        <v>0</v>
      </c>
      <c r="Q12" s="14">
        <v>0</v>
      </c>
      <c r="R12" s="14">
        <v>0</v>
      </c>
      <c r="T12" s="14">
        <f>IF(N12=1,1,0)</f>
        <v>0</v>
      </c>
      <c r="U12" s="14">
        <f t="shared" si="0"/>
        <v>0</v>
      </c>
      <c r="V12" s="7">
        <f t="shared" si="1"/>
        <v>1</v>
      </c>
    </row>
    <row r="13" spans="1:29" s="28" customFormat="1" ht="12.75" customHeight="1" x14ac:dyDescent="0.2">
      <c r="A13" s="28">
        <v>9</v>
      </c>
      <c r="B13" s="13" t="s">
        <v>11</v>
      </c>
      <c r="E13" s="7">
        <v>9</v>
      </c>
      <c r="F13" s="7"/>
      <c r="G13" s="7">
        <v>0</v>
      </c>
      <c r="H13" s="7">
        <v>0</v>
      </c>
      <c r="I13" s="28">
        <v>0</v>
      </c>
      <c r="J13" s="28">
        <v>0</v>
      </c>
      <c r="K13" s="28">
        <v>0</v>
      </c>
      <c r="L13" s="28">
        <v>0</v>
      </c>
      <c r="M13" s="14">
        <v>0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  <c r="T13" s="14">
        <f>IF(O13=1,1,0)</f>
        <v>0</v>
      </c>
      <c r="U13" s="14">
        <f t="shared" si="0"/>
        <v>0</v>
      </c>
      <c r="V13" s="7">
        <f t="shared" si="1"/>
        <v>1</v>
      </c>
    </row>
    <row r="14" spans="1:29" s="28" customFormat="1" ht="12.75" customHeight="1" x14ac:dyDescent="0.2">
      <c r="A14" s="28">
        <v>10</v>
      </c>
      <c r="B14" s="13" t="s">
        <v>17</v>
      </c>
      <c r="E14" s="7">
        <v>10</v>
      </c>
      <c r="F14" s="7"/>
      <c r="G14" s="7">
        <v>0</v>
      </c>
      <c r="H14" s="7">
        <v>0</v>
      </c>
      <c r="I14" s="28">
        <v>0</v>
      </c>
      <c r="J14" s="28">
        <v>0</v>
      </c>
      <c r="K14" s="28">
        <v>0</v>
      </c>
      <c r="L14" s="28">
        <v>0</v>
      </c>
      <c r="M14" s="14">
        <v>0</v>
      </c>
      <c r="N14" s="14">
        <v>0</v>
      </c>
      <c r="O14" s="14">
        <v>0</v>
      </c>
      <c r="P14" s="14">
        <v>0</v>
      </c>
      <c r="Q14" s="14">
        <v>0</v>
      </c>
      <c r="R14" s="14">
        <v>1</v>
      </c>
      <c r="T14" s="14">
        <f>IF(P14=1,1,0)</f>
        <v>0</v>
      </c>
      <c r="U14" s="14">
        <f t="shared" si="0"/>
        <v>1</v>
      </c>
      <c r="V14" s="7">
        <f t="shared" si="1"/>
        <v>0</v>
      </c>
    </row>
    <row r="15" spans="1:29" s="28" customFormat="1" ht="12.75" customHeight="1" x14ac:dyDescent="0.2">
      <c r="A15" s="28">
        <v>11</v>
      </c>
      <c r="B15" s="13" t="s">
        <v>2</v>
      </c>
      <c r="E15" s="28">
        <v>11</v>
      </c>
      <c r="F15" s="7"/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8">
        <v>0</v>
      </c>
      <c r="M15" s="14">
        <v>0</v>
      </c>
      <c r="N15" s="14">
        <v>0</v>
      </c>
      <c r="O15" s="14">
        <v>0</v>
      </c>
      <c r="P15" s="14">
        <v>0</v>
      </c>
      <c r="Q15" s="14">
        <v>0</v>
      </c>
      <c r="R15" s="14">
        <v>1</v>
      </c>
      <c r="T15" s="14">
        <f>IF(Q15=1,1,0)</f>
        <v>0</v>
      </c>
      <c r="U15" s="14">
        <f t="shared" si="0"/>
        <v>1</v>
      </c>
      <c r="V15" s="7">
        <f t="shared" si="1"/>
        <v>0</v>
      </c>
    </row>
    <row r="16" spans="1:29" s="28" customFormat="1" ht="12.75" customHeight="1" x14ac:dyDescent="0.2">
      <c r="A16" s="28">
        <v>12</v>
      </c>
      <c r="B16" s="13" t="s">
        <v>9</v>
      </c>
      <c r="E16" s="7">
        <v>12</v>
      </c>
      <c r="G16" s="7">
        <v>0</v>
      </c>
      <c r="H16" s="7">
        <v>0</v>
      </c>
      <c r="I16" s="28">
        <v>0</v>
      </c>
      <c r="J16" s="28">
        <v>0</v>
      </c>
      <c r="K16" s="28">
        <v>0</v>
      </c>
      <c r="L16" s="28">
        <v>0</v>
      </c>
      <c r="M16" s="14">
        <v>0</v>
      </c>
      <c r="N16" s="14">
        <v>0</v>
      </c>
      <c r="O16" s="14">
        <v>0</v>
      </c>
      <c r="P16" s="14">
        <v>0</v>
      </c>
      <c r="Q16" s="14">
        <v>0</v>
      </c>
      <c r="R16" s="14">
        <v>1</v>
      </c>
      <c r="T16" s="14">
        <f>IF(R16=1,1,0)</f>
        <v>1</v>
      </c>
      <c r="U16" s="14">
        <f t="shared" si="0"/>
        <v>0</v>
      </c>
      <c r="V16" s="7">
        <f t="shared" si="1"/>
        <v>1</v>
      </c>
    </row>
    <row r="17" spans="2:28" s="29" customFormat="1" ht="12.75" customHeight="1" x14ac:dyDescent="0.25">
      <c r="G17" s="7"/>
      <c r="I17" s="12"/>
      <c r="S17" s="14"/>
    </row>
    <row r="18" spans="2:28" s="29" customFormat="1" ht="12.75" customHeight="1" x14ac:dyDescent="0.2">
      <c r="B18" s="11"/>
      <c r="C18" s="8"/>
      <c r="F18" s="15" t="s">
        <v>45</v>
      </c>
      <c r="G18" s="29">
        <f>SUM(G5:G16)</f>
        <v>0</v>
      </c>
      <c r="H18" s="29">
        <f t="shared" ref="H18:R18" si="2">SUM(H5:H16)</f>
        <v>0</v>
      </c>
      <c r="I18" s="29">
        <f t="shared" si="2"/>
        <v>4</v>
      </c>
      <c r="J18" s="29">
        <f t="shared" si="2"/>
        <v>0</v>
      </c>
      <c r="K18" s="29">
        <f t="shared" si="2"/>
        <v>0</v>
      </c>
      <c r="L18" s="29">
        <f t="shared" si="2"/>
        <v>0</v>
      </c>
      <c r="M18" s="29">
        <f t="shared" si="2"/>
        <v>4</v>
      </c>
      <c r="N18" s="29">
        <f t="shared" si="2"/>
        <v>2</v>
      </c>
      <c r="O18" s="29">
        <f t="shared" si="2"/>
        <v>4</v>
      </c>
      <c r="P18" s="29">
        <f t="shared" si="2"/>
        <v>4</v>
      </c>
      <c r="Q18" s="29">
        <f t="shared" si="2"/>
        <v>3</v>
      </c>
      <c r="R18" s="29">
        <f t="shared" si="2"/>
        <v>8</v>
      </c>
    </row>
    <row r="19" spans="2:28" s="29" customFormat="1" ht="12.75" customHeight="1" x14ac:dyDescent="0.2">
      <c r="B19" s="15" t="s">
        <v>69</v>
      </c>
      <c r="G19" s="7"/>
      <c r="H19" s="7"/>
      <c r="I19" s="7"/>
    </row>
    <row r="20" spans="2:28" s="29" customFormat="1" ht="12.75" customHeight="1" x14ac:dyDescent="0.2">
      <c r="B20" s="73" t="s">
        <v>24</v>
      </c>
      <c r="C20" s="59">
        <f>COUNTIF(G5:R16,1)</f>
        <v>29</v>
      </c>
      <c r="E20" s="13"/>
      <c r="M20" s="7"/>
      <c r="N20" s="21"/>
      <c r="O20" s="21"/>
    </row>
    <row r="21" spans="2:28" s="29" customFormat="1" ht="12.75" customHeight="1" x14ac:dyDescent="0.2">
      <c r="B21" s="49" t="s">
        <v>25</v>
      </c>
      <c r="C21" s="74">
        <f>COUNT(A5:A16)</f>
        <v>12</v>
      </c>
      <c r="E21" s="13"/>
      <c r="F21" s="13"/>
      <c r="J21" s="13"/>
      <c r="M21" s="13"/>
      <c r="N21" s="30"/>
      <c r="O21" s="30"/>
      <c r="Z21" s="13"/>
      <c r="AA21" s="13"/>
      <c r="AB21" s="13"/>
    </row>
    <row r="22" spans="2:28" s="29" customFormat="1" ht="12.75" customHeight="1" x14ac:dyDescent="0.2">
      <c r="B22" s="49" t="s">
        <v>26</v>
      </c>
      <c r="C22" s="75">
        <f>C20/(C21*(C21))</f>
        <v>0.2013888888888889</v>
      </c>
      <c r="D22" s="13"/>
      <c r="E22" s="13"/>
      <c r="F22" s="13"/>
      <c r="J22" s="13"/>
      <c r="N22" s="21"/>
      <c r="O22" s="21"/>
      <c r="Z22" s="13"/>
      <c r="AA22" s="13"/>
      <c r="AB22" s="13"/>
    </row>
    <row r="23" spans="2:28" s="29" customFormat="1" ht="12.75" customHeight="1" x14ac:dyDescent="0.2">
      <c r="B23" s="17" t="s">
        <v>74</v>
      </c>
      <c r="C23" s="76">
        <f>C21*C22</f>
        <v>2.416666666666667</v>
      </c>
      <c r="D23" s="13"/>
      <c r="E23" s="13"/>
      <c r="F23" s="13"/>
      <c r="J23" s="13"/>
      <c r="M23" s="7"/>
      <c r="N23" s="30"/>
      <c r="O23" s="30"/>
      <c r="Z23" s="13"/>
      <c r="AA23" s="13"/>
      <c r="AB23" s="13"/>
    </row>
    <row r="24" spans="2:28" s="29" customFormat="1" ht="12.75" customHeight="1" x14ac:dyDescent="0.2">
      <c r="D24" s="13"/>
      <c r="E24" s="13"/>
      <c r="F24" s="13"/>
      <c r="J24" s="13"/>
      <c r="M24" s="7"/>
      <c r="N24" s="30"/>
      <c r="O24" s="30"/>
      <c r="Z24" s="13"/>
      <c r="AA24" s="13"/>
      <c r="AB24" s="13"/>
    </row>
    <row r="25" spans="2:28" s="29" customFormat="1" ht="12.75" customHeight="1" x14ac:dyDescent="0.2">
      <c r="B25" s="60" t="s">
        <v>38</v>
      </c>
      <c r="C25" s="61">
        <f>COUNTIF(G18:R18,"=0")</f>
        <v>5</v>
      </c>
      <c r="D25" s="62">
        <f>C25/C$21</f>
        <v>0.41666666666666669</v>
      </c>
      <c r="E25" s="13"/>
      <c r="F25" s="13"/>
      <c r="J25" s="13"/>
      <c r="M25" s="13"/>
      <c r="N25" s="30"/>
      <c r="O25" s="30"/>
      <c r="Z25" s="13"/>
      <c r="AA25" s="13"/>
      <c r="AB25" s="13"/>
    </row>
    <row r="26" spans="2:28" s="29" customFormat="1" ht="12.75" customHeight="1" x14ac:dyDescent="0.2">
      <c r="B26" s="63" t="s">
        <v>39</v>
      </c>
      <c r="C26" s="64">
        <f>SUM(V5:V16)</f>
        <v>5</v>
      </c>
      <c r="D26" s="65">
        <f>C26/C$21</f>
        <v>0.41666666666666669</v>
      </c>
      <c r="E26" s="13"/>
      <c r="F26" s="13"/>
      <c r="J26" s="13"/>
      <c r="M26" s="13"/>
      <c r="N26" s="30"/>
      <c r="O26" s="30"/>
      <c r="Z26" s="13"/>
      <c r="AA26" s="13"/>
      <c r="AB26" s="13"/>
    </row>
    <row r="27" spans="2:28" s="29" customFormat="1" ht="12.75" customHeight="1" x14ac:dyDescent="0.2">
      <c r="B27" s="66" t="s">
        <v>40</v>
      </c>
      <c r="C27" s="67">
        <f>C21-SUM(C25:C26)</f>
        <v>2</v>
      </c>
      <c r="D27" s="68">
        <f>C27/C$21</f>
        <v>0.16666666666666666</v>
      </c>
      <c r="E27" s="13"/>
      <c r="F27" s="13"/>
      <c r="J27" s="13"/>
      <c r="M27" s="7"/>
      <c r="N27" s="30"/>
      <c r="O27" s="30"/>
      <c r="Z27" s="13"/>
      <c r="AA27" s="13"/>
      <c r="AB27" s="13"/>
    </row>
    <row r="28" spans="2:28" s="29" customFormat="1" ht="12.75" customHeight="1" x14ac:dyDescent="0.2">
      <c r="B28"/>
      <c r="C28"/>
      <c r="D28"/>
      <c r="E28" s="13"/>
      <c r="F28" s="13"/>
      <c r="J28" s="13"/>
      <c r="M28" s="7"/>
      <c r="N28" s="30"/>
      <c r="O28" s="30"/>
      <c r="Z28" s="13"/>
      <c r="AA28" s="13"/>
      <c r="AB28" s="13"/>
    </row>
    <row r="29" spans="2:28" ht="12.75" customHeight="1" x14ac:dyDescent="0.2">
      <c r="D29" s="13"/>
      <c r="E29" s="13"/>
      <c r="F29" s="13"/>
      <c r="J29" s="13"/>
      <c r="M29" s="7"/>
      <c r="N29" s="30"/>
      <c r="O29" s="30"/>
      <c r="Z29" s="13"/>
      <c r="AA29" s="13"/>
      <c r="AB29" s="13"/>
    </row>
    <row r="30" spans="2:28" ht="12.75" customHeight="1" x14ac:dyDescent="0.2">
      <c r="D30" s="13"/>
      <c r="E30" s="13"/>
      <c r="F30" s="13"/>
      <c r="J30" s="13"/>
      <c r="M30" s="7"/>
      <c r="N30" s="30"/>
      <c r="O30" s="30"/>
      <c r="Z30" s="13"/>
      <c r="AA30" s="13"/>
      <c r="AB30" s="13"/>
    </row>
    <row r="31" spans="2:28" ht="12.75" customHeight="1" x14ac:dyDescent="0.2">
      <c r="D31" s="13"/>
      <c r="E31" s="13"/>
      <c r="F31" s="13"/>
      <c r="J31" s="13"/>
      <c r="M31" s="7"/>
      <c r="N31" s="30"/>
      <c r="O31" s="30"/>
      <c r="Z31" s="13"/>
      <c r="AA31" s="13"/>
      <c r="AB31" s="13"/>
    </row>
    <row r="32" spans="2:28" ht="12.75" customHeight="1" x14ac:dyDescent="0.2">
      <c r="D32" s="13"/>
      <c r="E32" s="13"/>
      <c r="F32" s="13"/>
      <c r="J32" s="13"/>
      <c r="M32" s="7"/>
      <c r="N32" s="31"/>
      <c r="O32" s="31"/>
      <c r="Z32" s="13"/>
      <c r="AA32" s="13"/>
      <c r="AB32" s="13"/>
    </row>
    <row r="33" spans="4:28" ht="12.75" customHeight="1" x14ac:dyDescent="0.2">
      <c r="D33" s="13"/>
      <c r="E33" s="13"/>
      <c r="F33" s="13"/>
      <c r="J33" s="13"/>
      <c r="M33" s="13"/>
      <c r="N33" s="30"/>
      <c r="O33" s="30"/>
      <c r="Z33" s="13"/>
      <c r="AA33" s="13"/>
      <c r="AB33" s="13"/>
    </row>
    <row r="34" spans="4:28" ht="12.75" customHeight="1" x14ac:dyDescent="0.2">
      <c r="D34" s="13"/>
      <c r="E34" s="13"/>
      <c r="F34" s="13"/>
      <c r="J34" s="13"/>
      <c r="M34" s="7"/>
      <c r="N34" s="30"/>
      <c r="O34" s="30"/>
      <c r="Z34" s="13"/>
      <c r="AA34" s="13"/>
      <c r="AB34" s="13"/>
    </row>
    <row r="35" spans="4:28" ht="12.75" customHeight="1" x14ac:dyDescent="0.2">
      <c r="D35" s="13"/>
      <c r="E35" s="13"/>
      <c r="F35" s="13"/>
      <c r="J35" s="13"/>
      <c r="M35" s="7"/>
      <c r="N35" s="30"/>
      <c r="O35" s="30"/>
      <c r="Z35" s="13"/>
      <c r="AA35" s="13"/>
      <c r="AB35" s="13"/>
    </row>
    <row r="36" spans="4:28" ht="12.75" customHeight="1" x14ac:dyDescent="0.2">
      <c r="D36" s="13"/>
      <c r="E36" s="13"/>
      <c r="F36" s="13"/>
      <c r="J36" s="13"/>
      <c r="M36" s="7"/>
      <c r="N36" s="30"/>
      <c r="O36" s="30"/>
      <c r="Z36" s="13"/>
      <c r="AA36" s="13"/>
      <c r="AB36" s="13"/>
    </row>
    <row r="37" spans="4:28" ht="12.75" customHeight="1" x14ac:dyDescent="0.2">
      <c r="D37" s="13"/>
      <c r="E37" s="13"/>
      <c r="F37" s="13"/>
      <c r="J37" s="13"/>
      <c r="M37" s="7"/>
      <c r="N37" s="30"/>
      <c r="O37" s="30"/>
      <c r="Z37" s="13"/>
      <c r="AA37" s="13"/>
      <c r="AB37" s="13"/>
    </row>
    <row r="38" spans="4:28" ht="12.75" customHeight="1" x14ac:dyDescent="0.2">
      <c r="D38" s="13"/>
      <c r="E38" s="13"/>
      <c r="F38" s="13"/>
      <c r="J38" s="13"/>
      <c r="M38" s="7"/>
      <c r="N38" s="31"/>
      <c r="O38" s="30"/>
      <c r="Z38" s="13"/>
      <c r="AA38" s="13"/>
      <c r="AB38" s="13"/>
    </row>
    <row r="39" spans="4:28" ht="12.75" customHeight="1" x14ac:dyDescent="0.2">
      <c r="E39" s="13"/>
      <c r="F39" s="13"/>
      <c r="J39" s="13"/>
      <c r="M39" s="7"/>
      <c r="N39" s="30"/>
      <c r="O39" s="30"/>
      <c r="Z39" s="13"/>
      <c r="AA39" s="13"/>
      <c r="AB39" s="13"/>
    </row>
    <row r="40" spans="4:28" ht="12.75" customHeight="1" x14ac:dyDescent="0.2">
      <c r="E40" s="13"/>
      <c r="F40" s="13"/>
      <c r="J40" s="13"/>
      <c r="M40" s="7"/>
      <c r="N40" s="30"/>
      <c r="O40" s="30"/>
      <c r="Z40" s="13"/>
      <c r="AA40" s="13"/>
      <c r="AB40" s="13"/>
    </row>
    <row r="41" spans="4:28" ht="12.75" customHeight="1" x14ac:dyDescent="0.2">
      <c r="E41" s="13"/>
      <c r="F41" s="13"/>
      <c r="J41" s="13"/>
      <c r="M41" s="7"/>
      <c r="N41" s="30"/>
      <c r="O41" s="30"/>
      <c r="Z41" s="13"/>
      <c r="AA41" s="13"/>
      <c r="AB41" s="13"/>
    </row>
    <row r="42" spans="4:28" ht="12.75" customHeight="1" x14ac:dyDescent="0.2">
      <c r="E42" s="13"/>
      <c r="F42" s="13"/>
      <c r="J42" s="13"/>
      <c r="M42" s="13"/>
      <c r="N42" s="30"/>
      <c r="O42" s="30"/>
      <c r="Z42" s="13"/>
      <c r="AA42" s="13"/>
      <c r="AB42" s="13"/>
    </row>
    <row r="43" spans="4:28" ht="12.75" customHeight="1" x14ac:dyDescent="0.2">
      <c r="E43" s="13"/>
      <c r="F43" s="13"/>
      <c r="J43" s="13"/>
      <c r="M43" s="13"/>
      <c r="N43" s="30"/>
      <c r="O43" s="30"/>
      <c r="Z43" s="13"/>
      <c r="AA43" s="13"/>
      <c r="AB43" s="13"/>
    </row>
    <row r="44" spans="4:28" ht="12.75" customHeight="1" x14ac:dyDescent="0.2">
      <c r="E44" s="13"/>
      <c r="F44" s="13"/>
      <c r="J44" s="13"/>
      <c r="M44" s="7"/>
      <c r="N44" s="30"/>
      <c r="O44" s="30"/>
      <c r="Z44" s="13"/>
      <c r="AA44" s="13"/>
      <c r="AB44" s="13"/>
    </row>
    <row r="45" spans="4:28" ht="12.75" customHeight="1" x14ac:dyDescent="0.2">
      <c r="E45" s="13"/>
      <c r="F45" s="13"/>
      <c r="J45" s="13"/>
      <c r="M45" s="7"/>
      <c r="N45" s="30"/>
      <c r="O45" s="30"/>
      <c r="Z45" s="13"/>
      <c r="AA45" s="13"/>
      <c r="AB45" s="13"/>
    </row>
    <row r="46" spans="4:28" ht="12.75" customHeight="1" x14ac:dyDescent="0.2">
      <c r="E46" s="13"/>
      <c r="F46" s="13"/>
      <c r="J46" s="13"/>
      <c r="M46" s="7"/>
      <c r="N46" s="30"/>
      <c r="O46" s="30"/>
      <c r="Z46" s="13"/>
      <c r="AA46" s="13"/>
      <c r="AB46" s="13"/>
    </row>
    <row r="47" spans="4:28" ht="12.75" customHeight="1" x14ac:dyDescent="0.2">
      <c r="E47" s="13"/>
      <c r="F47" s="13"/>
      <c r="J47" s="13"/>
      <c r="M47" s="7"/>
      <c r="N47" s="30"/>
      <c r="O47" s="30"/>
      <c r="Z47" s="13"/>
      <c r="AA47" s="13"/>
      <c r="AB47" s="13"/>
    </row>
    <row r="48" spans="4:28" ht="12.75" customHeight="1" x14ac:dyDescent="0.2">
      <c r="E48" s="13"/>
      <c r="F48" s="13"/>
      <c r="J48" s="13"/>
      <c r="M48" s="7"/>
      <c r="N48" s="30"/>
      <c r="O48" s="30"/>
      <c r="Z48" s="13"/>
      <c r="AA48" s="13"/>
      <c r="AB48" s="13"/>
    </row>
    <row r="49" spans="5:28" ht="12.75" customHeight="1" x14ac:dyDescent="0.2">
      <c r="E49" s="13"/>
      <c r="F49" s="13"/>
      <c r="J49" s="13"/>
      <c r="M49" s="7"/>
      <c r="N49" s="30"/>
      <c r="O49" s="30"/>
      <c r="Z49" s="13"/>
      <c r="AA49" s="13"/>
      <c r="AB49" s="13"/>
    </row>
    <row r="50" spans="5:28" ht="12.75" customHeight="1" x14ac:dyDescent="0.2">
      <c r="E50" s="13"/>
      <c r="F50" s="13"/>
      <c r="J50" s="13"/>
      <c r="M50" s="7"/>
      <c r="N50" s="30"/>
      <c r="O50" s="30"/>
      <c r="Z50" s="13"/>
      <c r="AA50" s="13"/>
      <c r="AB50" s="13"/>
    </row>
    <row r="51" spans="5:28" ht="12.75" customHeight="1" x14ac:dyDescent="0.2">
      <c r="M51" s="7"/>
      <c r="N51" s="30"/>
      <c r="O51" s="30"/>
    </row>
    <row r="52" spans="5:28" ht="12.75" customHeight="1" x14ac:dyDescent="0.2">
      <c r="M52" s="7"/>
      <c r="N52" s="30"/>
      <c r="O52" s="30"/>
    </row>
    <row r="53" spans="5:28" ht="12.75" customHeight="1" x14ac:dyDescent="0.2">
      <c r="M53" s="7"/>
      <c r="N53" s="38"/>
      <c r="O53" s="30"/>
    </row>
    <row r="54" spans="5:28" ht="12.75" customHeight="1" x14ac:dyDescent="0.2">
      <c r="M54" s="13"/>
      <c r="N54" s="30"/>
      <c r="O54" s="30"/>
    </row>
    <row r="72" spans="13:14" ht="12.75" customHeight="1" x14ac:dyDescent="0.2">
      <c r="M72" s="1"/>
      <c r="N72" s="1"/>
    </row>
  </sheetData>
  <phoneticPr fontId="2" type="noConversion"/>
  <pageMargins left="0.75" right="0.75" top="1" bottom="1" header="0.5" footer="0.5"/>
  <pageSetup paperSize="9" orientation="portrait" horizontalDpi="300" verticalDpi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3"/>
  <sheetViews>
    <sheetView tabSelected="1" workbookViewId="0">
      <selection activeCell="G3" sqref="G3:P3"/>
    </sheetView>
  </sheetViews>
  <sheetFormatPr defaultColWidth="8.85546875" defaultRowHeight="12.75" x14ac:dyDescent="0.2"/>
  <cols>
    <col min="2" max="2" width="25.85546875" customWidth="1"/>
    <col min="6" max="6" width="11.42578125" customWidth="1"/>
    <col min="11" max="11" width="7.140625" customWidth="1"/>
    <col min="12" max="12" width="11.85546875" customWidth="1"/>
  </cols>
  <sheetData>
    <row r="1" spans="1:29" ht="12.75" customHeight="1" x14ac:dyDescent="0.2">
      <c r="O1" s="3"/>
      <c r="P1" s="3"/>
      <c r="Q1" s="3"/>
      <c r="R1" s="3"/>
      <c r="S1" s="3"/>
    </row>
    <row r="2" spans="1:29" ht="12.75" customHeight="1" x14ac:dyDescent="0.2">
      <c r="D2" s="15"/>
      <c r="O2" s="3"/>
      <c r="P2" s="3"/>
      <c r="Q2" s="3"/>
      <c r="R2" s="3"/>
      <c r="S2" s="3"/>
    </row>
    <row r="3" spans="1:29" ht="12.75" customHeight="1" x14ac:dyDescent="0.2">
      <c r="A3" s="15" t="s">
        <v>41</v>
      </c>
      <c r="B3" s="15" t="s">
        <v>0</v>
      </c>
      <c r="D3" s="15"/>
      <c r="E3" s="15" t="s">
        <v>43</v>
      </c>
      <c r="G3">
        <v>1</v>
      </c>
      <c r="H3" s="5">
        <v>2</v>
      </c>
      <c r="I3">
        <v>3</v>
      </c>
      <c r="J3" s="5">
        <v>4</v>
      </c>
      <c r="K3">
        <v>5</v>
      </c>
      <c r="L3" s="5">
        <v>6</v>
      </c>
      <c r="M3">
        <v>7</v>
      </c>
      <c r="N3" s="5">
        <v>8</v>
      </c>
      <c r="O3">
        <v>9</v>
      </c>
      <c r="P3" s="5">
        <v>10</v>
      </c>
      <c r="Q3" s="5"/>
      <c r="R3" s="15" t="s">
        <v>36</v>
      </c>
      <c r="S3" s="15" t="s">
        <v>42</v>
      </c>
      <c r="T3" s="15" t="s">
        <v>37</v>
      </c>
    </row>
    <row r="4" spans="1:29" ht="12.75" customHeight="1" x14ac:dyDescent="0.2">
      <c r="A4" s="5"/>
      <c r="B4" s="5"/>
      <c r="D4" s="15"/>
      <c r="H4" s="5"/>
      <c r="J4" s="5"/>
      <c r="L4" s="5"/>
      <c r="N4" s="5"/>
      <c r="O4" s="5"/>
      <c r="Q4" s="5"/>
      <c r="R4" s="15"/>
      <c r="S4" s="15" t="s">
        <v>44</v>
      </c>
    </row>
    <row r="5" spans="1:29" s="29" customFormat="1" ht="12.75" customHeight="1" x14ac:dyDescent="0.2">
      <c r="A5" s="29">
        <v>1</v>
      </c>
      <c r="B5" s="13" t="s">
        <v>5</v>
      </c>
      <c r="E5" s="7">
        <v>1</v>
      </c>
      <c r="F5" s="7"/>
      <c r="G5" s="7">
        <v>0</v>
      </c>
      <c r="H5" s="7">
        <v>0</v>
      </c>
      <c r="I5" s="7">
        <v>1</v>
      </c>
      <c r="J5" s="7">
        <v>0</v>
      </c>
      <c r="K5" s="7">
        <v>0</v>
      </c>
      <c r="L5" s="14">
        <v>1</v>
      </c>
      <c r="M5" s="14">
        <v>0</v>
      </c>
      <c r="N5" s="14">
        <v>1</v>
      </c>
      <c r="O5" s="14">
        <v>1</v>
      </c>
      <c r="P5" s="14">
        <v>0</v>
      </c>
      <c r="Q5" s="14"/>
      <c r="R5" s="14">
        <f>IF(G5=1,1,0)</f>
        <v>0</v>
      </c>
      <c r="S5" s="14">
        <f t="shared" ref="S5:S14" si="0">SUM(G5:P5)-R5</f>
        <v>4</v>
      </c>
      <c r="T5" s="7">
        <f>IF(S5=0,1,0)</f>
        <v>0</v>
      </c>
      <c r="AC5" s="7"/>
    </row>
    <row r="6" spans="1:29" s="29" customFormat="1" ht="12.75" customHeight="1" x14ac:dyDescent="0.2">
      <c r="A6" s="29">
        <v>2</v>
      </c>
      <c r="B6" s="13" t="s">
        <v>6</v>
      </c>
      <c r="E6" s="29">
        <v>2</v>
      </c>
      <c r="G6" s="29">
        <v>0</v>
      </c>
      <c r="H6" s="29">
        <v>0</v>
      </c>
      <c r="I6" s="29">
        <v>1</v>
      </c>
      <c r="J6" s="29">
        <v>0</v>
      </c>
      <c r="K6" s="29">
        <v>0</v>
      </c>
      <c r="L6" s="14">
        <v>1</v>
      </c>
      <c r="M6" s="14">
        <v>1</v>
      </c>
      <c r="N6" s="14">
        <v>1</v>
      </c>
      <c r="O6" s="14">
        <v>1</v>
      </c>
      <c r="P6" s="14">
        <v>1</v>
      </c>
      <c r="Q6" s="14"/>
      <c r="R6" s="14">
        <f>IF(H6=1,1,0)</f>
        <v>0</v>
      </c>
      <c r="S6" s="14">
        <f t="shared" si="0"/>
        <v>6</v>
      </c>
      <c r="T6" s="7">
        <f t="shared" ref="T6:T14" si="1">IF(S6=0,1,0)</f>
        <v>0</v>
      </c>
    </row>
    <row r="7" spans="1:29" s="29" customFormat="1" ht="12.75" customHeight="1" x14ac:dyDescent="0.2">
      <c r="A7" s="29">
        <v>3</v>
      </c>
      <c r="B7" s="13" t="s">
        <v>7</v>
      </c>
      <c r="E7" s="7">
        <v>3</v>
      </c>
      <c r="F7" s="7"/>
      <c r="G7" s="29">
        <v>0</v>
      </c>
      <c r="H7" s="29">
        <v>0</v>
      </c>
      <c r="I7" s="29">
        <v>1</v>
      </c>
      <c r="J7" s="29">
        <v>0</v>
      </c>
      <c r="K7" s="29">
        <v>0</v>
      </c>
      <c r="L7" s="14">
        <v>1</v>
      </c>
      <c r="M7" s="14">
        <v>0</v>
      </c>
      <c r="N7" s="14">
        <v>1</v>
      </c>
      <c r="O7" s="14">
        <v>1</v>
      </c>
      <c r="P7" s="14">
        <v>0</v>
      </c>
      <c r="Q7" s="14"/>
      <c r="R7" s="14">
        <f>IF(I7=1,1,0)</f>
        <v>1</v>
      </c>
      <c r="S7" s="14">
        <f t="shared" si="0"/>
        <v>3</v>
      </c>
      <c r="T7" s="7">
        <f t="shared" si="1"/>
        <v>0</v>
      </c>
    </row>
    <row r="8" spans="1:29" s="29" customFormat="1" ht="12.75" customHeight="1" x14ac:dyDescent="0.2">
      <c r="A8" s="29">
        <v>4</v>
      </c>
      <c r="B8" s="13" t="s">
        <v>13</v>
      </c>
      <c r="E8" s="7">
        <v>4</v>
      </c>
      <c r="G8" s="29">
        <v>0</v>
      </c>
      <c r="H8" s="29">
        <v>0</v>
      </c>
      <c r="I8" s="29">
        <v>1</v>
      </c>
      <c r="J8" s="29">
        <v>0</v>
      </c>
      <c r="K8" s="29">
        <v>0</v>
      </c>
      <c r="L8" s="14">
        <v>1</v>
      </c>
      <c r="M8" s="14">
        <v>1</v>
      </c>
      <c r="N8" s="14">
        <v>1</v>
      </c>
      <c r="O8" s="14">
        <v>1</v>
      </c>
      <c r="P8" s="14">
        <v>1</v>
      </c>
      <c r="Q8" s="14"/>
      <c r="R8" s="14">
        <f>IF(J8=1,1,0)</f>
        <v>0</v>
      </c>
      <c r="S8" s="14">
        <f t="shared" si="0"/>
        <v>6</v>
      </c>
      <c r="T8" s="7">
        <f t="shared" si="1"/>
        <v>0</v>
      </c>
      <c r="AC8" s="7"/>
    </row>
    <row r="9" spans="1:29" s="7" customFormat="1" ht="12.75" customHeight="1" x14ac:dyDescent="0.2">
      <c r="A9" s="29">
        <v>5</v>
      </c>
      <c r="B9" s="2" t="s">
        <v>47</v>
      </c>
      <c r="E9" s="29">
        <v>5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14">
        <v>0</v>
      </c>
      <c r="M9" s="14">
        <v>0</v>
      </c>
      <c r="N9" s="14">
        <v>0</v>
      </c>
      <c r="O9" s="14">
        <v>0</v>
      </c>
      <c r="P9" s="14">
        <v>0</v>
      </c>
      <c r="Q9" s="14"/>
      <c r="R9" s="14">
        <f>IF(K9=1,1,0)</f>
        <v>0</v>
      </c>
      <c r="S9" s="14">
        <f t="shared" si="0"/>
        <v>0</v>
      </c>
      <c r="T9" s="7">
        <f t="shared" si="1"/>
        <v>1</v>
      </c>
    </row>
    <row r="10" spans="1:29" s="28" customFormat="1" ht="12.75" customHeight="1" x14ac:dyDescent="0.2">
      <c r="A10" s="29">
        <v>6</v>
      </c>
      <c r="B10" s="13" t="s">
        <v>8</v>
      </c>
      <c r="E10" s="7">
        <v>6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14">
        <v>0</v>
      </c>
      <c r="M10" s="14">
        <v>0</v>
      </c>
      <c r="N10" s="14">
        <v>0</v>
      </c>
      <c r="O10" s="14">
        <v>0</v>
      </c>
      <c r="P10" s="14">
        <v>0</v>
      </c>
      <c r="Q10" s="14"/>
      <c r="R10" s="14">
        <f>IF(L10=1,1,0)</f>
        <v>0</v>
      </c>
      <c r="S10" s="14">
        <f t="shared" si="0"/>
        <v>0</v>
      </c>
      <c r="T10" s="7">
        <f t="shared" si="1"/>
        <v>1</v>
      </c>
    </row>
    <row r="11" spans="1:29" s="28" customFormat="1" ht="12.75" customHeight="1" x14ac:dyDescent="0.2">
      <c r="A11" s="29">
        <v>7</v>
      </c>
      <c r="B11" s="13" t="s">
        <v>22</v>
      </c>
      <c r="E11" s="7">
        <v>7</v>
      </c>
      <c r="F11" s="7"/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14">
        <v>0</v>
      </c>
      <c r="M11" s="14">
        <v>0</v>
      </c>
      <c r="N11" s="14">
        <v>0</v>
      </c>
      <c r="O11" s="14">
        <v>0</v>
      </c>
      <c r="P11" s="14">
        <v>0</v>
      </c>
      <c r="Q11" s="14"/>
      <c r="R11" s="14">
        <f>IF(M11=1,1,0)</f>
        <v>0</v>
      </c>
      <c r="S11" s="14">
        <f t="shared" si="0"/>
        <v>0</v>
      </c>
      <c r="T11" s="7">
        <f t="shared" si="1"/>
        <v>1</v>
      </c>
    </row>
    <row r="12" spans="1:29" s="28" customFormat="1" ht="12.75" customHeight="1" x14ac:dyDescent="0.2">
      <c r="A12" s="29">
        <v>8</v>
      </c>
      <c r="B12" s="13" t="s">
        <v>11</v>
      </c>
      <c r="E12" s="29">
        <v>8</v>
      </c>
      <c r="G12" s="28">
        <v>0</v>
      </c>
      <c r="H12" s="28">
        <v>0</v>
      </c>
      <c r="I12" s="28">
        <v>0</v>
      </c>
      <c r="J12" s="28">
        <v>0</v>
      </c>
      <c r="K12" s="28">
        <v>0</v>
      </c>
      <c r="L12" s="14">
        <v>0</v>
      </c>
      <c r="M12" s="14">
        <v>0</v>
      </c>
      <c r="N12" s="14">
        <v>0</v>
      </c>
      <c r="O12" s="14">
        <v>0</v>
      </c>
      <c r="P12" s="14">
        <v>0</v>
      </c>
      <c r="Q12" s="14"/>
      <c r="R12" s="14">
        <f>IF(N12=1,1,0)</f>
        <v>0</v>
      </c>
      <c r="S12" s="14">
        <f t="shared" si="0"/>
        <v>0</v>
      </c>
      <c r="T12" s="7">
        <f t="shared" si="1"/>
        <v>1</v>
      </c>
    </row>
    <row r="13" spans="1:29" s="28" customFormat="1" ht="12.75" customHeight="1" x14ac:dyDescent="0.2">
      <c r="A13" s="29">
        <v>9</v>
      </c>
      <c r="B13" s="28" t="s">
        <v>14</v>
      </c>
      <c r="E13" s="7">
        <v>9</v>
      </c>
      <c r="G13" s="28">
        <v>0</v>
      </c>
      <c r="H13" s="28">
        <v>0</v>
      </c>
      <c r="I13" s="28">
        <v>0</v>
      </c>
      <c r="J13" s="28">
        <v>0</v>
      </c>
      <c r="K13" s="28">
        <v>0</v>
      </c>
      <c r="L13" s="14">
        <v>0</v>
      </c>
      <c r="M13" s="14">
        <v>0</v>
      </c>
      <c r="N13" s="14">
        <v>0</v>
      </c>
      <c r="O13" s="14">
        <v>0</v>
      </c>
      <c r="P13" s="14">
        <v>0</v>
      </c>
      <c r="Q13" s="14"/>
      <c r="R13" s="14">
        <f>IF(O13=1,1,0)</f>
        <v>0</v>
      </c>
      <c r="S13" s="14">
        <f t="shared" si="0"/>
        <v>0</v>
      </c>
      <c r="T13" s="7">
        <f t="shared" si="1"/>
        <v>1</v>
      </c>
    </row>
    <row r="14" spans="1:29" s="28" customFormat="1" ht="12.75" customHeight="1" x14ac:dyDescent="0.2">
      <c r="A14" s="29">
        <v>10</v>
      </c>
      <c r="B14" s="13" t="s">
        <v>2</v>
      </c>
      <c r="E14" s="7">
        <v>10</v>
      </c>
      <c r="F14" s="7"/>
      <c r="G14" s="28">
        <v>0</v>
      </c>
      <c r="H14" s="28">
        <v>0</v>
      </c>
      <c r="I14" s="28">
        <v>0</v>
      </c>
      <c r="J14" s="28">
        <v>0</v>
      </c>
      <c r="K14" s="28">
        <v>0</v>
      </c>
      <c r="L14" s="14">
        <v>0</v>
      </c>
      <c r="M14" s="14">
        <v>0</v>
      </c>
      <c r="N14" s="14">
        <v>0</v>
      </c>
      <c r="O14" s="14">
        <v>0</v>
      </c>
      <c r="P14" s="14">
        <v>0</v>
      </c>
      <c r="Q14" s="14"/>
      <c r="R14" s="14">
        <f>IF(P14=1,1,0)</f>
        <v>0</v>
      </c>
      <c r="S14" s="14">
        <f t="shared" si="0"/>
        <v>0</v>
      </c>
      <c r="T14" s="7">
        <f t="shared" si="1"/>
        <v>1</v>
      </c>
    </row>
    <row r="15" spans="1:29" s="29" customFormat="1" ht="12.75" customHeight="1" x14ac:dyDescent="0.2">
      <c r="Q15" s="14"/>
      <c r="R15" s="14"/>
      <c r="S15" s="14"/>
      <c r="T15" s="7"/>
    </row>
    <row r="16" spans="1:29" ht="12.75" customHeight="1" x14ac:dyDescent="0.2">
      <c r="B16" s="11"/>
      <c r="C16" s="15"/>
      <c r="E16" s="5"/>
      <c r="F16" s="15" t="s">
        <v>45</v>
      </c>
      <c r="G16">
        <f>SUM(G5:G14)</f>
        <v>0</v>
      </c>
      <c r="H16">
        <f t="shared" ref="H16:P16" si="2">SUM(H5:H14)</f>
        <v>0</v>
      </c>
      <c r="I16">
        <f t="shared" si="2"/>
        <v>4</v>
      </c>
      <c r="J16">
        <f t="shared" si="2"/>
        <v>0</v>
      </c>
      <c r="K16">
        <f t="shared" si="2"/>
        <v>0</v>
      </c>
      <c r="L16">
        <f t="shared" si="2"/>
        <v>4</v>
      </c>
      <c r="M16">
        <f t="shared" si="2"/>
        <v>2</v>
      </c>
      <c r="N16">
        <f t="shared" si="2"/>
        <v>4</v>
      </c>
      <c r="O16">
        <f t="shared" si="2"/>
        <v>4</v>
      </c>
      <c r="P16">
        <f t="shared" si="2"/>
        <v>2</v>
      </c>
      <c r="Q16" s="14"/>
      <c r="R16" s="14"/>
      <c r="S16" s="14"/>
      <c r="T16" s="7"/>
    </row>
    <row r="17" spans="2:26" ht="12.75" customHeight="1" x14ac:dyDescent="0.25">
      <c r="B17" s="15" t="s">
        <v>69</v>
      </c>
      <c r="G17" s="7"/>
      <c r="I17" s="12"/>
      <c r="R17" s="14"/>
      <c r="S17" s="14"/>
      <c r="T17" s="7"/>
    </row>
    <row r="18" spans="2:26" x14ac:dyDescent="0.2">
      <c r="B18" s="73" t="s">
        <v>24</v>
      </c>
      <c r="C18" s="59">
        <f>COUNTIF(G5:P14,1)</f>
        <v>20</v>
      </c>
      <c r="E18" s="13"/>
      <c r="F18" s="13"/>
      <c r="J18" s="13"/>
      <c r="K18" s="13"/>
      <c r="L18" s="13"/>
      <c r="N18" s="13"/>
      <c r="O18" s="3"/>
      <c r="P18" s="3"/>
      <c r="X18" s="14"/>
      <c r="Y18" s="14"/>
      <c r="Z18" s="7"/>
    </row>
    <row r="19" spans="2:26" x14ac:dyDescent="0.2">
      <c r="B19" s="49" t="s">
        <v>25</v>
      </c>
      <c r="C19" s="74">
        <f>COUNT(A5:A14)</f>
        <v>10</v>
      </c>
      <c r="E19" s="13"/>
      <c r="F19" s="13"/>
      <c r="J19" s="13"/>
      <c r="K19" s="13"/>
      <c r="L19" s="13"/>
      <c r="N19" s="13"/>
      <c r="O19" s="20"/>
      <c r="P19" s="20"/>
      <c r="X19" s="14"/>
      <c r="Y19" s="14"/>
      <c r="Z19" s="7"/>
    </row>
    <row r="20" spans="2:26" x14ac:dyDescent="0.2">
      <c r="B20" s="49" t="s">
        <v>26</v>
      </c>
      <c r="C20" s="75">
        <f>C18/(C19*(C19))</f>
        <v>0.2</v>
      </c>
      <c r="E20" s="13"/>
      <c r="F20" s="13"/>
      <c r="J20" s="13"/>
      <c r="K20" s="13"/>
      <c r="L20" s="13"/>
      <c r="O20" s="3"/>
      <c r="P20" s="3"/>
      <c r="X20" s="13"/>
      <c r="Y20" s="13"/>
      <c r="Z20" s="13"/>
    </row>
    <row r="21" spans="2:26" x14ac:dyDescent="0.2">
      <c r="B21" s="17" t="s">
        <v>74</v>
      </c>
      <c r="C21" s="76">
        <f>C19*C20</f>
        <v>2</v>
      </c>
      <c r="E21" s="13"/>
      <c r="F21" s="13"/>
      <c r="J21" s="13"/>
      <c r="K21" s="13"/>
      <c r="L21" s="13"/>
      <c r="N21" s="13"/>
      <c r="O21" s="41"/>
      <c r="P21" s="41"/>
      <c r="X21" s="13"/>
      <c r="Y21" s="13"/>
      <c r="Z21" s="13"/>
    </row>
    <row r="22" spans="2:26" x14ac:dyDescent="0.2">
      <c r="C22" s="13"/>
      <c r="E22" s="2"/>
      <c r="F22" s="13"/>
      <c r="J22" s="13"/>
      <c r="K22" s="13"/>
      <c r="L22" s="13"/>
      <c r="N22" s="13"/>
      <c r="O22" s="31"/>
      <c r="P22" s="31"/>
      <c r="X22" s="13"/>
      <c r="Y22" s="13"/>
      <c r="Z22" s="13"/>
    </row>
    <row r="23" spans="2:26" x14ac:dyDescent="0.2">
      <c r="B23" s="60" t="s">
        <v>38</v>
      </c>
      <c r="C23" s="61">
        <f>COUNTIF(G16:P16,"=0")</f>
        <v>4</v>
      </c>
      <c r="D23" s="69">
        <f>C23/C$19</f>
        <v>0.4</v>
      </c>
      <c r="E23" s="13"/>
      <c r="F23" s="13"/>
      <c r="J23" s="13"/>
      <c r="K23" s="13"/>
      <c r="L23" s="13"/>
      <c r="N23" s="13"/>
      <c r="O23" s="32"/>
      <c r="P23" s="42"/>
      <c r="X23" s="13"/>
      <c r="Y23" s="13"/>
      <c r="Z23" s="13"/>
    </row>
    <row r="24" spans="2:26" x14ac:dyDescent="0.2">
      <c r="B24" s="63" t="s">
        <v>39</v>
      </c>
      <c r="C24" s="64">
        <f>SUM(T5:T14)</f>
        <v>6</v>
      </c>
      <c r="D24" s="70">
        <f>C24/C$19</f>
        <v>0.6</v>
      </c>
      <c r="E24" s="5"/>
      <c r="F24" s="13"/>
      <c r="J24" s="13"/>
      <c r="K24" s="13"/>
      <c r="L24" s="13"/>
      <c r="N24" s="13"/>
      <c r="O24" s="32"/>
      <c r="P24" s="31"/>
      <c r="X24" s="13"/>
      <c r="Y24" s="13"/>
      <c r="Z24" s="13"/>
    </row>
    <row r="25" spans="2:26" x14ac:dyDescent="0.2">
      <c r="B25" s="66" t="s">
        <v>40</v>
      </c>
      <c r="C25" s="67">
        <f>C19-SUM(C23:C24)</f>
        <v>0</v>
      </c>
      <c r="D25" s="71">
        <f>C25/C$19</f>
        <v>0</v>
      </c>
      <c r="E25" s="13"/>
      <c r="F25" s="13"/>
      <c r="J25" s="13"/>
      <c r="K25" s="13"/>
      <c r="L25" s="13"/>
      <c r="N25" s="13"/>
      <c r="O25" s="31"/>
      <c r="P25" s="31"/>
      <c r="X25" s="13"/>
      <c r="Y25" s="13"/>
      <c r="Z25" s="13"/>
    </row>
    <row r="26" spans="2:26" x14ac:dyDescent="0.2">
      <c r="E26" s="13"/>
      <c r="F26" s="2"/>
      <c r="J26" s="2"/>
      <c r="K26" s="13"/>
      <c r="L26" s="13"/>
      <c r="N26" s="13"/>
      <c r="O26" s="31"/>
      <c r="P26" s="31"/>
      <c r="X26" s="2"/>
      <c r="Y26" s="2"/>
      <c r="Z26" s="2"/>
    </row>
    <row r="27" spans="2:26" x14ac:dyDescent="0.2">
      <c r="E27" s="13"/>
      <c r="F27" s="13"/>
      <c r="J27" s="13"/>
      <c r="K27" s="13"/>
      <c r="L27" s="13"/>
      <c r="M27" s="13"/>
      <c r="N27" s="13"/>
      <c r="O27" s="32"/>
      <c r="P27" s="31"/>
      <c r="X27" s="13"/>
      <c r="Y27" s="13"/>
      <c r="Z27" s="13"/>
    </row>
    <row r="28" spans="2:26" x14ac:dyDescent="0.2">
      <c r="E28" s="13"/>
      <c r="F28" s="5"/>
      <c r="J28" s="5"/>
      <c r="K28" s="13"/>
      <c r="L28" s="13"/>
      <c r="N28" s="13"/>
      <c r="O28" s="31"/>
      <c r="P28" s="31"/>
      <c r="X28" s="5"/>
      <c r="Y28" s="5"/>
      <c r="Z28" s="5"/>
    </row>
    <row r="29" spans="2:26" x14ac:dyDescent="0.2">
      <c r="E29" s="13"/>
      <c r="F29" s="13"/>
      <c r="J29" s="13"/>
      <c r="K29" s="2"/>
      <c r="L29" s="2"/>
      <c r="N29" s="13"/>
      <c r="O29" s="32"/>
      <c r="P29" s="31"/>
      <c r="X29" s="13"/>
      <c r="Y29" s="13"/>
      <c r="Z29" s="13"/>
    </row>
    <row r="30" spans="2:26" x14ac:dyDescent="0.2">
      <c r="E30" s="2"/>
      <c r="F30" s="5"/>
      <c r="J30" s="5"/>
      <c r="K30" s="13"/>
      <c r="L30" s="13"/>
      <c r="N30" s="13"/>
      <c r="O30" s="32"/>
      <c r="P30" s="31"/>
      <c r="X30" s="5"/>
      <c r="Y30" s="5"/>
      <c r="Z30" s="5"/>
    </row>
    <row r="31" spans="2:26" x14ac:dyDescent="0.2">
      <c r="E31" s="13"/>
      <c r="F31" s="13"/>
      <c r="J31" s="13"/>
      <c r="K31" s="5"/>
      <c r="L31" s="5"/>
      <c r="N31" s="13"/>
      <c r="O31" s="32"/>
      <c r="P31" s="31"/>
      <c r="X31" s="13"/>
      <c r="Y31" s="13"/>
      <c r="Z31" s="13"/>
    </row>
    <row r="32" spans="2:26" x14ac:dyDescent="0.2">
      <c r="E32" s="13"/>
      <c r="F32" s="13"/>
      <c r="J32" s="13"/>
      <c r="K32" s="13"/>
      <c r="L32" s="13"/>
      <c r="N32" s="13"/>
      <c r="O32" s="31"/>
      <c r="P32" s="31"/>
      <c r="X32" s="13"/>
      <c r="Y32" s="13"/>
      <c r="Z32" s="13"/>
    </row>
    <row r="33" spans="5:26" x14ac:dyDescent="0.2">
      <c r="E33" s="13"/>
      <c r="F33" s="13"/>
      <c r="J33" s="13"/>
      <c r="K33" s="5"/>
      <c r="L33" s="5"/>
      <c r="N33" s="6"/>
      <c r="O33" s="32"/>
      <c r="P33" s="31"/>
      <c r="X33" s="13"/>
      <c r="Y33" s="13"/>
      <c r="Z33" s="13"/>
    </row>
    <row r="34" spans="5:26" x14ac:dyDescent="0.2">
      <c r="E34" s="13"/>
      <c r="F34" s="13"/>
      <c r="J34" s="13"/>
      <c r="K34" s="13"/>
      <c r="L34" s="13"/>
      <c r="N34" s="13"/>
      <c r="O34" s="31"/>
      <c r="P34" s="43"/>
      <c r="X34" s="13"/>
      <c r="Y34" s="13"/>
      <c r="Z34" s="13"/>
    </row>
    <row r="35" spans="5:26" x14ac:dyDescent="0.2">
      <c r="E35" s="7"/>
      <c r="F35" s="7"/>
      <c r="J35" s="7"/>
      <c r="K35" s="13"/>
      <c r="L35" s="13"/>
      <c r="N35" s="13"/>
      <c r="O35" s="43"/>
      <c r="P35" s="43"/>
      <c r="X35" s="7"/>
      <c r="Y35" s="7"/>
      <c r="Z35" s="7"/>
    </row>
    <row r="36" spans="5:26" x14ac:dyDescent="0.2">
      <c r="E36" s="2"/>
      <c r="K36" s="13"/>
      <c r="L36" s="13"/>
      <c r="N36" s="6"/>
      <c r="O36" s="44"/>
      <c r="P36" s="44"/>
    </row>
    <row r="37" spans="5:26" x14ac:dyDescent="0.2">
      <c r="E37" s="13"/>
      <c r="F37" s="13"/>
      <c r="J37" s="13"/>
      <c r="K37" s="13"/>
      <c r="L37" s="13"/>
      <c r="N37" s="13"/>
      <c r="O37" s="43"/>
      <c r="P37" s="43"/>
      <c r="X37" s="13"/>
      <c r="Y37" s="13"/>
      <c r="Z37" s="13"/>
    </row>
    <row r="38" spans="5:26" x14ac:dyDescent="0.2">
      <c r="E38" s="13"/>
      <c r="F38" s="13"/>
      <c r="J38" s="13"/>
      <c r="K38" s="7"/>
      <c r="L38" s="7"/>
      <c r="N38" s="13"/>
      <c r="O38" s="43"/>
      <c r="P38" s="43"/>
      <c r="X38" s="13"/>
      <c r="Y38" s="13"/>
      <c r="Z38" s="13"/>
    </row>
    <row r="39" spans="5:26" x14ac:dyDescent="0.2">
      <c r="E39" s="13"/>
      <c r="F39" s="13"/>
      <c r="J39" s="13"/>
      <c r="N39" s="13"/>
      <c r="O39" s="32"/>
      <c r="P39" s="42"/>
      <c r="X39" s="13"/>
      <c r="Y39" s="13"/>
      <c r="Z39" s="13"/>
    </row>
    <row r="40" spans="5:26" x14ac:dyDescent="0.2">
      <c r="E40" s="13"/>
      <c r="K40" s="13"/>
      <c r="L40" s="13"/>
      <c r="N40" s="13"/>
      <c r="O40" s="41"/>
      <c r="P40" s="41"/>
    </row>
    <row r="41" spans="5:26" x14ac:dyDescent="0.2">
      <c r="E41" s="13"/>
      <c r="K41" s="13"/>
      <c r="L41" s="13"/>
      <c r="N41" s="13"/>
      <c r="O41" s="33"/>
      <c r="P41" s="33"/>
    </row>
    <row r="42" spans="5:26" x14ac:dyDescent="0.2">
      <c r="E42" s="13"/>
      <c r="K42" s="13"/>
      <c r="L42" s="13"/>
      <c r="M42" s="13"/>
      <c r="N42" s="13"/>
      <c r="O42" s="42"/>
      <c r="P42" s="31"/>
    </row>
    <row r="43" spans="5:26" x14ac:dyDescent="0.2">
      <c r="E43" s="13"/>
      <c r="K43" s="13"/>
      <c r="L43" s="13"/>
      <c r="M43" s="7"/>
      <c r="N43" s="13"/>
      <c r="O43" s="45"/>
      <c r="P43" s="41"/>
    </row>
    <row r="44" spans="5:26" x14ac:dyDescent="0.2">
      <c r="K44" s="13"/>
      <c r="L44" s="13"/>
      <c r="M44" s="7"/>
      <c r="N44" s="13"/>
      <c r="O44" s="41"/>
      <c r="P44" s="31"/>
    </row>
    <row r="45" spans="5:26" x14ac:dyDescent="0.2">
      <c r="K45" s="13"/>
      <c r="L45" s="13"/>
      <c r="M45" s="7"/>
      <c r="N45" s="13"/>
      <c r="O45" s="46"/>
      <c r="P45" s="31"/>
    </row>
    <row r="46" spans="5:26" x14ac:dyDescent="0.2">
      <c r="K46" s="13"/>
      <c r="L46" s="13"/>
      <c r="N46" s="13"/>
      <c r="O46" s="31"/>
      <c r="P46" s="31"/>
    </row>
    <row r="47" spans="5:26" x14ac:dyDescent="0.2">
      <c r="M47" s="7"/>
      <c r="N47" s="6"/>
      <c r="O47" s="32"/>
      <c r="P47" s="31"/>
    </row>
    <row r="48" spans="5:26" x14ac:dyDescent="0.2">
      <c r="M48" s="7"/>
    </row>
    <row r="49" spans="13:13" x14ac:dyDescent="0.2">
      <c r="M49" s="7"/>
    </row>
    <row r="50" spans="13:13" x14ac:dyDescent="0.2">
      <c r="M50" s="7"/>
    </row>
    <row r="51" spans="13:13" x14ac:dyDescent="0.2">
      <c r="M51" s="7"/>
    </row>
    <row r="52" spans="13:13" x14ac:dyDescent="0.2">
      <c r="M52" s="13"/>
    </row>
    <row r="53" spans="13:13" x14ac:dyDescent="0.2">
      <c r="M53" s="13"/>
    </row>
    <row r="76" spans="11:13" x14ac:dyDescent="0.2">
      <c r="K76" s="5"/>
      <c r="L76" s="5"/>
      <c r="M76" s="7"/>
    </row>
    <row r="77" spans="11:13" x14ac:dyDescent="0.2">
      <c r="K77" s="5"/>
      <c r="L77" s="5"/>
      <c r="M77" s="7"/>
    </row>
    <row r="80" spans="11:13" x14ac:dyDescent="0.2">
      <c r="K80" s="5"/>
      <c r="L80" s="5"/>
      <c r="M80" s="7"/>
    </row>
    <row r="81" spans="11:13" x14ac:dyDescent="0.2">
      <c r="K81" s="5"/>
      <c r="L81" s="5"/>
      <c r="M81" s="7"/>
    </row>
    <row r="82" spans="11:13" x14ac:dyDescent="0.2">
      <c r="K82" s="5"/>
      <c r="L82" s="5"/>
    </row>
    <row r="83" spans="11:13" x14ac:dyDescent="0.2">
      <c r="K83" s="7"/>
      <c r="L83" s="7"/>
    </row>
  </sheetData>
  <phoneticPr fontId="2" type="noConversion"/>
  <pageMargins left="0.75" right="0.75" top="1" bottom="1" header="0.5" footer="0.5"/>
  <pageSetup paperSize="9"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DataInfo</vt:lpstr>
      <vt:lpstr>C1</vt:lpstr>
      <vt:lpstr>C2</vt:lpstr>
      <vt:lpstr>C3</vt:lpstr>
      <vt:lpstr>C4</vt:lpstr>
      <vt:lpstr>E1</vt:lpstr>
      <vt:lpstr>E2</vt:lpstr>
      <vt:lpstr>E3</vt:lpstr>
      <vt:lpstr>E4</vt:lpstr>
      <vt:lpstr>HMseagrassout</vt:lpstr>
    </vt:vector>
  </TitlesOfParts>
  <Company>University of Groningen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DS-CIT</dc:creator>
  <cp:lastModifiedBy>Cocon</cp:lastModifiedBy>
  <dcterms:created xsi:type="dcterms:W3CDTF">2012-03-02T13:56:48Z</dcterms:created>
  <dcterms:modified xsi:type="dcterms:W3CDTF">2015-09-01T11:50:42Z</dcterms:modified>
</cp:coreProperties>
</file>