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2.xml" ContentType="application/vnd.openxmlformats-officedocument.drawing+xml"/>
  <Override PartName="/xl/embeddings/oleObject13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Data\Kantexp\"/>
    </mc:Choice>
  </mc:AlternateContent>
  <bookViews>
    <workbookView xWindow="0" yWindow="0" windowWidth="20445" windowHeight="9660" tabRatio="609"/>
  </bookViews>
  <sheets>
    <sheet name="Pregnancy time" sheetId="1" r:id="rId1"/>
    <sheet name="filled males" sheetId="4" r:id="rId2"/>
    <sheet name="length" sheetId="7" r:id="rId3"/>
    <sheet name="temp sal" sheetId="3" r:id="rId4"/>
    <sheet name="Sex ratio fiel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4" l="1"/>
  <c r="Z24" i="4" l="1"/>
  <c r="I23" i="5" l="1"/>
  <c r="I33" i="5" l="1"/>
  <c r="J23" i="5"/>
  <c r="K23" i="5" l="1"/>
  <c r="T71" i="5" l="1"/>
  <c r="S41" i="5"/>
  <c r="Q41" i="5"/>
  <c r="S71" i="5"/>
  <c r="S34" i="5" l="1"/>
  <c r="L61" i="5"/>
  <c r="S73" i="5" l="1"/>
  <c r="S72" i="5"/>
  <c r="S6" i="5"/>
  <c r="S75" i="5"/>
  <c r="T75" i="5" s="1"/>
  <c r="R75" i="5"/>
  <c r="Q75" i="5"/>
  <c r="S54" i="5"/>
  <c r="S56" i="5"/>
  <c r="S57" i="5"/>
  <c r="S60" i="5"/>
  <c r="S65" i="5"/>
  <c r="S66" i="5"/>
  <c r="S67" i="5"/>
  <c r="S68" i="5"/>
  <c r="S35" i="5"/>
  <c r="S36" i="5"/>
  <c r="S37" i="5"/>
  <c r="S38" i="5"/>
  <c r="S39" i="5"/>
  <c r="S40" i="5"/>
  <c r="S48" i="5"/>
  <c r="S49" i="5"/>
  <c r="S14" i="5"/>
  <c r="S15" i="5"/>
  <c r="S16" i="5"/>
  <c r="S18" i="5"/>
  <c r="S19" i="5"/>
  <c r="S20" i="5"/>
  <c r="S21" i="5"/>
  <c r="S22" i="5"/>
  <c r="S23" i="5"/>
  <c r="S24" i="5"/>
  <c r="S25" i="5"/>
  <c r="S27" i="5"/>
  <c r="S28" i="5"/>
  <c r="S13" i="5"/>
  <c r="R28" i="5"/>
  <c r="Q28" i="5"/>
  <c r="R41" i="5"/>
  <c r="Q49" i="5"/>
  <c r="R49" i="5"/>
  <c r="K33" i="5" l="1"/>
  <c r="K65" i="5"/>
  <c r="L65" i="5" s="1"/>
  <c r="I54" i="5"/>
  <c r="K13" i="5"/>
  <c r="K14" i="5"/>
  <c r="K15" i="5"/>
  <c r="K16" i="5"/>
  <c r="K17" i="5"/>
  <c r="K18" i="5"/>
  <c r="K19" i="5"/>
  <c r="K20" i="5"/>
  <c r="K21" i="5"/>
  <c r="K22" i="5"/>
  <c r="K28" i="5"/>
  <c r="K30" i="5"/>
  <c r="K31" i="5"/>
  <c r="K32" i="5"/>
  <c r="K5" i="5"/>
  <c r="J54" i="5"/>
  <c r="J38" i="5"/>
  <c r="I38" i="5"/>
  <c r="J33" i="5"/>
  <c r="J7" i="5"/>
  <c r="I7" i="5"/>
  <c r="K63" i="5" l="1"/>
  <c r="K62" i="5"/>
  <c r="K61" i="5"/>
  <c r="H95" i="4"/>
  <c r="H96" i="4"/>
  <c r="F93" i="4" l="1"/>
  <c r="G93" i="4"/>
  <c r="I93" i="4"/>
  <c r="J93" i="4"/>
  <c r="K93" i="4"/>
  <c r="F94" i="4"/>
  <c r="G94" i="4"/>
  <c r="I94" i="4"/>
  <c r="J94" i="4"/>
  <c r="K94" i="4"/>
  <c r="F95" i="4"/>
  <c r="G95" i="4"/>
  <c r="I95" i="4"/>
  <c r="J95" i="4"/>
  <c r="K95" i="4"/>
  <c r="F96" i="4"/>
  <c r="G96" i="4"/>
  <c r="I96" i="4"/>
  <c r="J96" i="4"/>
  <c r="K96" i="4"/>
  <c r="E96" i="4"/>
  <c r="E95" i="4"/>
  <c r="E94" i="4"/>
  <c r="E93" i="4"/>
  <c r="F92" i="4"/>
  <c r="G92" i="4"/>
  <c r="I92" i="4"/>
  <c r="J92" i="4"/>
  <c r="K92" i="4"/>
  <c r="E92" i="4"/>
  <c r="Z26" i="4" l="1"/>
  <c r="Z25" i="4"/>
  <c r="Z23" i="4"/>
  <c r="Z22" i="4"/>
  <c r="G86" i="4"/>
  <c r="G81" i="4"/>
  <c r="G75" i="4"/>
  <c r="G72" i="4"/>
  <c r="G67" i="4"/>
  <c r="G62" i="4"/>
  <c r="G61" i="4"/>
  <c r="G56" i="4"/>
  <c r="G53" i="4"/>
  <c r="G49" i="4"/>
  <c r="G44" i="4"/>
  <c r="G39" i="4"/>
  <c r="G36" i="4"/>
  <c r="G33" i="4"/>
  <c r="G30" i="4"/>
  <c r="G25" i="4"/>
  <c r="G22" i="4"/>
  <c r="G19" i="4"/>
  <c r="G15" i="4"/>
  <c r="G10" i="4"/>
  <c r="K48" i="4"/>
  <c r="S24" i="4"/>
  <c r="U24" i="4"/>
  <c r="V24" i="4"/>
  <c r="W24" i="4"/>
  <c r="X24" i="4"/>
  <c r="Y24" i="4"/>
  <c r="AA24" i="4"/>
  <c r="S25" i="4"/>
  <c r="U25" i="4"/>
  <c r="V25" i="4"/>
  <c r="W25" i="4"/>
  <c r="X25" i="4"/>
  <c r="Y25" i="4"/>
  <c r="AA25" i="4"/>
  <c r="S26" i="4"/>
  <c r="U26" i="4"/>
  <c r="V26" i="4"/>
  <c r="W26" i="4"/>
  <c r="X26" i="4"/>
  <c r="Y26" i="4"/>
  <c r="AA26" i="4"/>
  <c r="R26" i="4"/>
  <c r="R25" i="4"/>
  <c r="R24" i="4"/>
  <c r="V22" i="4"/>
  <c r="W22" i="4"/>
  <c r="X22" i="4"/>
  <c r="Y22" i="4"/>
  <c r="V23" i="4"/>
  <c r="W23" i="4"/>
  <c r="X23" i="4"/>
  <c r="R22" i="4"/>
  <c r="S22" i="4"/>
  <c r="R23" i="4"/>
  <c r="S23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G5" i="4"/>
  <c r="T2" i="4"/>
  <c r="G2" i="4"/>
  <c r="T26" i="4" l="1"/>
  <c r="T25" i="4"/>
  <c r="T24" i="4"/>
  <c r="T23" i="4"/>
  <c r="T22" i="4"/>
  <c r="AA23" i="4"/>
  <c r="U23" i="4"/>
  <c r="AA22" i="4"/>
  <c r="U22" i="4"/>
  <c r="K90" i="4"/>
  <c r="D86" i="4"/>
  <c r="Q21" i="4"/>
  <c r="K85" i="4"/>
  <c r="D81" i="4"/>
  <c r="K80" i="4"/>
  <c r="D75" i="4"/>
  <c r="Q20" i="4" l="1"/>
  <c r="D72" i="4"/>
  <c r="Q19" i="4"/>
  <c r="D70" i="4"/>
  <c r="D67" i="4"/>
  <c r="Q18" i="4"/>
  <c r="D65" i="4"/>
  <c r="Q17" i="4"/>
  <c r="D62" i="4"/>
  <c r="Q16" i="4"/>
  <c r="D61" i="4"/>
  <c r="Q15" i="4"/>
  <c r="K60" i="4"/>
  <c r="D56" i="4"/>
  <c r="Q14" i="4" l="1"/>
  <c r="K55" i="4"/>
  <c r="D53" i="4"/>
  <c r="Q13" i="4"/>
  <c r="K52" i="4"/>
  <c r="D49" i="4"/>
  <c r="Q12" i="4"/>
  <c r="D44" i="4"/>
  <c r="Q11" i="4"/>
  <c r="K43" i="4"/>
  <c r="D39" i="4"/>
  <c r="Q10" i="4"/>
  <c r="K38" i="4"/>
  <c r="D36" i="4"/>
  <c r="Q9" i="4" l="1"/>
  <c r="K35" i="4"/>
  <c r="D33" i="4"/>
  <c r="Q8" i="4"/>
  <c r="Q7" i="4"/>
  <c r="K32" i="4"/>
  <c r="D30" i="4"/>
  <c r="Q6" i="4"/>
  <c r="K29" i="4"/>
  <c r="D25" i="4"/>
  <c r="Q5" i="4"/>
  <c r="D22" i="4"/>
  <c r="D19" i="4"/>
  <c r="K18" i="4"/>
  <c r="D15" i="4"/>
  <c r="Q4" i="4"/>
  <c r="K14" i="4"/>
  <c r="D10" i="4"/>
  <c r="Q3" i="4"/>
  <c r="K4" i="4"/>
  <c r="K9" i="4"/>
  <c r="D5" i="4"/>
  <c r="Q2" i="4"/>
  <c r="D2" i="4"/>
  <c r="M8" i="1" l="1"/>
  <c r="F27" i="1"/>
  <c r="F26" i="1"/>
  <c r="F25" i="1"/>
  <c r="F24" i="1"/>
  <c r="F23" i="1"/>
  <c r="F22" i="1"/>
  <c r="M7" i="1"/>
  <c r="F21" i="1"/>
  <c r="F20" i="1"/>
  <c r="M6" i="1"/>
  <c r="F19" i="1"/>
  <c r="F18" i="1"/>
  <c r="F17" i="1"/>
  <c r="F16" i="1"/>
  <c r="F15" i="1"/>
  <c r="F14" i="1"/>
  <c r="M5" i="1"/>
  <c r="F13" i="1"/>
  <c r="M4" i="1"/>
  <c r="M3" i="1"/>
  <c r="F12" i="1"/>
  <c r="F11" i="1" l="1"/>
  <c r="F10" i="1"/>
  <c r="F8" i="1"/>
  <c r="F9" i="1"/>
  <c r="F7" i="1"/>
  <c r="F6" i="1"/>
  <c r="F5" i="1"/>
  <c r="F4" i="1"/>
  <c r="M2" i="1" l="1"/>
  <c r="M10" i="1" l="1"/>
  <c r="M11" i="1"/>
  <c r="F3" i="1"/>
  <c r="F2" i="1"/>
  <c r="F32" i="1" l="1"/>
  <c r="F30" i="1"/>
  <c r="F31" i="1"/>
  <c r="F29" i="1"/>
  <c r="F28" i="1"/>
</calcChain>
</file>

<file path=xl/sharedStrings.xml><?xml version="1.0" encoding="utf-8"?>
<sst xmlns="http://schemas.openxmlformats.org/spreadsheetml/2006/main" count="1255" uniqueCount="127">
  <si>
    <t>SD</t>
  </si>
  <si>
    <t>n</t>
  </si>
  <si>
    <t>min</t>
  </si>
  <si>
    <t>max</t>
  </si>
  <si>
    <t>datum</t>
  </si>
  <si>
    <t>temp min</t>
  </si>
  <si>
    <t>salinitet 5/5-6/7:</t>
  </si>
  <si>
    <t>6,7 - 6,9 promille</t>
  </si>
  <si>
    <t>temp max</t>
  </si>
  <si>
    <t>repr start</t>
  </si>
  <si>
    <t>svamp</t>
  </si>
  <si>
    <t>test av tot fyllda hanar mot 100:</t>
  </si>
  <si>
    <t>Kyllaj</t>
  </si>
  <si>
    <t>female</t>
  </si>
  <si>
    <t>male</t>
  </si>
  <si>
    <t>22/5</t>
  </si>
  <si>
    <t>x</t>
  </si>
  <si>
    <t>27/5</t>
  </si>
  <si>
    <t>28/5</t>
  </si>
  <si>
    <t>Summa  before pregnancy</t>
  </si>
  <si>
    <t>3/6</t>
  </si>
  <si>
    <t>Summa total</t>
  </si>
  <si>
    <t>5/6</t>
  </si>
  <si>
    <t>9/5</t>
  </si>
  <si>
    <t>10/5</t>
  </si>
  <si>
    <t>11/5</t>
  </si>
  <si>
    <t>12/5</t>
  </si>
  <si>
    <t>13/5</t>
  </si>
  <si>
    <t>14/5</t>
  </si>
  <si>
    <t>15/5</t>
  </si>
  <si>
    <t>16/5</t>
  </si>
  <si>
    <t>17/5</t>
  </si>
  <si>
    <t>20/5</t>
  </si>
  <si>
    <t>21/5</t>
  </si>
  <si>
    <t>23/5</t>
  </si>
  <si>
    <t>Summa before pregnant</t>
  </si>
  <si>
    <t>2/6</t>
  </si>
  <si>
    <t>ca 40</t>
  </si>
  <si>
    <t>Sum total</t>
  </si>
  <si>
    <t>2012</t>
  </si>
  <si>
    <t>18/5</t>
  </si>
  <si>
    <t>19/5</t>
  </si>
  <si>
    <t>Sum before pregnancy</t>
  </si>
  <si>
    <t>24/5</t>
  </si>
  <si>
    <t>26/5</t>
  </si>
  <si>
    <t>31/5</t>
  </si>
  <si>
    <t>Total sum</t>
  </si>
  <si>
    <t>2013</t>
  </si>
  <si>
    <t>25/5</t>
  </si>
  <si>
    <t>29/5</t>
  </si>
  <si>
    <t>30/5</t>
  </si>
  <si>
    <t xml:space="preserve">många med ägg </t>
  </si>
  <si>
    <t>1/6</t>
  </si>
  <si>
    <t>6/6</t>
  </si>
  <si>
    <t>2014</t>
  </si>
  <si>
    <t>tot all years bef pregn</t>
  </si>
  <si>
    <t>n (trålningar)</t>
  </si>
  <si>
    <t>Botvalde-vik</t>
  </si>
  <si>
    <t>sal</t>
  </si>
  <si>
    <t>temp</t>
  </si>
  <si>
    <t>4/6</t>
  </si>
  <si>
    <t>5/5</t>
  </si>
  <si>
    <t>1  (1/3 full)</t>
  </si>
  <si>
    <t>hanar/hona</t>
  </si>
  <si>
    <t>Fyllda T hanar med 95% conf.int:</t>
  </si>
  <si>
    <t>Antal MHV hanar fyllda:</t>
  </si>
  <si>
    <t># mated males =</t>
  </si>
  <si>
    <t>Baltic</t>
  </si>
  <si>
    <t>West coast</t>
  </si>
  <si>
    <t>Djur från tunnexp västkust 1987 och Gotl 2012</t>
  </si>
  <si>
    <t>barrel</t>
  </si>
  <si>
    <t>species</t>
  </si>
  <si>
    <t>mated</t>
  </si>
  <si>
    <t>birthgiving</t>
  </si>
  <si>
    <t>preg.time</t>
  </si>
  <si>
    <t>notes</t>
  </si>
  <si>
    <t>average</t>
  </si>
  <si>
    <t>average barrel 1-17</t>
  </si>
  <si>
    <t>end date</t>
  </si>
  <si>
    <t>fem length start</t>
  </si>
  <si>
    <t>fem length end</t>
  </si>
  <si>
    <t>growth</t>
  </si>
  <si>
    <t>male nr</t>
  </si>
  <si>
    <t>length</t>
  </si>
  <si>
    <t>fill</t>
  </si>
  <si>
    <t>tot filled</t>
  </si>
  <si>
    <t>nr of males</t>
  </si>
  <si>
    <t>length male 1</t>
  </si>
  <si>
    <t>male 2</t>
  </si>
  <si>
    <t>male 3</t>
  </si>
  <si>
    <t>male 4</t>
  </si>
  <si>
    <t>length all males</t>
  </si>
  <si>
    <t>mean</t>
  </si>
  <si>
    <t>test of nr filled males:</t>
  </si>
  <si>
    <t>le</t>
  </si>
  <si>
    <t>prop males bef pregn (&gt;8 ind)</t>
  </si>
  <si>
    <t>females bef repr</t>
  </si>
  <si>
    <t>males bef repr</t>
  </si>
  <si>
    <t>prop males bef repr</t>
  </si>
  <si>
    <t>Nerophis</t>
  </si>
  <si>
    <t>Syngnathus</t>
  </si>
  <si>
    <t>S.t.</t>
  </si>
  <si>
    <t>N.o.</t>
  </si>
  <si>
    <t>not possible</t>
  </si>
  <si>
    <t>N.o.= Nerophis</t>
  </si>
  <si>
    <t>S.t.=SyngnaS.t.hus</t>
  </si>
  <si>
    <t>S.t. sex</t>
  </si>
  <si>
    <t>S.t site</t>
  </si>
  <si>
    <t>S.t length</t>
  </si>
  <si>
    <t>N.o site</t>
  </si>
  <si>
    <t>N.o sex</t>
  </si>
  <si>
    <t>N.o length</t>
  </si>
  <si>
    <t>S.t.:</t>
  </si>
  <si>
    <t>N.o.:</t>
  </si>
  <si>
    <t>In barrels</t>
  </si>
  <si>
    <t>In storage</t>
  </si>
  <si>
    <t>N.o. female</t>
  </si>
  <si>
    <t xml:space="preserve">N.o. male </t>
  </si>
  <si>
    <t>N.o. juv</t>
  </si>
  <si>
    <t>N.o.  pregnant</t>
  </si>
  <si>
    <t>S.t. male</t>
  </si>
  <si>
    <t>S.t. female</t>
  </si>
  <si>
    <t>S.t. pregnant</t>
  </si>
  <si>
    <t xml:space="preserve">N.o. total nr of males and females: </t>
  </si>
  <si>
    <t xml:space="preserve">S.t. total nr of males and females: </t>
  </si>
  <si>
    <t>S.t.=Syngnathus typhle</t>
  </si>
  <si>
    <t>N.o.=Nerophis ophidion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</si>
</sst>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0" xfId="0" applyBorder="1"/>
    <xf numFmtId="0" fontId="0" fillId="0" borderId="8" xfId="0" applyBorder="1"/>
    <xf numFmtId="1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/>
    <xf numFmtId="0" fontId="1" fillId="0" borderId="8" xfId="0" applyFont="1" applyBorder="1"/>
    <xf numFmtId="0" fontId="4" fillId="0" borderId="0" xfId="0" applyFont="1"/>
    <xf numFmtId="0" fontId="4" fillId="0" borderId="0" xfId="0" applyFont="1" applyFill="1" applyBorder="1"/>
    <xf numFmtId="0" fontId="2" fillId="2" borderId="0" xfId="0" applyFont="1" applyFill="1"/>
    <xf numFmtId="0" fontId="0" fillId="2" borderId="0" xfId="0" applyFill="1"/>
    <xf numFmtId="0" fontId="2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16" fontId="0" fillId="0" borderId="0" xfId="0" applyNumberFormat="1"/>
    <xf numFmtId="0" fontId="2" fillId="3" borderId="9" xfId="0" applyFont="1" applyFill="1" applyBorder="1" applyAlignment="1">
      <alignment wrapText="1"/>
    </xf>
    <xf numFmtId="0" fontId="0" fillId="3" borderId="0" xfId="0" applyFill="1"/>
    <xf numFmtId="0" fontId="0" fillId="3" borderId="9" xfId="0" applyFill="1" applyBorder="1"/>
    <xf numFmtId="49" fontId="2" fillId="3" borderId="9" xfId="0" applyNumberFormat="1" applyFont="1" applyFill="1" applyBorder="1" applyAlignment="1">
      <alignment wrapText="1"/>
    </xf>
    <xf numFmtId="1" fontId="2" fillId="0" borderId="0" xfId="0" applyNumberFormat="1" applyFont="1"/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2" fillId="4" borderId="0" xfId="0" applyFont="1" applyFill="1"/>
    <xf numFmtId="49" fontId="2" fillId="4" borderId="9" xfId="0" applyNumberFormat="1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wrapText="1"/>
    </xf>
    <xf numFmtId="0" fontId="0" fillId="4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0" xfId="0" applyFont="1" applyFill="1"/>
    <xf numFmtId="0" fontId="1" fillId="3" borderId="9" xfId="0" applyFont="1" applyFill="1" applyBorder="1"/>
    <xf numFmtId="0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temperatur och salinitet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sal'!$C$20</c:f>
              <c:strCache>
                <c:ptCount val="1"/>
                <c:pt idx="0">
                  <c:v>sal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'temp sal'!$B$21:$B$85</c:f>
              <c:numCache>
                <c:formatCode>m/d/yyyy</c:formatCode>
                <c:ptCount val="65"/>
                <c:pt idx="0">
                  <c:v>41038</c:v>
                </c:pt>
                <c:pt idx="1">
                  <c:v>41039</c:v>
                </c:pt>
                <c:pt idx="2">
                  <c:v>41043</c:v>
                </c:pt>
                <c:pt idx="3">
                  <c:v>41044</c:v>
                </c:pt>
                <c:pt idx="4">
                  <c:v>41045</c:v>
                </c:pt>
                <c:pt idx="5">
                  <c:v>41046</c:v>
                </c:pt>
                <c:pt idx="6">
                  <c:v>41047</c:v>
                </c:pt>
                <c:pt idx="7">
                  <c:v>41048</c:v>
                </c:pt>
                <c:pt idx="8">
                  <c:v>41049</c:v>
                </c:pt>
                <c:pt idx="9">
                  <c:v>41050</c:v>
                </c:pt>
                <c:pt idx="10">
                  <c:v>41051</c:v>
                </c:pt>
                <c:pt idx="11">
                  <c:v>41052</c:v>
                </c:pt>
                <c:pt idx="12">
                  <c:v>41053</c:v>
                </c:pt>
                <c:pt idx="13">
                  <c:v>41054</c:v>
                </c:pt>
                <c:pt idx="14">
                  <c:v>41055</c:v>
                </c:pt>
                <c:pt idx="15">
                  <c:v>41056</c:v>
                </c:pt>
                <c:pt idx="16">
                  <c:v>41057</c:v>
                </c:pt>
                <c:pt idx="17">
                  <c:v>41058</c:v>
                </c:pt>
                <c:pt idx="18">
                  <c:v>41059</c:v>
                </c:pt>
                <c:pt idx="19">
                  <c:v>41060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41083</c:v>
                </c:pt>
                <c:pt idx="40">
                  <c:v>41084</c:v>
                </c:pt>
                <c:pt idx="41">
                  <c:v>41085</c:v>
                </c:pt>
                <c:pt idx="42">
                  <c:v>41086</c:v>
                </c:pt>
                <c:pt idx="43">
                  <c:v>41087</c:v>
                </c:pt>
                <c:pt idx="44">
                  <c:v>41089</c:v>
                </c:pt>
                <c:pt idx="45">
                  <c:v>41090</c:v>
                </c:pt>
                <c:pt idx="46">
                  <c:v>41091</c:v>
                </c:pt>
                <c:pt idx="47">
                  <c:v>41093</c:v>
                </c:pt>
                <c:pt idx="48">
                  <c:v>41094</c:v>
                </c:pt>
                <c:pt idx="49">
                  <c:v>41096</c:v>
                </c:pt>
                <c:pt idx="50">
                  <c:v>41097</c:v>
                </c:pt>
                <c:pt idx="51">
                  <c:v>41098</c:v>
                </c:pt>
                <c:pt idx="52">
                  <c:v>41099</c:v>
                </c:pt>
                <c:pt idx="53">
                  <c:v>41100</c:v>
                </c:pt>
                <c:pt idx="54">
                  <c:v>41101</c:v>
                </c:pt>
                <c:pt idx="55">
                  <c:v>41103</c:v>
                </c:pt>
                <c:pt idx="56">
                  <c:v>41105</c:v>
                </c:pt>
                <c:pt idx="57">
                  <c:v>41106</c:v>
                </c:pt>
                <c:pt idx="58">
                  <c:v>41107</c:v>
                </c:pt>
                <c:pt idx="59">
                  <c:v>41108</c:v>
                </c:pt>
                <c:pt idx="60">
                  <c:v>41110</c:v>
                </c:pt>
                <c:pt idx="61">
                  <c:v>41112</c:v>
                </c:pt>
                <c:pt idx="62">
                  <c:v>41114</c:v>
                </c:pt>
                <c:pt idx="63">
                  <c:v>41118</c:v>
                </c:pt>
                <c:pt idx="64">
                  <c:v>41121</c:v>
                </c:pt>
              </c:numCache>
            </c:numRef>
          </c:cat>
          <c:val>
            <c:numRef>
              <c:f>'temp sal'!$C$21:$C$85</c:f>
              <c:numCache>
                <c:formatCode>0.0</c:formatCode>
                <c:ptCount val="65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6.8</c:v>
                </c:pt>
                <c:pt idx="13">
                  <c:v>7</c:v>
                </c:pt>
                <c:pt idx="14">
                  <c:v>6.7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  <c:pt idx="18">
                  <c:v>6.9</c:v>
                </c:pt>
                <c:pt idx="19">
                  <c:v>6.9</c:v>
                </c:pt>
                <c:pt idx="20">
                  <c:v>6.9</c:v>
                </c:pt>
                <c:pt idx="21">
                  <c:v>6.8</c:v>
                </c:pt>
                <c:pt idx="22">
                  <c:v>6.8</c:v>
                </c:pt>
                <c:pt idx="23">
                  <c:v>6.8</c:v>
                </c:pt>
                <c:pt idx="24">
                  <c:v>6.8</c:v>
                </c:pt>
                <c:pt idx="25">
                  <c:v>6.8</c:v>
                </c:pt>
                <c:pt idx="26">
                  <c:v>6.9</c:v>
                </c:pt>
                <c:pt idx="27">
                  <c:v>6.7</c:v>
                </c:pt>
                <c:pt idx="28">
                  <c:v>6.7</c:v>
                </c:pt>
                <c:pt idx="29">
                  <c:v>6.7</c:v>
                </c:pt>
                <c:pt idx="30">
                  <c:v>6.7</c:v>
                </c:pt>
                <c:pt idx="31">
                  <c:v>6.7</c:v>
                </c:pt>
                <c:pt idx="32">
                  <c:v>6.7</c:v>
                </c:pt>
                <c:pt idx="33">
                  <c:v>6</c:v>
                </c:pt>
                <c:pt idx="34">
                  <c:v>6.7</c:v>
                </c:pt>
                <c:pt idx="35">
                  <c:v>6.7</c:v>
                </c:pt>
                <c:pt idx="36">
                  <c:v>6.7</c:v>
                </c:pt>
                <c:pt idx="37">
                  <c:v>6.7</c:v>
                </c:pt>
                <c:pt idx="38">
                  <c:v>6.7</c:v>
                </c:pt>
                <c:pt idx="39">
                  <c:v>6.6</c:v>
                </c:pt>
                <c:pt idx="40">
                  <c:v>6.7</c:v>
                </c:pt>
                <c:pt idx="41">
                  <c:v>6.7</c:v>
                </c:pt>
                <c:pt idx="42">
                  <c:v>6.7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6.7</c:v>
                </c:pt>
                <c:pt idx="47">
                  <c:v>6.7</c:v>
                </c:pt>
                <c:pt idx="48">
                  <c:v>6.7</c:v>
                </c:pt>
                <c:pt idx="49">
                  <c:v>6.7</c:v>
                </c:pt>
                <c:pt idx="50">
                  <c:v>6.8</c:v>
                </c:pt>
                <c:pt idx="51">
                  <c:v>6.8</c:v>
                </c:pt>
                <c:pt idx="52">
                  <c:v>6.7</c:v>
                </c:pt>
                <c:pt idx="53">
                  <c:v>6.6</c:v>
                </c:pt>
                <c:pt idx="54">
                  <c:v>6.7</c:v>
                </c:pt>
                <c:pt idx="55">
                  <c:v>6.7</c:v>
                </c:pt>
                <c:pt idx="56">
                  <c:v>6.7</c:v>
                </c:pt>
                <c:pt idx="57">
                  <c:v>6.6</c:v>
                </c:pt>
                <c:pt idx="58">
                  <c:v>6.6</c:v>
                </c:pt>
                <c:pt idx="59">
                  <c:v>6.6</c:v>
                </c:pt>
                <c:pt idx="60">
                  <c:v>6.6</c:v>
                </c:pt>
                <c:pt idx="61">
                  <c:v>6.4</c:v>
                </c:pt>
                <c:pt idx="62">
                  <c:v>6.2</c:v>
                </c:pt>
                <c:pt idx="63">
                  <c:v>6.2</c:v>
                </c:pt>
                <c:pt idx="64">
                  <c:v>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 sal'!$D$20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'temp sal'!$B$21:$B$85</c:f>
              <c:numCache>
                <c:formatCode>m/d/yyyy</c:formatCode>
                <c:ptCount val="65"/>
                <c:pt idx="0">
                  <c:v>41038</c:v>
                </c:pt>
                <c:pt idx="1">
                  <c:v>41039</c:v>
                </c:pt>
                <c:pt idx="2">
                  <c:v>41043</c:v>
                </c:pt>
                <c:pt idx="3">
                  <c:v>41044</c:v>
                </c:pt>
                <c:pt idx="4">
                  <c:v>41045</c:v>
                </c:pt>
                <c:pt idx="5">
                  <c:v>41046</c:v>
                </c:pt>
                <c:pt idx="6">
                  <c:v>41047</c:v>
                </c:pt>
                <c:pt idx="7">
                  <c:v>41048</c:v>
                </c:pt>
                <c:pt idx="8">
                  <c:v>41049</c:v>
                </c:pt>
                <c:pt idx="9">
                  <c:v>41050</c:v>
                </c:pt>
                <c:pt idx="10">
                  <c:v>41051</c:v>
                </c:pt>
                <c:pt idx="11">
                  <c:v>41052</c:v>
                </c:pt>
                <c:pt idx="12">
                  <c:v>41053</c:v>
                </c:pt>
                <c:pt idx="13">
                  <c:v>41054</c:v>
                </c:pt>
                <c:pt idx="14">
                  <c:v>41055</c:v>
                </c:pt>
                <c:pt idx="15">
                  <c:v>41056</c:v>
                </c:pt>
                <c:pt idx="16">
                  <c:v>41057</c:v>
                </c:pt>
                <c:pt idx="17">
                  <c:v>41058</c:v>
                </c:pt>
                <c:pt idx="18">
                  <c:v>41059</c:v>
                </c:pt>
                <c:pt idx="19">
                  <c:v>41060</c:v>
                </c:pt>
                <c:pt idx="20">
                  <c:v>41063</c:v>
                </c:pt>
                <c:pt idx="21">
                  <c:v>41064</c:v>
                </c:pt>
                <c:pt idx="22">
                  <c:v>41065</c:v>
                </c:pt>
                <c:pt idx="23">
                  <c:v>41066</c:v>
                </c:pt>
                <c:pt idx="24">
                  <c:v>41067</c:v>
                </c:pt>
                <c:pt idx="25">
                  <c:v>41068</c:v>
                </c:pt>
                <c:pt idx="26">
                  <c:v>41069</c:v>
                </c:pt>
                <c:pt idx="27">
                  <c:v>41070</c:v>
                </c:pt>
                <c:pt idx="28">
                  <c:v>41071</c:v>
                </c:pt>
                <c:pt idx="29">
                  <c:v>41072</c:v>
                </c:pt>
                <c:pt idx="30">
                  <c:v>41073</c:v>
                </c:pt>
                <c:pt idx="31">
                  <c:v>41074</c:v>
                </c:pt>
                <c:pt idx="32">
                  <c:v>41075</c:v>
                </c:pt>
                <c:pt idx="33">
                  <c:v>41076</c:v>
                </c:pt>
                <c:pt idx="34">
                  <c:v>41077</c:v>
                </c:pt>
                <c:pt idx="35">
                  <c:v>41078</c:v>
                </c:pt>
                <c:pt idx="36">
                  <c:v>41079</c:v>
                </c:pt>
                <c:pt idx="37">
                  <c:v>41080</c:v>
                </c:pt>
                <c:pt idx="38">
                  <c:v>41081</c:v>
                </c:pt>
                <c:pt idx="39">
                  <c:v>41083</c:v>
                </c:pt>
                <c:pt idx="40">
                  <c:v>41084</c:v>
                </c:pt>
                <c:pt idx="41">
                  <c:v>41085</c:v>
                </c:pt>
                <c:pt idx="42">
                  <c:v>41086</c:v>
                </c:pt>
                <c:pt idx="43">
                  <c:v>41087</c:v>
                </c:pt>
                <c:pt idx="44">
                  <c:v>41089</c:v>
                </c:pt>
                <c:pt idx="45">
                  <c:v>41090</c:v>
                </c:pt>
                <c:pt idx="46">
                  <c:v>41091</c:v>
                </c:pt>
                <c:pt idx="47">
                  <c:v>41093</c:v>
                </c:pt>
                <c:pt idx="48">
                  <c:v>41094</c:v>
                </c:pt>
                <c:pt idx="49">
                  <c:v>41096</c:v>
                </c:pt>
                <c:pt idx="50">
                  <c:v>41097</c:v>
                </c:pt>
                <c:pt idx="51">
                  <c:v>41098</c:v>
                </c:pt>
                <c:pt idx="52">
                  <c:v>41099</c:v>
                </c:pt>
                <c:pt idx="53">
                  <c:v>41100</c:v>
                </c:pt>
                <c:pt idx="54">
                  <c:v>41101</c:v>
                </c:pt>
                <c:pt idx="55">
                  <c:v>41103</c:v>
                </c:pt>
                <c:pt idx="56">
                  <c:v>41105</c:v>
                </c:pt>
                <c:pt idx="57">
                  <c:v>41106</c:v>
                </c:pt>
                <c:pt idx="58">
                  <c:v>41107</c:v>
                </c:pt>
                <c:pt idx="59">
                  <c:v>41108</c:v>
                </c:pt>
                <c:pt idx="60">
                  <c:v>41110</c:v>
                </c:pt>
                <c:pt idx="61">
                  <c:v>41112</c:v>
                </c:pt>
                <c:pt idx="62">
                  <c:v>41114</c:v>
                </c:pt>
                <c:pt idx="63">
                  <c:v>41118</c:v>
                </c:pt>
                <c:pt idx="64">
                  <c:v>41121</c:v>
                </c:pt>
              </c:numCache>
            </c:numRef>
          </c:cat>
          <c:val>
            <c:numRef>
              <c:f>'temp sal'!$D$21:$D$85</c:f>
              <c:numCache>
                <c:formatCode>0.0</c:formatCode>
                <c:ptCount val="65"/>
                <c:pt idx="0">
                  <c:v>6</c:v>
                </c:pt>
                <c:pt idx="1">
                  <c:v>6.2</c:v>
                </c:pt>
                <c:pt idx="2">
                  <c:v>7.2</c:v>
                </c:pt>
                <c:pt idx="3">
                  <c:v>7.4</c:v>
                </c:pt>
                <c:pt idx="4">
                  <c:v>7.5</c:v>
                </c:pt>
                <c:pt idx="5">
                  <c:v>7.4</c:v>
                </c:pt>
                <c:pt idx="6">
                  <c:v>8.1999999999999993</c:v>
                </c:pt>
                <c:pt idx="7">
                  <c:v>7.8</c:v>
                </c:pt>
                <c:pt idx="8">
                  <c:v>7.9</c:v>
                </c:pt>
                <c:pt idx="9">
                  <c:v>7.8</c:v>
                </c:pt>
                <c:pt idx="10">
                  <c:v>7.7</c:v>
                </c:pt>
                <c:pt idx="11">
                  <c:v>7.7</c:v>
                </c:pt>
                <c:pt idx="12">
                  <c:v>7</c:v>
                </c:pt>
                <c:pt idx="13">
                  <c:v>6.7</c:v>
                </c:pt>
                <c:pt idx="14">
                  <c:v>10</c:v>
                </c:pt>
                <c:pt idx="15">
                  <c:v>7.5</c:v>
                </c:pt>
                <c:pt idx="16">
                  <c:v>7.3</c:v>
                </c:pt>
                <c:pt idx="17">
                  <c:v>9.4</c:v>
                </c:pt>
                <c:pt idx="18">
                  <c:v>11.2</c:v>
                </c:pt>
                <c:pt idx="19">
                  <c:v>12</c:v>
                </c:pt>
                <c:pt idx="20">
                  <c:v>11.5</c:v>
                </c:pt>
                <c:pt idx="21">
                  <c:v>11.9</c:v>
                </c:pt>
                <c:pt idx="22">
                  <c:v>12.6</c:v>
                </c:pt>
                <c:pt idx="23">
                  <c:v>13.2</c:v>
                </c:pt>
                <c:pt idx="24">
                  <c:v>12</c:v>
                </c:pt>
                <c:pt idx="25">
                  <c:v>11.4</c:v>
                </c:pt>
                <c:pt idx="26">
                  <c:v>10</c:v>
                </c:pt>
                <c:pt idx="27">
                  <c:v>11</c:v>
                </c:pt>
                <c:pt idx="28">
                  <c:v>10.5</c:v>
                </c:pt>
                <c:pt idx="29">
                  <c:v>11.5</c:v>
                </c:pt>
                <c:pt idx="30">
                  <c:v>12.4</c:v>
                </c:pt>
                <c:pt idx="31">
                  <c:v>12.6</c:v>
                </c:pt>
                <c:pt idx="32">
                  <c:v>13.9</c:v>
                </c:pt>
                <c:pt idx="33">
                  <c:v>12.7</c:v>
                </c:pt>
                <c:pt idx="34">
                  <c:v>14.1</c:v>
                </c:pt>
                <c:pt idx="35">
                  <c:v>13.2</c:v>
                </c:pt>
                <c:pt idx="36">
                  <c:v>14.1</c:v>
                </c:pt>
                <c:pt idx="37">
                  <c:v>14.1</c:v>
                </c:pt>
                <c:pt idx="38">
                  <c:v>13.8</c:v>
                </c:pt>
                <c:pt idx="39">
                  <c:v>13.5</c:v>
                </c:pt>
                <c:pt idx="40">
                  <c:v>13.7</c:v>
                </c:pt>
                <c:pt idx="41">
                  <c:v>10.4</c:v>
                </c:pt>
                <c:pt idx="42">
                  <c:v>12.8</c:v>
                </c:pt>
                <c:pt idx="43">
                  <c:v>13.8</c:v>
                </c:pt>
                <c:pt idx="44">
                  <c:v>13</c:v>
                </c:pt>
                <c:pt idx="45">
                  <c:v>12.5</c:v>
                </c:pt>
                <c:pt idx="46">
                  <c:v>12.8</c:v>
                </c:pt>
                <c:pt idx="47">
                  <c:v>17.100000000000001</c:v>
                </c:pt>
                <c:pt idx="48">
                  <c:v>17.399999999999999</c:v>
                </c:pt>
                <c:pt idx="49">
                  <c:v>18.8</c:v>
                </c:pt>
                <c:pt idx="50">
                  <c:v>13.9</c:v>
                </c:pt>
                <c:pt idx="51">
                  <c:v>15.7</c:v>
                </c:pt>
                <c:pt idx="52">
                  <c:v>15.8</c:v>
                </c:pt>
                <c:pt idx="53">
                  <c:v>16.399999999999999</c:v>
                </c:pt>
                <c:pt idx="54">
                  <c:v>17.5</c:v>
                </c:pt>
                <c:pt idx="55">
                  <c:v>17.2</c:v>
                </c:pt>
                <c:pt idx="56">
                  <c:v>17</c:v>
                </c:pt>
                <c:pt idx="57">
                  <c:v>16.7</c:v>
                </c:pt>
                <c:pt idx="58">
                  <c:v>16.899999999999999</c:v>
                </c:pt>
                <c:pt idx="59">
                  <c:v>17.100000000000001</c:v>
                </c:pt>
                <c:pt idx="60">
                  <c:v>16.7</c:v>
                </c:pt>
                <c:pt idx="61">
                  <c:v>17.100000000000001</c:v>
                </c:pt>
                <c:pt idx="62">
                  <c:v>17</c:v>
                </c:pt>
                <c:pt idx="63">
                  <c:v>17.3</c:v>
                </c:pt>
                <c:pt idx="64">
                  <c:v>17.899999999999999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36280"/>
        <c:axId val="372037456"/>
      </c:lineChart>
      <c:dateAx>
        <c:axId val="372036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2037456"/>
        <c:crosses val="autoZero"/>
        <c:auto val="1"/>
        <c:lblOffset val="100"/>
        <c:baseTimeUnit val="days"/>
      </c:dateAx>
      <c:valAx>
        <c:axId val="372037456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203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Min/max temperatur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 sal'!$C$1</c:f>
              <c:strCache>
                <c:ptCount val="1"/>
                <c:pt idx="0">
                  <c:v>temp min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'temp sal'!$B$2:$B$17</c:f>
              <c:numCache>
                <c:formatCode>m/d/yyyy</c:formatCode>
                <c:ptCount val="16"/>
                <c:pt idx="0">
                  <c:v>41066</c:v>
                </c:pt>
                <c:pt idx="1">
                  <c:v>41067</c:v>
                </c:pt>
                <c:pt idx="2">
                  <c:v>41068</c:v>
                </c:pt>
                <c:pt idx="3">
                  <c:v>41069</c:v>
                </c:pt>
                <c:pt idx="4">
                  <c:v>41071</c:v>
                </c:pt>
                <c:pt idx="5">
                  <c:v>41072</c:v>
                </c:pt>
                <c:pt idx="6">
                  <c:v>41073</c:v>
                </c:pt>
                <c:pt idx="7">
                  <c:v>41074</c:v>
                </c:pt>
                <c:pt idx="8">
                  <c:v>41075</c:v>
                </c:pt>
                <c:pt idx="9">
                  <c:v>41076</c:v>
                </c:pt>
                <c:pt idx="10">
                  <c:v>41078</c:v>
                </c:pt>
                <c:pt idx="11">
                  <c:v>41079</c:v>
                </c:pt>
                <c:pt idx="12">
                  <c:v>41080</c:v>
                </c:pt>
                <c:pt idx="13">
                  <c:v>41081</c:v>
                </c:pt>
                <c:pt idx="14">
                  <c:v>41084</c:v>
                </c:pt>
                <c:pt idx="15">
                  <c:v>41096</c:v>
                </c:pt>
              </c:numCache>
            </c:numRef>
          </c:cat>
          <c:val>
            <c:numRef>
              <c:f>'temp sal'!$C$2:$C$17</c:f>
              <c:numCache>
                <c:formatCode>General</c:formatCode>
                <c:ptCount val="16"/>
                <c:pt idx="0">
                  <c:v>11.6</c:v>
                </c:pt>
                <c:pt idx="1">
                  <c:v>11.5</c:v>
                </c:pt>
                <c:pt idx="2">
                  <c:v>11.4</c:v>
                </c:pt>
                <c:pt idx="3">
                  <c:v>11.6</c:v>
                </c:pt>
                <c:pt idx="4">
                  <c:v>11.4</c:v>
                </c:pt>
                <c:pt idx="5">
                  <c:v>10.4</c:v>
                </c:pt>
                <c:pt idx="6">
                  <c:v>12.7</c:v>
                </c:pt>
                <c:pt idx="7">
                  <c:v>13</c:v>
                </c:pt>
                <c:pt idx="8">
                  <c:v>13.7</c:v>
                </c:pt>
                <c:pt idx="9">
                  <c:v>12.9</c:v>
                </c:pt>
                <c:pt idx="10">
                  <c:v>16</c:v>
                </c:pt>
                <c:pt idx="11">
                  <c:v>14.7</c:v>
                </c:pt>
                <c:pt idx="12">
                  <c:v>14.1</c:v>
                </c:pt>
                <c:pt idx="13">
                  <c:v>14.5</c:v>
                </c:pt>
                <c:pt idx="14">
                  <c:v>14.1</c:v>
                </c:pt>
                <c:pt idx="15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'temp sal'!$D$1</c:f>
              <c:strCache>
                <c:ptCount val="1"/>
                <c:pt idx="0">
                  <c:v>temp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'temp sal'!$B$2:$B$17</c:f>
              <c:numCache>
                <c:formatCode>m/d/yyyy</c:formatCode>
                <c:ptCount val="16"/>
                <c:pt idx="0">
                  <c:v>41066</c:v>
                </c:pt>
                <c:pt idx="1">
                  <c:v>41067</c:v>
                </c:pt>
                <c:pt idx="2">
                  <c:v>41068</c:v>
                </c:pt>
                <c:pt idx="3">
                  <c:v>41069</c:v>
                </c:pt>
                <c:pt idx="4">
                  <c:v>41071</c:v>
                </c:pt>
                <c:pt idx="5">
                  <c:v>41072</c:v>
                </c:pt>
                <c:pt idx="6">
                  <c:v>41073</c:v>
                </c:pt>
                <c:pt idx="7">
                  <c:v>41074</c:v>
                </c:pt>
                <c:pt idx="8">
                  <c:v>41075</c:v>
                </c:pt>
                <c:pt idx="9">
                  <c:v>41076</c:v>
                </c:pt>
                <c:pt idx="10">
                  <c:v>41078</c:v>
                </c:pt>
                <c:pt idx="11">
                  <c:v>41079</c:v>
                </c:pt>
                <c:pt idx="12">
                  <c:v>41080</c:v>
                </c:pt>
                <c:pt idx="13">
                  <c:v>41081</c:v>
                </c:pt>
                <c:pt idx="14">
                  <c:v>41084</c:v>
                </c:pt>
                <c:pt idx="15">
                  <c:v>41096</c:v>
                </c:pt>
              </c:numCache>
            </c:numRef>
          </c:cat>
          <c:val>
            <c:numRef>
              <c:f>'temp sal'!$D$2:$D$17</c:f>
              <c:numCache>
                <c:formatCode>General</c:formatCode>
                <c:ptCount val="16"/>
                <c:pt idx="0">
                  <c:v>12.3</c:v>
                </c:pt>
                <c:pt idx="1">
                  <c:v>12</c:v>
                </c:pt>
                <c:pt idx="2">
                  <c:v>13.5</c:v>
                </c:pt>
                <c:pt idx="3">
                  <c:v>13.4</c:v>
                </c:pt>
                <c:pt idx="4">
                  <c:v>14</c:v>
                </c:pt>
                <c:pt idx="5">
                  <c:v>11.9</c:v>
                </c:pt>
                <c:pt idx="6">
                  <c:v>14.1</c:v>
                </c:pt>
                <c:pt idx="7">
                  <c:v>14.1</c:v>
                </c:pt>
                <c:pt idx="8">
                  <c:v>14.4</c:v>
                </c:pt>
                <c:pt idx="9">
                  <c:v>14</c:v>
                </c:pt>
                <c:pt idx="10">
                  <c:v>16.399999999999999</c:v>
                </c:pt>
                <c:pt idx="11">
                  <c:v>15.7</c:v>
                </c:pt>
                <c:pt idx="12">
                  <c:v>15</c:v>
                </c:pt>
                <c:pt idx="13">
                  <c:v>14.8</c:v>
                </c:pt>
                <c:pt idx="14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34320"/>
        <c:axId val="372036672"/>
      </c:lineChart>
      <c:dateAx>
        <c:axId val="372034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2036672"/>
        <c:crosses val="autoZero"/>
        <c:auto val="1"/>
        <c:lblOffset val="100"/>
        <c:baseTimeUnit val="days"/>
      </c:dateAx>
      <c:valAx>
        <c:axId val="3720366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203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120</xdr:row>
          <xdr:rowOff>133350</xdr:rowOff>
        </xdr:from>
        <xdr:to>
          <xdr:col>7</xdr:col>
          <xdr:colOff>285750</xdr:colOff>
          <xdr:row>136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139</xdr:row>
          <xdr:rowOff>85725</xdr:rowOff>
        </xdr:from>
        <xdr:to>
          <xdr:col>7</xdr:col>
          <xdr:colOff>285750</xdr:colOff>
          <xdr:row>155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57150</xdr:rowOff>
        </xdr:from>
        <xdr:to>
          <xdr:col>9</xdr:col>
          <xdr:colOff>104775</xdr:colOff>
          <xdr:row>120</xdr:row>
          <xdr:rowOff>19050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157</xdr:row>
          <xdr:rowOff>180975</xdr:rowOff>
        </xdr:from>
        <xdr:to>
          <xdr:col>7</xdr:col>
          <xdr:colOff>285750</xdr:colOff>
          <xdr:row>173</xdr:row>
          <xdr:rowOff>95250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176</xdr:row>
          <xdr:rowOff>95250</xdr:rowOff>
        </xdr:from>
        <xdr:to>
          <xdr:col>7</xdr:col>
          <xdr:colOff>285750</xdr:colOff>
          <xdr:row>192</xdr:row>
          <xdr:rowOff>9525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228600</xdr:colOff>
      <xdr:row>194</xdr:row>
      <xdr:rowOff>180975</xdr:rowOff>
    </xdr:from>
    <xdr:to>
      <xdr:col>9</xdr:col>
      <xdr:colOff>85156</xdr:colOff>
      <xdr:row>205</xdr:row>
      <xdr:rowOff>104523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7137975"/>
          <a:ext cx="4552381" cy="20190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33</xdr:row>
          <xdr:rowOff>85725</xdr:rowOff>
        </xdr:from>
        <xdr:to>
          <xdr:col>19</xdr:col>
          <xdr:colOff>238125</xdr:colOff>
          <xdr:row>49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476250</xdr:colOff>
          <xdr:row>33</xdr:row>
          <xdr:rowOff>76200</xdr:rowOff>
        </xdr:from>
        <xdr:to>
          <xdr:col>27</xdr:col>
          <xdr:colOff>266700</xdr:colOff>
          <xdr:row>51</xdr:row>
          <xdr:rowOff>38100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152400</xdr:rowOff>
        </xdr:from>
        <xdr:to>
          <xdr:col>19</xdr:col>
          <xdr:colOff>228600</xdr:colOff>
          <xdr:row>67</xdr:row>
          <xdr:rowOff>66675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495300</xdr:colOff>
          <xdr:row>51</xdr:row>
          <xdr:rowOff>142875</xdr:rowOff>
        </xdr:from>
        <xdr:to>
          <xdr:col>26</xdr:col>
          <xdr:colOff>438150</xdr:colOff>
          <xdr:row>67</xdr:row>
          <xdr:rowOff>57150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68</xdr:row>
          <xdr:rowOff>0</xdr:rowOff>
        </xdr:from>
        <xdr:to>
          <xdr:col>19</xdr:col>
          <xdr:colOff>228600</xdr:colOff>
          <xdr:row>83</xdr:row>
          <xdr:rowOff>104775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161925</xdr:colOff>
      <xdr:row>84</xdr:row>
      <xdr:rowOff>123825</xdr:rowOff>
    </xdr:from>
    <xdr:to>
      <xdr:col>21</xdr:col>
      <xdr:colOff>570811</xdr:colOff>
      <xdr:row>96</xdr:row>
      <xdr:rowOff>171158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16125825"/>
          <a:ext cx="5514286" cy="23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98</xdr:row>
      <xdr:rowOff>38100</xdr:rowOff>
    </xdr:from>
    <xdr:to>
      <xdr:col>11</xdr:col>
      <xdr:colOff>355993</xdr:colOff>
      <xdr:row>101</xdr:row>
      <xdr:rowOff>123825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8707100"/>
          <a:ext cx="6490093" cy="6572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25</xdr:col>
      <xdr:colOff>732469</xdr:colOff>
      <xdr:row>32</xdr:row>
      <xdr:rowOff>180857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43775" y="5334000"/>
          <a:ext cx="7647619" cy="9428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218</xdr:row>
          <xdr:rowOff>47625</xdr:rowOff>
        </xdr:from>
        <xdr:to>
          <xdr:col>10</xdr:col>
          <xdr:colOff>133350</xdr:colOff>
          <xdr:row>238</xdr:row>
          <xdr:rowOff>123825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99</xdr:row>
          <xdr:rowOff>0</xdr:rowOff>
        </xdr:from>
        <xdr:to>
          <xdr:col>21</xdr:col>
          <xdr:colOff>828675</xdr:colOff>
          <xdr:row>119</xdr:row>
          <xdr:rowOff>76200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228600</xdr:colOff>
      <xdr:row>206</xdr:row>
      <xdr:rowOff>0</xdr:rowOff>
    </xdr:from>
    <xdr:to>
      <xdr:col>7</xdr:col>
      <xdr:colOff>247159</xdr:colOff>
      <xdr:row>213</xdr:row>
      <xdr:rowOff>104595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8175" y="39243000"/>
          <a:ext cx="3923809" cy="1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437486</xdr:colOff>
      <xdr:row>9</xdr:row>
      <xdr:rowOff>56952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90500"/>
          <a:ext cx="5314286" cy="15809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14</xdr:col>
      <xdr:colOff>170895</xdr:colOff>
      <xdr:row>18</xdr:row>
      <xdr:rowOff>190286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1905000"/>
          <a:ext cx="4438095" cy="1714286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20</xdr:row>
      <xdr:rowOff>180975</xdr:rowOff>
    </xdr:from>
    <xdr:to>
      <xdr:col>17</xdr:col>
      <xdr:colOff>8759</xdr:colOff>
      <xdr:row>28</xdr:row>
      <xdr:rowOff>190308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0" y="3990975"/>
          <a:ext cx="6123809" cy="1533333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29</xdr:row>
      <xdr:rowOff>38100</xdr:rowOff>
    </xdr:from>
    <xdr:to>
      <xdr:col>14</xdr:col>
      <xdr:colOff>561369</xdr:colOff>
      <xdr:row>38</xdr:row>
      <xdr:rowOff>47410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00" y="5562600"/>
          <a:ext cx="4847619" cy="1723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</xdr:row>
          <xdr:rowOff>19050</xdr:rowOff>
        </xdr:from>
        <xdr:to>
          <xdr:col>27</xdr:col>
          <xdr:colOff>95250</xdr:colOff>
          <xdr:row>24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9524</xdr:rowOff>
    </xdr:from>
    <xdr:to>
      <xdr:col>18</xdr:col>
      <xdr:colOff>390525</xdr:colOff>
      <xdr:row>44</xdr:row>
      <xdr:rowOff>152399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0</xdr:row>
      <xdr:rowOff>57150</xdr:rowOff>
    </xdr:from>
    <xdr:to>
      <xdr:col>14</xdr:col>
      <xdr:colOff>466724</xdr:colOff>
      <xdr:row>17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11</xdr:col>
      <xdr:colOff>361179</xdr:colOff>
      <xdr:row>75</xdr:row>
      <xdr:rowOff>9405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5430500"/>
          <a:ext cx="617142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77</xdr:row>
      <xdr:rowOff>9525</xdr:rowOff>
    </xdr:from>
    <xdr:to>
      <xdr:col>21</xdr:col>
      <xdr:colOff>18537</xdr:colOff>
      <xdr:row>88</xdr:row>
      <xdr:rowOff>9168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17726025"/>
          <a:ext cx="3638037" cy="3238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0</xdr:rowOff>
        </xdr:from>
        <xdr:to>
          <xdr:col>12</xdr:col>
          <xdr:colOff>38100</xdr:colOff>
          <xdr:row>110</xdr:row>
          <xdr:rowOff>76200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77</xdr:row>
      <xdr:rowOff>0</xdr:rowOff>
    </xdr:from>
    <xdr:to>
      <xdr:col>10</xdr:col>
      <xdr:colOff>170937</xdr:colOff>
      <xdr:row>88</xdr:row>
      <xdr:rowOff>18690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" y="16764000"/>
          <a:ext cx="4104762" cy="2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8.emf"/><Relationship Id="rId4" Type="http://schemas.openxmlformats.org/officeDocument/2006/relationships/oleObject" Target="../embeddings/oleObject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3.emf"/><Relationship Id="rId4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I22" sqref="I22"/>
    </sheetView>
  </sheetViews>
  <sheetFormatPr defaultRowHeight="15" x14ac:dyDescent="0.25"/>
  <cols>
    <col min="1" max="1" width="6.28515625" customWidth="1"/>
    <col min="2" max="2" width="4.28515625" customWidth="1"/>
    <col min="3" max="3" width="6.28515625" customWidth="1"/>
    <col min="4" max="5" width="10.42578125" bestFit="1" customWidth="1"/>
    <col min="6" max="6" width="7.7109375" customWidth="1"/>
    <col min="7" max="7" width="13.7109375" customWidth="1"/>
    <col min="8" max="8" width="6.85546875" customWidth="1"/>
    <col min="9" max="9" width="5.5703125" customWidth="1"/>
    <col min="10" max="10" width="6.140625" customWidth="1"/>
    <col min="11" max="12" width="10.42578125" bestFit="1" customWidth="1"/>
    <col min="13" max="13" width="7.140625" customWidth="1"/>
    <col min="14" max="14" width="14.5703125" customWidth="1"/>
  </cols>
  <sheetData>
    <row r="1" spans="1:14" s="2" customFormat="1" x14ac:dyDescent="0.25">
      <c r="A1" s="2" t="s">
        <v>70</v>
      </c>
      <c r="B1" s="2" t="s">
        <v>71</v>
      </c>
      <c r="C1" s="2" t="s">
        <v>14</v>
      </c>
      <c r="D1" s="2" t="s">
        <v>72</v>
      </c>
      <c r="E1" s="2" t="s">
        <v>73</v>
      </c>
      <c r="F1" s="2" t="s">
        <v>74</v>
      </c>
      <c r="G1" s="2" t="s">
        <v>75</v>
      </c>
      <c r="H1" s="2" t="s">
        <v>70</v>
      </c>
      <c r="I1" s="2" t="s">
        <v>71</v>
      </c>
      <c r="J1" s="2" t="s">
        <v>14</v>
      </c>
      <c r="K1" s="2" t="s">
        <v>72</v>
      </c>
      <c r="L1" s="2" t="s">
        <v>73</v>
      </c>
      <c r="M1" s="2" t="s">
        <v>74</v>
      </c>
      <c r="N1" s="2" t="s">
        <v>75</v>
      </c>
    </row>
    <row r="2" spans="1:14" x14ac:dyDescent="0.25">
      <c r="A2">
        <v>1</v>
      </c>
      <c r="B2" t="s">
        <v>101</v>
      </c>
      <c r="C2">
        <v>1</v>
      </c>
      <c r="D2" s="1">
        <v>41076</v>
      </c>
      <c r="E2" s="1">
        <v>41107</v>
      </c>
      <c r="F2">
        <f t="shared" ref="F2:F7" si="0">E2-D2</f>
        <v>31</v>
      </c>
      <c r="H2">
        <v>1</v>
      </c>
      <c r="I2" t="s">
        <v>102</v>
      </c>
      <c r="J2">
        <v>1</v>
      </c>
      <c r="K2" s="1">
        <v>41099</v>
      </c>
      <c r="L2" s="1">
        <v>41123</v>
      </c>
      <c r="M2">
        <f t="shared" ref="M2:M8" si="1">L2-K2</f>
        <v>24</v>
      </c>
    </row>
    <row r="3" spans="1:14" x14ac:dyDescent="0.25">
      <c r="A3">
        <v>1</v>
      </c>
      <c r="B3" t="s">
        <v>101</v>
      </c>
      <c r="C3">
        <v>2</v>
      </c>
      <c r="D3" s="1">
        <v>41084</v>
      </c>
      <c r="E3" s="1">
        <v>41113</v>
      </c>
      <c r="F3">
        <f t="shared" si="0"/>
        <v>29</v>
      </c>
      <c r="H3">
        <v>8</v>
      </c>
      <c r="I3" t="s">
        <v>102</v>
      </c>
      <c r="J3">
        <v>1</v>
      </c>
      <c r="K3" s="1">
        <v>41090</v>
      </c>
      <c r="L3" s="1">
        <v>41113</v>
      </c>
      <c r="M3">
        <f t="shared" si="1"/>
        <v>23</v>
      </c>
    </row>
    <row r="4" spans="1:14" x14ac:dyDescent="0.25">
      <c r="A4">
        <v>2</v>
      </c>
      <c r="B4" t="s">
        <v>101</v>
      </c>
      <c r="C4">
        <v>1</v>
      </c>
      <c r="D4" s="1">
        <v>41070</v>
      </c>
      <c r="E4" s="1">
        <v>41107</v>
      </c>
      <c r="F4">
        <f t="shared" si="0"/>
        <v>37</v>
      </c>
      <c r="H4">
        <v>9</v>
      </c>
      <c r="I4" t="s">
        <v>102</v>
      </c>
      <c r="J4">
        <v>2</v>
      </c>
      <c r="K4" s="1">
        <v>41103</v>
      </c>
      <c r="L4" s="1">
        <v>41124</v>
      </c>
      <c r="M4">
        <f t="shared" si="1"/>
        <v>21</v>
      </c>
    </row>
    <row r="5" spans="1:14" x14ac:dyDescent="0.25">
      <c r="A5">
        <v>3</v>
      </c>
      <c r="B5" t="s">
        <v>101</v>
      </c>
      <c r="C5">
        <v>1</v>
      </c>
      <c r="D5" s="1">
        <v>41067</v>
      </c>
      <c r="E5" s="1">
        <v>41107</v>
      </c>
      <c r="F5">
        <f t="shared" si="0"/>
        <v>40</v>
      </c>
      <c r="H5">
        <v>16</v>
      </c>
      <c r="I5" t="s">
        <v>102</v>
      </c>
      <c r="J5">
        <v>1</v>
      </c>
      <c r="K5" s="1">
        <v>41099</v>
      </c>
      <c r="L5" s="1">
        <v>41123</v>
      </c>
      <c r="M5">
        <f t="shared" si="1"/>
        <v>24</v>
      </c>
    </row>
    <row r="6" spans="1:14" x14ac:dyDescent="0.25">
      <c r="A6">
        <v>4</v>
      </c>
      <c r="B6" t="s">
        <v>101</v>
      </c>
      <c r="C6">
        <v>1</v>
      </c>
      <c r="D6" s="1">
        <v>41070</v>
      </c>
      <c r="E6" s="1">
        <v>41107</v>
      </c>
      <c r="F6">
        <f t="shared" si="0"/>
        <v>37</v>
      </c>
      <c r="H6">
        <v>17</v>
      </c>
      <c r="I6" t="s">
        <v>102</v>
      </c>
      <c r="J6">
        <v>1</v>
      </c>
      <c r="K6" s="1">
        <v>41095</v>
      </c>
      <c r="L6" s="1">
        <v>41118</v>
      </c>
      <c r="M6">
        <f t="shared" si="1"/>
        <v>23</v>
      </c>
    </row>
    <row r="7" spans="1:14" x14ac:dyDescent="0.25">
      <c r="A7">
        <v>4</v>
      </c>
      <c r="B7" t="s">
        <v>101</v>
      </c>
      <c r="C7">
        <v>2</v>
      </c>
      <c r="D7" s="1">
        <v>41073</v>
      </c>
      <c r="E7" s="1">
        <v>41113</v>
      </c>
      <c r="F7">
        <f t="shared" si="0"/>
        <v>40</v>
      </c>
      <c r="H7">
        <v>19</v>
      </c>
      <c r="I7" t="s">
        <v>102</v>
      </c>
      <c r="J7">
        <v>1</v>
      </c>
      <c r="K7" s="1">
        <v>41081</v>
      </c>
      <c r="L7" s="1">
        <v>41123</v>
      </c>
      <c r="M7">
        <f t="shared" si="1"/>
        <v>42</v>
      </c>
      <c r="N7" t="s">
        <v>103</v>
      </c>
    </row>
    <row r="8" spans="1:14" x14ac:dyDescent="0.25">
      <c r="A8">
        <v>4</v>
      </c>
      <c r="B8" t="s">
        <v>101</v>
      </c>
      <c r="C8">
        <v>3</v>
      </c>
      <c r="D8" s="1">
        <v>41081</v>
      </c>
      <c r="E8" s="1">
        <v>41113</v>
      </c>
      <c r="F8">
        <f t="shared" ref="F8:F27" si="2">E8-D8</f>
        <v>32</v>
      </c>
      <c r="H8">
        <v>24</v>
      </c>
      <c r="I8" t="s">
        <v>102</v>
      </c>
      <c r="J8">
        <v>1</v>
      </c>
      <c r="K8" s="1">
        <v>41090</v>
      </c>
      <c r="L8" s="1">
        <v>41124</v>
      </c>
      <c r="M8">
        <f t="shared" si="1"/>
        <v>34</v>
      </c>
      <c r="N8" s="33" t="s">
        <v>103</v>
      </c>
    </row>
    <row r="9" spans="1:14" x14ac:dyDescent="0.25">
      <c r="A9">
        <v>4</v>
      </c>
      <c r="B9" t="s">
        <v>101</v>
      </c>
      <c r="C9">
        <v>4</v>
      </c>
      <c r="D9" s="1">
        <v>41081</v>
      </c>
      <c r="E9" s="1">
        <v>41113</v>
      </c>
      <c r="F9">
        <f t="shared" si="2"/>
        <v>32</v>
      </c>
    </row>
    <row r="10" spans="1:14" x14ac:dyDescent="0.25">
      <c r="A10">
        <v>5</v>
      </c>
      <c r="B10" t="s">
        <v>101</v>
      </c>
      <c r="C10">
        <v>1</v>
      </c>
      <c r="D10" s="1">
        <v>41070</v>
      </c>
      <c r="E10" s="1">
        <v>41107</v>
      </c>
      <c r="F10">
        <f t="shared" si="2"/>
        <v>37</v>
      </c>
      <c r="I10" s="3"/>
      <c r="J10" s="3"/>
      <c r="K10" s="4" t="s">
        <v>77</v>
      </c>
      <c r="L10" s="10"/>
      <c r="M10" s="5">
        <f>AVERAGE(M2:M6)</f>
        <v>23</v>
      </c>
    </row>
    <row r="11" spans="1:14" x14ac:dyDescent="0.25">
      <c r="A11">
        <v>7</v>
      </c>
      <c r="B11" t="s">
        <v>101</v>
      </c>
      <c r="C11">
        <v>1</v>
      </c>
      <c r="D11" s="1">
        <v>41076</v>
      </c>
      <c r="E11" s="1">
        <v>41112</v>
      </c>
      <c r="F11">
        <f t="shared" si="2"/>
        <v>36</v>
      </c>
      <c r="I11" s="3"/>
      <c r="J11" s="3"/>
      <c r="K11" s="6" t="s">
        <v>0</v>
      </c>
      <c r="L11" s="11"/>
      <c r="M11" s="7">
        <f>STDEV(M2:M6)</f>
        <v>1.2247448713915889</v>
      </c>
    </row>
    <row r="12" spans="1:14" x14ac:dyDescent="0.25">
      <c r="A12">
        <v>8</v>
      </c>
      <c r="B12" t="s">
        <v>101</v>
      </c>
      <c r="C12">
        <v>1</v>
      </c>
      <c r="D12" s="1">
        <v>41067</v>
      </c>
      <c r="E12" s="1">
        <v>41103</v>
      </c>
      <c r="F12">
        <f t="shared" si="2"/>
        <v>36</v>
      </c>
      <c r="I12" s="3"/>
      <c r="J12" s="3"/>
      <c r="K12" s="6" t="s">
        <v>1</v>
      </c>
      <c r="L12" s="11"/>
      <c r="M12" s="7">
        <v>5</v>
      </c>
    </row>
    <row r="13" spans="1:14" x14ac:dyDescent="0.25">
      <c r="A13">
        <v>10</v>
      </c>
      <c r="B13" t="s">
        <v>101</v>
      </c>
      <c r="C13">
        <v>1</v>
      </c>
      <c r="D13" s="1">
        <v>41073</v>
      </c>
      <c r="E13" s="1">
        <v>41103</v>
      </c>
      <c r="F13">
        <f t="shared" si="2"/>
        <v>30</v>
      </c>
      <c r="K13" s="6" t="s">
        <v>2</v>
      </c>
      <c r="L13" s="12"/>
      <c r="M13" s="7">
        <v>21</v>
      </c>
    </row>
    <row r="14" spans="1:14" x14ac:dyDescent="0.25">
      <c r="A14">
        <v>11</v>
      </c>
      <c r="B14" t="s">
        <v>101</v>
      </c>
      <c r="C14">
        <v>1</v>
      </c>
      <c r="D14" s="1">
        <v>41073</v>
      </c>
      <c r="E14" s="1">
        <v>41110</v>
      </c>
      <c r="F14">
        <f t="shared" si="2"/>
        <v>37</v>
      </c>
      <c r="K14" s="8" t="s">
        <v>3</v>
      </c>
      <c r="L14" s="13"/>
      <c r="M14" s="9">
        <v>24</v>
      </c>
    </row>
    <row r="15" spans="1:14" x14ac:dyDescent="0.25">
      <c r="A15">
        <v>12</v>
      </c>
      <c r="B15" t="s">
        <v>101</v>
      </c>
      <c r="C15">
        <v>1</v>
      </c>
      <c r="D15" s="1">
        <v>41073</v>
      </c>
      <c r="E15" s="1">
        <v>41107</v>
      </c>
      <c r="F15">
        <f t="shared" si="2"/>
        <v>34</v>
      </c>
    </row>
    <row r="16" spans="1:14" x14ac:dyDescent="0.25">
      <c r="A16">
        <v>13</v>
      </c>
      <c r="B16" t="s">
        <v>101</v>
      </c>
      <c r="C16">
        <v>1</v>
      </c>
      <c r="D16" s="1">
        <v>41067</v>
      </c>
      <c r="E16" s="1">
        <v>41103</v>
      </c>
      <c r="F16">
        <f t="shared" si="2"/>
        <v>36</v>
      </c>
    </row>
    <row r="17" spans="1:8" x14ac:dyDescent="0.25">
      <c r="A17">
        <v>14</v>
      </c>
      <c r="B17" t="s">
        <v>101</v>
      </c>
      <c r="C17">
        <v>1</v>
      </c>
      <c r="D17" s="1">
        <v>41079</v>
      </c>
      <c r="E17" s="1">
        <v>41113</v>
      </c>
      <c r="F17">
        <f t="shared" si="2"/>
        <v>34</v>
      </c>
    </row>
    <row r="18" spans="1:8" x14ac:dyDescent="0.25">
      <c r="A18">
        <v>15</v>
      </c>
      <c r="B18" t="s">
        <v>101</v>
      </c>
      <c r="C18">
        <v>1</v>
      </c>
      <c r="D18" s="1">
        <v>41070</v>
      </c>
      <c r="E18" s="1">
        <v>41103</v>
      </c>
      <c r="F18">
        <f t="shared" si="2"/>
        <v>33</v>
      </c>
      <c r="H18" t="s">
        <v>125</v>
      </c>
    </row>
    <row r="19" spans="1:8" x14ac:dyDescent="0.25">
      <c r="A19">
        <v>16</v>
      </c>
      <c r="B19" t="s">
        <v>101</v>
      </c>
      <c r="C19">
        <v>1</v>
      </c>
      <c r="D19" s="1">
        <v>41076</v>
      </c>
      <c r="E19" s="1">
        <v>41113</v>
      </c>
      <c r="F19">
        <f t="shared" si="2"/>
        <v>37</v>
      </c>
      <c r="H19" t="s">
        <v>126</v>
      </c>
    </row>
    <row r="20" spans="1:8" x14ac:dyDescent="0.25">
      <c r="A20">
        <v>18</v>
      </c>
      <c r="B20" t="s">
        <v>101</v>
      </c>
      <c r="C20">
        <v>1</v>
      </c>
      <c r="D20" s="1">
        <v>41073</v>
      </c>
      <c r="E20" s="1">
        <v>41107</v>
      </c>
      <c r="F20">
        <f t="shared" si="2"/>
        <v>34</v>
      </c>
    </row>
    <row r="21" spans="1:8" x14ac:dyDescent="0.25">
      <c r="A21">
        <v>18</v>
      </c>
      <c r="B21" t="s">
        <v>101</v>
      </c>
      <c r="C21">
        <v>2</v>
      </c>
      <c r="D21" s="1">
        <v>41073</v>
      </c>
      <c r="E21" s="1">
        <v>41108</v>
      </c>
      <c r="F21">
        <f t="shared" si="2"/>
        <v>35</v>
      </c>
    </row>
    <row r="22" spans="1:8" x14ac:dyDescent="0.25">
      <c r="A22">
        <v>21</v>
      </c>
      <c r="B22" t="s">
        <v>101</v>
      </c>
      <c r="C22">
        <v>1</v>
      </c>
      <c r="D22" s="1">
        <v>41067</v>
      </c>
      <c r="E22" s="1">
        <v>41103</v>
      </c>
      <c r="F22">
        <f t="shared" si="2"/>
        <v>36</v>
      </c>
    </row>
    <row r="23" spans="1:8" x14ac:dyDescent="0.25">
      <c r="A23">
        <v>22</v>
      </c>
      <c r="B23" t="s">
        <v>101</v>
      </c>
      <c r="C23">
        <v>1</v>
      </c>
      <c r="D23" s="1">
        <v>41073</v>
      </c>
      <c r="E23" s="1">
        <v>41107</v>
      </c>
      <c r="F23">
        <f t="shared" si="2"/>
        <v>34</v>
      </c>
    </row>
    <row r="24" spans="1:8" x14ac:dyDescent="0.25">
      <c r="A24">
        <v>23</v>
      </c>
      <c r="B24" t="s">
        <v>101</v>
      </c>
      <c r="C24">
        <v>1</v>
      </c>
      <c r="D24" s="1">
        <v>41073</v>
      </c>
      <c r="E24" s="1">
        <v>41108</v>
      </c>
      <c r="F24">
        <f t="shared" si="2"/>
        <v>35</v>
      </c>
    </row>
    <row r="25" spans="1:8" x14ac:dyDescent="0.25">
      <c r="A25">
        <v>23</v>
      </c>
      <c r="B25" t="s">
        <v>101</v>
      </c>
      <c r="C25">
        <v>2</v>
      </c>
      <c r="D25" s="1">
        <v>41079</v>
      </c>
      <c r="E25" s="1">
        <v>41108</v>
      </c>
      <c r="F25">
        <f t="shared" si="2"/>
        <v>29</v>
      </c>
    </row>
    <row r="26" spans="1:8" x14ac:dyDescent="0.25">
      <c r="A26">
        <v>24</v>
      </c>
      <c r="B26" t="s">
        <v>101</v>
      </c>
      <c r="C26">
        <v>1</v>
      </c>
      <c r="D26" s="1">
        <v>41073</v>
      </c>
      <c r="E26" s="1">
        <v>41107</v>
      </c>
      <c r="F26">
        <f t="shared" si="2"/>
        <v>34</v>
      </c>
    </row>
    <row r="27" spans="1:8" x14ac:dyDescent="0.25">
      <c r="A27">
        <v>24</v>
      </c>
      <c r="B27" t="s">
        <v>101</v>
      </c>
      <c r="C27">
        <v>2</v>
      </c>
      <c r="D27" s="1">
        <v>41079</v>
      </c>
      <c r="E27" s="1">
        <v>41111</v>
      </c>
      <c r="F27">
        <f t="shared" si="2"/>
        <v>32</v>
      </c>
    </row>
    <row r="28" spans="1:8" x14ac:dyDescent="0.25">
      <c r="B28" s="3"/>
      <c r="C28" s="3"/>
      <c r="D28" s="3"/>
      <c r="E28" s="4" t="s">
        <v>76</v>
      </c>
      <c r="F28" s="5">
        <f>AVERAGE(F2:F27)</f>
        <v>34.5</v>
      </c>
    </row>
    <row r="29" spans="1:8" x14ac:dyDescent="0.25">
      <c r="B29" s="3"/>
      <c r="C29" s="3"/>
      <c r="D29" s="3"/>
      <c r="E29" s="6" t="s">
        <v>0</v>
      </c>
      <c r="F29" s="7">
        <f>STDEV(F2:F27)</f>
        <v>2.9427877939124323</v>
      </c>
    </row>
    <row r="30" spans="1:8" x14ac:dyDescent="0.25">
      <c r="B30" s="3"/>
      <c r="C30" s="3"/>
      <c r="D30" s="3"/>
      <c r="E30" s="6" t="s">
        <v>1</v>
      </c>
      <c r="F30" s="7">
        <f>COUNT(F2:F27)</f>
        <v>26</v>
      </c>
    </row>
    <row r="31" spans="1:8" x14ac:dyDescent="0.25">
      <c r="E31" s="6" t="s">
        <v>2</v>
      </c>
      <c r="F31" s="7">
        <f>MIN(F2:F27)</f>
        <v>29</v>
      </c>
    </row>
    <row r="32" spans="1:8" x14ac:dyDescent="0.25">
      <c r="E32" s="8" t="s">
        <v>3</v>
      </c>
      <c r="F32" s="9">
        <f>MAX(F2:F27)</f>
        <v>40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17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6.140625" customWidth="1"/>
    <col min="2" max="2" width="4" customWidth="1"/>
    <col min="3" max="3" width="10.5703125" customWidth="1"/>
    <col min="4" max="4" width="10.42578125" bestFit="1" customWidth="1"/>
    <col min="5" max="5" width="13.28515625" style="23" customWidth="1"/>
    <col min="6" max="6" width="12.7109375" style="23" customWidth="1"/>
    <col min="7" max="7" width="7.5703125" style="23" customWidth="1"/>
    <col min="8" max="8" width="5.140625" customWidth="1"/>
    <col min="9" max="9" width="6.7109375" customWidth="1"/>
    <col min="10" max="10" width="7" customWidth="1"/>
    <col min="11" max="11" width="8.7109375" customWidth="1"/>
    <col min="12" max="12" width="5.85546875" customWidth="1"/>
    <col min="13" max="13" width="0.85546875" style="21" customWidth="1"/>
    <col min="14" max="14" width="5.7109375" customWidth="1"/>
    <col min="15" max="15" width="5.42578125" customWidth="1"/>
    <col min="16" max="16" width="10.7109375" customWidth="1"/>
    <col min="17" max="17" width="10.28515625" customWidth="1"/>
    <col min="18" max="18" width="14" style="23" customWidth="1"/>
    <col min="19" max="19" width="12.5703125" style="23" customWidth="1"/>
    <col min="20" max="20" width="7.140625" style="23" customWidth="1"/>
    <col min="21" max="21" width="10.7109375" customWidth="1"/>
    <col min="22" max="22" width="12.7109375" customWidth="1"/>
    <col min="23" max="24" width="8.42578125" customWidth="1"/>
    <col min="25" max="25" width="8.7109375" customWidth="1"/>
    <col min="26" max="26" width="11.140625" customWidth="1"/>
    <col min="27" max="27" width="11" customWidth="1"/>
    <col min="28" max="28" width="5.28515625" customWidth="1"/>
    <col min="29" max="29" width="1.140625" style="21" customWidth="1"/>
    <col min="30" max="30" width="5.85546875" customWidth="1"/>
    <col min="31" max="31" width="3.7109375" customWidth="1"/>
    <col min="32" max="32" width="7.140625" customWidth="1"/>
    <col min="33" max="33" width="8.42578125" customWidth="1"/>
  </cols>
  <sheetData>
    <row r="1" spans="1:36" x14ac:dyDescent="0.25">
      <c r="A1" s="2" t="s">
        <v>70</v>
      </c>
      <c r="B1" s="2" t="s">
        <v>71</v>
      </c>
      <c r="C1" s="2" t="s">
        <v>9</v>
      </c>
      <c r="D1" s="2" t="s">
        <v>78</v>
      </c>
      <c r="E1" s="22" t="s">
        <v>79</v>
      </c>
      <c r="F1" s="22" t="s">
        <v>80</v>
      </c>
      <c r="G1" s="2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75</v>
      </c>
      <c r="M1" s="20"/>
      <c r="N1" s="2" t="s">
        <v>70</v>
      </c>
      <c r="O1" s="2" t="s">
        <v>71</v>
      </c>
      <c r="P1" s="2" t="s">
        <v>9</v>
      </c>
      <c r="Q1" s="2" t="s">
        <v>78</v>
      </c>
      <c r="R1" s="22" t="s">
        <v>79</v>
      </c>
      <c r="S1" s="22" t="s">
        <v>80</v>
      </c>
      <c r="T1" s="22" t="s">
        <v>81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85</v>
      </c>
      <c r="AB1" s="2" t="s">
        <v>75</v>
      </c>
      <c r="AC1" s="20"/>
      <c r="AD1" s="18"/>
      <c r="AE1" s="18"/>
      <c r="AF1" s="18"/>
      <c r="AG1" s="19"/>
      <c r="AH1" s="19"/>
      <c r="AI1" s="19"/>
      <c r="AJ1" s="19"/>
    </row>
    <row r="2" spans="1:36" x14ac:dyDescent="0.25">
      <c r="A2">
        <v>1</v>
      </c>
      <c r="B2" t="s">
        <v>105</v>
      </c>
      <c r="C2" s="1">
        <v>41076</v>
      </c>
      <c r="D2" s="1">
        <f>C2+34</f>
        <v>41110</v>
      </c>
      <c r="E2" s="23">
        <v>122</v>
      </c>
      <c r="F2" s="23">
        <v>131</v>
      </c>
      <c r="G2" s="23">
        <f>F2-E2</f>
        <v>9</v>
      </c>
      <c r="H2">
        <v>1</v>
      </c>
      <c r="I2">
        <v>152</v>
      </c>
      <c r="J2">
        <v>32</v>
      </c>
      <c r="N2">
        <v>1</v>
      </c>
      <c r="O2" t="s">
        <v>104</v>
      </c>
      <c r="P2" s="1">
        <v>41099</v>
      </c>
      <c r="Q2" s="1">
        <f t="shared" ref="Q2:Q21" si="0">P2+23</f>
        <v>41122</v>
      </c>
      <c r="R2" s="23">
        <v>207</v>
      </c>
      <c r="S2" s="23">
        <v>212</v>
      </c>
      <c r="T2" s="23">
        <f>S2-R2</f>
        <v>5</v>
      </c>
      <c r="U2">
        <v>4</v>
      </c>
      <c r="V2">
        <v>138</v>
      </c>
      <c r="W2">
        <v>156</v>
      </c>
      <c r="X2">
        <v>160</v>
      </c>
      <c r="AA2">
        <v>300</v>
      </c>
    </row>
    <row r="3" spans="1:36" x14ac:dyDescent="0.25">
      <c r="B3" t="s">
        <v>101</v>
      </c>
      <c r="D3" s="1"/>
      <c r="H3">
        <v>2</v>
      </c>
      <c r="I3">
        <v>112</v>
      </c>
      <c r="J3">
        <v>70</v>
      </c>
      <c r="N3">
        <v>2</v>
      </c>
      <c r="O3" t="s">
        <v>102</v>
      </c>
      <c r="P3" s="1">
        <v>41084</v>
      </c>
      <c r="Q3" s="1">
        <f t="shared" si="0"/>
        <v>41107</v>
      </c>
      <c r="R3" s="23">
        <v>226</v>
      </c>
      <c r="S3" s="23">
        <v>227</v>
      </c>
      <c r="T3" s="23">
        <f t="shared" ref="T3:T21" si="1">S3-R3</f>
        <v>1</v>
      </c>
      <c r="U3">
        <v>3</v>
      </c>
      <c r="V3">
        <v>137</v>
      </c>
      <c r="W3">
        <v>131</v>
      </c>
      <c r="X3">
        <v>146</v>
      </c>
      <c r="AA3">
        <v>260</v>
      </c>
    </row>
    <row r="4" spans="1:36" x14ac:dyDescent="0.25">
      <c r="B4" t="s">
        <v>101</v>
      </c>
      <c r="D4" s="1"/>
      <c r="H4">
        <v>3</v>
      </c>
      <c r="I4">
        <v>137</v>
      </c>
      <c r="J4">
        <v>70</v>
      </c>
      <c r="K4">
        <f>SUM(J2:J4)</f>
        <v>172</v>
      </c>
      <c r="N4">
        <v>3</v>
      </c>
      <c r="O4" t="s">
        <v>102</v>
      </c>
      <c r="P4" s="1">
        <v>41084</v>
      </c>
      <c r="Q4" s="1">
        <f t="shared" si="0"/>
        <v>41107</v>
      </c>
      <c r="R4" s="23">
        <v>206</v>
      </c>
      <c r="S4" s="23">
        <v>218</v>
      </c>
      <c r="T4" s="23">
        <f t="shared" si="1"/>
        <v>12</v>
      </c>
      <c r="U4">
        <v>1</v>
      </c>
      <c r="V4">
        <v>142</v>
      </c>
      <c r="AA4">
        <v>100</v>
      </c>
    </row>
    <row r="5" spans="1:36" x14ac:dyDescent="0.25">
      <c r="A5">
        <v>2</v>
      </c>
      <c r="B5" t="s">
        <v>101</v>
      </c>
      <c r="C5" s="1">
        <v>41070</v>
      </c>
      <c r="D5" s="1">
        <f t="shared" ref="D5:D67" si="2">C5+34</f>
        <v>41104</v>
      </c>
      <c r="E5" s="23">
        <v>153</v>
      </c>
      <c r="F5" s="23">
        <v>152</v>
      </c>
      <c r="G5" s="23">
        <f>F5-E5</f>
        <v>-1</v>
      </c>
      <c r="H5">
        <v>1</v>
      </c>
      <c r="I5">
        <v>148</v>
      </c>
      <c r="J5">
        <v>100</v>
      </c>
      <c r="N5">
        <v>6</v>
      </c>
      <c r="O5" t="s">
        <v>102</v>
      </c>
      <c r="P5" s="1">
        <v>41103</v>
      </c>
      <c r="Q5" s="1">
        <f t="shared" si="0"/>
        <v>41126</v>
      </c>
      <c r="R5" s="23">
        <v>217</v>
      </c>
      <c r="S5" s="23">
        <v>232</v>
      </c>
      <c r="T5" s="23">
        <f t="shared" si="1"/>
        <v>15</v>
      </c>
      <c r="U5">
        <v>2</v>
      </c>
      <c r="V5">
        <v>152</v>
      </c>
      <c r="W5">
        <v>156</v>
      </c>
      <c r="AA5">
        <v>160</v>
      </c>
    </row>
    <row r="6" spans="1:36" x14ac:dyDescent="0.25">
      <c r="B6" t="s">
        <v>101</v>
      </c>
      <c r="D6" s="1"/>
      <c r="H6">
        <v>2</v>
      </c>
      <c r="I6">
        <v>117</v>
      </c>
      <c r="J6">
        <v>60</v>
      </c>
      <c r="N6">
        <v>7</v>
      </c>
      <c r="O6" t="s">
        <v>102</v>
      </c>
      <c r="P6" s="1">
        <v>41103</v>
      </c>
      <c r="Q6" s="1">
        <f t="shared" si="0"/>
        <v>41126</v>
      </c>
      <c r="R6" s="23">
        <v>211</v>
      </c>
      <c r="S6" s="23">
        <v>211</v>
      </c>
      <c r="T6" s="23">
        <f t="shared" si="1"/>
        <v>0</v>
      </c>
      <c r="U6">
        <v>3</v>
      </c>
      <c r="V6">
        <v>172</v>
      </c>
      <c r="W6">
        <v>153</v>
      </c>
      <c r="X6">
        <v>152</v>
      </c>
      <c r="AA6">
        <v>240</v>
      </c>
    </row>
    <row r="7" spans="1:36" x14ac:dyDescent="0.25">
      <c r="B7" t="s">
        <v>101</v>
      </c>
      <c r="D7" s="1"/>
      <c r="H7">
        <v>3</v>
      </c>
      <c r="I7">
        <v>142</v>
      </c>
      <c r="J7">
        <v>80</v>
      </c>
      <c r="N7">
        <v>8</v>
      </c>
      <c r="O7" t="s">
        <v>102</v>
      </c>
      <c r="P7" s="1">
        <v>41087</v>
      </c>
      <c r="Q7" s="1">
        <f t="shared" si="0"/>
        <v>41110</v>
      </c>
      <c r="R7" s="23">
        <v>181</v>
      </c>
      <c r="S7" s="23">
        <v>197</v>
      </c>
      <c r="T7" s="23">
        <f t="shared" si="1"/>
        <v>16</v>
      </c>
      <c r="U7">
        <v>1</v>
      </c>
      <c r="AA7">
        <v>80</v>
      </c>
    </row>
    <row r="8" spans="1:36" x14ac:dyDescent="0.25">
      <c r="B8" t="s">
        <v>101</v>
      </c>
      <c r="D8" s="1"/>
      <c r="H8">
        <v>4</v>
      </c>
      <c r="I8">
        <v>130</v>
      </c>
      <c r="J8">
        <v>40</v>
      </c>
      <c r="N8">
        <v>9</v>
      </c>
      <c r="O8" t="s">
        <v>102</v>
      </c>
      <c r="P8" s="1">
        <v>41095</v>
      </c>
      <c r="Q8" s="1">
        <f t="shared" si="0"/>
        <v>41118</v>
      </c>
      <c r="R8" s="23">
        <v>198</v>
      </c>
      <c r="S8" s="23">
        <v>191</v>
      </c>
      <c r="T8" s="23">
        <f t="shared" si="1"/>
        <v>-7</v>
      </c>
      <c r="U8">
        <v>4</v>
      </c>
      <c r="W8">
        <v>147</v>
      </c>
      <c r="X8">
        <v>143</v>
      </c>
      <c r="Y8">
        <v>153</v>
      </c>
      <c r="AA8">
        <v>240</v>
      </c>
    </row>
    <row r="9" spans="1:36" x14ac:dyDescent="0.25">
      <c r="B9" t="s">
        <v>101</v>
      </c>
      <c r="D9" s="1"/>
      <c r="H9">
        <v>5</v>
      </c>
      <c r="I9">
        <v>142</v>
      </c>
      <c r="J9">
        <v>25</v>
      </c>
      <c r="K9">
        <f>SUM(J5:J9)</f>
        <v>305</v>
      </c>
      <c r="N9">
        <v>10</v>
      </c>
      <c r="O9" t="s">
        <v>102</v>
      </c>
      <c r="P9" s="1">
        <v>41107</v>
      </c>
      <c r="Q9" s="1">
        <f t="shared" si="0"/>
        <v>41130</v>
      </c>
      <c r="R9" s="23">
        <v>212</v>
      </c>
      <c r="S9" s="23">
        <v>211</v>
      </c>
      <c r="T9" s="23">
        <f t="shared" si="1"/>
        <v>-1</v>
      </c>
      <c r="U9">
        <v>1</v>
      </c>
      <c r="V9">
        <v>142</v>
      </c>
      <c r="AA9">
        <v>50</v>
      </c>
    </row>
    <row r="10" spans="1:36" x14ac:dyDescent="0.25">
      <c r="A10">
        <v>3</v>
      </c>
      <c r="B10" t="s">
        <v>101</v>
      </c>
      <c r="C10" s="1">
        <v>41067</v>
      </c>
      <c r="D10" s="1">
        <f t="shared" si="2"/>
        <v>41101</v>
      </c>
      <c r="E10" s="23">
        <v>141</v>
      </c>
      <c r="F10" s="23">
        <v>140</v>
      </c>
      <c r="G10" s="23">
        <f>F10-E10</f>
        <v>-1</v>
      </c>
      <c r="H10">
        <v>1</v>
      </c>
      <c r="I10">
        <v>145</v>
      </c>
      <c r="J10">
        <v>73</v>
      </c>
      <c r="N10">
        <v>11</v>
      </c>
      <c r="O10" t="s">
        <v>102</v>
      </c>
      <c r="P10" s="1">
        <v>41113</v>
      </c>
      <c r="Q10" s="1">
        <f t="shared" si="0"/>
        <v>41136</v>
      </c>
      <c r="R10" s="23">
        <v>182</v>
      </c>
      <c r="S10" s="23">
        <v>196</v>
      </c>
      <c r="T10" s="23">
        <f t="shared" si="1"/>
        <v>14</v>
      </c>
      <c r="U10">
        <v>3</v>
      </c>
      <c r="V10">
        <v>150</v>
      </c>
      <c r="W10">
        <v>156</v>
      </c>
      <c r="X10">
        <v>140</v>
      </c>
      <c r="AA10">
        <v>180</v>
      </c>
    </row>
    <row r="11" spans="1:36" x14ac:dyDescent="0.25">
      <c r="B11" t="s">
        <v>101</v>
      </c>
      <c r="D11" s="1"/>
      <c r="H11">
        <v>2</v>
      </c>
      <c r="I11">
        <v>133</v>
      </c>
      <c r="J11">
        <v>50</v>
      </c>
      <c r="N11">
        <v>12</v>
      </c>
      <c r="O11" t="s">
        <v>102</v>
      </c>
      <c r="P11" s="1">
        <v>41103</v>
      </c>
      <c r="Q11" s="1">
        <f t="shared" si="0"/>
        <v>41126</v>
      </c>
      <c r="R11" s="23">
        <v>205</v>
      </c>
      <c r="S11" s="23">
        <v>205</v>
      </c>
      <c r="T11" s="23">
        <f t="shared" si="1"/>
        <v>0</v>
      </c>
      <c r="U11">
        <v>3</v>
      </c>
      <c r="V11">
        <v>127</v>
      </c>
      <c r="W11">
        <v>152</v>
      </c>
      <c r="X11">
        <v>140</v>
      </c>
      <c r="AA11">
        <v>220</v>
      </c>
    </row>
    <row r="12" spans="1:36" x14ac:dyDescent="0.25">
      <c r="B12" t="s">
        <v>101</v>
      </c>
      <c r="D12" s="1"/>
      <c r="H12">
        <v>3</v>
      </c>
      <c r="I12">
        <v>119</v>
      </c>
      <c r="J12">
        <v>50</v>
      </c>
      <c r="N12">
        <v>13</v>
      </c>
      <c r="O12" t="s">
        <v>102</v>
      </c>
      <c r="P12" s="1">
        <v>41113</v>
      </c>
      <c r="Q12" s="1">
        <f t="shared" si="0"/>
        <v>41136</v>
      </c>
      <c r="R12" s="23">
        <v>192</v>
      </c>
      <c r="S12" s="23">
        <v>203</v>
      </c>
      <c r="T12" s="23">
        <f t="shared" si="1"/>
        <v>11</v>
      </c>
      <c r="U12">
        <v>1</v>
      </c>
      <c r="V12">
        <v>142</v>
      </c>
      <c r="AA12">
        <v>50</v>
      </c>
    </row>
    <row r="13" spans="1:36" x14ac:dyDescent="0.25">
      <c r="B13" t="s">
        <v>101</v>
      </c>
      <c r="D13" s="1"/>
      <c r="H13">
        <v>4</v>
      </c>
      <c r="I13">
        <v>138</v>
      </c>
      <c r="J13">
        <v>40</v>
      </c>
      <c r="N13">
        <v>14</v>
      </c>
      <c r="O13" t="s">
        <v>102</v>
      </c>
      <c r="P13" s="1">
        <v>41099</v>
      </c>
      <c r="Q13" s="1">
        <f t="shared" si="0"/>
        <v>41122</v>
      </c>
      <c r="R13" s="23">
        <v>203</v>
      </c>
      <c r="S13" s="23">
        <v>218</v>
      </c>
      <c r="T13" s="23">
        <f t="shared" si="1"/>
        <v>15</v>
      </c>
      <c r="U13">
        <v>3</v>
      </c>
      <c r="V13">
        <v>141</v>
      </c>
      <c r="W13">
        <v>142</v>
      </c>
      <c r="X13">
        <v>132</v>
      </c>
      <c r="AA13">
        <v>230</v>
      </c>
    </row>
    <row r="14" spans="1:36" x14ac:dyDescent="0.25">
      <c r="B14" t="s">
        <v>101</v>
      </c>
      <c r="D14" s="1"/>
      <c r="H14">
        <v>5</v>
      </c>
      <c r="I14">
        <v>138</v>
      </c>
      <c r="J14">
        <v>30</v>
      </c>
      <c r="K14">
        <f>SUM(J10:J14)</f>
        <v>243</v>
      </c>
      <c r="N14">
        <v>15</v>
      </c>
      <c r="O14" t="s">
        <v>102</v>
      </c>
      <c r="P14" s="1">
        <v>41095</v>
      </c>
      <c r="Q14" s="1">
        <f t="shared" si="0"/>
        <v>41118</v>
      </c>
      <c r="R14" s="23">
        <v>197</v>
      </c>
      <c r="S14" s="23">
        <v>206</v>
      </c>
      <c r="T14" s="23">
        <f t="shared" si="1"/>
        <v>9</v>
      </c>
      <c r="U14">
        <v>2</v>
      </c>
      <c r="W14">
        <v>142</v>
      </c>
      <c r="AA14">
        <v>160</v>
      </c>
    </row>
    <row r="15" spans="1:36" x14ac:dyDescent="0.25">
      <c r="A15">
        <v>4</v>
      </c>
      <c r="B15" t="s">
        <v>101</v>
      </c>
      <c r="C15" s="1">
        <v>41070</v>
      </c>
      <c r="D15" s="1">
        <f t="shared" si="2"/>
        <v>41104</v>
      </c>
      <c r="E15" s="23">
        <v>156</v>
      </c>
      <c r="F15" s="23">
        <v>157</v>
      </c>
      <c r="G15" s="23">
        <f>F15-E15</f>
        <v>1</v>
      </c>
      <c r="H15">
        <v>1</v>
      </c>
      <c r="I15">
        <v>142</v>
      </c>
      <c r="J15">
        <v>69</v>
      </c>
      <c r="N15">
        <v>16</v>
      </c>
      <c r="O15" t="s">
        <v>102</v>
      </c>
      <c r="P15" s="1">
        <v>41099</v>
      </c>
      <c r="Q15" s="1">
        <f t="shared" si="0"/>
        <v>41122</v>
      </c>
      <c r="R15" s="23">
        <v>219</v>
      </c>
      <c r="S15" s="23">
        <v>221</v>
      </c>
      <c r="T15" s="23">
        <f t="shared" si="1"/>
        <v>2</v>
      </c>
      <c r="U15">
        <v>2</v>
      </c>
      <c r="V15">
        <v>160</v>
      </c>
      <c r="W15">
        <v>152</v>
      </c>
      <c r="AA15">
        <v>120</v>
      </c>
    </row>
    <row r="16" spans="1:36" x14ac:dyDescent="0.25">
      <c r="B16" t="s">
        <v>101</v>
      </c>
      <c r="D16" s="1"/>
      <c r="H16">
        <v>2</v>
      </c>
      <c r="I16">
        <v>128</v>
      </c>
      <c r="J16">
        <v>48</v>
      </c>
      <c r="N16">
        <v>17</v>
      </c>
      <c r="O16" t="s">
        <v>102</v>
      </c>
      <c r="P16" s="1">
        <v>41095</v>
      </c>
      <c r="Q16" s="1">
        <f t="shared" si="0"/>
        <v>41118</v>
      </c>
      <c r="R16" s="23">
        <v>238</v>
      </c>
      <c r="S16" s="23">
        <v>245</v>
      </c>
      <c r="T16" s="23">
        <f t="shared" si="1"/>
        <v>7</v>
      </c>
      <c r="U16">
        <v>1</v>
      </c>
      <c r="AA16">
        <v>90</v>
      </c>
    </row>
    <row r="17" spans="1:27" x14ac:dyDescent="0.25">
      <c r="B17" t="s">
        <v>101</v>
      </c>
      <c r="D17" s="1"/>
      <c r="H17">
        <v>3</v>
      </c>
      <c r="I17">
        <v>141</v>
      </c>
      <c r="J17">
        <v>29</v>
      </c>
      <c r="N17">
        <v>18</v>
      </c>
      <c r="O17" t="s">
        <v>102</v>
      </c>
      <c r="P17" s="1">
        <v>41107</v>
      </c>
      <c r="Q17" s="1">
        <f t="shared" si="0"/>
        <v>41130</v>
      </c>
      <c r="R17" s="23">
        <v>208</v>
      </c>
      <c r="S17" s="23">
        <v>220</v>
      </c>
      <c r="T17" s="23">
        <f t="shared" si="1"/>
        <v>12</v>
      </c>
      <c r="U17">
        <v>2</v>
      </c>
      <c r="W17">
        <v>141</v>
      </c>
      <c r="AA17">
        <v>63</v>
      </c>
    </row>
    <row r="18" spans="1:27" x14ac:dyDescent="0.25">
      <c r="B18" t="s">
        <v>101</v>
      </c>
      <c r="D18" s="1"/>
      <c r="H18">
        <v>4</v>
      </c>
      <c r="I18">
        <v>150</v>
      </c>
      <c r="J18">
        <v>20</v>
      </c>
      <c r="K18">
        <f>SUM(J15:J18)</f>
        <v>166</v>
      </c>
      <c r="N18">
        <v>19</v>
      </c>
      <c r="O18" t="s">
        <v>102</v>
      </c>
      <c r="P18" s="1">
        <v>41081</v>
      </c>
      <c r="Q18" s="1">
        <f t="shared" si="0"/>
        <v>41104</v>
      </c>
      <c r="R18" s="23">
        <v>212</v>
      </c>
      <c r="S18" s="23">
        <v>227</v>
      </c>
      <c r="T18" s="23">
        <f t="shared" si="1"/>
        <v>15</v>
      </c>
      <c r="U18">
        <v>2</v>
      </c>
      <c r="V18">
        <v>135</v>
      </c>
      <c r="W18">
        <v>135</v>
      </c>
      <c r="AA18">
        <v>190</v>
      </c>
    </row>
    <row r="19" spans="1:27" x14ac:dyDescent="0.25">
      <c r="A19">
        <v>5</v>
      </c>
      <c r="B19" t="s">
        <v>101</v>
      </c>
      <c r="C19" s="1">
        <v>41070</v>
      </c>
      <c r="D19" s="1">
        <f t="shared" si="2"/>
        <v>41104</v>
      </c>
      <c r="E19" s="23">
        <v>154</v>
      </c>
      <c r="F19" s="23">
        <v>155</v>
      </c>
      <c r="G19" s="23">
        <f>F19-E19</f>
        <v>1</v>
      </c>
      <c r="H19">
        <v>1</v>
      </c>
      <c r="I19">
        <v>157</v>
      </c>
      <c r="J19">
        <v>90</v>
      </c>
      <c r="N19">
        <v>21</v>
      </c>
      <c r="O19" t="s">
        <v>102</v>
      </c>
      <c r="P19" s="1">
        <v>41099</v>
      </c>
      <c r="Q19" s="1">
        <f t="shared" si="0"/>
        <v>41122</v>
      </c>
      <c r="R19" s="23">
        <v>182</v>
      </c>
      <c r="S19" s="23">
        <v>201</v>
      </c>
      <c r="T19" s="23">
        <f t="shared" si="1"/>
        <v>19</v>
      </c>
      <c r="U19">
        <v>2</v>
      </c>
      <c r="V19">
        <v>127</v>
      </c>
      <c r="W19">
        <v>142</v>
      </c>
      <c r="AA19">
        <v>170</v>
      </c>
    </row>
    <row r="20" spans="1:27" x14ac:dyDescent="0.25">
      <c r="B20" t="s">
        <v>101</v>
      </c>
      <c r="D20" s="1"/>
      <c r="H20">
        <v>2</v>
      </c>
      <c r="I20">
        <v>146</v>
      </c>
      <c r="J20">
        <v>20</v>
      </c>
      <c r="N20">
        <v>22</v>
      </c>
      <c r="O20" t="s">
        <v>102</v>
      </c>
      <c r="P20" s="1">
        <v>41090</v>
      </c>
      <c r="Q20" s="1">
        <f t="shared" si="0"/>
        <v>41113</v>
      </c>
      <c r="R20" s="23">
        <v>192</v>
      </c>
      <c r="S20" s="23">
        <v>198</v>
      </c>
      <c r="T20" s="23">
        <f t="shared" si="1"/>
        <v>6</v>
      </c>
      <c r="U20">
        <v>1</v>
      </c>
      <c r="AA20">
        <v>90</v>
      </c>
    </row>
    <row r="21" spans="1:27" x14ac:dyDescent="0.25">
      <c r="B21" t="s">
        <v>101</v>
      </c>
      <c r="D21" s="1"/>
      <c r="H21">
        <v>3</v>
      </c>
      <c r="I21">
        <v>148</v>
      </c>
      <c r="J21">
        <v>10</v>
      </c>
      <c r="K21">
        <v>120</v>
      </c>
      <c r="N21">
        <v>24</v>
      </c>
      <c r="O21" t="s">
        <v>102</v>
      </c>
      <c r="P21" s="1">
        <v>41090</v>
      </c>
      <c r="Q21" s="1">
        <f t="shared" si="0"/>
        <v>41113</v>
      </c>
      <c r="R21" s="23">
        <v>195</v>
      </c>
      <c r="S21" s="23">
        <v>198</v>
      </c>
      <c r="T21" s="23">
        <f t="shared" si="1"/>
        <v>3</v>
      </c>
      <c r="U21">
        <v>3</v>
      </c>
      <c r="V21">
        <v>131</v>
      </c>
      <c r="W21">
        <v>140</v>
      </c>
      <c r="X21">
        <v>128</v>
      </c>
      <c r="AA21">
        <v>210</v>
      </c>
    </row>
    <row r="22" spans="1:27" x14ac:dyDescent="0.25">
      <c r="A22">
        <v>6</v>
      </c>
      <c r="B22" t="s">
        <v>101</v>
      </c>
      <c r="C22" s="1">
        <v>41067</v>
      </c>
      <c r="D22" s="1">
        <f t="shared" si="2"/>
        <v>41101</v>
      </c>
      <c r="E22" s="23">
        <v>132</v>
      </c>
      <c r="F22" s="23">
        <v>138</v>
      </c>
      <c r="G22" s="23">
        <f>F22-E22</f>
        <v>6</v>
      </c>
      <c r="H22">
        <v>1</v>
      </c>
      <c r="J22">
        <v>50</v>
      </c>
      <c r="Q22" s="4" t="s">
        <v>92</v>
      </c>
      <c r="R22" s="10">
        <f t="shared" ref="R22:T22" si="3">AVERAGE(R2:R21)</f>
        <v>204.15</v>
      </c>
      <c r="S22" s="10">
        <f t="shared" si="3"/>
        <v>211.85</v>
      </c>
      <c r="T22" s="10">
        <f t="shared" si="3"/>
        <v>7.7</v>
      </c>
      <c r="U22" s="10">
        <f>AVERAGE(U2:U21)</f>
        <v>2.2000000000000002</v>
      </c>
      <c r="V22" s="10">
        <f t="shared" ref="V22:Y22" si="4">AVERAGE(V2:V21)</f>
        <v>142.57142857142858</v>
      </c>
      <c r="W22" s="10">
        <f t="shared" si="4"/>
        <v>146.07142857142858</v>
      </c>
      <c r="X22" s="10">
        <f t="shared" si="4"/>
        <v>142.625</v>
      </c>
      <c r="Y22" s="10">
        <f t="shared" si="4"/>
        <v>153</v>
      </c>
      <c r="Z22" s="10">
        <f>AVERAGE(V2:Y21)</f>
        <v>144.18918918918919</v>
      </c>
      <c r="AA22" s="5">
        <f>AVERAGE(AA2:AA21)</f>
        <v>160.15</v>
      </c>
    </row>
    <row r="23" spans="1:27" x14ac:dyDescent="0.25">
      <c r="B23" t="s">
        <v>101</v>
      </c>
      <c r="D23" s="1"/>
      <c r="H23">
        <v>2</v>
      </c>
      <c r="I23">
        <v>135</v>
      </c>
      <c r="J23">
        <v>35</v>
      </c>
      <c r="Q23" s="6" t="s">
        <v>0</v>
      </c>
      <c r="R23" s="11">
        <f t="shared" ref="R23:T23" si="5">STDEV(R2:R21)</f>
        <v>14.854646623726513</v>
      </c>
      <c r="S23" s="11">
        <f t="shared" si="5"/>
        <v>14.064793672593693</v>
      </c>
      <c r="T23" s="11">
        <f t="shared" si="5"/>
        <v>7.1311031109462562</v>
      </c>
      <c r="U23" s="11">
        <f>STDEV(U2:U21)</f>
        <v>1.0052493799000692</v>
      </c>
      <c r="V23" s="11">
        <f t="shared" ref="V23:X23" si="6">STDEV(V2:V21)</f>
        <v>12.543550507757336</v>
      </c>
      <c r="W23" s="11">
        <f t="shared" si="6"/>
        <v>8.2131628472862985</v>
      </c>
      <c r="X23" s="11">
        <f t="shared" si="6"/>
        <v>10.294762884940228</v>
      </c>
      <c r="Y23" s="11"/>
      <c r="Z23" s="11">
        <f>STDEV(V2:Y21)</f>
        <v>10.338272577170711</v>
      </c>
      <c r="AA23" s="7">
        <f>STDEV(AA2:AA21)</f>
        <v>76.022347822341374</v>
      </c>
    </row>
    <row r="24" spans="1:27" x14ac:dyDescent="0.25">
      <c r="B24" t="s">
        <v>101</v>
      </c>
      <c r="D24" s="1"/>
      <c r="H24">
        <v>3</v>
      </c>
      <c r="I24">
        <v>135</v>
      </c>
      <c r="J24">
        <v>10</v>
      </c>
      <c r="K24">
        <v>95</v>
      </c>
      <c r="Q24" s="6" t="s">
        <v>1</v>
      </c>
      <c r="R24" s="11">
        <f>COUNT(R2:R21)</f>
        <v>20</v>
      </c>
      <c r="S24" s="11">
        <f t="shared" ref="S24:AA24" si="7">COUNT(S2:S21)</f>
        <v>20</v>
      </c>
      <c r="T24" s="11">
        <f t="shared" si="7"/>
        <v>20</v>
      </c>
      <c r="U24" s="11">
        <f t="shared" si="7"/>
        <v>20</v>
      </c>
      <c r="V24" s="11">
        <f t="shared" si="7"/>
        <v>14</v>
      </c>
      <c r="W24" s="11">
        <f t="shared" si="7"/>
        <v>14</v>
      </c>
      <c r="X24" s="11">
        <f t="shared" si="7"/>
        <v>8</v>
      </c>
      <c r="Y24" s="11">
        <f t="shared" si="7"/>
        <v>1</v>
      </c>
      <c r="Z24" s="11">
        <f>COUNT(V2:Y21)</f>
        <v>37</v>
      </c>
      <c r="AA24" s="7">
        <f t="shared" si="7"/>
        <v>20</v>
      </c>
    </row>
    <row r="25" spans="1:27" x14ac:dyDescent="0.25">
      <c r="A25">
        <v>7</v>
      </c>
      <c r="B25" t="s">
        <v>101</v>
      </c>
      <c r="C25" s="1">
        <v>41076</v>
      </c>
      <c r="D25" s="1">
        <f t="shared" si="2"/>
        <v>41110</v>
      </c>
      <c r="E25" s="23">
        <v>138</v>
      </c>
      <c r="F25" s="23">
        <v>138</v>
      </c>
      <c r="G25" s="23">
        <f>F25-E25</f>
        <v>0</v>
      </c>
      <c r="H25">
        <v>1</v>
      </c>
      <c r="I25">
        <v>146</v>
      </c>
      <c r="J25">
        <v>100</v>
      </c>
      <c r="Q25" s="6" t="s">
        <v>2</v>
      </c>
      <c r="R25" s="11">
        <f>MIN(R2:R21)</f>
        <v>181</v>
      </c>
      <c r="S25" s="11">
        <f t="shared" ref="S25:AA25" si="8">MIN(S2:S21)</f>
        <v>191</v>
      </c>
      <c r="T25" s="11">
        <f t="shared" si="8"/>
        <v>-7</v>
      </c>
      <c r="U25" s="11">
        <f t="shared" si="8"/>
        <v>1</v>
      </c>
      <c r="V25" s="11">
        <f t="shared" si="8"/>
        <v>127</v>
      </c>
      <c r="W25" s="11">
        <f t="shared" si="8"/>
        <v>131</v>
      </c>
      <c r="X25" s="11">
        <f t="shared" si="8"/>
        <v>128</v>
      </c>
      <c r="Y25" s="11">
        <f t="shared" si="8"/>
        <v>153</v>
      </c>
      <c r="Z25" s="11">
        <f>MIN(V2:Y21)</f>
        <v>127</v>
      </c>
      <c r="AA25" s="7">
        <f t="shared" si="8"/>
        <v>50</v>
      </c>
    </row>
    <row r="26" spans="1:27" x14ac:dyDescent="0.25">
      <c r="B26" t="s">
        <v>101</v>
      </c>
      <c r="D26" s="1"/>
      <c r="H26">
        <v>2</v>
      </c>
      <c r="I26">
        <v>122</v>
      </c>
      <c r="J26">
        <v>90</v>
      </c>
      <c r="Q26" s="8" t="s">
        <v>3</v>
      </c>
      <c r="R26" s="17">
        <f>MAX(R2:R21)</f>
        <v>238</v>
      </c>
      <c r="S26" s="17">
        <f t="shared" ref="S26:AA26" si="9">MAX(S2:S21)</f>
        <v>245</v>
      </c>
      <c r="T26" s="17">
        <f t="shared" si="9"/>
        <v>19</v>
      </c>
      <c r="U26" s="17">
        <f t="shared" si="9"/>
        <v>4</v>
      </c>
      <c r="V26" s="17">
        <f t="shared" si="9"/>
        <v>172</v>
      </c>
      <c r="W26" s="17">
        <f t="shared" si="9"/>
        <v>156</v>
      </c>
      <c r="X26" s="17">
        <f t="shared" si="9"/>
        <v>160</v>
      </c>
      <c r="Y26" s="17">
        <f t="shared" si="9"/>
        <v>153</v>
      </c>
      <c r="Z26" s="17">
        <f>MAX(V2:Y21)</f>
        <v>172</v>
      </c>
      <c r="AA26" s="9">
        <f t="shared" si="9"/>
        <v>300</v>
      </c>
    </row>
    <row r="27" spans="1:27" x14ac:dyDescent="0.25">
      <c r="B27" t="s">
        <v>101</v>
      </c>
      <c r="D27" s="1"/>
      <c r="H27">
        <v>3</v>
      </c>
      <c r="I27">
        <v>118</v>
      </c>
      <c r="J27">
        <v>80</v>
      </c>
      <c r="S27" s="47" t="s">
        <v>66</v>
      </c>
      <c r="U27" s="48">
        <f>SUM(U2:U21)</f>
        <v>44</v>
      </c>
    </row>
    <row r="28" spans="1:27" x14ac:dyDescent="0.25">
      <c r="B28" t="s">
        <v>101</v>
      </c>
      <c r="D28" s="1"/>
      <c r="H28">
        <v>4</v>
      </c>
      <c r="I28">
        <v>146</v>
      </c>
      <c r="J28">
        <v>63</v>
      </c>
      <c r="P28" t="s">
        <v>93</v>
      </c>
    </row>
    <row r="29" spans="1:27" x14ac:dyDescent="0.25">
      <c r="B29" t="s">
        <v>101</v>
      </c>
      <c r="D29" s="1"/>
      <c r="H29">
        <v>5</v>
      </c>
      <c r="I29">
        <v>135</v>
      </c>
      <c r="J29">
        <v>65</v>
      </c>
      <c r="K29">
        <f>SUM(J25:J29)</f>
        <v>398</v>
      </c>
    </row>
    <row r="30" spans="1:27" x14ac:dyDescent="0.25">
      <c r="A30">
        <v>8</v>
      </c>
      <c r="B30" t="s">
        <v>101</v>
      </c>
      <c r="C30" s="1">
        <v>41067</v>
      </c>
      <c r="D30" s="1">
        <f t="shared" si="2"/>
        <v>41101</v>
      </c>
      <c r="E30" s="23">
        <v>152</v>
      </c>
      <c r="F30" s="23">
        <v>154</v>
      </c>
      <c r="G30" s="23">
        <f>F30-E30</f>
        <v>2</v>
      </c>
      <c r="H30">
        <v>1</v>
      </c>
      <c r="J30">
        <v>35</v>
      </c>
    </row>
    <row r="31" spans="1:27" x14ac:dyDescent="0.25">
      <c r="B31" t="s">
        <v>101</v>
      </c>
      <c r="D31" s="1"/>
      <c r="H31">
        <v>2</v>
      </c>
      <c r="J31">
        <v>58</v>
      </c>
    </row>
    <row r="32" spans="1:27" x14ac:dyDescent="0.25">
      <c r="B32" t="s">
        <v>101</v>
      </c>
      <c r="D32" s="1"/>
      <c r="H32">
        <v>3</v>
      </c>
      <c r="J32">
        <v>30</v>
      </c>
      <c r="K32">
        <f>SUM(J30:J32)</f>
        <v>123</v>
      </c>
    </row>
    <row r="33" spans="1:11" x14ac:dyDescent="0.25">
      <c r="A33">
        <v>10</v>
      </c>
      <c r="B33" t="s">
        <v>101</v>
      </c>
      <c r="C33" s="1">
        <v>41073</v>
      </c>
      <c r="D33" s="1">
        <f t="shared" si="2"/>
        <v>41107</v>
      </c>
      <c r="E33" s="23">
        <v>132</v>
      </c>
      <c r="F33" s="23">
        <v>138</v>
      </c>
      <c r="G33" s="23">
        <f>F33-E33</f>
        <v>6</v>
      </c>
      <c r="H33">
        <v>1</v>
      </c>
      <c r="J33">
        <v>80</v>
      </c>
    </row>
    <row r="34" spans="1:11" x14ac:dyDescent="0.25">
      <c r="B34" t="s">
        <v>101</v>
      </c>
      <c r="D34" s="1"/>
      <c r="H34">
        <v>2</v>
      </c>
      <c r="J34">
        <v>70</v>
      </c>
    </row>
    <row r="35" spans="1:11" x14ac:dyDescent="0.25">
      <c r="B35" t="s">
        <v>101</v>
      </c>
      <c r="D35" s="1"/>
      <c r="H35">
        <v>3</v>
      </c>
      <c r="I35">
        <v>123</v>
      </c>
      <c r="J35">
        <v>60</v>
      </c>
      <c r="K35">
        <f>SUM(J33:J35)</f>
        <v>210</v>
      </c>
    </row>
    <row r="36" spans="1:11" x14ac:dyDescent="0.25">
      <c r="A36">
        <v>11</v>
      </c>
      <c r="B36" t="s">
        <v>101</v>
      </c>
      <c r="C36" s="1">
        <v>41073</v>
      </c>
      <c r="D36" s="1">
        <f t="shared" si="2"/>
        <v>41107</v>
      </c>
      <c r="E36" s="23">
        <v>132</v>
      </c>
      <c r="F36" s="23">
        <v>134</v>
      </c>
      <c r="G36" s="23">
        <f>F36-E36</f>
        <v>2</v>
      </c>
      <c r="H36">
        <v>1</v>
      </c>
      <c r="I36">
        <v>142</v>
      </c>
      <c r="J36">
        <v>73</v>
      </c>
    </row>
    <row r="37" spans="1:11" x14ac:dyDescent="0.25">
      <c r="B37" t="s">
        <v>101</v>
      </c>
      <c r="D37" s="1"/>
      <c r="H37">
        <v>2</v>
      </c>
      <c r="I37">
        <v>122</v>
      </c>
      <c r="J37">
        <v>53</v>
      </c>
    </row>
    <row r="38" spans="1:11" x14ac:dyDescent="0.25">
      <c r="B38" t="s">
        <v>101</v>
      </c>
      <c r="D38" s="1"/>
      <c r="H38">
        <v>3</v>
      </c>
      <c r="I38">
        <v>142</v>
      </c>
      <c r="J38">
        <v>30</v>
      </c>
      <c r="K38">
        <f>SUM(J36:J38)</f>
        <v>156</v>
      </c>
    </row>
    <row r="39" spans="1:11" x14ac:dyDescent="0.25">
      <c r="A39">
        <v>12</v>
      </c>
      <c r="B39" t="s">
        <v>101</v>
      </c>
      <c r="C39" s="1">
        <v>41073</v>
      </c>
      <c r="D39" s="1">
        <f t="shared" si="2"/>
        <v>41107</v>
      </c>
      <c r="E39" s="23">
        <v>157</v>
      </c>
      <c r="F39" s="23">
        <v>160</v>
      </c>
      <c r="G39" s="23">
        <f>F39-E39</f>
        <v>3</v>
      </c>
      <c r="H39">
        <v>1</v>
      </c>
      <c r="I39">
        <v>154</v>
      </c>
      <c r="J39">
        <v>90</v>
      </c>
    </row>
    <row r="40" spans="1:11" x14ac:dyDescent="0.25">
      <c r="B40" t="s">
        <v>101</v>
      </c>
      <c r="D40" s="1"/>
      <c r="H40">
        <v>2</v>
      </c>
      <c r="I40">
        <v>131</v>
      </c>
      <c r="J40">
        <v>86</v>
      </c>
    </row>
    <row r="41" spans="1:11" x14ac:dyDescent="0.25">
      <c r="B41" t="s">
        <v>101</v>
      </c>
      <c r="D41" s="1"/>
      <c r="H41">
        <v>3</v>
      </c>
      <c r="I41">
        <v>138</v>
      </c>
      <c r="J41">
        <v>80</v>
      </c>
    </row>
    <row r="42" spans="1:11" x14ac:dyDescent="0.25">
      <c r="B42" t="s">
        <v>101</v>
      </c>
      <c r="D42" s="1"/>
      <c r="H42">
        <v>4</v>
      </c>
      <c r="I42">
        <v>108</v>
      </c>
      <c r="J42">
        <v>80</v>
      </c>
    </row>
    <row r="43" spans="1:11" x14ac:dyDescent="0.25">
      <c r="B43" t="s">
        <v>101</v>
      </c>
      <c r="D43" s="1"/>
      <c r="H43">
        <v>5</v>
      </c>
      <c r="I43">
        <v>118</v>
      </c>
      <c r="J43">
        <v>75</v>
      </c>
      <c r="K43">
        <f>SUM(J39:J43)</f>
        <v>411</v>
      </c>
    </row>
    <row r="44" spans="1:11" x14ac:dyDescent="0.25">
      <c r="A44">
        <v>13</v>
      </c>
      <c r="B44" t="s">
        <v>101</v>
      </c>
      <c r="C44" s="1">
        <v>41067</v>
      </c>
      <c r="D44" s="1">
        <f t="shared" si="2"/>
        <v>41101</v>
      </c>
      <c r="E44" s="23">
        <v>139</v>
      </c>
      <c r="F44" s="23">
        <v>142</v>
      </c>
      <c r="G44" s="23">
        <f>F44-E44</f>
        <v>3</v>
      </c>
      <c r="H44">
        <v>1</v>
      </c>
      <c r="J44">
        <v>100</v>
      </c>
    </row>
    <row r="45" spans="1:11" x14ac:dyDescent="0.25">
      <c r="B45" t="s">
        <v>101</v>
      </c>
      <c r="D45" s="1"/>
      <c r="H45">
        <v>2</v>
      </c>
      <c r="I45">
        <v>130</v>
      </c>
      <c r="J45">
        <v>83</v>
      </c>
    </row>
    <row r="46" spans="1:11" x14ac:dyDescent="0.25">
      <c r="B46" t="s">
        <v>101</v>
      </c>
      <c r="D46" s="1"/>
      <c r="H46">
        <v>3</v>
      </c>
      <c r="I46">
        <v>153</v>
      </c>
      <c r="J46">
        <v>63</v>
      </c>
    </row>
    <row r="47" spans="1:11" x14ac:dyDescent="0.25">
      <c r="B47" t="s">
        <v>101</v>
      </c>
      <c r="D47" s="1"/>
      <c r="H47">
        <v>4</v>
      </c>
      <c r="I47">
        <v>145</v>
      </c>
      <c r="J47">
        <v>50</v>
      </c>
    </row>
    <row r="48" spans="1:11" x14ac:dyDescent="0.25">
      <c r="B48" t="s">
        <v>101</v>
      </c>
      <c r="D48" s="1"/>
      <c r="H48">
        <v>5</v>
      </c>
      <c r="I48">
        <v>148</v>
      </c>
      <c r="J48">
        <v>20</v>
      </c>
      <c r="K48">
        <f>SUM(J44:J48)</f>
        <v>316</v>
      </c>
    </row>
    <row r="49" spans="1:12" x14ac:dyDescent="0.25">
      <c r="A49">
        <v>14</v>
      </c>
      <c r="B49" t="s">
        <v>101</v>
      </c>
      <c r="C49" s="1">
        <v>41079</v>
      </c>
      <c r="D49" s="1">
        <f t="shared" si="2"/>
        <v>41113</v>
      </c>
      <c r="E49" s="23">
        <v>115</v>
      </c>
      <c r="F49" s="23">
        <v>124</v>
      </c>
      <c r="G49" s="23">
        <f>F49-E49</f>
        <v>9</v>
      </c>
      <c r="H49">
        <v>1</v>
      </c>
      <c r="I49">
        <v>114</v>
      </c>
      <c r="J49">
        <v>86</v>
      </c>
    </row>
    <row r="50" spans="1:12" x14ac:dyDescent="0.25">
      <c r="B50" t="s">
        <v>101</v>
      </c>
      <c r="D50" s="1"/>
      <c r="H50">
        <v>2</v>
      </c>
      <c r="I50">
        <v>124</v>
      </c>
      <c r="J50">
        <v>63</v>
      </c>
    </row>
    <row r="51" spans="1:12" x14ac:dyDescent="0.25">
      <c r="B51" t="s">
        <v>101</v>
      </c>
      <c r="D51" s="1"/>
      <c r="H51">
        <v>3</v>
      </c>
      <c r="I51">
        <v>125</v>
      </c>
      <c r="J51">
        <v>23</v>
      </c>
    </row>
    <row r="52" spans="1:12" x14ac:dyDescent="0.25">
      <c r="B52" t="s">
        <v>101</v>
      </c>
      <c r="D52" s="1"/>
      <c r="H52">
        <v>4</v>
      </c>
      <c r="I52">
        <v>132</v>
      </c>
      <c r="J52">
        <v>15</v>
      </c>
      <c r="K52">
        <f>SUM(J49:J52)</f>
        <v>187</v>
      </c>
    </row>
    <row r="53" spans="1:12" x14ac:dyDescent="0.25">
      <c r="A53">
        <v>15</v>
      </c>
      <c r="B53" t="s">
        <v>101</v>
      </c>
      <c r="C53" s="1">
        <v>41070</v>
      </c>
      <c r="D53" s="1">
        <f t="shared" si="2"/>
        <v>41104</v>
      </c>
      <c r="E53" s="23">
        <v>143</v>
      </c>
      <c r="F53" s="23">
        <v>144</v>
      </c>
      <c r="G53" s="23">
        <f>F53-E53</f>
        <v>1</v>
      </c>
      <c r="H53">
        <v>1</v>
      </c>
      <c r="J53">
        <v>80</v>
      </c>
    </row>
    <row r="54" spans="1:12" x14ac:dyDescent="0.25">
      <c r="B54" t="s">
        <v>101</v>
      </c>
      <c r="D54" s="1"/>
      <c r="H54">
        <v>2</v>
      </c>
      <c r="I54">
        <v>135</v>
      </c>
      <c r="J54">
        <v>50</v>
      </c>
    </row>
    <row r="55" spans="1:12" x14ac:dyDescent="0.25">
      <c r="B55" t="s">
        <v>101</v>
      </c>
      <c r="D55" s="1"/>
      <c r="H55">
        <v>3</v>
      </c>
      <c r="I55">
        <v>132</v>
      </c>
      <c r="J55">
        <v>43</v>
      </c>
      <c r="K55">
        <f>SUM(J53:J55)</f>
        <v>173</v>
      </c>
    </row>
    <row r="56" spans="1:12" x14ac:dyDescent="0.25">
      <c r="A56">
        <v>16</v>
      </c>
      <c r="B56" t="s">
        <v>101</v>
      </c>
      <c r="C56" s="1">
        <v>41076</v>
      </c>
      <c r="D56" s="1">
        <f t="shared" si="2"/>
        <v>41110</v>
      </c>
      <c r="E56" s="23">
        <v>128</v>
      </c>
      <c r="F56" s="23">
        <v>132</v>
      </c>
      <c r="G56" s="23">
        <f>F56-E56</f>
        <v>4</v>
      </c>
      <c r="H56">
        <v>1</v>
      </c>
      <c r="I56">
        <v>131</v>
      </c>
      <c r="J56">
        <v>100</v>
      </c>
    </row>
    <row r="57" spans="1:12" x14ac:dyDescent="0.25">
      <c r="B57" t="s">
        <v>101</v>
      </c>
      <c r="D57" s="1"/>
      <c r="H57">
        <v>2</v>
      </c>
      <c r="I57">
        <v>125</v>
      </c>
      <c r="J57">
        <v>100</v>
      </c>
    </row>
    <row r="58" spans="1:12" x14ac:dyDescent="0.25">
      <c r="B58" t="s">
        <v>101</v>
      </c>
      <c r="D58" s="1"/>
      <c r="H58">
        <v>3</v>
      </c>
      <c r="I58">
        <v>128</v>
      </c>
      <c r="J58">
        <v>50</v>
      </c>
    </row>
    <row r="59" spans="1:12" x14ac:dyDescent="0.25">
      <c r="B59" t="s">
        <v>101</v>
      </c>
      <c r="D59" s="1"/>
      <c r="H59">
        <v>4</v>
      </c>
      <c r="I59">
        <v>134</v>
      </c>
      <c r="J59">
        <v>50</v>
      </c>
    </row>
    <row r="60" spans="1:12" x14ac:dyDescent="0.25">
      <c r="B60" t="s">
        <v>101</v>
      </c>
      <c r="D60" s="1"/>
      <c r="H60">
        <v>5</v>
      </c>
      <c r="I60">
        <v>147</v>
      </c>
      <c r="J60">
        <v>20</v>
      </c>
      <c r="K60">
        <f>SUM(J56:J60)</f>
        <v>320</v>
      </c>
    </row>
    <row r="61" spans="1:12" x14ac:dyDescent="0.25">
      <c r="A61">
        <v>17</v>
      </c>
      <c r="B61" t="s">
        <v>101</v>
      </c>
      <c r="C61" s="1">
        <v>41070</v>
      </c>
      <c r="D61" s="1">
        <f t="shared" si="2"/>
        <v>41104</v>
      </c>
      <c r="E61" s="23">
        <v>133</v>
      </c>
      <c r="F61" s="23">
        <v>133</v>
      </c>
      <c r="G61" s="23">
        <f>F61-E61</f>
        <v>0</v>
      </c>
      <c r="H61">
        <v>1</v>
      </c>
      <c r="I61">
        <v>120</v>
      </c>
      <c r="J61">
        <v>90</v>
      </c>
      <c r="K61">
        <v>90</v>
      </c>
      <c r="L61" t="s">
        <v>10</v>
      </c>
    </row>
    <row r="62" spans="1:12" x14ac:dyDescent="0.25">
      <c r="A62">
        <v>18</v>
      </c>
      <c r="B62" t="s">
        <v>101</v>
      </c>
      <c r="C62" s="1">
        <v>41073</v>
      </c>
      <c r="D62" s="1">
        <f t="shared" si="2"/>
        <v>41107</v>
      </c>
      <c r="E62" s="23">
        <v>153</v>
      </c>
      <c r="F62" s="23">
        <v>153</v>
      </c>
      <c r="G62" s="23">
        <f>F62-E62</f>
        <v>0</v>
      </c>
      <c r="H62">
        <v>1</v>
      </c>
      <c r="I62">
        <v>142</v>
      </c>
      <c r="J62">
        <v>80</v>
      </c>
    </row>
    <row r="63" spans="1:12" x14ac:dyDescent="0.25">
      <c r="B63" t="s">
        <v>101</v>
      </c>
      <c r="D63" s="1"/>
      <c r="H63">
        <v>2</v>
      </c>
      <c r="I63">
        <v>131</v>
      </c>
      <c r="J63">
        <v>25</v>
      </c>
    </row>
    <row r="64" spans="1:12" x14ac:dyDescent="0.25">
      <c r="B64" t="s">
        <v>101</v>
      </c>
      <c r="D64" s="1"/>
      <c r="H64">
        <v>3</v>
      </c>
      <c r="J64">
        <v>20</v>
      </c>
      <c r="K64">
        <v>125</v>
      </c>
    </row>
    <row r="65" spans="1:12" x14ac:dyDescent="0.25">
      <c r="A65">
        <v>19</v>
      </c>
      <c r="B65" t="s">
        <v>101</v>
      </c>
      <c r="C65" s="1">
        <v>41079</v>
      </c>
      <c r="D65" s="1">
        <f t="shared" si="2"/>
        <v>41113</v>
      </c>
      <c r="E65" s="23">
        <v>132</v>
      </c>
      <c r="H65">
        <v>1</v>
      </c>
      <c r="J65">
        <v>60</v>
      </c>
    </row>
    <row r="66" spans="1:12" x14ac:dyDescent="0.25">
      <c r="B66" t="s">
        <v>101</v>
      </c>
      <c r="D66" s="1"/>
      <c r="H66">
        <v>2</v>
      </c>
      <c r="J66">
        <v>40</v>
      </c>
      <c r="K66">
        <v>100</v>
      </c>
      <c r="L66" t="s">
        <v>10</v>
      </c>
    </row>
    <row r="67" spans="1:12" x14ac:dyDescent="0.25">
      <c r="A67">
        <v>20</v>
      </c>
      <c r="B67" t="s">
        <v>101</v>
      </c>
      <c r="C67" s="1">
        <v>41090</v>
      </c>
      <c r="D67" s="1">
        <f t="shared" si="2"/>
        <v>41124</v>
      </c>
      <c r="E67" s="23">
        <v>137</v>
      </c>
      <c r="F67" s="23">
        <v>145</v>
      </c>
      <c r="G67" s="23">
        <f>F67-E67</f>
        <v>8</v>
      </c>
      <c r="H67">
        <v>1</v>
      </c>
      <c r="I67">
        <v>149</v>
      </c>
      <c r="J67">
        <v>80</v>
      </c>
    </row>
    <row r="68" spans="1:12" x14ac:dyDescent="0.25">
      <c r="B68" t="s">
        <v>101</v>
      </c>
      <c r="D68" s="1"/>
      <c r="H68">
        <v>2</v>
      </c>
      <c r="I68">
        <v>130</v>
      </c>
      <c r="J68">
        <v>80</v>
      </c>
    </row>
    <row r="69" spans="1:12" x14ac:dyDescent="0.25">
      <c r="B69" t="s">
        <v>101</v>
      </c>
      <c r="D69" s="1"/>
      <c r="H69">
        <v>3</v>
      </c>
      <c r="I69">
        <v>119</v>
      </c>
      <c r="J69">
        <v>30</v>
      </c>
      <c r="K69">
        <v>190</v>
      </c>
    </row>
    <row r="70" spans="1:12" x14ac:dyDescent="0.25">
      <c r="A70">
        <v>21</v>
      </c>
      <c r="B70" t="s">
        <v>101</v>
      </c>
      <c r="C70" s="1">
        <v>41067</v>
      </c>
      <c r="D70" s="1">
        <f t="shared" ref="D70:D86" si="10">C70+34</f>
        <v>41101</v>
      </c>
      <c r="E70" s="23">
        <v>131</v>
      </c>
      <c r="H70">
        <v>1</v>
      </c>
      <c r="J70">
        <v>50</v>
      </c>
    </row>
    <row r="71" spans="1:12" x14ac:dyDescent="0.25">
      <c r="B71" t="s">
        <v>101</v>
      </c>
      <c r="D71" s="1"/>
      <c r="H71">
        <v>2</v>
      </c>
      <c r="J71">
        <v>10</v>
      </c>
      <c r="K71">
        <v>60</v>
      </c>
    </row>
    <row r="72" spans="1:12" x14ac:dyDescent="0.25">
      <c r="A72">
        <v>22</v>
      </c>
      <c r="B72" t="s">
        <v>101</v>
      </c>
      <c r="C72" s="1">
        <v>41073</v>
      </c>
      <c r="D72" s="1">
        <f t="shared" si="10"/>
        <v>41107</v>
      </c>
      <c r="E72" s="23">
        <v>147</v>
      </c>
      <c r="F72" s="23">
        <v>147</v>
      </c>
      <c r="G72" s="23">
        <f>F72-E72</f>
        <v>0</v>
      </c>
      <c r="H72">
        <v>1</v>
      </c>
      <c r="I72">
        <v>140</v>
      </c>
      <c r="J72">
        <v>67</v>
      </c>
    </row>
    <row r="73" spans="1:12" x14ac:dyDescent="0.25">
      <c r="B73" t="s">
        <v>101</v>
      </c>
      <c r="D73" s="1"/>
      <c r="H73">
        <v>2</v>
      </c>
      <c r="I73">
        <v>132</v>
      </c>
      <c r="J73">
        <v>20</v>
      </c>
    </row>
    <row r="74" spans="1:12" x14ac:dyDescent="0.25">
      <c r="B74" t="s">
        <v>101</v>
      </c>
      <c r="D74" s="1"/>
      <c r="H74">
        <v>3</v>
      </c>
      <c r="J74">
        <v>10</v>
      </c>
      <c r="K74">
        <v>97</v>
      </c>
    </row>
    <row r="75" spans="1:12" x14ac:dyDescent="0.25">
      <c r="A75">
        <v>23</v>
      </c>
      <c r="B75" t="s">
        <v>101</v>
      </c>
      <c r="C75" s="1">
        <v>41073</v>
      </c>
      <c r="D75" s="1">
        <f t="shared" si="10"/>
        <v>41107</v>
      </c>
      <c r="E75" s="23">
        <v>151</v>
      </c>
      <c r="F75" s="23">
        <v>155</v>
      </c>
      <c r="G75" s="23">
        <f>F75-E75</f>
        <v>4</v>
      </c>
      <c r="H75">
        <v>1</v>
      </c>
      <c r="I75">
        <v>152</v>
      </c>
      <c r="J75">
        <v>100</v>
      </c>
    </row>
    <row r="76" spans="1:12" x14ac:dyDescent="0.25">
      <c r="B76" t="s">
        <v>101</v>
      </c>
      <c r="D76" s="1"/>
      <c r="H76">
        <v>2</v>
      </c>
      <c r="I76">
        <v>122</v>
      </c>
      <c r="J76">
        <v>100</v>
      </c>
    </row>
    <row r="77" spans="1:12" x14ac:dyDescent="0.25">
      <c r="B77" t="s">
        <v>101</v>
      </c>
      <c r="D77" s="1"/>
      <c r="H77">
        <v>3</v>
      </c>
      <c r="I77">
        <v>130</v>
      </c>
      <c r="J77">
        <v>90</v>
      </c>
    </row>
    <row r="78" spans="1:12" x14ac:dyDescent="0.25">
      <c r="B78" t="s">
        <v>101</v>
      </c>
      <c r="D78" s="1"/>
      <c r="H78">
        <v>4</v>
      </c>
      <c r="I78">
        <v>124</v>
      </c>
      <c r="J78">
        <v>70</v>
      </c>
    </row>
    <row r="79" spans="1:12" x14ac:dyDescent="0.25">
      <c r="B79" t="s">
        <v>101</v>
      </c>
      <c r="D79" s="1"/>
      <c r="H79">
        <v>5</v>
      </c>
      <c r="I79">
        <v>131</v>
      </c>
      <c r="J79">
        <v>23</v>
      </c>
    </row>
    <row r="80" spans="1:12" x14ac:dyDescent="0.25">
      <c r="B80" t="s">
        <v>101</v>
      </c>
      <c r="D80" s="1"/>
      <c r="H80">
        <v>6</v>
      </c>
      <c r="I80">
        <v>117</v>
      </c>
      <c r="J80">
        <v>17</v>
      </c>
      <c r="K80">
        <f>SUM(J75:J80)</f>
        <v>400</v>
      </c>
    </row>
    <row r="81" spans="1:11" x14ac:dyDescent="0.25">
      <c r="A81">
        <v>24</v>
      </c>
      <c r="B81" t="s">
        <v>101</v>
      </c>
      <c r="C81" s="1">
        <v>41073</v>
      </c>
      <c r="D81" s="1">
        <f t="shared" si="10"/>
        <v>41107</v>
      </c>
      <c r="E81" s="23">
        <v>132</v>
      </c>
      <c r="F81" s="23">
        <v>132</v>
      </c>
      <c r="G81" s="23">
        <f>F81-E81</f>
        <v>0</v>
      </c>
      <c r="H81">
        <v>1</v>
      </c>
      <c r="I81">
        <v>135</v>
      </c>
      <c r="J81">
        <v>94</v>
      </c>
    </row>
    <row r="82" spans="1:11" x14ac:dyDescent="0.25">
      <c r="B82" t="s">
        <v>101</v>
      </c>
      <c r="D82" s="1"/>
      <c r="H82">
        <v>2</v>
      </c>
      <c r="I82">
        <v>145</v>
      </c>
      <c r="J82">
        <v>93</v>
      </c>
    </row>
    <row r="83" spans="1:11" x14ac:dyDescent="0.25">
      <c r="B83" t="s">
        <v>101</v>
      </c>
      <c r="D83" s="1"/>
      <c r="H83">
        <v>3</v>
      </c>
      <c r="I83">
        <v>120</v>
      </c>
      <c r="J83">
        <v>95</v>
      </c>
    </row>
    <row r="84" spans="1:11" x14ac:dyDescent="0.25">
      <c r="B84" t="s">
        <v>101</v>
      </c>
      <c r="D84" s="1"/>
      <c r="H84">
        <v>4</v>
      </c>
      <c r="I84">
        <v>140</v>
      </c>
      <c r="J84">
        <v>90</v>
      </c>
    </row>
    <row r="85" spans="1:11" x14ac:dyDescent="0.25">
      <c r="B85" t="s">
        <v>101</v>
      </c>
      <c r="D85" s="1"/>
      <c r="H85">
        <v>5</v>
      </c>
      <c r="I85">
        <v>128</v>
      </c>
      <c r="J85">
        <v>15</v>
      </c>
      <c r="K85">
        <f>SUM(J81:J85)</f>
        <v>387</v>
      </c>
    </row>
    <row r="86" spans="1:11" x14ac:dyDescent="0.25">
      <c r="A86">
        <v>25</v>
      </c>
      <c r="B86" t="s">
        <v>101</v>
      </c>
      <c r="C86" s="1">
        <v>41067</v>
      </c>
      <c r="D86" s="1">
        <f t="shared" si="10"/>
        <v>41101</v>
      </c>
      <c r="E86" s="23">
        <v>140</v>
      </c>
      <c r="F86" s="23">
        <v>138</v>
      </c>
      <c r="G86" s="23">
        <f>F86-E86</f>
        <v>-2</v>
      </c>
      <c r="H86">
        <v>1</v>
      </c>
      <c r="I86">
        <v>141</v>
      </c>
      <c r="J86">
        <v>50</v>
      </c>
    </row>
    <row r="87" spans="1:11" x14ac:dyDescent="0.25">
      <c r="B87" t="s">
        <v>101</v>
      </c>
      <c r="H87">
        <v>2</v>
      </c>
      <c r="I87">
        <v>126</v>
      </c>
      <c r="J87">
        <v>100</v>
      </c>
    </row>
    <row r="88" spans="1:11" x14ac:dyDescent="0.25">
      <c r="B88" t="s">
        <v>101</v>
      </c>
      <c r="H88">
        <v>3</v>
      </c>
      <c r="I88">
        <v>141</v>
      </c>
      <c r="J88">
        <v>50</v>
      </c>
    </row>
    <row r="89" spans="1:11" x14ac:dyDescent="0.25">
      <c r="B89" t="s">
        <v>101</v>
      </c>
      <c r="H89">
        <v>4</v>
      </c>
      <c r="I89">
        <v>141</v>
      </c>
      <c r="J89">
        <v>15</v>
      </c>
    </row>
    <row r="90" spans="1:11" x14ac:dyDescent="0.25">
      <c r="B90" t="s">
        <v>101</v>
      </c>
      <c r="H90">
        <v>5</v>
      </c>
      <c r="I90">
        <v>151</v>
      </c>
      <c r="J90">
        <v>30</v>
      </c>
      <c r="K90">
        <f>SUM(J86:J90)</f>
        <v>245</v>
      </c>
    </row>
    <row r="92" spans="1:11" x14ac:dyDescent="0.25">
      <c r="D92" s="4" t="s">
        <v>92</v>
      </c>
      <c r="E92" s="10">
        <f>AVERAGE(E2:E90)</f>
        <v>139.58333333333334</v>
      </c>
      <c r="F92" s="10">
        <f t="shared" ref="F92:K92" si="11">AVERAGE(F2:F90)</f>
        <v>142.81818181818181</v>
      </c>
      <c r="G92" s="10">
        <f t="shared" si="11"/>
        <v>2.5</v>
      </c>
      <c r="H92" s="10"/>
      <c r="I92" s="10">
        <f t="shared" si="11"/>
        <v>134.53333333333333</v>
      </c>
      <c r="J92" s="10">
        <f t="shared" si="11"/>
        <v>57.179775280898873</v>
      </c>
      <c r="K92" s="5">
        <f t="shared" si="11"/>
        <v>212.04166666666666</v>
      </c>
    </row>
    <row r="93" spans="1:11" x14ac:dyDescent="0.25">
      <c r="D93" s="6" t="s">
        <v>0</v>
      </c>
      <c r="E93" s="11">
        <f>STDEV(E2:E90)</f>
        <v>11.336423278689942</v>
      </c>
      <c r="F93" s="11">
        <f t="shared" ref="F93:K93" si="12">STDEV(F2:F90)</f>
        <v>10.078909444201567</v>
      </c>
      <c r="G93" s="11">
        <f t="shared" si="12"/>
        <v>3.2914029430219167</v>
      </c>
      <c r="H93" s="11"/>
      <c r="I93" s="11">
        <f t="shared" si="12"/>
        <v>11.416362526362475</v>
      </c>
      <c r="J93" s="11">
        <f t="shared" si="12"/>
        <v>28.300562874964807</v>
      </c>
      <c r="K93" s="7">
        <f t="shared" si="12"/>
        <v>111.16594691551539</v>
      </c>
    </row>
    <row r="94" spans="1:11" x14ac:dyDescent="0.25">
      <c r="D94" s="6" t="s">
        <v>1</v>
      </c>
      <c r="E94" s="11">
        <f>COUNT(E2:E90)</f>
        <v>24</v>
      </c>
      <c r="F94" s="11">
        <f t="shared" ref="F94:K94" si="13">COUNT(F2:F90)</f>
        <v>22</v>
      </c>
      <c r="G94" s="11">
        <f t="shared" si="13"/>
        <v>22</v>
      </c>
      <c r="H94" s="11"/>
      <c r="I94" s="11">
        <f t="shared" si="13"/>
        <v>75</v>
      </c>
      <c r="J94" s="11">
        <f t="shared" si="13"/>
        <v>89</v>
      </c>
      <c r="K94" s="7">
        <f t="shared" si="13"/>
        <v>24</v>
      </c>
    </row>
    <row r="95" spans="1:11" x14ac:dyDescent="0.25">
      <c r="D95" s="6" t="s">
        <v>2</v>
      </c>
      <c r="E95" s="11">
        <f>MIN(E2:E90)</f>
        <v>115</v>
      </c>
      <c r="F95" s="11">
        <f t="shared" ref="F95:K95" si="14">MIN(F2:F90)</f>
        <v>124</v>
      </c>
      <c r="G95" s="11">
        <f t="shared" si="14"/>
        <v>-2</v>
      </c>
      <c r="H95" s="11">
        <f t="shared" si="14"/>
        <v>1</v>
      </c>
      <c r="I95" s="11">
        <f t="shared" si="14"/>
        <v>108</v>
      </c>
      <c r="J95" s="11">
        <f t="shared" si="14"/>
        <v>10</v>
      </c>
      <c r="K95" s="7">
        <f t="shared" si="14"/>
        <v>60</v>
      </c>
    </row>
    <row r="96" spans="1:11" x14ac:dyDescent="0.25">
      <c r="D96" s="8" t="s">
        <v>3</v>
      </c>
      <c r="E96" s="17">
        <f>MAX(E2:E90)</f>
        <v>157</v>
      </c>
      <c r="F96" s="17">
        <f t="shared" ref="F96:K96" si="15">MAX(F2:F90)</f>
        <v>160</v>
      </c>
      <c r="G96" s="17">
        <f t="shared" si="15"/>
        <v>9</v>
      </c>
      <c r="H96" s="17">
        <f t="shared" si="15"/>
        <v>6</v>
      </c>
      <c r="I96" s="17">
        <f t="shared" si="15"/>
        <v>157</v>
      </c>
      <c r="J96" s="17">
        <f t="shared" si="15"/>
        <v>100</v>
      </c>
      <c r="K96" s="9">
        <f t="shared" si="15"/>
        <v>411</v>
      </c>
    </row>
    <row r="98" spans="1:16" x14ac:dyDescent="0.25">
      <c r="A98" t="s">
        <v>11</v>
      </c>
    </row>
    <row r="99" spans="1:16" x14ac:dyDescent="0.25">
      <c r="P99" t="s">
        <v>65</v>
      </c>
    </row>
    <row r="217" spans="3:3" x14ac:dyDescent="0.25">
      <c r="C217" t="s">
        <v>64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3076" r:id="rId4">
          <objectPr defaultSize="0" r:id="rId5">
            <anchor moveWithCells="1">
              <from>
                <xdr:col>1</xdr:col>
                <xdr:colOff>238125</xdr:colOff>
                <xdr:row>120</xdr:row>
                <xdr:rowOff>133350</xdr:rowOff>
              </from>
              <to>
                <xdr:col>7</xdr:col>
                <xdr:colOff>285750</xdr:colOff>
                <xdr:row>136</xdr:row>
                <xdr:rowOff>47625</xdr:rowOff>
              </to>
            </anchor>
          </objectPr>
        </oleObject>
      </mc:Choice>
      <mc:Fallback>
        <oleObject progId="STATISTICA.Graph" shapeId="3076" r:id="rId4"/>
      </mc:Fallback>
    </mc:AlternateContent>
    <mc:AlternateContent xmlns:mc="http://schemas.openxmlformats.org/markup-compatibility/2006">
      <mc:Choice Requires="x14">
        <oleObject progId="STATISTICA.Graph" shapeId="3077" r:id="rId6">
          <objectPr defaultSize="0" r:id="rId7">
            <anchor moveWithCells="1">
              <from>
                <xdr:col>1</xdr:col>
                <xdr:colOff>238125</xdr:colOff>
                <xdr:row>139</xdr:row>
                <xdr:rowOff>85725</xdr:rowOff>
              </from>
              <to>
                <xdr:col>7</xdr:col>
                <xdr:colOff>285750</xdr:colOff>
                <xdr:row>155</xdr:row>
                <xdr:rowOff>0</xdr:rowOff>
              </to>
            </anchor>
          </objectPr>
        </oleObject>
      </mc:Choice>
      <mc:Fallback>
        <oleObject progId="STATISTICA.Graph" shapeId="3077" r:id="rId6"/>
      </mc:Fallback>
    </mc:AlternateContent>
    <mc:AlternateContent xmlns:mc="http://schemas.openxmlformats.org/markup-compatibility/2006">
      <mc:Choice Requires="x14">
        <oleObject progId="STATISTICA.Graph" shapeId="3079" r:id="rId8">
          <objectPr defaultSize="0" autoPict="0" r:id="rId9">
            <anchor moveWithCells="1">
              <from>
                <xdr:col>2</xdr:col>
                <xdr:colOff>0</xdr:colOff>
                <xdr:row>102</xdr:row>
                <xdr:rowOff>57150</xdr:rowOff>
              </from>
              <to>
                <xdr:col>9</xdr:col>
                <xdr:colOff>104775</xdr:colOff>
                <xdr:row>120</xdr:row>
                <xdr:rowOff>19050</xdr:rowOff>
              </to>
            </anchor>
          </objectPr>
        </oleObject>
      </mc:Choice>
      <mc:Fallback>
        <oleObject progId="STATISTICA.Graph" shapeId="3079" r:id="rId8"/>
      </mc:Fallback>
    </mc:AlternateContent>
    <mc:AlternateContent xmlns:mc="http://schemas.openxmlformats.org/markup-compatibility/2006">
      <mc:Choice Requires="x14">
        <oleObject progId="STATISTICA.Graph" shapeId="3081" r:id="rId10">
          <objectPr defaultSize="0" r:id="rId11">
            <anchor moveWithCells="1">
              <from>
                <xdr:col>1</xdr:col>
                <xdr:colOff>238125</xdr:colOff>
                <xdr:row>157</xdr:row>
                <xdr:rowOff>180975</xdr:rowOff>
              </from>
              <to>
                <xdr:col>7</xdr:col>
                <xdr:colOff>285750</xdr:colOff>
                <xdr:row>173</xdr:row>
                <xdr:rowOff>95250</xdr:rowOff>
              </to>
            </anchor>
          </objectPr>
        </oleObject>
      </mc:Choice>
      <mc:Fallback>
        <oleObject progId="STATISTICA.Graph" shapeId="3081" r:id="rId10"/>
      </mc:Fallback>
    </mc:AlternateContent>
    <mc:AlternateContent xmlns:mc="http://schemas.openxmlformats.org/markup-compatibility/2006">
      <mc:Choice Requires="x14">
        <oleObject progId="STATISTICA.Graph" shapeId="3083" r:id="rId12">
          <objectPr defaultSize="0" r:id="rId13">
            <anchor moveWithCells="1">
              <from>
                <xdr:col>1</xdr:col>
                <xdr:colOff>238125</xdr:colOff>
                <xdr:row>176</xdr:row>
                <xdr:rowOff>95250</xdr:rowOff>
              </from>
              <to>
                <xdr:col>7</xdr:col>
                <xdr:colOff>285750</xdr:colOff>
                <xdr:row>192</xdr:row>
                <xdr:rowOff>9525</xdr:rowOff>
              </to>
            </anchor>
          </objectPr>
        </oleObject>
      </mc:Choice>
      <mc:Fallback>
        <oleObject progId="STATISTICA.Graph" shapeId="3083" r:id="rId12"/>
      </mc:Fallback>
    </mc:AlternateContent>
    <mc:AlternateContent xmlns:mc="http://schemas.openxmlformats.org/markup-compatibility/2006">
      <mc:Choice Requires="x14">
        <oleObject progId="STATISTICA.Graph" shapeId="3085" r:id="rId14">
          <objectPr defaultSize="0" r:id="rId15">
            <anchor moveWithCells="1">
              <from>
                <xdr:col>13</xdr:col>
                <xdr:colOff>200025</xdr:colOff>
                <xdr:row>33</xdr:row>
                <xdr:rowOff>85725</xdr:rowOff>
              </from>
              <to>
                <xdr:col>19</xdr:col>
                <xdr:colOff>238125</xdr:colOff>
                <xdr:row>49</xdr:row>
                <xdr:rowOff>0</xdr:rowOff>
              </to>
            </anchor>
          </objectPr>
        </oleObject>
      </mc:Choice>
      <mc:Fallback>
        <oleObject progId="STATISTICA.Graph" shapeId="3085" r:id="rId14"/>
      </mc:Fallback>
    </mc:AlternateContent>
    <mc:AlternateContent xmlns:mc="http://schemas.openxmlformats.org/markup-compatibility/2006">
      <mc:Choice Requires="x14">
        <oleObject progId="STATISTICA.Graph" shapeId="3086" r:id="rId16">
          <objectPr defaultSize="0" autoPict="0" r:id="rId17">
            <anchor moveWithCells="1">
              <from>
                <xdr:col>20</xdr:col>
                <xdr:colOff>476250</xdr:colOff>
                <xdr:row>33</xdr:row>
                <xdr:rowOff>76200</xdr:rowOff>
              </from>
              <to>
                <xdr:col>27</xdr:col>
                <xdr:colOff>266700</xdr:colOff>
                <xdr:row>51</xdr:row>
                <xdr:rowOff>38100</xdr:rowOff>
              </to>
            </anchor>
          </objectPr>
        </oleObject>
      </mc:Choice>
      <mc:Fallback>
        <oleObject progId="STATISTICA.Graph" shapeId="3086" r:id="rId16"/>
      </mc:Fallback>
    </mc:AlternateContent>
    <mc:AlternateContent xmlns:mc="http://schemas.openxmlformats.org/markup-compatibility/2006">
      <mc:Choice Requires="x14">
        <oleObject progId="STATISTICA.Graph" shapeId="3088" r:id="rId18">
          <objectPr defaultSize="0" r:id="rId19">
            <anchor moveWithCells="1">
              <from>
                <xdr:col>13</xdr:col>
                <xdr:colOff>190500</xdr:colOff>
                <xdr:row>51</xdr:row>
                <xdr:rowOff>152400</xdr:rowOff>
              </from>
              <to>
                <xdr:col>19</xdr:col>
                <xdr:colOff>228600</xdr:colOff>
                <xdr:row>67</xdr:row>
                <xdr:rowOff>66675</xdr:rowOff>
              </to>
            </anchor>
          </objectPr>
        </oleObject>
      </mc:Choice>
      <mc:Fallback>
        <oleObject progId="STATISTICA.Graph" shapeId="3088" r:id="rId18"/>
      </mc:Fallback>
    </mc:AlternateContent>
    <mc:AlternateContent xmlns:mc="http://schemas.openxmlformats.org/markup-compatibility/2006">
      <mc:Choice Requires="x14">
        <oleObject progId="STATISTICA.Graph" shapeId="3090" r:id="rId20">
          <objectPr defaultSize="0" r:id="rId21">
            <anchor moveWithCells="1">
              <from>
                <xdr:col>20</xdr:col>
                <xdr:colOff>495300</xdr:colOff>
                <xdr:row>51</xdr:row>
                <xdr:rowOff>142875</xdr:rowOff>
              </from>
              <to>
                <xdr:col>26</xdr:col>
                <xdr:colOff>438150</xdr:colOff>
                <xdr:row>67</xdr:row>
                <xdr:rowOff>57150</xdr:rowOff>
              </to>
            </anchor>
          </objectPr>
        </oleObject>
      </mc:Choice>
      <mc:Fallback>
        <oleObject progId="STATISTICA.Graph" shapeId="3090" r:id="rId20"/>
      </mc:Fallback>
    </mc:AlternateContent>
    <mc:AlternateContent xmlns:mc="http://schemas.openxmlformats.org/markup-compatibility/2006">
      <mc:Choice Requires="x14">
        <oleObject progId="STATISTICA.Graph" shapeId="3091" r:id="rId22">
          <objectPr defaultSize="0" autoPict="0" r:id="rId23">
            <anchor moveWithCells="1">
              <from>
                <xdr:col>13</xdr:col>
                <xdr:colOff>190500</xdr:colOff>
                <xdr:row>68</xdr:row>
                <xdr:rowOff>0</xdr:rowOff>
              </from>
              <to>
                <xdr:col>19</xdr:col>
                <xdr:colOff>228600</xdr:colOff>
                <xdr:row>83</xdr:row>
                <xdr:rowOff>104775</xdr:rowOff>
              </to>
            </anchor>
          </objectPr>
        </oleObject>
      </mc:Choice>
      <mc:Fallback>
        <oleObject progId="STATISTICA.Graph" shapeId="3091" r:id="rId22"/>
      </mc:Fallback>
    </mc:AlternateContent>
    <mc:AlternateContent xmlns:mc="http://schemas.openxmlformats.org/markup-compatibility/2006">
      <mc:Choice Requires="x14">
        <oleObject progId="STATISTICA.Graph" shapeId="3092" r:id="rId24">
          <objectPr defaultSize="0" autoPict="0" r:id="rId25">
            <anchor moveWithCells="1">
              <from>
                <xdr:col>1</xdr:col>
                <xdr:colOff>104775</xdr:colOff>
                <xdr:row>218</xdr:row>
                <xdr:rowOff>47625</xdr:rowOff>
              </from>
              <to>
                <xdr:col>10</xdr:col>
                <xdr:colOff>133350</xdr:colOff>
                <xdr:row>238</xdr:row>
                <xdr:rowOff>123825</xdr:rowOff>
              </to>
            </anchor>
          </objectPr>
        </oleObject>
      </mc:Choice>
      <mc:Fallback>
        <oleObject progId="STATISTICA.Graph" shapeId="3092" r:id="rId24"/>
      </mc:Fallback>
    </mc:AlternateContent>
    <mc:AlternateContent xmlns:mc="http://schemas.openxmlformats.org/markup-compatibility/2006">
      <mc:Choice Requires="x14">
        <oleObject progId="STATISTICA.Graph" shapeId="3093" r:id="rId26">
          <objectPr defaultSize="0" r:id="rId27">
            <anchor moveWithCells="1">
              <from>
                <xdr:col>15</xdr:col>
                <xdr:colOff>0</xdr:colOff>
                <xdr:row>99</xdr:row>
                <xdr:rowOff>0</xdr:rowOff>
              </from>
              <to>
                <xdr:col>21</xdr:col>
                <xdr:colOff>828675</xdr:colOff>
                <xdr:row>119</xdr:row>
                <xdr:rowOff>76200</xdr:rowOff>
              </to>
            </anchor>
          </objectPr>
        </oleObject>
      </mc:Choice>
      <mc:Fallback>
        <oleObject progId="STATISTICA.Graph" shapeId="3093" r:id="rId2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7"/>
  <sheetViews>
    <sheetView topLeftCell="A11" workbookViewId="0">
      <selection activeCell="G28" sqref="G28"/>
    </sheetView>
  </sheetViews>
  <sheetFormatPr defaultRowHeight="15" x14ac:dyDescent="0.25"/>
  <cols>
    <col min="1" max="1" width="12.140625" customWidth="1"/>
    <col min="4" max="4" width="11.28515625" customWidth="1"/>
    <col min="6" max="6" width="11.7109375" customWidth="1"/>
  </cols>
  <sheetData>
    <row r="1" spans="1:8" s="2" customFormat="1" x14ac:dyDescent="0.25">
      <c r="A1" s="2" t="s">
        <v>107</v>
      </c>
      <c r="B1" s="2" t="s">
        <v>106</v>
      </c>
      <c r="C1" s="2" t="s">
        <v>108</v>
      </c>
      <c r="D1" s="2" t="s">
        <v>109</v>
      </c>
      <c r="E1" s="2" t="s">
        <v>110</v>
      </c>
      <c r="F1" s="2" t="s">
        <v>111</v>
      </c>
      <c r="H1" s="2" t="s">
        <v>112</v>
      </c>
    </row>
    <row r="2" spans="1:8" x14ac:dyDescent="0.25">
      <c r="A2" t="s">
        <v>67</v>
      </c>
      <c r="B2" t="s">
        <v>14</v>
      </c>
      <c r="C2" s="33">
        <v>152</v>
      </c>
      <c r="D2" t="s">
        <v>67</v>
      </c>
      <c r="E2" t="s">
        <v>14</v>
      </c>
      <c r="F2" s="33">
        <v>138</v>
      </c>
    </row>
    <row r="3" spans="1:8" x14ac:dyDescent="0.25">
      <c r="A3" s="33" t="s">
        <v>67</v>
      </c>
      <c r="B3" s="33" t="s">
        <v>14</v>
      </c>
      <c r="C3" s="33">
        <v>112</v>
      </c>
      <c r="D3" s="33" t="s">
        <v>67</v>
      </c>
      <c r="E3" s="33" t="s">
        <v>14</v>
      </c>
      <c r="F3" s="33">
        <v>137</v>
      </c>
    </row>
    <row r="4" spans="1:8" x14ac:dyDescent="0.25">
      <c r="A4" s="33" t="s">
        <v>67</v>
      </c>
      <c r="B4" s="33" t="s">
        <v>14</v>
      </c>
      <c r="C4" s="33">
        <v>137</v>
      </c>
      <c r="D4" s="33" t="s">
        <v>67</v>
      </c>
      <c r="E4" s="33" t="s">
        <v>14</v>
      </c>
      <c r="F4" s="33">
        <v>142</v>
      </c>
    </row>
    <row r="5" spans="1:8" x14ac:dyDescent="0.25">
      <c r="A5" s="33" t="s">
        <v>67</v>
      </c>
      <c r="B5" s="33" t="s">
        <v>14</v>
      </c>
      <c r="C5" s="33">
        <v>148</v>
      </c>
      <c r="D5" s="33" t="s">
        <v>67</v>
      </c>
      <c r="E5" s="33" t="s">
        <v>14</v>
      </c>
      <c r="F5" s="33">
        <v>152</v>
      </c>
    </row>
    <row r="6" spans="1:8" x14ac:dyDescent="0.25">
      <c r="A6" s="33" t="s">
        <v>67</v>
      </c>
      <c r="B6" s="33" t="s">
        <v>14</v>
      </c>
      <c r="C6" s="33">
        <v>117</v>
      </c>
      <c r="D6" s="33" t="s">
        <v>67</v>
      </c>
      <c r="E6" s="33" t="s">
        <v>14</v>
      </c>
      <c r="F6" s="33">
        <v>172</v>
      </c>
    </row>
    <row r="7" spans="1:8" x14ac:dyDescent="0.25">
      <c r="A7" s="33" t="s">
        <v>67</v>
      </c>
      <c r="B7" s="33" t="s">
        <v>14</v>
      </c>
      <c r="C7" s="33">
        <v>142</v>
      </c>
      <c r="D7" s="33" t="s">
        <v>67</v>
      </c>
      <c r="E7" s="33" t="s">
        <v>14</v>
      </c>
      <c r="F7" s="33">
        <v>142</v>
      </c>
    </row>
    <row r="8" spans="1:8" x14ac:dyDescent="0.25">
      <c r="A8" s="33" t="s">
        <v>67</v>
      </c>
      <c r="B8" s="33" t="s">
        <v>14</v>
      </c>
      <c r="C8" s="33">
        <v>130</v>
      </c>
      <c r="D8" s="33" t="s">
        <v>67</v>
      </c>
      <c r="E8" s="33" t="s">
        <v>14</v>
      </c>
      <c r="F8" s="33">
        <v>150</v>
      </c>
    </row>
    <row r="9" spans="1:8" x14ac:dyDescent="0.25">
      <c r="A9" s="33" t="s">
        <v>67</v>
      </c>
      <c r="B9" s="33" t="s">
        <v>14</v>
      </c>
      <c r="C9" s="33">
        <v>142</v>
      </c>
      <c r="D9" s="33" t="s">
        <v>67</v>
      </c>
      <c r="E9" s="33" t="s">
        <v>14</v>
      </c>
      <c r="F9" s="33">
        <v>127</v>
      </c>
    </row>
    <row r="10" spans="1:8" x14ac:dyDescent="0.25">
      <c r="A10" s="33" t="s">
        <v>67</v>
      </c>
      <c r="B10" s="33" t="s">
        <v>14</v>
      </c>
      <c r="C10" s="33">
        <v>145</v>
      </c>
      <c r="D10" s="33" t="s">
        <v>67</v>
      </c>
      <c r="E10" s="33" t="s">
        <v>14</v>
      </c>
      <c r="F10" s="33">
        <v>142</v>
      </c>
    </row>
    <row r="11" spans="1:8" x14ac:dyDescent="0.25">
      <c r="A11" s="33" t="s">
        <v>67</v>
      </c>
      <c r="B11" s="33" t="s">
        <v>14</v>
      </c>
      <c r="C11" s="33">
        <v>133</v>
      </c>
      <c r="D11" s="33" t="s">
        <v>67</v>
      </c>
      <c r="E11" s="33" t="s">
        <v>14</v>
      </c>
      <c r="F11" s="33">
        <v>141</v>
      </c>
    </row>
    <row r="12" spans="1:8" x14ac:dyDescent="0.25">
      <c r="A12" s="33" t="s">
        <v>67</v>
      </c>
      <c r="B12" s="33" t="s">
        <v>14</v>
      </c>
      <c r="C12" s="33">
        <v>119</v>
      </c>
      <c r="D12" s="33" t="s">
        <v>67</v>
      </c>
      <c r="E12" s="33" t="s">
        <v>14</v>
      </c>
      <c r="F12" s="33">
        <v>160</v>
      </c>
    </row>
    <row r="13" spans="1:8" x14ac:dyDescent="0.25">
      <c r="A13" s="33" t="s">
        <v>67</v>
      </c>
      <c r="B13" s="33" t="s">
        <v>14</v>
      </c>
      <c r="C13" s="33">
        <v>138</v>
      </c>
      <c r="D13" s="33" t="s">
        <v>67</v>
      </c>
      <c r="E13" s="33" t="s">
        <v>14</v>
      </c>
      <c r="F13" s="33">
        <v>135</v>
      </c>
    </row>
    <row r="14" spans="1:8" x14ac:dyDescent="0.25">
      <c r="A14" s="33" t="s">
        <v>67</v>
      </c>
      <c r="B14" s="33" t="s">
        <v>14</v>
      </c>
      <c r="C14" s="33">
        <v>138</v>
      </c>
      <c r="D14" s="33" t="s">
        <v>67</v>
      </c>
      <c r="E14" s="33" t="s">
        <v>14</v>
      </c>
      <c r="F14" s="33">
        <v>127</v>
      </c>
    </row>
    <row r="15" spans="1:8" x14ac:dyDescent="0.25">
      <c r="A15" s="33" t="s">
        <v>67</v>
      </c>
      <c r="B15" s="33" t="s">
        <v>14</v>
      </c>
      <c r="C15" s="33">
        <v>142</v>
      </c>
      <c r="D15" s="33" t="s">
        <v>67</v>
      </c>
      <c r="E15" s="33" t="s">
        <v>14</v>
      </c>
      <c r="F15" s="33">
        <v>131</v>
      </c>
    </row>
    <row r="16" spans="1:8" x14ac:dyDescent="0.25">
      <c r="A16" s="33" t="s">
        <v>67</v>
      </c>
      <c r="B16" s="33" t="s">
        <v>14</v>
      </c>
      <c r="C16" s="33">
        <v>128</v>
      </c>
      <c r="D16" s="33" t="s">
        <v>67</v>
      </c>
      <c r="E16" s="33" t="s">
        <v>14</v>
      </c>
      <c r="F16" s="33">
        <v>156</v>
      </c>
    </row>
    <row r="17" spans="1:9" x14ac:dyDescent="0.25">
      <c r="A17" s="33" t="s">
        <v>67</v>
      </c>
      <c r="B17" s="33" t="s">
        <v>14</v>
      </c>
      <c r="C17" s="33">
        <v>141</v>
      </c>
      <c r="D17" s="33" t="s">
        <v>67</v>
      </c>
      <c r="E17" s="33" t="s">
        <v>14</v>
      </c>
      <c r="F17" s="33">
        <v>131</v>
      </c>
    </row>
    <row r="18" spans="1:9" x14ac:dyDescent="0.25">
      <c r="A18" s="33" t="s">
        <v>67</v>
      </c>
      <c r="B18" s="33" t="s">
        <v>14</v>
      </c>
      <c r="C18" s="33">
        <v>150</v>
      </c>
      <c r="D18" s="33" t="s">
        <v>67</v>
      </c>
      <c r="E18" s="33" t="s">
        <v>14</v>
      </c>
      <c r="F18" s="33">
        <v>156</v>
      </c>
    </row>
    <row r="19" spans="1:9" x14ac:dyDescent="0.25">
      <c r="A19" s="33" t="s">
        <v>67</v>
      </c>
      <c r="B19" s="33" t="s">
        <v>14</v>
      </c>
      <c r="C19" s="33">
        <v>157</v>
      </c>
      <c r="D19" s="33" t="s">
        <v>67</v>
      </c>
      <c r="E19" s="33" t="s">
        <v>14</v>
      </c>
      <c r="F19" s="33">
        <v>153</v>
      </c>
    </row>
    <row r="20" spans="1:9" x14ac:dyDescent="0.25">
      <c r="A20" s="33" t="s">
        <v>67</v>
      </c>
      <c r="B20" s="33" t="s">
        <v>14</v>
      </c>
      <c r="C20" s="33">
        <v>146</v>
      </c>
      <c r="D20" s="33" t="s">
        <v>67</v>
      </c>
      <c r="E20" s="33" t="s">
        <v>14</v>
      </c>
      <c r="F20" s="33">
        <v>147</v>
      </c>
    </row>
    <row r="21" spans="1:9" x14ac:dyDescent="0.25">
      <c r="A21" s="33" t="s">
        <v>67</v>
      </c>
      <c r="B21" s="33" t="s">
        <v>14</v>
      </c>
      <c r="C21" s="33">
        <v>148</v>
      </c>
      <c r="D21" s="33" t="s">
        <v>67</v>
      </c>
      <c r="E21" s="33" t="s">
        <v>14</v>
      </c>
      <c r="F21" s="33">
        <v>156</v>
      </c>
      <c r="H21" s="2" t="s">
        <v>113</v>
      </c>
    </row>
    <row r="22" spans="1:9" x14ac:dyDescent="0.25">
      <c r="A22" s="33" t="s">
        <v>67</v>
      </c>
      <c r="B22" s="33" t="s">
        <v>14</v>
      </c>
      <c r="C22" s="33">
        <v>135</v>
      </c>
      <c r="D22" s="33" t="s">
        <v>67</v>
      </c>
      <c r="E22" s="33" t="s">
        <v>14</v>
      </c>
      <c r="F22" s="33">
        <v>152</v>
      </c>
    </row>
    <row r="23" spans="1:9" x14ac:dyDescent="0.25">
      <c r="A23" s="33" t="s">
        <v>67</v>
      </c>
      <c r="B23" s="33" t="s">
        <v>14</v>
      </c>
      <c r="C23" s="33">
        <v>135</v>
      </c>
      <c r="D23" s="33" t="s">
        <v>67</v>
      </c>
      <c r="E23" s="33" t="s">
        <v>14</v>
      </c>
      <c r="F23" s="33">
        <v>142</v>
      </c>
    </row>
    <row r="24" spans="1:9" x14ac:dyDescent="0.25">
      <c r="A24" s="33" t="s">
        <v>67</v>
      </c>
      <c r="B24" s="33" t="s">
        <v>14</v>
      </c>
      <c r="C24" s="33">
        <v>146</v>
      </c>
      <c r="D24" s="33" t="s">
        <v>67</v>
      </c>
      <c r="E24" s="33" t="s">
        <v>14</v>
      </c>
      <c r="F24" s="33">
        <v>142</v>
      </c>
      <c r="I24" s="2"/>
    </row>
    <row r="25" spans="1:9" x14ac:dyDescent="0.25">
      <c r="A25" s="33" t="s">
        <v>67</v>
      </c>
      <c r="B25" s="33" t="s">
        <v>14</v>
      </c>
      <c r="C25" s="33">
        <v>122</v>
      </c>
      <c r="D25" s="33" t="s">
        <v>67</v>
      </c>
      <c r="E25" s="33" t="s">
        <v>14</v>
      </c>
      <c r="F25" s="33">
        <v>152</v>
      </c>
    </row>
    <row r="26" spans="1:9" x14ac:dyDescent="0.25">
      <c r="A26" s="33" t="s">
        <v>67</v>
      </c>
      <c r="B26" s="33" t="s">
        <v>14</v>
      </c>
      <c r="C26" s="33">
        <v>118</v>
      </c>
      <c r="D26" s="33" t="s">
        <v>67</v>
      </c>
      <c r="E26" s="33" t="s">
        <v>14</v>
      </c>
      <c r="F26" s="33">
        <v>141</v>
      </c>
    </row>
    <row r="27" spans="1:9" x14ac:dyDescent="0.25">
      <c r="A27" s="33" t="s">
        <v>67</v>
      </c>
      <c r="B27" s="33" t="s">
        <v>14</v>
      </c>
      <c r="C27" s="33">
        <v>146</v>
      </c>
      <c r="D27" s="33" t="s">
        <v>67</v>
      </c>
      <c r="E27" s="33" t="s">
        <v>14</v>
      </c>
      <c r="F27" s="33">
        <v>135</v>
      </c>
    </row>
    <row r="28" spans="1:9" x14ac:dyDescent="0.25">
      <c r="A28" s="33" t="s">
        <v>67</v>
      </c>
      <c r="B28" s="33" t="s">
        <v>14</v>
      </c>
      <c r="C28" s="33">
        <v>135</v>
      </c>
      <c r="D28" s="33" t="s">
        <v>67</v>
      </c>
      <c r="E28" s="33" t="s">
        <v>14</v>
      </c>
      <c r="F28" s="33">
        <v>142</v>
      </c>
    </row>
    <row r="29" spans="1:9" x14ac:dyDescent="0.25">
      <c r="A29" s="33" t="s">
        <v>67</v>
      </c>
      <c r="B29" s="33" t="s">
        <v>14</v>
      </c>
      <c r="C29" s="33">
        <v>123</v>
      </c>
      <c r="D29" s="33" t="s">
        <v>67</v>
      </c>
      <c r="E29" s="33" t="s">
        <v>14</v>
      </c>
      <c r="F29" s="33">
        <v>140</v>
      </c>
    </row>
    <row r="30" spans="1:9" x14ac:dyDescent="0.25">
      <c r="A30" s="33" t="s">
        <v>67</v>
      </c>
      <c r="B30" s="33" t="s">
        <v>14</v>
      </c>
      <c r="C30" s="33">
        <v>142</v>
      </c>
      <c r="D30" s="33" t="s">
        <v>67</v>
      </c>
      <c r="E30" s="33" t="s">
        <v>14</v>
      </c>
      <c r="F30" s="33">
        <v>160</v>
      </c>
    </row>
    <row r="31" spans="1:9" x14ac:dyDescent="0.25">
      <c r="A31" s="33" t="s">
        <v>67</v>
      </c>
      <c r="B31" s="33" t="s">
        <v>14</v>
      </c>
      <c r="C31" s="33">
        <v>122</v>
      </c>
      <c r="D31" s="33" t="s">
        <v>67</v>
      </c>
      <c r="E31" s="33" t="s">
        <v>14</v>
      </c>
      <c r="F31" s="33">
        <v>146</v>
      </c>
    </row>
    <row r="32" spans="1:9" x14ac:dyDescent="0.25">
      <c r="A32" s="33" t="s">
        <v>67</v>
      </c>
      <c r="B32" s="33" t="s">
        <v>14</v>
      </c>
      <c r="C32" s="33">
        <v>142</v>
      </c>
      <c r="D32" s="33" t="s">
        <v>67</v>
      </c>
      <c r="E32" s="33" t="s">
        <v>14</v>
      </c>
      <c r="F32" s="33">
        <v>152</v>
      </c>
    </row>
    <row r="33" spans="1:8" x14ac:dyDescent="0.25">
      <c r="A33" s="33" t="s">
        <v>67</v>
      </c>
      <c r="B33" s="33" t="s">
        <v>14</v>
      </c>
      <c r="C33" s="33">
        <v>154</v>
      </c>
      <c r="D33" s="33" t="s">
        <v>67</v>
      </c>
      <c r="E33" s="33" t="s">
        <v>14</v>
      </c>
      <c r="F33" s="33">
        <v>143</v>
      </c>
    </row>
    <row r="34" spans="1:8" x14ac:dyDescent="0.25">
      <c r="A34" s="33" t="s">
        <v>67</v>
      </c>
      <c r="B34" s="33" t="s">
        <v>14</v>
      </c>
      <c r="C34" s="33">
        <v>131</v>
      </c>
      <c r="D34" s="33" t="s">
        <v>67</v>
      </c>
      <c r="E34" s="33" t="s">
        <v>14</v>
      </c>
      <c r="F34" s="33">
        <v>140</v>
      </c>
    </row>
    <row r="35" spans="1:8" x14ac:dyDescent="0.25">
      <c r="A35" s="33" t="s">
        <v>67</v>
      </c>
      <c r="B35" s="33" t="s">
        <v>14</v>
      </c>
      <c r="C35" s="33">
        <v>138</v>
      </c>
      <c r="D35" s="33" t="s">
        <v>67</v>
      </c>
      <c r="E35" s="33" t="s">
        <v>14</v>
      </c>
      <c r="F35" s="33">
        <v>140</v>
      </c>
    </row>
    <row r="36" spans="1:8" x14ac:dyDescent="0.25">
      <c r="A36" s="33" t="s">
        <v>67</v>
      </c>
      <c r="B36" s="33" t="s">
        <v>14</v>
      </c>
      <c r="C36" s="33">
        <v>108</v>
      </c>
      <c r="D36" s="33" t="s">
        <v>67</v>
      </c>
      <c r="E36" s="33" t="s">
        <v>14</v>
      </c>
      <c r="F36" s="33">
        <v>132</v>
      </c>
    </row>
    <row r="37" spans="1:8" x14ac:dyDescent="0.25">
      <c r="A37" s="33" t="s">
        <v>67</v>
      </c>
      <c r="B37" s="33" t="s">
        <v>14</v>
      </c>
      <c r="C37" s="33">
        <v>118</v>
      </c>
      <c r="D37" s="33" t="s">
        <v>67</v>
      </c>
      <c r="E37" s="33" t="s">
        <v>14</v>
      </c>
      <c r="F37" s="33">
        <v>128</v>
      </c>
    </row>
    <row r="38" spans="1:8" x14ac:dyDescent="0.25">
      <c r="A38" s="33" t="s">
        <v>67</v>
      </c>
      <c r="B38" s="33" t="s">
        <v>14</v>
      </c>
      <c r="C38" s="33">
        <v>130</v>
      </c>
      <c r="D38" s="33" t="s">
        <v>67</v>
      </c>
      <c r="E38" s="33" t="s">
        <v>14</v>
      </c>
      <c r="F38">
        <v>153</v>
      </c>
    </row>
    <row r="39" spans="1:8" x14ac:dyDescent="0.25">
      <c r="A39" s="33" t="s">
        <v>67</v>
      </c>
      <c r="B39" s="33" t="s">
        <v>14</v>
      </c>
      <c r="C39" s="33">
        <v>153</v>
      </c>
      <c r="D39" s="33" t="s">
        <v>67</v>
      </c>
      <c r="E39" t="s">
        <v>13</v>
      </c>
      <c r="F39" s="23">
        <v>207</v>
      </c>
    </row>
    <row r="40" spans="1:8" x14ac:dyDescent="0.25">
      <c r="A40" s="33" t="s">
        <v>67</v>
      </c>
      <c r="B40" s="33" t="s">
        <v>14</v>
      </c>
      <c r="C40" s="33">
        <v>145</v>
      </c>
      <c r="D40" s="33" t="s">
        <v>67</v>
      </c>
      <c r="E40" s="33" t="s">
        <v>13</v>
      </c>
      <c r="F40" s="23">
        <v>226</v>
      </c>
    </row>
    <row r="41" spans="1:8" x14ac:dyDescent="0.25">
      <c r="A41" s="33" t="s">
        <v>67</v>
      </c>
      <c r="B41" s="33" t="s">
        <v>14</v>
      </c>
      <c r="C41" s="33">
        <v>148</v>
      </c>
      <c r="D41" s="33" t="s">
        <v>67</v>
      </c>
      <c r="E41" s="33" t="s">
        <v>13</v>
      </c>
      <c r="F41" s="23">
        <v>206</v>
      </c>
      <c r="H41" t="s">
        <v>69</v>
      </c>
    </row>
    <row r="42" spans="1:8" x14ac:dyDescent="0.25">
      <c r="A42" s="33" t="s">
        <v>67</v>
      </c>
      <c r="B42" s="33" t="s">
        <v>14</v>
      </c>
      <c r="C42" s="33">
        <v>114</v>
      </c>
      <c r="D42" s="33" t="s">
        <v>67</v>
      </c>
      <c r="E42" s="33" t="s">
        <v>13</v>
      </c>
      <c r="F42" s="23">
        <v>217</v>
      </c>
      <c r="H42" t="s">
        <v>94</v>
      </c>
    </row>
    <row r="43" spans="1:8" x14ac:dyDescent="0.25">
      <c r="A43" s="33" t="s">
        <v>67</v>
      </c>
      <c r="B43" s="33" t="s">
        <v>14</v>
      </c>
      <c r="C43" s="33">
        <v>124</v>
      </c>
      <c r="D43" s="33" t="s">
        <v>67</v>
      </c>
      <c r="E43" s="33" t="s">
        <v>13</v>
      </c>
      <c r="F43" s="23">
        <v>211</v>
      </c>
    </row>
    <row r="44" spans="1:8" x14ac:dyDescent="0.25">
      <c r="A44" s="33" t="s">
        <v>67</v>
      </c>
      <c r="B44" s="33" t="s">
        <v>14</v>
      </c>
      <c r="C44" s="33">
        <v>125</v>
      </c>
      <c r="D44" s="33" t="s">
        <v>67</v>
      </c>
      <c r="E44" s="33" t="s">
        <v>13</v>
      </c>
      <c r="F44" s="23">
        <v>181</v>
      </c>
    </row>
    <row r="45" spans="1:8" x14ac:dyDescent="0.25">
      <c r="A45" s="33" t="s">
        <v>67</v>
      </c>
      <c r="B45" s="33" t="s">
        <v>14</v>
      </c>
      <c r="C45" s="33">
        <v>132</v>
      </c>
      <c r="D45" s="33" t="s">
        <v>67</v>
      </c>
      <c r="E45" s="33" t="s">
        <v>13</v>
      </c>
      <c r="F45" s="23">
        <v>198</v>
      </c>
    </row>
    <row r="46" spans="1:8" x14ac:dyDescent="0.25">
      <c r="A46" s="33" t="s">
        <v>67</v>
      </c>
      <c r="B46" s="33" t="s">
        <v>14</v>
      </c>
      <c r="C46" s="33">
        <v>135</v>
      </c>
      <c r="D46" s="33" t="s">
        <v>67</v>
      </c>
      <c r="E46" s="33" t="s">
        <v>13</v>
      </c>
      <c r="F46" s="23">
        <v>212</v>
      </c>
    </row>
    <row r="47" spans="1:8" x14ac:dyDescent="0.25">
      <c r="A47" s="33" t="s">
        <v>67</v>
      </c>
      <c r="B47" s="33" t="s">
        <v>14</v>
      </c>
      <c r="C47" s="33">
        <v>132</v>
      </c>
      <c r="D47" s="33" t="s">
        <v>67</v>
      </c>
      <c r="E47" s="33" t="s">
        <v>13</v>
      </c>
      <c r="F47" s="23">
        <v>182</v>
      </c>
    </row>
    <row r="48" spans="1:8" x14ac:dyDescent="0.25">
      <c r="A48" s="33" t="s">
        <v>67</v>
      </c>
      <c r="B48" s="33" t="s">
        <v>14</v>
      </c>
      <c r="C48" s="33">
        <v>131</v>
      </c>
      <c r="D48" s="33" t="s">
        <v>67</v>
      </c>
      <c r="E48" s="33" t="s">
        <v>13</v>
      </c>
      <c r="F48" s="23">
        <v>205</v>
      </c>
    </row>
    <row r="49" spans="1:6" x14ac:dyDescent="0.25">
      <c r="A49" s="33" t="s">
        <v>67</v>
      </c>
      <c r="B49" s="33" t="s">
        <v>14</v>
      </c>
      <c r="C49" s="33">
        <v>125</v>
      </c>
      <c r="D49" s="33" t="s">
        <v>67</v>
      </c>
      <c r="E49" s="33" t="s">
        <v>13</v>
      </c>
      <c r="F49" s="23">
        <v>192</v>
      </c>
    </row>
    <row r="50" spans="1:6" x14ac:dyDescent="0.25">
      <c r="A50" s="33" t="s">
        <v>67</v>
      </c>
      <c r="B50" s="33" t="s">
        <v>14</v>
      </c>
      <c r="C50" s="33">
        <v>128</v>
      </c>
      <c r="D50" s="33" t="s">
        <v>67</v>
      </c>
      <c r="E50" s="33" t="s">
        <v>13</v>
      </c>
      <c r="F50" s="23">
        <v>203</v>
      </c>
    </row>
    <row r="51" spans="1:6" x14ac:dyDescent="0.25">
      <c r="A51" s="33" t="s">
        <v>67</v>
      </c>
      <c r="B51" s="33" t="s">
        <v>14</v>
      </c>
      <c r="C51" s="33">
        <v>134</v>
      </c>
      <c r="D51" s="33" t="s">
        <v>67</v>
      </c>
      <c r="E51" s="33" t="s">
        <v>13</v>
      </c>
      <c r="F51" s="23">
        <v>197</v>
      </c>
    </row>
    <row r="52" spans="1:6" x14ac:dyDescent="0.25">
      <c r="A52" s="33" t="s">
        <v>67</v>
      </c>
      <c r="B52" s="33" t="s">
        <v>14</v>
      </c>
      <c r="C52" s="33">
        <v>147</v>
      </c>
      <c r="D52" s="33" t="s">
        <v>67</v>
      </c>
      <c r="E52" s="33" t="s">
        <v>13</v>
      </c>
      <c r="F52" s="23">
        <v>219</v>
      </c>
    </row>
    <row r="53" spans="1:6" x14ac:dyDescent="0.25">
      <c r="A53" s="33" t="s">
        <v>67</v>
      </c>
      <c r="B53" s="33" t="s">
        <v>14</v>
      </c>
      <c r="C53" s="33">
        <v>120</v>
      </c>
      <c r="D53" s="33" t="s">
        <v>67</v>
      </c>
      <c r="E53" s="33" t="s">
        <v>13</v>
      </c>
      <c r="F53" s="23">
        <v>238</v>
      </c>
    </row>
    <row r="54" spans="1:6" x14ac:dyDescent="0.25">
      <c r="A54" s="33" t="s">
        <v>67</v>
      </c>
      <c r="B54" s="33" t="s">
        <v>14</v>
      </c>
      <c r="C54" s="33">
        <v>142</v>
      </c>
      <c r="D54" s="33" t="s">
        <v>67</v>
      </c>
      <c r="E54" s="33" t="s">
        <v>13</v>
      </c>
      <c r="F54" s="23">
        <v>208</v>
      </c>
    </row>
    <row r="55" spans="1:6" x14ac:dyDescent="0.25">
      <c r="A55" s="33" t="s">
        <v>67</v>
      </c>
      <c r="B55" s="33" t="s">
        <v>14</v>
      </c>
      <c r="C55" s="33">
        <v>131</v>
      </c>
      <c r="D55" s="33" t="s">
        <v>67</v>
      </c>
      <c r="E55" s="33" t="s">
        <v>13</v>
      </c>
      <c r="F55" s="23">
        <v>212</v>
      </c>
    </row>
    <row r="56" spans="1:6" x14ac:dyDescent="0.25">
      <c r="A56" s="33" t="s">
        <v>67</v>
      </c>
      <c r="B56" s="33" t="s">
        <v>14</v>
      </c>
      <c r="C56" s="33">
        <v>149</v>
      </c>
      <c r="D56" s="33" t="s">
        <v>67</v>
      </c>
      <c r="E56" s="33" t="s">
        <v>13</v>
      </c>
      <c r="F56" s="23">
        <v>182</v>
      </c>
    </row>
    <row r="57" spans="1:6" x14ac:dyDescent="0.25">
      <c r="A57" s="33" t="s">
        <v>67</v>
      </c>
      <c r="B57" s="33" t="s">
        <v>14</v>
      </c>
      <c r="C57" s="33">
        <v>130</v>
      </c>
      <c r="D57" s="33" t="s">
        <v>67</v>
      </c>
      <c r="E57" s="33" t="s">
        <v>13</v>
      </c>
      <c r="F57" s="23">
        <v>192</v>
      </c>
    </row>
    <row r="58" spans="1:6" x14ac:dyDescent="0.25">
      <c r="A58" s="33" t="s">
        <v>67</v>
      </c>
      <c r="B58" s="33" t="s">
        <v>14</v>
      </c>
      <c r="C58" s="33">
        <v>119</v>
      </c>
      <c r="D58" s="33" t="s">
        <v>67</v>
      </c>
      <c r="E58" s="33" t="s">
        <v>13</v>
      </c>
      <c r="F58" s="23">
        <v>195</v>
      </c>
    </row>
    <row r="59" spans="1:6" x14ac:dyDescent="0.25">
      <c r="A59" s="33" t="s">
        <v>67</v>
      </c>
      <c r="B59" s="33" t="s">
        <v>14</v>
      </c>
      <c r="C59" s="33">
        <v>140</v>
      </c>
      <c r="D59" t="s">
        <v>68</v>
      </c>
      <c r="E59" t="s">
        <v>14</v>
      </c>
      <c r="F59" s="23">
        <v>207</v>
      </c>
    </row>
    <row r="60" spans="1:6" x14ac:dyDescent="0.25">
      <c r="A60" s="33" t="s">
        <v>67</v>
      </c>
      <c r="B60" s="33" t="s">
        <v>14</v>
      </c>
      <c r="C60" s="33">
        <v>132</v>
      </c>
      <c r="D60" s="33" t="s">
        <v>68</v>
      </c>
      <c r="E60" s="33" t="s">
        <v>14</v>
      </c>
      <c r="F60" s="23">
        <v>168</v>
      </c>
    </row>
    <row r="61" spans="1:6" x14ac:dyDescent="0.25">
      <c r="A61" s="33" t="s">
        <v>67</v>
      </c>
      <c r="B61" s="33" t="s">
        <v>14</v>
      </c>
      <c r="C61" s="33">
        <v>152</v>
      </c>
      <c r="D61" s="33" t="s">
        <v>68</v>
      </c>
      <c r="E61" s="33" t="s">
        <v>14</v>
      </c>
      <c r="F61" s="23">
        <v>155</v>
      </c>
    </row>
    <row r="62" spans="1:6" x14ac:dyDescent="0.25">
      <c r="A62" s="33" t="s">
        <v>67</v>
      </c>
      <c r="B62" s="33" t="s">
        <v>14</v>
      </c>
      <c r="C62" s="33">
        <v>122</v>
      </c>
      <c r="D62" s="33" t="s">
        <v>68</v>
      </c>
      <c r="E62" s="33" t="s">
        <v>14</v>
      </c>
      <c r="F62" s="23">
        <v>206</v>
      </c>
    </row>
    <row r="63" spans="1:6" x14ac:dyDescent="0.25">
      <c r="A63" s="33" t="s">
        <v>67</v>
      </c>
      <c r="B63" s="33" t="s">
        <v>14</v>
      </c>
      <c r="C63" s="33">
        <v>130</v>
      </c>
      <c r="D63" s="33" t="s">
        <v>68</v>
      </c>
      <c r="E63" s="33" t="s">
        <v>14</v>
      </c>
      <c r="F63" s="23">
        <v>208</v>
      </c>
    </row>
    <row r="64" spans="1:6" x14ac:dyDescent="0.25">
      <c r="A64" s="33" t="s">
        <v>67</v>
      </c>
      <c r="B64" s="33" t="s">
        <v>14</v>
      </c>
      <c r="C64" s="33">
        <v>124</v>
      </c>
      <c r="D64" s="33" t="s">
        <v>68</v>
      </c>
      <c r="E64" s="33" t="s">
        <v>14</v>
      </c>
      <c r="F64" s="23">
        <v>210</v>
      </c>
    </row>
    <row r="65" spans="1:6" x14ac:dyDescent="0.25">
      <c r="A65" s="33" t="s">
        <v>67</v>
      </c>
      <c r="B65" s="33" t="s">
        <v>14</v>
      </c>
      <c r="C65" s="33">
        <v>131</v>
      </c>
      <c r="D65" s="33" t="s">
        <v>68</v>
      </c>
      <c r="E65" s="33" t="s">
        <v>14</v>
      </c>
      <c r="F65" s="23">
        <v>182</v>
      </c>
    </row>
    <row r="66" spans="1:6" x14ac:dyDescent="0.25">
      <c r="A66" s="33" t="s">
        <v>67</v>
      </c>
      <c r="B66" s="33" t="s">
        <v>14</v>
      </c>
      <c r="C66" s="33">
        <v>117</v>
      </c>
      <c r="D66" s="33" t="s">
        <v>68</v>
      </c>
      <c r="E66" s="33" t="s">
        <v>14</v>
      </c>
      <c r="F66" s="23">
        <v>205</v>
      </c>
    </row>
    <row r="67" spans="1:6" x14ac:dyDescent="0.25">
      <c r="A67" s="33" t="s">
        <v>67</v>
      </c>
      <c r="B67" s="33" t="s">
        <v>14</v>
      </c>
      <c r="C67" s="33">
        <v>135</v>
      </c>
      <c r="D67" s="33" t="s">
        <v>68</v>
      </c>
      <c r="E67" s="33" t="s">
        <v>14</v>
      </c>
      <c r="F67" s="23">
        <v>200</v>
      </c>
    </row>
    <row r="68" spans="1:6" x14ac:dyDescent="0.25">
      <c r="A68" s="33" t="s">
        <v>67</v>
      </c>
      <c r="B68" s="33" t="s">
        <v>14</v>
      </c>
      <c r="C68" s="33">
        <v>145</v>
      </c>
      <c r="D68" s="33" t="s">
        <v>68</v>
      </c>
      <c r="E68" s="33" t="s">
        <v>14</v>
      </c>
      <c r="F68" s="23">
        <v>211</v>
      </c>
    </row>
    <row r="69" spans="1:6" x14ac:dyDescent="0.25">
      <c r="A69" s="33" t="s">
        <v>67</v>
      </c>
      <c r="B69" s="33" t="s">
        <v>14</v>
      </c>
      <c r="C69" s="33">
        <v>120</v>
      </c>
      <c r="D69" s="33" t="s">
        <v>68</v>
      </c>
      <c r="E69" s="33" t="s">
        <v>14</v>
      </c>
      <c r="F69" s="23">
        <v>220</v>
      </c>
    </row>
    <row r="70" spans="1:6" x14ac:dyDescent="0.25">
      <c r="A70" s="33" t="s">
        <v>67</v>
      </c>
      <c r="B70" s="33" t="s">
        <v>14</v>
      </c>
      <c r="C70" s="33">
        <v>140</v>
      </c>
      <c r="D70" s="33" t="s">
        <v>68</v>
      </c>
      <c r="E70" s="33" t="s">
        <v>14</v>
      </c>
      <c r="F70" s="23">
        <v>228</v>
      </c>
    </row>
    <row r="71" spans="1:6" x14ac:dyDescent="0.25">
      <c r="A71" s="33" t="s">
        <v>67</v>
      </c>
      <c r="B71" s="33" t="s">
        <v>14</v>
      </c>
      <c r="C71" s="33">
        <v>128</v>
      </c>
      <c r="D71" s="33" t="s">
        <v>68</v>
      </c>
      <c r="E71" s="33" t="s">
        <v>14</v>
      </c>
      <c r="F71" s="23">
        <v>206</v>
      </c>
    </row>
    <row r="72" spans="1:6" x14ac:dyDescent="0.25">
      <c r="A72" s="33" t="s">
        <v>67</v>
      </c>
      <c r="B72" s="33" t="s">
        <v>14</v>
      </c>
      <c r="C72" s="33">
        <v>141</v>
      </c>
      <c r="D72" s="33" t="s">
        <v>68</v>
      </c>
      <c r="E72" s="33" t="s">
        <v>14</v>
      </c>
      <c r="F72" s="23">
        <v>195</v>
      </c>
    </row>
    <row r="73" spans="1:6" x14ac:dyDescent="0.25">
      <c r="A73" s="33" t="s">
        <v>67</v>
      </c>
      <c r="B73" s="33" t="s">
        <v>14</v>
      </c>
      <c r="C73" s="33">
        <v>126</v>
      </c>
      <c r="D73" s="33" t="s">
        <v>68</v>
      </c>
      <c r="E73" s="33" t="s">
        <v>14</v>
      </c>
      <c r="F73" s="23">
        <v>206</v>
      </c>
    </row>
    <row r="74" spans="1:6" x14ac:dyDescent="0.25">
      <c r="A74" s="33" t="s">
        <v>67</v>
      </c>
      <c r="B74" s="33" t="s">
        <v>14</v>
      </c>
      <c r="C74" s="33">
        <v>141</v>
      </c>
      <c r="D74" s="33" t="s">
        <v>68</v>
      </c>
      <c r="E74" s="33" t="s">
        <v>14</v>
      </c>
      <c r="F74" s="23">
        <v>195</v>
      </c>
    </row>
    <row r="75" spans="1:6" x14ac:dyDescent="0.25">
      <c r="A75" s="33" t="s">
        <v>67</v>
      </c>
      <c r="B75" s="33" t="s">
        <v>14</v>
      </c>
      <c r="C75" s="33">
        <v>141</v>
      </c>
      <c r="D75" s="33" t="s">
        <v>68</v>
      </c>
      <c r="E75" s="33" t="s">
        <v>14</v>
      </c>
      <c r="F75" s="23">
        <v>215</v>
      </c>
    </row>
    <row r="76" spans="1:6" x14ac:dyDescent="0.25">
      <c r="A76" s="33" t="s">
        <v>67</v>
      </c>
      <c r="B76" s="33" t="s">
        <v>14</v>
      </c>
      <c r="C76" s="33">
        <v>151</v>
      </c>
      <c r="D76" s="33" t="s">
        <v>68</v>
      </c>
      <c r="E76" s="33" t="s">
        <v>14</v>
      </c>
      <c r="F76" s="23">
        <v>223</v>
      </c>
    </row>
    <row r="77" spans="1:6" x14ac:dyDescent="0.25">
      <c r="A77" s="33" t="s">
        <v>67</v>
      </c>
      <c r="B77" t="s">
        <v>13</v>
      </c>
      <c r="C77" s="23">
        <v>122</v>
      </c>
      <c r="D77" s="33" t="s">
        <v>68</v>
      </c>
      <c r="E77" s="33" t="s">
        <v>14</v>
      </c>
      <c r="F77" s="23">
        <v>208</v>
      </c>
    </row>
    <row r="78" spans="1:6" x14ac:dyDescent="0.25">
      <c r="A78" s="33" t="s">
        <v>67</v>
      </c>
      <c r="B78" s="33" t="s">
        <v>13</v>
      </c>
      <c r="C78" s="23">
        <v>153</v>
      </c>
      <c r="D78" s="33" t="s">
        <v>68</v>
      </c>
      <c r="E78" s="33" t="s">
        <v>14</v>
      </c>
      <c r="F78" s="23">
        <v>215</v>
      </c>
    </row>
    <row r="79" spans="1:6" x14ac:dyDescent="0.25">
      <c r="A79" s="33" t="s">
        <v>67</v>
      </c>
      <c r="B79" s="33" t="s">
        <v>13</v>
      </c>
      <c r="C79" s="23">
        <v>141</v>
      </c>
      <c r="D79" s="33" t="s">
        <v>68</v>
      </c>
      <c r="E79" s="33" t="s">
        <v>14</v>
      </c>
      <c r="F79" s="23">
        <v>155</v>
      </c>
    </row>
    <row r="80" spans="1:6" x14ac:dyDescent="0.25">
      <c r="A80" s="33" t="s">
        <v>67</v>
      </c>
      <c r="B80" s="33" t="s">
        <v>13</v>
      </c>
      <c r="C80" s="23">
        <v>156</v>
      </c>
      <c r="D80" s="33" t="s">
        <v>68</v>
      </c>
      <c r="E80" s="33" t="s">
        <v>14</v>
      </c>
      <c r="F80" s="23">
        <v>157</v>
      </c>
    </row>
    <row r="81" spans="1:6" x14ac:dyDescent="0.25">
      <c r="A81" s="33" t="s">
        <v>67</v>
      </c>
      <c r="B81" s="33" t="s">
        <v>13</v>
      </c>
      <c r="C81" s="23">
        <v>154</v>
      </c>
      <c r="D81" s="33" t="s">
        <v>68</v>
      </c>
      <c r="E81" s="33" t="s">
        <v>14</v>
      </c>
      <c r="F81" s="23">
        <v>182</v>
      </c>
    </row>
    <row r="82" spans="1:6" x14ac:dyDescent="0.25">
      <c r="A82" s="33" t="s">
        <v>67</v>
      </c>
      <c r="B82" s="33" t="s">
        <v>13</v>
      </c>
      <c r="C82" s="23">
        <v>132</v>
      </c>
      <c r="D82" s="33" t="s">
        <v>68</v>
      </c>
      <c r="E82" s="33" t="s">
        <v>14</v>
      </c>
      <c r="F82" s="23">
        <v>205</v>
      </c>
    </row>
    <row r="83" spans="1:6" x14ac:dyDescent="0.25">
      <c r="A83" s="33" t="s">
        <v>67</v>
      </c>
      <c r="B83" s="33" t="s">
        <v>13</v>
      </c>
      <c r="C83" s="23">
        <v>138</v>
      </c>
      <c r="D83" s="33" t="s">
        <v>68</v>
      </c>
      <c r="E83" s="33" t="s">
        <v>14</v>
      </c>
      <c r="F83" s="23">
        <v>197</v>
      </c>
    </row>
    <row r="84" spans="1:6" x14ac:dyDescent="0.25">
      <c r="A84" s="33" t="s">
        <v>67</v>
      </c>
      <c r="B84" s="33" t="s">
        <v>13</v>
      </c>
      <c r="C84" s="23">
        <v>152</v>
      </c>
      <c r="D84" s="33" t="s">
        <v>68</v>
      </c>
      <c r="E84" s="33" t="s">
        <v>14</v>
      </c>
      <c r="F84" s="23">
        <v>206</v>
      </c>
    </row>
    <row r="85" spans="1:6" x14ac:dyDescent="0.25">
      <c r="A85" s="33" t="s">
        <v>67</v>
      </c>
      <c r="B85" s="33" t="s">
        <v>13</v>
      </c>
      <c r="C85" s="23">
        <v>132</v>
      </c>
      <c r="D85" s="33" t="s">
        <v>68</v>
      </c>
      <c r="E85" s="33" t="s">
        <v>14</v>
      </c>
      <c r="F85" s="23">
        <v>156</v>
      </c>
    </row>
    <row r="86" spans="1:6" x14ac:dyDescent="0.25">
      <c r="A86" s="33" t="s">
        <v>67</v>
      </c>
      <c r="B86" s="33" t="s">
        <v>13</v>
      </c>
      <c r="C86" s="23">
        <v>132</v>
      </c>
      <c r="D86" s="33" t="s">
        <v>68</v>
      </c>
      <c r="E86" s="33" t="s">
        <v>14</v>
      </c>
      <c r="F86" s="23">
        <v>186</v>
      </c>
    </row>
    <row r="87" spans="1:6" x14ac:dyDescent="0.25">
      <c r="A87" s="33" t="s">
        <v>67</v>
      </c>
      <c r="B87" s="33" t="s">
        <v>13</v>
      </c>
      <c r="C87" s="23">
        <v>157</v>
      </c>
      <c r="D87" s="33" t="s">
        <v>68</v>
      </c>
      <c r="E87" t="s">
        <v>13</v>
      </c>
      <c r="F87" s="23">
        <v>242</v>
      </c>
    </row>
    <row r="88" spans="1:6" x14ac:dyDescent="0.25">
      <c r="A88" s="33" t="s">
        <v>67</v>
      </c>
      <c r="B88" s="33" t="s">
        <v>13</v>
      </c>
      <c r="C88" s="23">
        <v>139</v>
      </c>
      <c r="D88" s="33" t="s">
        <v>68</v>
      </c>
      <c r="E88" s="33" t="s">
        <v>13</v>
      </c>
      <c r="F88" s="23">
        <v>250</v>
      </c>
    </row>
    <row r="89" spans="1:6" x14ac:dyDescent="0.25">
      <c r="A89" s="33" t="s">
        <v>67</v>
      </c>
      <c r="B89" s="33" t="s">
        <v>13</v>
      </c>
      <c r="C89" s="23">
        <v>115</v>
      </c>
      <c r="D89" s="33" t="s">
        <v>68</v>
      </c>
      <c r="E89" s="33" t="s">
        <v>13</v>
      </c>
      <c r="F89" s="23">
        <v>268</v>
      </c>
    </row>
    <row r="90" spans="1:6" x14ac:dyDescent="0.25">
      <c r="A90" s="33" t="s">
        <v>67</v>
      </c>
      <c r="B90" s="33" t="s">
        <v>13</v>
      </c>
      <c r="C90" s="23">
        <v>143</v>
      </c>
      <c r="D90" s="33" t="s">
        <v>68</v>
      </c>
      <c r="E90" s="33" t="s">
        <v>13</v>
      </c>
      <c r="F90" s="23">
        <v>270</v>
      </c>
    </row>
    <row r="91" spans="1:6" x14ac:dyDescent="0.25">
      <c r="A91" s="33" t="s">
        <v>67</v>
      </c>
      <c r="B91" s="33" t="s">
        <v>13</v>
      </c>
      <c r="C91" s="23">
        <v>128</v>
      </c>
      <c r="D91" s="33" t="s">
        <v>68</v>
      </c>
      <c r="E91" s="33" t="s">
        <v>13</v>
      </c>
      <c r="F91" s="23">
        <v>278</v>
      </c>
    </row>
    <row r="92" spans="1:6" x14ac:dyDescent="0.25">
      <c r="A92" s="33" t="s">
        <v>67</v>
      </c>
      <c r="B92" s="33" t="s">
        <v>13</v>
      </c>
      <c r="C92" s="23">
        <v>133</v>
      </c>
      <c r="D92" s="33" t="s">
        <v>68</v>
      </c>
      <c r="E92" s="33" t="s">
        <v>13</v>
      </c>
      <c r="F92" s="23">
        <v>281</v>
      </c>
    </row>
    <row r="93" spans="1:6" x14ac:dyDescent="0.25">
      <c r="A93" s="33" t="s">
        <v>67</v>
      </c>
      <c r="B93" s="33" t="s">
        <v>13</v>
      </c>
      <c r="C93" s="23">
        <v>153</v>
      </c>
      <c r="D93" s="33" t="s">
        <v>68</v>
      </c>
      <c r="E93" s="33" t="s">
        <v>13</v>
      </c>
      <c r="F93" s="23">
        <v>285</v>
      </c>
    </row>
    <row r="94" spans="1:6" x14ac:dyDescent="0.25">
      <c r="A94" s="33" t="s">
        <v>67</v>
      </c>
      <c r="B94" s="33" t="s">
        <v>13</v>
      </c>
      <c r="C94" s="23">
        <v>132</v>
      </c>
      <c r="D94" s="33" t="s">
        <v>68</v>
      </c>
      <c r="E94" s="33" t="s">
        <v>13</v>
      </c>
      <c r="F94" s="23">
        <v>292</v>
      </c>
    </row>
    <row r="95" spans="1:6" x14ac:dyDescent="0.25">
      <c r="A95" s="33" t="s">
        <v>67</v>
      </c>
      <c r="B95" s="33" t="s">
        <v>13</v>
      </c>
      <c r="C95" s="23">
        <v>137</v>
      </c>
      <c r="D95" s="33" t="s">
        <v>68</v>
      </c>
      <c r="E95" s="33" t="s">
        <v>13</v>
      </c>
      <c r="F95" s="23">
        <v>300</v>
      </c>
    </row>
    <row r="96" spans="1:6" x14ac:dyDescent="0.25">
      <c r="A96" s="33" t="s">
        <v>67</v>
      </c>
      <c r="B96" s="33" t="s">
        <v>13</v>
      </c>
      <c r="C96" s="23">
        <v>131</v>
      </c>
      <c r="D96" s="33" t="s">
        <v>68</v>
      </c>
      <c r="E96" s="33" t="s">
        <v>13</v>
      </c>
      <c r="F96" s="23">
        <v>306</v>
      </c>
    </row>
    <row r="97" spans="1:6" x14ac:dyDescent="0.25">
      <c r="A97" s="33" t="s">
        <v>67</v>
      </c>
      <c r="B97" s="33" t="s">
        <v>13</v>
      </c>
      <c r="C97" s="23">
        <v>147</v>
      </c>
      <c r="D97" s="33" t="s">
        <v>68</v>
      </c>
      <c r="E97" s="33" t="s">
        <v>13</v>
      </c>
      <c r="F97" s="23">
        <v>308</v>
      </c>
    </row>
    <row r="98" spans="1:6" x14ac:dyDescent="0.25">
      <c r="A98" s="33" t="s">
        <v>67</v>
      </c>
      <c r="B98" s="33" t="s">
        <v>13</v>
      </c>
      <c r="C98" s="23">
        <v>151</v>
      </c>
      <c r="D98" s="33" t="s">
        <v>68</v>
      </c>
      <c r="E98" s="33" t="s">
        <v>13</v>
      </c>
      <c r="F98" s="23">
        <v>310</v>
      </c>
    </row>
    <row r="99" spans="1:6" x14ac:dyDescent="0.25">
      <c r="A99" s="33" t="s">
        <v>67</v>
      </c>
      <c r="B99" s="33" t="s">
        <v>13</v>
      </c>
      <c r="C99" s="23">
        <v>132</v>
      </c>
      <c r="D99" s="33" t="s">
        <v>68</v>
      </c>
      <c r="E99" s="33" t="s">
        <v>13</v>
      </c>
      <c r="F99" s="23">
        <v>316</v>
      </c>
    </row>
    <row r="100" spans="1:6" x14ac:dyDescent="0.25">
      <c r="A100" s="33" t="s">
        <v>67</v>
      </c>
      <c r="B100" s="33" t="s">
        <v>13</v>
      </c>
      <c r="C100" s="23">
        <v>140</v>
      </c>
      <c r="D100" s="33" t="s">
        <v>68</v>
      </c>
      <c r="E100" s="33" t="s">
        <v>13</v>
      </c>
      <c r="F100" s="23">
        <v>322</v>
      </c>
    </row>
    <row r="101" spans="1:6" x14ac:dyDescent="0.25">
      <c r="A101" t="s">
        <v>68</v>
      </c>
      <c r="B101" t="s">
        <v>14</v>
      </c>
      <c r="C101" s="23">
        <v>142</v>
      </c>
      <c r="D101" s="33" t="s">
        <v>68</v>
      </c>
      <c r="E101" s="33" t="s">
        <v>13</v>
      </c>
      <c r="F101" s="23">
        <v>341</v>
      </c>
    </row>
    <row r="102" spans="1:6" x14ac:dyDescent="0.25">
      <c r="A102" s="33" t="s">
        <v>68</v>
      </c>
      <c r="B102" s="33" t="s">
        <v>14</v>
      </c>
      <c r="C102" s="23">
        <v>162</v>
      </c>
      <c r="D102" s="33" t="s">
        <v>68</v>
      </c>
      <c r="E102" s="33" t="s">
        <v>13</v>
      </c>
      <c r="F102" s="23">
        <v>345</v>
      </c>
    </row>
    <row r="103" spans="1:6" x14ac:dyDescent="0.25">
      <c r="A103" s="33" t="s">
        <v>68</v>
      </c>
      <c r="B103" s="33" t="s">
        <v>14</v>
      </c>
      <c r="C103" s="23">
        <v>148</v>
      </c>
    </row>
    <row r="104" spans="1:6" x14ac:dyDescent="0.25">
      <c r="A104" s="33" t="s">
        <v>68</v>
      </c>
      <c r="B104" s="33" t="s">
        <v>14</v>
      </c>
      <c r="C104" s="23">
        <v>157</v>
      </c>
    </row>
    <row r="105" spans="1:6" x14ac:dyDescent="0.25">
      <c r="A105" s="33" t="s">
        <v>68</v>
      </c>
      <c r="B105" s="33" t="s">
        <v>14</v>
      </c>
      <c r="C105" s="23">
        <v>155</v>
      </c>
    </row>
    <row r="106" spans="1:6" x14ac:dyDescent="0.25">
      <c r="A106" s="33" t="s">
        <v>68</v>
      </c>
      <c r="B106" s="33" t="s">
        <v>14</v>
      </c>
      <c r="C106" s="23">
        <v>142</v>
      </c>
    </row>
    <row r="107" spans="1:6" x14ac:dyDescent="0.25">
      <c r="A107" s="33" t="s">
        <v>68</v>
      </c>
      <c r="B107" s="33" t="s">
        <v>14</v>
      </c>
      <c r="C107" s="23">
        <v>137</v>
      </c>
    </row>
    <row r="108" spans="1:6" x14ac:dyDescent="0.25">
      <c r="A108" s="33" t="s">
        <v>68</v>
      </c>
      <c r="B108" s="33" t="s">
        <v>14</v>
      </c>
      <c r="C108" s="23">
        <v>151</v>
      </c>
    </row>
    <row r="109" spans="1:6" x14ac:dyDescent="0.25">
      <c r="A109" s="33" t="s">
        <v>68</v>
      </c>
      <c r="B109" s="33" t="s">
        <v>14</v>
      </c>
      <c r="C109" s="23">
        <v>155</v>
      </c>
    </row>
    <row r="110" spans="1:6" x14ac:dyDescent="0.25">
      <c r="A110" s="33" t="s">
        <v>68</v>
      </c>
      <c r="B110" s="33" t="s">
        <v>14</v>
      </c>
      <c r="C110" s="23">
        <v>156</v>
      </c>
    </row>
    <row r="111" spans="1:6" x14ac:dyDescent="0.25">
      <c r="A111" s="33" t="s">
        <v>68</v>
      </c>
      <c r="B111" s="33" t="s">
        <v>14</v>
      </c>
      <c r="C111" s="23">
        <v>149</v>
      </c>
    </row>
    <row r="112" spans="1:6" x14ac:dyDescent="0.25">
      <c r="A112" s="33" t="s">
        <v>68</v>
      </c>
      <c r="B112" s="33" t="s">
        <v>14</v>
      </c>
      <c r="C112" s="23">
        <v>160</v>
      </c>
    </row>
    <row r="113" spans="1:3" x14ac:dyDescent="0.25">
      <c r="A113" s="33" t="s">
        <v>68</v>
      </c>
      <c r="B113" s="33" t="s">
        <v>14</v>
      </c>
      <c r="C113" s="23">
        <v>167</v>
      </c>
    </row>
    <row r="114" spans="1:3" x14ac:dyDescent="0.25">
      <c r="A114" s="33" t="s">
        <v>68</v>
      </c>
      <c r="B114" s="33" t="s">
        <v>14</v>
      </c>
      <c r="C114" s="23">
        <v>148</v>
      </c>
    </row>
    <row r="115" spans="1:3" x14ac:dyDescent="0.25">
      <c r="A115" s="33" t="s">
        <v>68</v>
      </c>
      <c r="B115" s="33" t="s">
        <v>14</v>
      </c>
      <c r="C115" s="23">
        <v>172</v>
      </c>
    </row>
    <row r="116" spans="1:3" x14ac:dyDescent="0.25">
      <c r="A116" s="33" t="s">
        <v>68</v>
      </c>
      <c r="B116" s="33" t="s">
        <v>14</v>
      </c>
      <c r="C116" s="23">
        <v>164</v>
      </c>
    </row>
    <row r="117" spans="1:3" x14ac:dyDescent="0.25">
      <c r="A117" s="33" t="s">
        <v>68</v>
      </c>
      <c r="B117" s="33" t="s">
        <v>14</v>
      </c>
      <c r="C117" s="23">
        <v>142</v>
      </c>
    </row>
    <row r="118" spans="1:3" x14ac:dyDescent="0.25">
      <c r="A118" s="33" t="s">
        <v>68</v>
      </c>
      <c r="B118" s="33" t="s">
        <v>14</v>
      </c>
      <c r="C118" s="23">
        <v>154</v>
      </c>
    </row>
    <row r="119" spans="1:3" x14ac:dyDescent="0.25">
      <c r="A119" s="33" t="s">
        <v>68</v>
      </c>
      <c r="B119" s="33" t="s">
        <v>14</v>
      </c>
      <c r="C119" s="23">
        <v>150</v>
      </c>
    </row>
    <row r="120" spans="1:3" x14ac:dyDescent="0.25">
      <c r="A120" s="33" t="s">
        <v>68</v>
      </c>
      <c r="B120" s="33" t="s">
        <v>14</v>
      </c>
      <c r="C120" s="23">
        <v>163</v>
      </c>
    </row>
    <row r="121" spans="1:3" x14ac:dyDescent="0.25">
      <c r="A121" s="33" t="s">
        <v>68</v>
      </c>
      <c r="B121" s="33" t="s">
        <v>14</v>
      </c>
      <c r="C121" s="23">
        <v>167</v>
      </c>
    </row>
    <row r="122" spans="1:3" x14ac:dyDescent="0.25">
      <c r="A122" s="33" t="s">
        <v>68</v>
      </c>
      <c r="B122" s="33" t="s">
        <v>14</v>
      </c>
      <c r="C122" s="23">
        <v>172</v>
      </c>
    </row>
    <row r="123" spans="1:3" x14ac:dyDescent="0.25">
      <c r="A123" s="33" t="s">
        <v>68</v>
      </c>
      <c r="B123" s="33" t="s">
        <v>14</v>
      </c>
      <c r="C123" s="23">
        <v>162</v>
      </c>
    </row>
    <row r="124" spans="1:3" x14ac:dyDescent="0.25">
      <c r="A124" s="33" t="s">
        <v>68</v>
      </c>
      <c r="B124" s="33" t="s">
        <v>14</v>
      </c>
      <c r="C124" s="23">
        <v>161</v>
      </c>
    </row>
    <row r="125" spans="1:3" x14ac:dyDescent="0.25">
      <c r="A125" s="33" t="s">
        <v>68</v>
      </c>
      <c r="B125" s="33" t="s">
        <v>14</v>
      </c>
      <c r="C125" s="23">
        <v>144</v>
      </c>
    </row>
    <row r="126" spans="1:3" x14ac:dyDescent="0.25">
      <c r="A126" s="33" t="s">
        <v>68</v>
      </c>
      <c r="B126" s="33" t="s">
        <v>14</v>
      </c>
      <c r="C126" s="23">
        <v>143</v>
      </c>
    </row>
    <row r="127" spans="1:3" x14ac:dyDescent="0.25">
      <c r="A127" s="33" t="s">
        <v>68</v>
      </c>
      <c r="B127" s="33" t="s">
        <v>14</v>
      </c>
      <c r="C127" s="23">
        <v>146</v>
      </c>
    </row>
    <row r="128" spans="1:3" x14ac:dyDescent="0.25">
      <c r="A128" s="33" t="s">
        <v>68</v>
      </c>
      <c r="B128" s="33" t="s">
        <v>14</v>
      </c>
      <c r="C128" s="23">
        <v>158</v>
      </c>
    </row>
    <row r="129" spans="1:3" x14ac:dyDescent="0.25">
      <c r="A129" s="33" t="s">
        <v>68</v>
      </c>
      <c r="B129" s="33" t="s">
        <v>14</v>
      </c>
      <c r="C129" s="23">
        <v>152</v>
      </c>
    </row>
    <row r="130" spans="1:3" x14ac:dyDescent="0.25">
      <c r="A130" s="33" t="s">
        <v>68</v>
      </c>
      <c r="B130" s="33" t="s">
        <v>14</v>
      </c>
      <c r="C130" s="23">
        <v>169</v>
      </c>
    </row>
    <row r="131" spans="1:3" x14ac:dyDescent="0.25">
      <c r="A131" s="33" t="s">
        <v>68</v>
      </c>
      <c r="B131" s="33" t="s">
        <v>14</v>
      </c>
      <c r="C131" s="23">
        <v>137</v>
      </c>
    </row>
    <row r="132" spans="1:3" x14ac:dyDescent="0.25">
      <c r="A132" s="33" t="s">
        <v>68</v>
      </c>
      <c r="B132" s="33" t="s">
        <v>14</v>
      </c>
      <c r="C132" s="23">
        <v>150</v>
      </c>
    </row>
    <row r="133" spans="1:3" x14ac:dyDescent="0.25">
      <c r="A133" s="33" t="s">
        <v>68</v>
      </c>
      <c r="B133" s="33" t="s">
        <v>14</v>
      </c>
      <c r="C133" s="23">
        <v>161</v>
      </c>
    </row>
    <row r="134" spans="1:3" x14ac:dyDescent="0.25">
      <c r="A134" s="33" t="s">
        <v>68</v>
      </c>
      <c r="B134" s="33" t="s">
        <v>14</v>
      </c>
      <c r="C134" s="23">
        <v>137</v>
      </c>
    </row>
    <row r="135" spans="1:3" x14ac:dyDescent="0.25">
      <c r="A135" s="33" t="s">
        <v>68</v>
      </c>
      <c r="B135" s="33" t="s">
        <v>14</v>
      </c>
      <c r="C135" s="23">
        <v>167</v>
      </c>
    </row>
    <row r="136" spans="1:3" x14ac:dyDescent="0.25">
      <c r="A136" s="33" t="s">
        <v>68</v>
      </c>
      <c r="B136" s="33" t="s">
        <v>14</v>
      </c>
      <c r="C136" s="23">
        <v>155</v>
      </c>
    </row>
    <row r="137" spans="1:3" x14ac:dyDescent="0.25">
      <c r="A137" s="33" t="s">
        <v>68</v>
      </c>
      <c r="B137" s="33" t="s">
        <v>14</v>
      </c>
      <c r="C137" s="23">
        <v>150</v>
      </c>
    </row>
    <row r="138" spans="1:3" x14ac:dyDescent="0.25">
      <c r="A138" s="33" t="s">
        <v>68</v>
      </c>
      <c r="B138" s="33" t="s">
        <v>14</v>
      </c>
      <c r="C138" s="23">
        <v>148</v>
      </c>
    </row>
    <row r="139" spans="1:3" x14ac:dyDescent="0.25">
      <c r="A139" s="33" t="s">
        <v>68</v>
      </c>
      <c r="B139" s="33" t="s">
        <v>14</v>
      </c>
      <c r="C139" s="23">
        <v>172</v>
      </c>
    </row>
    <row r="140" spans="1:3" x14ac:dyDescent="0.25">
      <c r="A140" s="33" t="s">
        <v>68</v>
      </c>
      <c r="B140" s="33" t="s">
        <v>14</v>
      </c>
      <c r="C140" s="23">
        <v>144</v>
      </c>
    </row>
    <row r="141" spans="1:3" x14ac:dyDescent="0.25">
      <c r="A141" s="33" t="s">
        <v>68</v>
      </c>
      <c r="B141" s="33" t="s">
        <v>14</v>
      </c>
      <c r="C141" s="23">
        <v>142</v>
      </c>
    </row>
    <row r="142" spans="1:3" x14ac:dyDescent="0.25">
      <c r="A142" s="33" t="s">
        <v>68</v>
      </c>
      <c r="B142" s="33" t="s">
        <v>14</v>
      </c>
      <c r="C142" s="23">
        <v>154</v>
      </c>
    </row>
    <row r="143" spans="1:3" x14ac:dyDescent="0.25">
      <c r="A143" s="33" t="s">
        <v>68</v>
      </c>
      <c r="B143" s="33" t="s">
        <v>14</v>
      </c>
      <c r="C143" s="23">
        <v>148</v>
      </c>
    </row>
    <row r="144" spans="1:3" x14ac:dyDescent="0.25">
      <c r="A144" s="33" t="s">
        <v>68</v>
      </c>
      <c r="B144" s="33" t="s">
        <v>14</v>
      </c>
      <c r="C144" s="23">
        <v>145</v>
      </c>
    </row>
    <row r="145" spans="1:3" x14ac:dyDescent="0.25">
      <c r="A145" s="33" t="s">
        <v>68</v>
      </c>
      <c r="B145" s="33" t="s">
        <v>14</v>
      </c>
      <c r="C145" s="23">
        <v>153</v>
      </c>
    </row>
    <row r="146" spans="1:3" x14ac:dyDescent="0.25">
      <c r="A146" s="33" t="s">
        <v>68</v>
      </c>
      <c r="B146" s="33" t="s">
        <v>14</v>
      </c>
      <c r="C146" s="23">
        <v>158</v>
      </c>
    </row>
    <row r="147" spans="1:3" x14ac:dyDescent="0.25">
      <c r="A147" s="33" t="s">
        <v>68</v>
      </c>
      <c r="B147" s="33" t="s">
        <v>14</v>
      </c>
      <c r="C147" s="23">
        <v>162</v>
      </c>
    </row>
    <row r="148" spans="1:3" x14ac:dyDescent="0.25">
      <c r="A148" s="33" t="s">
        <v>68</v>
      </c>
      <c r="B148" s="33" t="s">
        <v>14</v>
      </c>
      <c r="C148" s="23">
        <v>155</v>
      </c>
    </row>
    <row r="149" spans="1:3" x14ac:dyDescent="0.25">
      <c r="A149" s="33" t="s">
        <v>68</v>
      </c>
      <c r="B149" s="33" t="s">
        <v>14</v>
      </c>
      <c r="C149" s="23">
        <v>144</v>
      </c>
    </row>
    <row r="150" spans="1:3" x14ac:dyDescent="0.25">
      <c r="A150" s="33" t="s">
        <v>68</v>
      </c>
      <c r="B150" s="33" t="s">
        <v>14</v>
      </c>
      <c r="C150" s="23">
        <v>155</v>
      </c>
    </row>
    <row r="151" spans="1:3" x14ac:dyDescent="0.25">
      <c r="A151" s="33" t="s">
        <v>68</v>
      </c>
      <c r="B151" s="33" t="s">
        <v>14</v>
      </c>
      <c r="C151" s="23">
        <v>145</v>
      </c>
    </row>
    <row r="152" spans="1:3" x14ac:dyDescent="0.25">
      <c r="A152" s="33" t="s">
        <v>68</v>
      </c>
      <c r="B152" s="33" t="s">
        <v>14</v>
      </c>
      <c r="C152" s="23">
        <v>147</v>
      </c>
    </row>
    <row r="153" spans="1:3" x14ac:dyDescent="0.25">
      <c r="A153" s="33" t="s">
        <v>68</v>
      </c>
      <c r="B153" s="33" t="s">
        <v>14</v>
      </c>
      <c r="C153" s="23">
        <v>160</v>
      </c>
    </row>
    <row r="154" spans="1:3" x14ac:dyDescent="0.25">
      <c r="A154" s="33" t="s">
        <v>68</v>
      </c>
      <c r="B154" s="33" t="s">
        <v>14</v>
      </c>
      <c r="C154" s="23">
        <v>158</v>
      </c>
    </row>
    <row r="155" spans="1:3" x14ac:dyDescent="0.25">
      <c r="A155" s="33" t="s">
        <v>68</v>
      </c>
      <c r="B155" s="33" t="s">
        <v>14</v>
      </c>
      <c r="C155" s="23">
        <v>141</v>
      </c>
    </row>
    <row r="156" spans="1:3" x14ac:dyDescent="0.25">
      <c r="A156" s="33" t="s">
        <v>68</v>
      </c>
      <c r="B156" s="33" t="s">
        <v>14</v>
      </c>
      <c r="C156" s="23">
        <v>148</v>
      </c>
    </row>
    <row r="157" spans="1:3" x14ac:dyDescent="0.25">
      <c r="A157" s="33" t="s">
        <v>68</v>
      </c>
      <c r="B157" s="33" t="s">
        <v>14</v>
      </c>
      <c r="C157" s="23">
        <v>158</v>
      </c>
    </row>
    <row r="158" spans="1:3" x14ac:dyDescent="0.25">
      <c r="A158" s="33" t="s">
        <v>68</v>
      </c>
      <c r="B158" s="33" t="s">
        <v>14</v>
      </c>
      <c r="C158" s="23">
        <v>135</v>
      </c>
    </row>
    <row r="159" spans="1:3" x14ac:dyDescent="0.25">
      <c r="A159" s="33" t="s">
        <v>68</v>
      </c>
      <c r="B159" s="33" t="s">
        <v>14</v>
      </c>
      <c r="C159" s="23">
        <v>156</v>
      </c>
    </row>
    <row r="160" spans="1:3" x14ac:dyDescent="0.25">
      <c r="A160" s="33" t="s">
        <v>68</v>
      </c>
      <c r="B160" s="33" t="s">
        <v>14</v>
      </c>
      <c r="C160" s="23">
        <v>145</v>
      </c>
    </row>
    <row r="161" spans="1:3" x14ac:dyDescent="0.25">
      <c r="A161" s="33" t="s">
        <v>68</v>
      </c>
      <c r="B161" s="33" t="s">
        <v>14</v>
      </c>
      <c r="C161" s="23">
        <v>167</v>
      </c>
    </row>
    <row r="162" spans="1:3" x14ac:dyDescent="0.25">
      <c r="A162" s="33" t="s">
        <v>68</v>
      </c>
      <c r="B162" s="33" t="s">
        <v>14</v>
      </c>
      <c r="C162" s="23">
        <v>148</v>
      </c>
    </row>
    <row r="163" spans="1:3" x14ac:dyDescent="0.25">
      <c r="A163" s="33" t="s">
        <v>68</v>
      </c>
      <c r="B163" s="33" t="s">
        <v>14</v>
      </c>
      <c r="C163" s="23">
        <v>153</v>
      </c>
    </row>
    <row r="164" spans="1:3" x14ac:dyDescent="0.25">
      <c r="A164" s="33" t="s">
        <v>68</v>
      </c>
      <c r="B164" s="33" t="s">
        <v>14</v>
      </c>
      <c r="C164" s="23">
        <v>144</v>
      </c>
    </row>
    <row r="165" spans="1:3" x14ac:dyDescent="0.25">
      <c r="A165" s="33" t="s">
        <v>68</v>
      </c>
      <c r="B165" s="33" t="s">
        <v>14</v>
      </c>
      <c r="C165" s="23">
        <v>142</v>
      </c>
    </row>
    <row r="166" spans="1:3" x14ac:dyDescent="0.25">
      <c r="A166" s="33" t="s">
        <v>68</v>
      </c>
      <c r="B166" s="33" t="s">
        <v>14</v>
      </c>
      <c r="C166" s="23">
        <v>153</v>
      </c>
    </row>
    <row r="167" spans="1:3" x14ac:dyDescent="0.25">
      <c r="A167" s="33" t="s">
        <v>68</v>
      </c>
      <c r="B167" s="33" t="s">
        <v>14</v>
      </c>
      <c r="C167" s="23">
        <v>138</v>
      </c>
    </row>
    <row r="168" spans="1:3" x14ac:dyDescent="0.25">
      <c r="A168" s="33" t="s">
        <v>68</v>
      </c>
      <c r="B168" s="33" t="s">
        <v>14</v>
      </c>
      <c r="C168" s="23">
        <v>145</v>
      </c>
    </row>
    <row r="169" spans="1:3" x14ac:dyDescent="0.25">
      <c r="A169" s="33" t="s">
        <v>68</v>
      </c>
      <c r="B169" s="33" t="s">
        <v>14</v>
      </c>
      <c r="C169" s="23">
        <v>167</v>
      </c>
    </row>
    <row r="170" spans="1:3" x14ac:dyDescent="0.25">
      <c r="A170" s="33" t="s">
        <v>68</v>
      </c>
      <c r="B170" s="33" t="s">
        <v>14</v>
      </c>
      <c r="C170" s="23">
        <v>172</v>
      </c>
    </row>
    <row r="171" spans="1:3" x14ac:dyDescent="0.25">
      <c r="A171" s="33" t="s">
        <v>68</v>
      </c>
      <c r="B171" s="33" t="s">
        <v>14</v>
      </c>
      <c r="C171" s="23">
        <v>172</v>
      </c>
    </row>
    <row r="172" spans="1:3" x14ac:dyDescent="0.25">
      <c r="A172" s="33" t="s">
        <v>68</v>
      </c>
      <c r="B172" s="33" t="s">
        <v>14</v>
      </c>
      <c r="C172" s="23">
        <v>165</v>
      </c>
    </row>
    <row r="173" spans="1:3" x14ac:dyDescent="0.25">
      <c r="A173" s="33" t="s">
        <v>68</v>
      </c>
      <c r="B173" s="33" t="s">
        <v>14</v>
      </c>
      <c r="C173" s="23">
        <v>163</v>
      </c>
    </row>
    <row r="174" spans="1:3" x14ac:dyDescent="0.25">
      <c r="A174" s="33" t="s">
        <v>68</v>
      </c>
      <c r="B174" s="33" t="s">
        <v>14</v>
      </c>
      <c r="C174" s="23">
        <v>143</v>
      </c>
    </row>
    <row r="175" spans="1:3" x14ac:dyDescent="0.25">
      <c r="A175" s="33" t="s">
        <v>68</v>
      </c>
      <c r="B175" s="33" t="s">
        <v>14</v>
      </c>
      <c r="C175" s="23">
        <v>145</v>
      </c>
    </row>
    <row r="176" spans="1:3" x14ac:dyDescent="0.25">
      <c r="A176" s="33" t="s">
        <v>68</v>
      </c>
      <c r="B176" s="33" t="s">
        <v>14</v>
      </c>
      <c r="C176" s="23">
        <v>152</v>
      </c>
    </row>
    <row r="177" spans="1:3" x14ac:dyDescent="0.25">
      <c r="A177" s="33" t="s">
        <v>68</v>
      </c>
      <c r="B177" s="33" t="s">
        <v>14</v>
      </c>
      <c r="C177" s="23">
        <v>168</v>
      </c>
    </row>
    <row r="178" spans="1:3" x14ac:dyDescent="0.25">
      <c r="A178" s="33" t="s">
        <v>68</v>
      </c>
      <c r="B178" s="33" t="s">
        <v>14</v>
      </c>
      <c r="C178" s="23">
        <v>141</v>
      </c>
    </row>
    <row r="179" spans="1:3" x14ac:dyDescent="0.25">
      <c r="A179" s="33" t="s">
        <v>68</v>
      </c>
      <c r="B179" s="33" t="s">
        <v>14</v>
      </c>
      <c r="C179" s="23">
        <v>160</v>
      </c>
    </row>
    <row r="180" spans="1:3" x14ac:dyDescent="0.25">
      <c r="A180" s="33" t="s">
        <v>68</v>
      </c>
      <c r="B180" s="33" t="s">
        <v>14</v>
      </c>
      <c r="C180" s="23">
        <v>155</v>
      </c>
    </row>
    <row r="181" spans="1:3" x14ac:dyDescent="0.25">
      <c r="A181" s="33" t="s">
        <v>68</v>
      </c>
      <c r="B181" s="33" t="s">
        <v>14</v>
      </c>
      <c r="C181" s="23">
        <v>166</v>
      </c>
    </row>
    <row r="182" spans="1:3" x14ac:dyDescent="0.25">
      <c r="A182" s="33" t="s">
        <v>68</v>
      </c>
      <c r="B182" s="33" t="s">
        <v>14</v>
      </c>
      <c r="C182" s="23">
        <v>148</v>
      </c>
    </row>
    <row r="183" spans="1:3" x14ac:dyDescent="0.25">
      <c r="A183" s="33" t="s">
        <v>68</v>
      </c>
      <c r="B183" s="33" t="s">
        <v>14</v>
      </c>
      <c r="C183" s="23">
        <v>160</v>
      </c>
    </row>
    <row r="184" spans="1:3" x14ac:dyDescent="0.25">
      <c r="A184" s="33" t="s">
        <v>68</v>
      </c>
      <c r="B184" s="33" t="s">
        <v>14</v>
      </c>
      <c r="C184" s="23">
        <v>167</v>
      </c>
    </row>
    <row r="185" spans="1:3" x14ac:dyDescent="0.25">
      <c r="A185" s="33" t="s">
        <v>68</v>
      </c>
      <c r="B185" s="33" t="s">
        <v>14</v>
      </c>
      <c r="C185" s="23">
        <v>148</v>
      </c>
    </row>
    <row r="186" spans="1:3" x14ac:dyDescent="0.25">
      <c r="A186" s="33" t="s">
        <v>68</v>
      </c>
      <c r="B186" s="33" t="s">
        <v>14</v>
      </c>
      <c r="C186" s="23">
        <v>174</v>
      </c>
    </row>
    <row r="187" spans="1:3" x14ac:dyDescent="0.25">
      <c r="A187" s="33" t="s">
        <v>68</v>
      </c>
      <c r="B187" s="33" t="s">
        <v>14</v>
      </c>
      <c r="C187" s="23">
        <v>164</v>
      </c>
    </row>
    <row r="188" spans="1:3" x14ac:dyDescent="0.25">
      <c r="A188" s="33" t="s">
        <v>68</v>
      </c>
      <c r="B188" s="33" t="s">
        <v>14</v>
      </c>
      <c r="C188" s="23">
        <v>146</v>
      </c>
    </row>
    <row r="189" spans="1:3" x14ac:dyDescent="0.25">
      <c r="A189" s="33" t="s">
        <v>68</v>
      </c>
      <c r="B189" s="33" t="s">
        <v>14</v>
      </c>
      <c r="C189" s="23">
        <v>154</v>
      </c>
    </row>
    <row r="190" spans="1:3" x14ac:dyDescent="0.25">
      <c r="A190" s="33" t="s">
        <v>68</v>
      </c>
      <c r="B190" s="33" t="s">
        <v>14</v>
      </c>
      <c r="C190" s="23">
        <v>148</v>
      </c>
    </row>
    <row r="191" spans="1:3" x14ac:dyDescent="0.25">
      <c r="A191" s="33" t="s">
        <v>68</v>
      </c>
      <c r="B191" s="33" t="s">
        <v>14</v>
      </c>
      <c r="C191" s="23">
        <v>143</v>
      </c>
    </row>
    <row r="192" spans="1:3" x14ac:dyDescent="0.25">
      <c r="A192" s="33" t="s">
        <v>68</v>
      </c>
      <c r="B192" s="33" t="s">
        <v>14</v>
      </c>
      <c r="C192" s="23">
        <v>153</v>
      </c>
    </row>
    <row r="193" spans="1:3" x14ac:dyDescent="0.25">
      <c r="A193" s="33" t="s">
        <v>68</v>
      </c>
      <c r="B193" s="33" t="s">
        <v>14</v>
      </c>
      <c r="C193" s="23">
        <v>158</v>
      </c>
    </row>
    <row r="194" spans="1:3" x14ac:dyDescent="0.25">
      <c r="A194" s="33" t="s">
        <v>68</v>
      </c>
      <c r="B194" s="33" t="s">
        <v>14</v>
      </c>
      <c r="C194" s="23">
        <v>152</v>
      </c>
    </row>
    <row r="195" spans="1:3" x14ac:dyDescent="0.25">
      <c r="A195" s="33" t="s">
        <v>68</v>
      </c>
      <c r="B195" s="33" t="s">
        <v>14</v>
      </c>
      <c r="C195" s="23">
        <v>155</v>
      </c>
    </row>
    <row r="196" spans="1:3" x14ac:dyDescent="0.25">
      <c r="A196" s="33" t="s">
        <v>68</v>
      </c>
      <c r="B196" s="33" t="s">
        <v>14</v>
      </c>
      <c r="C196" s="23">
        <v>144</v>
      </c>
    </row>
    <row r="197" spans="1:3" x14ac:dyDescent="0.25">
      <c r="A197" s="33" t="s">
        <v>68</v>
      </c>
      <c r="B197" s="33" t="s">
        <v>14</v>
      </c>
      <c r="C197" s="23">
        <v>157</v>
      </c>
    </row>
    <row r="198" spans="1:3" x14ac:dyDescent="0.25">
      <c r="A198" s="33" t="s">
        <v>68</v>
      </c>
      <c r="B198" s="33" t="s">
        <v>14</v>
      </c>
      <c r="C198" s="23">
        <v>162</v>
      </c>
    </row>
    <row r="199" spans="1:3" x14ac:dyDescent="0.25">
      <c r="A199" s="33" t="s">
        <v>68</v>
      </c>
      <c r="B199" s="33" t="s">
        <v>14</v>
      </c>
      <c r="C199" s="23">
        <v>157</v>
      </c>
    </row>
    <row r="200" spans="1:3" x14ac:dyDescent="0.25">
      <c r="A200" s="33" t="s">
        <v>68</v>
      </c>
      <c r="B200" s="33" t="s">
        <v>14</v>
      </c>
      <c r="C200" s="23">
        <v>153</v>
      </c>
    </row>
    <row r="201" spans="1:3" x14ac:dyDescent="0.25">
      <c r="A201" s="33" t="s">
        <v>68</v>
      </c>
      <c r="B201" s="33" t="s">
        <v>14</v>
      </c>
      <c r="C201" s="23">
        <v>148</v>
      </c>
    </row>
    <row r="202" spans="1:3" x14ac:dyDescent="0.25">
      <c r="A202" s="33" t="s">
        <v>68</v>
      </c>
      <c r="B202" s="33" t="s">
        <v>14</v>
      </c>
      <c r="C202" s="23">
        <v>148</v>
      </c>
    </row>
    <row r="203" spans="1:3" x14ac:dyDescent="0.25">
      <c r="A203" s="33" t="s">
        <v>68</v>
      </c>
      <c r="B203" s="33" t="s">
        <v>14</v>
      </c>
      <c r="C203" s="23">
        <v>155</v>
      </c>
    </row>
    <row r="204" spans="1:3" x14ac:dyDescent="0.25">
      <c r="A204" s="33" t="s">
        <v>68</v>
      </c>
      <c r="B204" s="33" t="s">
        <v>14</v>
      </c>
      <c r="C204" s="23">
        <v>166</v>
      </c>
    </row>
    <row r="205" spans="1:3" x14ac:dyDescent="0.25">
      <c r="A205" s="33" t="s">
        <v>68</v>
      </c>
      <c r="B205" s="33" t="s">
        <v>14</v>
      </c>
      <c r="C205" s="23">
        <v>145</v>
      </c>
    </row>
    <row r="206" spans="1:3" x14ac:dyDescent="0.25">
      <c r="A206" s="33" t="s">
        <v>68</v>
      </c>
      <c r="B206" s="33" t="s">
        <v>14</v>
      </c>
      <c r="C206" s="23">
        <v>150</v>
      </c>
    </row>
    <row r="207" spans="1:3" x14ac:dyDescent="0.25">
      <c r="A207" s="33" t="s">
        <v>68</v>
      </c>
      <c r="B207" s="33" t="s">
        <v>14</v>
      </c>
      <c r="C207" s="23">
        <v>148</v>
      </c>
    </row>
    <row r="208" spans="1:3" x14ac:dyDescent="0.25">
      <c r="A208" s="33" t="s">
        <v>68</v>
      </c>
      <c r="B208" s="33" t="s">
        <v>14</v>
      </c>
      <c r="C208" s="23">
        <v>150</v>
      </c>
    </row>
    <row r="209" spans="1:3" x14ac:dyDescent="0.25">
      <c r="A209" s="33" t="s">
        <v>68</v>
      </c>
      <c r="B209" s="33" t="s">
        <v>14</v>
      </c>
      <c r="C209" s="23">
        <v>164</v>
      </c>
    </row>
    <row r="210" spans="1:3" x14ac:dyDescent="0.25">
      <c r="A210" s="33" t="s">
        <v>68</v>
      </c>
      <c r="B210" s="33" t="s">
        <v>14</v>
      </c>
      <c r="C210" s="23">
        <v>146</v>
      </c>
    </row>
    <row r="211" spans="1:3" x14ac:dyDescent="0.25">
      <c r="A211" s="33" t="s">
        <v>68</v>
      </c>
      <c r="B211" s="33" t="s">
        <v>14</v>
      </c>
      <c r="C211" s="23">
        <v>147</v>
      </c>
    </row>
    <row r="212" spans="1:3" x14ac:dyDescent="0.25">
      <c r="A212" s="33" t="s">
        <v>68</v>
      </c>
      <c r="B212" s="33" t="s">
        <v>14</v>
      </c>
      <c r="C212" s="23">
        <v>145</v>
      </c>
    </row>
    <row r="213" spans="1:3" x14ac:dyDescent="0.25">
      <c r="A213" s="33" t="s">
        <v>68</v>
      </c>
      <c r="B213" s="33" t="s">
        <v>14</v>
      </c>
      <c r="C213" s="23">
        <v>163</v>
      </c>
    </row>
    <row r="214" spans="1:3" x14ac:dyDescent="0.25">
      <c r="A214" s="33" t="s">
        <v>68</v>
      </c>
      <c r="B214" s="33" t="s">
        <v>14</v>
      </c>
      <c r="C214" s="23">
        <v>142</v>
      </c>
    </row>
    <row r="215" spans="1:3" x14ac:dyDescent="0.25">
      <c r="A215" s="33" t="s">
        <v>68</v>
      </c>
      <c r="B215" s="33" t="s">
        <v>14</v>
      </c>
      <c r="C215" s="23">
        <v>158</v>
      </c>
    </row>
    <row r="216" spans="1:3" x14ac:dyDescent="0.25">
      <c r="A216" s="33" t="s">
        <v>68</v>
      </c>
      <c r="B216" s="33" t="s">
        <v>14</v>
      </c>
      <c r="C216" s="23">
        <v>152</v>
      </c>
    </row>
    <row r="217" spans="1:3" x14ac:dyDescent="0.25">
      <c r="A217" s="33" t="s">
        <v>68</v>
      </c>
      <c r="B217" s="33" t="s">
        <v>14</v>
      </c>
      <c r="C217" s="23">
        <v>165</v>
      </c>
    </row>
    <row r="218" spans="1:3" x14ac:dyDescent="0.25">
      <c r="A218" s="33" t="s">
        <v>68</v>
      </c>
      <c r="B218" s="33" t="s">
        <v>14</v>
      </c>
      <c r="C218" s="23">
        <v>163</v>
      </c>
    </row>
    <row r="219" spans="1:3" x14ac:dyDescent="0.25">
      <c r="A219" s="33" t="s">
        <v>68</v>
      </c>
      <c r="B219" s="33" t="s">
        <v>14</v>
      </c>
      <c r="C219" s="23">
        <v>142</v>
      </c>
    </row>
    <row r="220" spans="1:3" x14ac:dyDescent="0.25">
      <c r="A220" s="33" t="s">
        <v>68</v>
      </c>
      <c r="B220" s="33" t="s">
        <v>14</v>
      </c>
      <c r="C220" s="23">
        <v>145</v>
      </c>
    </row>
    <row r="221" spans="1:3" x14ac:dyDescent="0.25">
      <c r="A221" s="33" t="s">
        <v>68</v>
      </c>
      <c r="B221" s="33" t="s">
        <v>14</v>
      </c>
      <c r="C221" s="23">
        <v>157</v>
      </c>
    </row>
    <row r="222" spans="1:3" x14ac:dyDescent="0.25">
      <c r="A222" s="33" t="s">
        <v>68</v>
      </c>
      <c r="B222" s="33" t="s">
        <v>14</v>
      </c>
      <c r="C222" s="23">
        <v>153</v>
      </c>
    </row>
    <row r="223" spans="1:3" x14ac:dyDescent="0.25">
      <c r="A223" s="33" t="s">
        <v>68</v>
      </c>
      <c r="B223" s="33" t="s">
        <v>14</v>
      </c>
      <c r="C223" s="23">
        <v>148</v>
      </c>
    </row>
    <row r="224" spans="1:3" x14ac:dyDescent="0.25">
      <c r="A224" s="33" t="s">
        <v>68</v>
      </c>
      <c r="B224" s="33" t="s">
        <v>14</v>
      </c>
      <c r="C224" s="23">
        <v>143</v>
      </c>
    </row>
    <row r="225" spans="1:3" x14ac:dyDescent="0.25">
      <c r="A225" s="33" t="s">
        <v>68</v>
      </c>
      <c r="B225" s="33" t="s">
        <v>14</v>
      </c>
      <c r="C225" s="23">
        <v>158</v>
      </c>
    </row>
    <row r="226" spans="1:3" x14ac:dyDescent="0.25">
      <c r="A226" s="33" t="s">
        <v>68</v>
      </c>
      <c r="B226" s="33" t="s">
        <v>14</v>
      </c>
      <c r="C226" s="23">
        <v>166</v>
      </c>
    </row>
    <row r="227" spans="1:3" x14ac:dyDescent="0.25">
      <c r="A227" s="33" t="s">
        <v>68</v>
      </c>
      <c r="B227" s="33" t="s">
        <v>14</v>
      </c>
      <c r="C227" s="23">
        <v>160</v>
      </c>
    </row>
    <row r="228" spans="1:3" x14ac:dyDescent="0.25">
      <c r="A228" s="33" t="s">
        <v>68</v>
      </c>
      <c r="B228" s="33" t="s">
        <v>14</v>
      </c>
      <c r="C228" s="23">
        <v>167</v>
      </c>
    </row>
    <row r="229" spans="1:3" x14ac:dyDescent="0.25">
      <c r="A229" s="33" t="s">
        <v>68</v>
      </c>
      <c r="B229" s="33" t="s">
        <v>14</v>
      </c>
      <c r="C229" s="23">
        <v>148</v>
      </c>
    </row>
    <row r="230" spans="1:3" x14ac:dyDescent="0.25">
      <c r="A230" s="33" t="s">
        <v>68</v>
      </c>
      <c r="B230" s="33" t="s">
        <v>14</v>
      </c>
      <c r="C230" s="23">
        <v>152</v>
      </c>
    </row>
    <row r="231" spans="1:3" x14ac:dyDescent="0.25">
      <c r="A231" s="33" t="s">
        <v>68</v>
      </c>
      <c r="B231" s="33" t="s">
        <v>14</v>
      </c>
      <c r="C231" s="23">
        <v>164</v>
      </c>
    </row>
    <row r="232" spans="1:3" x14ac:dyDescent="0.25">
      <c r="A232" s="33" t="s">
        <v>68</v>
      </c>
      <c r="B232" s="33" t="s">
        <v>14</v>
      </c>
      <c r="C232" s="23">
        <v>146</v>
      </c>
    </row>
    <row r="233" spans="1:3" x14ac:dyDescent="0.25">
      <c r="A233" s="33" t="s">
        <v>68</v>
      </c>
      <c r="B233" s="33" t="s">
        <v>14</v>
      </c>
      <c r="C233" s="23">
        <v>155</v>
      </c>
    </row>
    <row r="234" spans="1:3" x14ac:dyDescent="0.25">
      <c r="A234" s="33" t="s">
        <v>68</v>
      </c>
      <c r="B234" s="33" t="s">
        <v>14</v>
      </c>
      <c r="C234" s="23">
        <v>138</v>
      </c>
    </row>
    <row r="235" spans="1:3" x14ac:dyDescent="0.25">
      <c r="A235" s="33" t="s">
        <v>68</v>
      </c>
      <c r="B235" s="33" t="s">
        <v>14</v>
      </c>
      <c r="C235" s="23">
        <v>145</v>
      </c>
    </row>
    <row r="236" spans="1:3" x14ac:dyDescent="0.25">
      <c r="A236" s="33" t="s">
        <v>68</v>
      </c>
      <c r="B236" s="33" t="s">
        <v>14</v>
      </c>
      <c r="C236" s="23">
        <v>153</v>
      </c>
    </row>
    <row r="237" spans="1:3" x14ac:dyDescent="0.25">
      <c r="A237" s="33" t="s">
        <v>68</v>
      </c>
      <c r="B237" s="33" t="s">
        <v>14</v>
      </c>
      <c r="C237" s="23">
        <v>160</v>
      </c>
    </row>
    <row r="238" spans="1:3" x14ac:dyDescent="0.25">
      <c r="A238" s="33" t="s">
        <v>68</v>
      </c>
      <c r="B238" s="33" t="s">
        <v>14</v>
      </c>
      <c r="C238" s="23">
        <v>164</v>
      </c>
    </row>
    <row r="239" spans="1:3" x14ac:dyDescent="0.25">
      <c r="A239" s="33" t="s">
        <v>68</v>
      </c>
      <c r="B239" s="33" t="s">
        <v>14</v>
      </c>
      <c r="C239" s="23">
        <v>151</v>
      </c>
    </row>
    <row r="240" spans="1:3" x14ac:dyDescent="0.25">
      <c r="A240" s="33" t="s">
        <v>68</v>
      </c>
      <c r="B240" s="33" t="s">
        <v>14</v>
      </c>
      <c r="C240" s="23">
        <v>142</v>
      </c>
    </row>
    <row r="241" spans="1:3" x14ac:dyDescent="0.25">
      <c r="A241" s="33" t="s">
        <v>68</v>
      </c>
      <c r="B241" s="33" t="s">
        <v>14</v>
      </c>
      <c r="C241" s="23">
        <v>165</v>
      </c>
    </row>
    <row r="242" spans="1:3" x14ac:dyDescent="0.25">
      <c r="A242" s="33" t="s">
        <v>68</v>
      </c>
      <c r="B242" s="33" t="s">
        <v>14</v>
      </c>
      <c r="C242" s="23">
        <v>142</v>
      </c>
    </row>
    <row r="243" spans="1:3" x14ac:dyDescent="0.25">
      <c r="A243" s="33" t="s">
        <v>68</v>
      </c>
      <c r="B243" s="33" t="s">
        <v>14</v>
      </c>
      <c r="C243" s="23">
        <v>170</v>
      </c>
    </row>
    <row r="244" spans="1:3" x14ac:dyDescent="0.25">
      <c r="A244" s="33" t="s">
        <v>68</v>
      </c>
      <c r="B244" s="33" t="s">
        <v>14</v>
      </c>
      <c r="C244" s="23">
        <v>137</v>
      </c>
    </row>
    <row r="245" spans="1:3" x14ac:dyDescent="0.25">
      <c r="A245" s="33" t="s">
        <v>68</v>
      </c>
      <c r="B245" s="33" t="s">
        <v>14</v>
      </c>
      <c r="C245" s="23">
        <v>226</v>
      </c>
    </row>
    <row r="246" spans="1:3" x14ac:dyDescent="0.25">
      <c r="A246" s="33" t="s">
        <v>68</v>
      </c>
      <c r="B246" s="33" t="s">
        <v>14</v>
      </c>
      <c r="C246" s="23">
        <v>155</v>
      </c>
    </row>
    <row r="247" spans="1:3" x14ac:dyDescent="0.25">
      <c r="A247" s="33" t="s">
        <v>68</v>
      </c>
      <c r="B247" s="33" t="s">
        <v>14</v>
      </c>
      <c r="C247" s="23">
        <v>156</v>
      </c>
    </row>
    <row r="248" spans="1:3" x14ac:dyDescent="0.25">
      <c r="A248" s="33" t="s">
        <v>68</v>
      </c>
      <c r="B248" s="33" t="s">
        <v>14</v>
      </c>
      <c r="C248" s="23">
        <v>145</v>
      </c>
    </row>
    <row r="249" spans="1:3" x14ac:dyDescent="0.25">
      <c r="A249" s="33" t="s">
        <v>68</v>
      </c>
      <c r="B249" s="33" t="s">
        <v>14</v>
      </c>
      <c r="C249" s="23">
        <v>164</v>
      </c>
    </row>
    <row r="250" spans="1:3" x14ac:dyDescent="0.25">
      <c r="A250" s="33" t="s">
        <v>68</v>
      </c>
      <c r="B250" s="33" t="s">
        <v>14</v>
      </c>
      <c r="C250" s="23">
        <v>154</v>
      </c>
    </row>
    <row r="251" spans="1:3" x14ac:dyDescent="0.25">
      <c r="A251" s="33" t="s">
        <v>68</v>
      </c>
      <c r="B251" s="33" t="s">
        <v>14</v>
      </c>
      <c r="C251" s="23">
        <v>161</v>
      </c>
    </row>
    <row r="252" spans="1:3" x14ac:dyDescent="0.25">
      <c r="A252" s="33" t="s">
        <v>68</v>
      </c>
      <c r="B252" s="33" t="s">
        <v>14</v>
      </c>
      <c r="C252" s="23">
        <v>184</v>
      </c>
    </row>
    <row r="253" spans="1:3" x14ac:dyDescent="0.25">
      <c r="A253" s="33" t="s">
        <v>68</v>
      </c>
      <c r="B253" s="33" t="s">
        <v>14</v>
      </c>
      <c r="C253" s="23">
        <v>145</v>
      </c>
    </row>
    <row r="254" spans="1:3" x14ac:dyDescent="0.25">
      <c r="A254" s="33" t="s">
        <v>68</v>
      </c>
      <c r="B254" s="33" t="s">
        <v>14</v>
      </c>
      <c r="C254" s="23">
        <v>141</v>
      </c>
    </row>
    <row r="255" spans="1:3" x14ac:dyDescent="0.25">
      <c r="A255" s="33" t="s">
        <v>68</v>
      </c>
      <c r="B255" s="33" t="s">
        <v>14</v>
      </c>
      <c r="C255" s="23">
        <v>150</v>
      </c>
    </row>
    <row r="256" spans="1:3" x14ac:dyDescent="0.25">
      <c r="A256" s="33" t="s">
        <v>68</v>
      </c>
      <c r="B256" s="33" t="s">
        <v>14</v>
      </c>
      <c r="C256" s="23">
        <v>160</v>
      </c>
    </row>
    <row r="257" spans="1:3" x14ac:dyDescent="0.25">
      <c r="A257" s="33" t="s">
        <v>68</v>
      </c>
      <c r="B257" s="33" t="s">
        <v>14</v>
      </c>
      <c r="C257" s="23">
        <v>165</v>
      </c>
    </row>
    <row r="258" spans="1:3" x14ac:dyDescent="0.25">
      <c r="A258" s="33" t="s">
        <v>68</v>
      </c>
      <c r="B258" s="33" t="s">
        <v>14</v>
      </c>
      <c r="C258" s="23">
        <v>163</v>
      </c>
    </row>
    <row r="259" spans="1:3" x14ac:dyDescent="0.25">
      <c r="A259" s="33" t="s">
        <v>68</v>
      </c>
      <c r="B259" s="33" t="s">
        <v>14</v>
      </c>
      <c r="C259" s="23">
        <v>162</v>
      </c>
    </row>
    <row r="260" spans="1:3" x14ac:dyDescent="0.25">
      <c r="A260" s="33" t="s">
        <v>68</v>
      </c>
      <c r="B260" s="33" t="s">
        <v>14</v>
      </c>
      <c r="C260" s="23">
        <v>148</v>
      </c>
    </row>
    <row r="261" spans="1:3" x14ac:dyDescent="0.25">
      <c r="A261" s="33" t="s">
        <v>68</v>
      </c>
      <c r="B261" s="33" t="s">
        <v>14</v>
      </c>
      <c r="C261" s="23">
        <v>163</v>
      </c>
    </row>
    <row r="262" spans="1:3" x14ac:dyDescent="0.25">
      <c r="A262" s="33" t="s">
        <v>68</v>
      </c>
      <c r="B262" s="33" t="s">
        <v>14</v>
      </c>
      <c r="C262" s="23">
        <v>160</v>
      </c>
    </row>
    <row r="263" spans="1:3" x14ac:dyDescent="0.25">
      <c r="A263" s="33" t="s">
        <v>68</v>
      </c>
      <c r="B263" s="33" t="s">
        <v>14</v>
      </c>
      <c r="C263" s="23">
        <v>147</v>
      </c>
    </row>
    <row r="264" spans="1:3" x14ac:dyDescent="0.25">
      <c r="A264" s="33" t="s">
        <v>68</v>
      </c>
      <c r="B264" s="33" t="s">
        <v>14</v>
      </c>
      <c r="C264" s="23">
        <v>153</v>
      </c>
    </row>
    <row r="265" spans="1:3" x14ac:dyDescent="0.25">
      <c r="A265" s="33" t="s">
        <v>68</v>
      </c>
      <c r="B265" s="33" t="s">
        <v>14</v>
      </c>
      <c r="C265" s="23">
        <v>164</v>
      </c>
    </row>
    <row r="266" spans="1:3" x14ac:dyDescent="0.25">
      <c r="A266" s="33" t="s">
        <v>68</v>
      </c>
      <c r="B266" s="33" t="s">
        <v>14</v>
      </c>
      <c r="C266" s="23">
        <v>137</v>
      </c>
    </row>
    <row r="267" spans="1:3" x14ac:dyDescent="0.25">
      <c r="A267" s="33" t="s">
        <v>68</v>
      </c>
      <c r="B267" s="33" t="s">
        <v>14</v>
      </c>
      <c r="C267" s="23">
        <v>164</v>
      </c>
    </row>
    <row r="268" spans="1:3" x14ac:dyDescent="0.25">
      <c r="A268" s="33" t="s">
        <v>68</v>
      </c>
      <c r="B268" s="33" t="s">
        <v>14</v>
      </c>
      <c r="C268" s="23">
        <v>152</v>
      </c>
    </row>
    <row r="269" spans="1:3" x14ac:dyDescent="0.25">
      <c r="A269" s="33" t="s">
        <v>68</v>
      </c>
      <c r="B269" s="33" t="s">
        <v>14</v>
      </c>
      <c r="C269" s="23">
        <v>150</v>
      </c>
    </row>
    <row r="270" spans="1:3" x14ac:dyDescent="0.25">
      <c r="A270" s="33" t="s">
        <v>68</v>
      </c>
      <c r="B270" s="33" t="s">
        <v>14</v>
      </c>
      <c r="C270" s="23">
        <v>172</v>
      </c>
    </row>
    <row r="271" spans="1:3" x14ac:dyDescent="0.25">
      <c r="A271" s="33" t="s">
        <v>68</v>
      </c>
      <c r="B271" s="33" t="s">
        <v>14</v>
      </c>
      <c r="C271" s="23">
        <v>182</v>
      </c>
    </row>
    <row r="272" spans="1:3" x14ac:dyDescent="0.25">
      <c r="A272" s="33" t="s">
        <v>68</v>
      </c>
      <c r="B272" s="33" t="s">
        <v>14</v>
      </c>
      <c r="C272" s="23">
        <v>151</v>
      </c>
    </row>
    <row r="273" spans="1:3" x14ac:dyDescent="0.25">
      <c r="A273" s="33" t="s">
        <v>68</v>
      </c>
      <c r="B273" s="33" t="s">
        <v>14</v>
      </c>
      <c r="C273" s="23">
        <v>213</v>
      </c>
    </row>
    <row r="274" spans="1:3" x14ac:dyDescent="0.25">
      <c r="A274" s="33" t="s">
        <v>68</v>
      </c>
      <c r="B274" s="33" t="s">
        <v>14</v>
      </c>
      <c r="C274" s="23">
        <v>165</v>
      </c>
    </row>
    <row r="275" spans="1:3" x14ac:dyDescent="0.25">
      <c r="A275" s="33" t="s">
        <v>68</v>
      </c>
      <c r="B275" s="33" t="s">
        <v>14</v>
      </c>
      <c r="C275" s="23">
        <v>140</v>
      </c>
    </row>
    <row r="276" spans="1:3" x14ac:dyDescent="0.25">
      <c r="A276" s="33" t="s">
        <v>68</v>
      </c>
      <c r="B276" s="33" t="s">
        <v>14</v>
      </c>
      <c r="C276" s="23">
        <v>160</v>
      </c>
    </row>
    <row r="277" spans="1:3" x14ac:dyDescent="0.25">
      <c r="A277" s="33" t="s">
        <v>68</v>
      </c>
      <c r="B277" s="33" t="s">
        <v>14</v>
      </c>
      <c r="C277" s="23">
        <v>147</v>
      </c>
    </row>
    <row r="278" spans="1:3" x14ac:dyDescent="0.25">
      <c r="A278" s="33" t="s">
        <v>68</v>
      </c>
      <c r="B278" s="33" t="s">
        <v>14</v>
      </c>
      <c r="C278" s="23">
        <v>150</v>
      </c>
    </row>
    <row r="279" spans="1:3" x14ac:dyDescent="0.25">
      <c r="A279" s="33" t="s">
        <v>68</v>
      </c>
      <c r="B279" s="33" t="s">
        <v>14</v>
      </c>
      <c r="C279" s="23">
        <v>142</v>
      </c>
    </row>
    <row r="280" spans="1:3" x14ac:dyDescent="0.25">
      <c r="A280" s="33" t="s">
        <v>68</v>
      </c>
      <c r="B280" s="33" t="s">
        <v>14</v>
      </c>
      <c r="C280" s="23">
        <v>138</v>
      </c>
    </row>
    <row r="281" spans="1:3" x14ac:dyDescent="0.25">
      <c r="A281" s="33" t="s">
        <v>68</v>
      </c>
      <c r="B281" s="33" t="s">
        <v>14</v>
      </c>
      <c r="C281" s="23">
        <v>151</v>
      </c>
    </row>
    <row r="282" spans="1:3" x14ac:dyDescent="0.25">
      <c r="A282" s="33" t="s">
        <v>68</v>
      </c>
      <c r="B282" s="33" t="s">
        <v>14</v>
      </c>
      <c r="C282" s="23">
        <v>138</v>
      </c>
    </row>
    <row r="283" spans="1:3" x14ac:dyDescent="0.25">
      <c r="A283" s="33" t="s">
        <v>68</v>
      </c>
      <c r="B283" s="33" t="s">
        <v>14</v>
      </c>
      <c r="C283" s="23">
        <v>174</v>
      </c>
    </row>
    <row r="284" spans="1:3" x14ac:dyDescent="0.25">
      <c r="A284" s="33" t="s">
        <v>68</v>
      </c>
      <c r="B284" s="33" t="s">
        <v>14</v>
      </c>
      <c r="C284" s="23">
        <v>145</v>
      </c>
    </row>
    <row r="285" spans="1:3" x14ac:dyDescent="0.25">
      <c r="A285" s="33" t="s">
        <v>68</v>
      </c>
      <c r="B285" s="33" t="s">
        <v>14</v>
      </c>
      <c r="C285" s="23">
        <v>182</v>
      </c>
    </row>
    <row r="286" spans="1:3" x14ac:dyDescent="0.25">
      <c r="A286" s="33" t="s">
        <v>68</v>
      </c>
      <c r="B286" s="33" t="s">
        <v>14</v>
      </c>
      <c r="C286" s="23">
        <v>145</v>
      </c>
    </row>
    <row r="287" spans="1:3" x14ac:dyDescent="0.25">
      <c r="A287" s="33" t="s">
        <v>68</v>
      </c>
      <c r="B287" s="33" t="s">
        <v>14</v>
      </c>
      <c r="C287" s="23">
        <v>142</v>
      </c>
    </row>
    <row r="288" spans="1:3" x14ac:dyDescent="0.25">
      <c r="A288" s="33" t="s">
        <v>68</v>
      </c>
      <c r="B288" s="33" t="s">
        <v>14</v>
      </c>
      <c r="C288" s="23">
        <v>174</v>
      </c>
    </row>
    <row r="289" spans="1:3" x14ac:dyDescent="0.25">
      <c r="A289" s="33" t="s">
        <v>68</v>
      </c>
      <c r="B289" s="33" t="s">
        <v>14</v>
      </c>
      <c r="C289" s="23">
        <v>147</v>
      </c>
    </row>
    <row r="290" spans="1:3" x14ac:dyDescent="0.25">
      <c r="A290" s="33" t="s">
        <v>68</v>
      </c>
      <c r="B290" s="33" t="s">
        <v>14</v>
      </c>
      <c r="C290" s="23">
        <v>152</v>
      </c>
    </row>
    <row r="291" spans="1:3" x14ac:dyDescent="0.25">
      <c r="A291" s="33" t="s">
        <v>68</v>
      </c>
      <c r="B291" s="33" t="s">
        <v>14</v>
      </c>
      <c r="C291" s="23">
        <v>147</v>
      </c>
    </row>
    <row r="292" spans="1:3" x14ac:dyDescent="0.25">
      <c r="A292" s="33" t="s">
        <v>68</v>
      </c>
      <c r="B292" s="33" t="s">
        <v>14</v>
      </c>
      <c r="C292" s="23">
        <v>174</v>
      </c>
    </row>
    <row r="293" spans="1:3" x14ac:dyDescent="0.25">
      <c r="A293" s="33" t="s">
        <v>68</v>
      </c>
      <c r="B293" t="s">
        <v>13</v>
      </c>
      <c r="C293" s="23">
        <v>140</v>
      </c>
    </row>
    <row r="294" spans="1:3" x14ac:dyDescent="0.25">
      <c r="A294" s="33" t="s">
        <v>68</v>
      </c>
      <c r="B294" s="33" t="s">
        <v>13</v>
      </c>
      <c r="C294" s="23">
        <v>142</v>
      </c>
    </row>
    <row r="295" spans="1:3" x14ac:dyDescent="0.25">
      <c r="A295" s="33" t="s">
        <v>68</v>
      </c>
      <c r="B295" s="33" t="s">
        <v>13</v>
      </c>
      <c r="C295" s="23">
        <v>147</v>
      </c>
    </row>
    <row r="296" spans="1:3" x14ac:dyDescent="0.25">
      <c r="A296" s="33" t="s">
        <v>68</v>
      </c>
      <c r="B296" s="33" t="s">
        <v>13</v>
      </c>
      <c r="C296" s="23">
        <v>148</v>
      </c>
    </row>
    <row r="297" spans="1:3" x14ac:dyDescent="0.25">
      <c r="A297" s="33" t="s">
        <v>68</v>
      </c>
      <c r="B297" s="33" t="s">
        <v>13</v>
      </c>
      <c r="C297" s="23">
        <v>150</v>
      </c>
    </row>
    <row r="298" spans="1:3" x14ac:dyDescent="0.25">
      <c r="A298" s="33" t="s">
        <v>68</v>
      </c>
      <c r="B298" s="33" t="s">
        <v>13</v>
      </c>
      <c r="C298" s="23">
        <v>151</v>
      </c>
    </row>
    <row r="299" spans="1:3" x14ac:dyDescent="0.25">
      <c r="A299" s="33" t="s">
        <v>68</v>
      </c>
      <c r="B299" s="33" t="s">
        <v>13</v>
      </c>
      <c r="C299" s="23">
        <v>152</v>
      </c>
    </row>
    <row r="300" spans="1:3" x14ac:dyDescent="0.25">
      <c r="A300" s="33" t="s">
        <v>68</v>
      </c>
      <c r="B300" s="33" t="s">
        <v>13</v>
      </c>
      <c r="C300" s="23">
        <v>152</v>
      </c>
    </row>
    <row r="301" spans="1:3" x14ac:dyDescent="0.25">
      <c r="A301" s="33" t="s">
        <v>68</v>
      </c>
      <c r="B301" s="33" t="s">
        <v>13</v>
      </c>
      <c r="C301" s="23">
        <v>153</v>
      </c>
    </row>
    <row r="302" spans="1:3" x14ac:dyDescent="0.25">
      <c r="A302" s="33" t="s">
        <v>68</v>
      </c>
      <c r="B302" s="33" t="s">
        <v>13</v>
      </c>
      <c r="C302" s="23">
        <v>154</v>
      </c>
    </row>
    <row r="303" spans="1:3" x14ac:dyDescent="0.25">
      <c r="A303" s="33" t="s">
        <v>68</v>
      </c>
      <c r="B303" s="33" t="s">
        <v>13</v>
      </c>
      <c r="C303" s="23">
        <v>155</v>
      </c>
    </row>
    <row r="304" spans="1:3" x14ac:dyDescent="0.25">
      <c r="A304" s="33" t="s">
        <v>68</v>
      </c>
      <c r="B304" s="33" t="s">
        <v>13</v>
      </c>
      <c r="C304" s="23">
        <v>155</v>
      </c>
    </row>
    <row r="305" spans="1:3" x14ac:dyDescent="0.25">
      <c r="A305" s="33" t="s">
        <v>68</v>
      </c>
      <c r="B305" s="33" t="s">
        <v>13</v>
      </c>
      <c r="C305" s="23">
        <v>156</v>
      </c>
    </row>
    <row r="306" spans="1:3" x14ac:dyDescent="0.25">
      <c r="A306" s="33" t="s">
        <v>68</v>
      </c>
      <c r="B306" s="33" t="s">
        <v>13</v>
      </c>
      <c r="C306" s="23">
        <v>156</v>
      </c>
    </row>
    <row r="307" spans="1:3" x14ac:dyDescent="0.25">
      <c r="A307" s="33" t="s">
        <v>68</v>
      </c>
      <c r="B307" s="33" t="s">
        <v>13</v>
      </c>
      <c r="C307" s="23">
        <v>157</v>
      </c>
    </row>
    <row r="308" spans="1:3" x14ac:dyDescent="0.25">
      <c r="A308" s="33" t="s">
        <v>68</v>
      </c>
      <c r="B308" s="33" t="s">
        <v>13</v>
      </c>
      <c r="C308" s="23">
        <v>159</v>
      </c>
    </row>
    <row r="309" spans="1:3" x14ac:dyDescent="0.25">
      <c r="A309" s="33" t="s">
        <v>68</v>
      </c>
      <c r="B309" s="33" t="s">
        <v>13</v>
      </c>
      <c r="C309" s="23">
        <v>161</v>
      </c>
    </row>
    <row r="310" spans="1:3" x14ac:dyDescent="0.25">
      <c r="A310" s="33" t="s">
        <v>68</v>
      </c>
      <c r="B310" s="33" t="s">
        <v>13</v>
      </c>
      <c r="C310" s="23">
        <v>161</v>
      </c>
    </row>
    <row r="311" spans="1:3" x14ac:dyDescent="0.25">
      <c r="A311" s="33" t="s">
        <v>68</v>
      </c>
      <c r="B311" s="33" t="s">
        <v>13</v>
      </c>
      <c r="C311" s="23">
        <v>163</v>
      </c>
    </row>
    <row r="312" spans="1:3" x14ac:dyDescent="0.25">
      <c r="A312" s="33" t="s">
        <v>68</v>
      </c>
      <c r="B312" s="33" t="s">
        <v>13</v>
      </c>
      <c r="C312" s="23">
        <v>165</v>
      </c>
    </row>
    <row r="313" spans="1:3" x14ac:dyDescent="0.25">
      <c r="A313" s="33" t="s">
        <v>68</v>
      </c>
      <c r="B313" s="33" t="s">
        <v>13</v>
      </c>
      <c r="C313" s="23">
        <v>166</v>
      </c>
    </row>
    <row r="314" spans="1:3" x14ac:dyDescent="0.25">
      <c r="A314" s="33" t="s">
        <v>68</v>
      </c>
      <c r="B314" s="33" t="s">
        <v>13</v>
      </c>
      <c r="C314">
        <v>167</v>
      </c>
    </row>
    <row r="315" spans="1:3" x14ac:dyDescent="0.25">
      <c r="A315" s="33" t="s">
        <v>68</v>
      </c>
      <c r="B315" s="33" t="s">
        <v>13</v>
      </c>
      <c r="C315">
        <v>167</v>
      </c>
    </row>
    <row r="316" spans="1:3" x14ac:dyDescent="0.25">
      <c r="A316" s="33" t="s">
        <v>68</v>
      </c>
      <c r="B316" s="33" t="s">
        <v>13</v>
      </c>
      <c r="C316">
        <v>167</v>
      </c>
    </row>
    <row r="317" spans="1:3" x14ac:dyDescent="0.25">
      <c r="A317" s="33" t="s">
        <v>68</v>
      </c>
      <c r="B317" s="33" t="s">
        <v>13</v>
      </c>
      <c r="C317">
        <v>168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4097" r:id="rId4">
          <objectPr defaultSize="0" r:id="rId5">
            <anchor moveWithCells="1">
              <from>
                <xdr:col>17</xdr:col>
                <xdr:colOff>247650</xdr:colOff>
                <xdr:row>1</xdr:row>
                <xdr:rowOff>19050</xdr:rowOff>
              </from>
              <to>
                <xdr:col>27</xdr:col>
                <xdr:colOff>95250</xdr:colOff>
                <xdr:row>24</xdr:row>
                <xdr:rowOff>95250</xdr:rowOff>
              </to>
            </anchor>
          </objectPr>
        </oleObject>
      </mc:Choice>
      <mc:Fallback>
        <oleObject progId="STATISTICA.Grap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A20" sqref="A20"/>
    </sheetView>
  </sheetViews>
  <sheetFormatPr defaultRowHeight="15" x14ac:dyDescent="0.25"/>
  <cols>
    <col min="2" max="2" width="10.140625" bestFit="1" customWidth="1"/>
    <col min="3" max="3" width="11.140625" customWidth="1"/>
    <col min="5" max="5" width="11" customWidth="1"/>
  </cols>
  <sheetData>
    <row r="1" spans="1:5" x14ac:dyDescent="0.25">
      <c r="A1" s="2" t="s">
        <v>114</v>
      </c>
      <c r="B1" s="2" t="s">
        <v>4</v>
      </c>
      <c r="C1" s="2" t="s">
        <v>5</v>
      </c>
      <c r="D1" s="2" t="s">
        <v>8</v>
      </c>
      <c r="E1" s="2" t="s">
        <v>6</v>
      </c>
    </row>
    <row r="2" spans="1:5" x14ac:dyDescent="0.25">
      <c r="B2" s="14">
        <v>41066</v>
      </c>
      <c r="C2">
        <v>11.6</v>
      </c>
      <c r="D2" s="15">
        <v>12.3</v>
      </c>
      <c r="E2" s="16" t="s">
        <v>7</v>
      </c>
    </row>
    <row r="3" spans="1:5" x14ac:dyDescent="0.25">
      <c r="B3" s="14">
        <v>41067</v>
      </c>
      <c r="C3">
        <v>11.5</v>
      </c>
      <c r="D3" s="15">
        <v>12</v>
      </c>
      <c r="E3" s="16"/>
    </row>
    <row r="4" spans="1:5" x14ac:dyDescent="0.25">
      <c r="B4" s="14">
        <v>41068</v>
      </c>
      <c r="C4">
        <v>11.4</v>
      </c>
      <c r="D4" s="15">
        <v>13.5</v>
      </c>
      <c r="E4" s="16"/>
    </row>
    <row r="5" spans="1:5" x14ac:dyDescent="0.25">
      <c r="B5" s="14">
        <v>41069</v>
      </c>
      <c r="C5">
        <v>11.6</v>
      </c>
      <c r="D5" s="15">
        <v>13.4</v>
      </c>
      <c r="E5" s="16"/>
    </row>
    <row r="6" spans="1:5" x14ac:dyDescent="0.25">
      <c r="B6" s="14">
        <v>41071</v>
      </c>
      <c r="C6">
        <v>11.4</v>
      </c>
      <c r="D6" s="15">
        <v>14</v>
      </c>
    </row>
    <row r="7" spans="1:5" x14ac:dyDescent="0.25">
      <c r="B7" s="14">
        <v>41072</v>
      </c>
      <c r="C7">
        <v>10.4</v>
      </c>
      <c r="D7" s="15">
        <v>11.9</v>
      </c>
    </row>
    <row r="8" spans="1:5" x14ac:dyDescent="0.25">
      <c r="B8" s="14">
        <v>41073</v>
      </c>
      <c r="C8">
        <v>12.7</v>
      </c>
      <c r="D8" s="15">
        <v>14.1</v>
      </c>
    </row>
    <row r="9" spans="1:5" x14ac:dyDescent="0.25">
      <c r="B9" s="14">
        <v>41074</v>
      </c>
      <c r="C9">
        <v>13</v>
      </c>
      <c r="D9" s="15">
        <v>14.1</v>
      </c>
    </row>
    <row r="10" spans="1:5" x14ac:dyDescent="0.25">
      <c r="B10" s="14">
        <v>41075</v>
      </c>
      <c r="C10">
        <v>13.7</v>
      </c>
      <c r="D10" s="15">
        <v>14.4</v>
      </c>
    </row>
    <row r="11" spans="1:5" x14ac:dyDescent="0.25">
      <c r="B11" s="14">
        <v>41076</v>
      </c>
      <c r="C11">
        <v>12.9</v>
      </c>
      <c r="D11" s="15">
        <v>14</v>
      </c>
    </row>
    <row r="12" spans="1:5" x14ac:dyDescent="0.25">
      <c r="B12" s="14">
        <v>41078</v>
      </c>
      <c r="C12">
        <v>16</v>
      </c>
      <c r="D12" s="15">
        <v>16.399999999999999</v>
      </c>
    </row>
    <row r="13" spans="1:5" x14ac:dyDescent="0.25">
      <c r="B13" s="14">
        <v>41079</v>
      </c>
      <c r="C13">
        <v>14.7</v>
      </c>
      <c r="D13" s="15">
        <v>15.7</v>
      </c>
    </row>
    <row r="14" spans="1:5" x14ac:dyDescent="0.25">
      <c r="B14" s="14">
        <v>41080</v>
      </c>
      <c r="C14">
        <v>14.1</v>
      </c>
      <c r="D14" s="15">
        <v>15</v>
      </c>
    </row>
    <row r="15" spans="1:5" x14ac:dyDescent="0.25">
      <c r="B15" s="14">
        <v>41081</v>
      </c>
      <c r="C15">
        <v>14.5</v>
      </c>
      <c r="D15" s="15">
        <v>14.8</v>
      </c>
    </row>
    <row r="16" spans="1:5" x14ac:dyDescent="0.25">
      <c r="B16" s="14">
        <v>41084</v>
      </c>
      <c r="C16">
        <v>14.1</v>
      </c>
      <c r="D16" s="15">
        <v>15.8</v>
      </c>
    </row>
    <row r="17" spans="1:4" x14ac:dyDescent="0.25">
      <c r="B17" s="14">
        <v>41096</v>
      </c>
      <c r="C17">
        <v>18.8</v>
      </c>
    </row>
    <row r="19" spans="1:4" x14ac:dyDescent="0.25">
      <c r="B19" s="34"/>
      <c r="C19" s="33"/>
      <c r="D19" s="33"/>
    </row>
    <row r="20" spans="1:4" x14ac:dyDescent="0.25">
      <c r="A20" s="2" t="s">
        <v>115</v>
      </c>
      <c r="B20" s="32" t="s">
        <v>4</v>
      </c>
      <c r="C20" s="36" t="s">
        <v>58</v>
      </c>
      <c r="D20" s="36" t="s">
        <v>59</v>
      </c>
    </row>
    <row r="21" spans="1:4" x14ac:dyDescent="0.25">
      <c r="B21" s="1">
        <v>41038</v>
      </c>
      <c r="C21" s="35">
        <v>6.9</v>
      </c>
      <c r="D21" s="35">
        <v>6</v>
      </c>
    </row>
    <row r="22" spans="1:4" x14ac:dyDescent="0.25">
      <c r="B22" s="1">
        <v>41039</v>
      </c>
      <c r="C22" s="35">
        <v>6.9</v>
      </c>
      <c r="D22" s="35">
        <v>6.2</v>
      </c>
    </row>
    <row r="23" spans="1:4" x14ac:dyDescent="0.25">
      <c r="B23" s="1">
        <v>41043</v>
      </c>
      <c r="C23" s="35">
        <v>6.9</v>
      </c>
      <c r="D23" s="35">
        <v>7.2</v>
      </c>
    </row>
    <row r="24" spans="1:4" x14ac:dyDescent="0.25">
      <c r="B24" s="1">
        <v>41044</v>
      </c>
      <c r="C24" s="35">
        <v>6.9</v>
      </c>
      <c r="D24" s="35">
        <v>7.4</v>
      </c>
    </row>
    <row r="25" spans="1:4" x14ac:dyDescent="0.25">
      <c r="B25" s="1">
        <v>41045</v>
      </c>
      <c r="C25" s="35">
        <v>6.9</v>
      </c>
      <c r="D25" s="35">
        <v>7.5</v>
      </c>
    </row>
    <row r="26" spans="1:4" x14ac:dyDescent="0.25">
      <c r="B26" s="1">
        <v>41046</v>
      </c>
      <c r="C26" s="35">
        <v>6.9</v>
      </c>
      <c r="D26" s="35">
        <v>7.4</v>
      </c>
    </row>
    <row r="27" spans="1:4" x14ac:dyDescent="0.25">
      <c r="B27" s="1">
        <v>41047</v>
      </c>
      <c r="C27" s="35">
        <v>6.9</v>
      </c>
      <c r="D27" s="35">
        <v>8.1999999999999993</v>
      </c>
    </row>
    <row r="28" spans="1:4" x14ac:dyDescent="0.25">
      <c r="B28" s="1">
        <v>41048</v>
      </c>
      <c r="C28" s="35">
        <v>6.9</v>
      </c>
      <c r="D28" s="35">
        <v>7.8</v>
      </c>
    </row>
    <row r="29" spans="1:4" x14ac:dyDescent="0.25">
      <c r="B29" s="1">
        <v>41049</v>
      </c>
      <c r="C29" s="35">
        <v>6.9</v>
      </c>
      <c r="D29" s="35">
        <v>7.9</v>
      </c>
    </row>
    <row r="30" spans="1:4" x14ac:dyDescent="0.25">
      <c r="B30" s="1">
        <v>41050</v>
      </c>
      <c r="C30" s="35">
        <v>6.9</v>
      </c>
      <c r="D30" s="35">
        <v>7.8</v>
      </c>
    </row>
    <row r="31" spans="1:4" x14ac:dyDescent="0.25">
      <c r="B31" s="1">
        <v>41051</v>
      </c>
      <c r="C31" s="35">
        <v>6.9</v>
      </c>
      <c r="D31" s="35">
        <v>7.7</v>
      </c>
    </row>
    <row r="32" spans="1:4" x14ac:dyDescent="0.25">
      <c r="B32" s="1">
        <v>41052</v>
      </c>
      <c r="C32" s="35">
        <v>6.9</v>
      </c>
      <c r="D32" s="35">
        <v>7.7</v>
      </c>
    </row>
    <row r="33" spans="2:4" x14ac:dyDescent="0.25">
      <c r="B33" s="1">
        <v>41053</v>
      </c>
      <c r="C33" s="35">
        <v>6.8</v>
      </c>
      <c r="D33" s="35">
        <v>7</v>
      </c>
    </row>
    <row r="34" spans="2:4" x14ac:dyDescent="0.25">
      <c r="B34" s="1">
        <v>41054</v>
      </c>
      <c r="C34" s="35">
        <v>7</v>
      </c>
      <c r="D34" s="35">
        <v>6.7</v>
      </c>
    </row>
    <row r="35" spans="2:4" x14ac:dyDescent="0.25">
      <c r="B35" s="1">
        <v>41055</v>
      </c>
      <c r="C35" s="35">
        <v>6.7</v>
      </c>
      <c r="D35" s="35">
        <v>10</v>
      </c>
    </row>
    <row r="36" spans="2:4" x14ac:dyDescent="0.25">
      <c r="B36" s="1">
        <v>41056</v>
      </c>
      <c r="C36" s="35">
        <v>6.9</v>
      </c>
      <c r="D36" s="35">
        <v>7.5</v>
      </c>
    </row>
    <row r="37" spans="2:4" x14ac:dyDescent="0.25">
      <c r="B37" s="1">
        <v>41057</v>
      </c>
      <c r="C37" s="35">
        <v>6.9</v>
      </c>
      <c r="D37" s="35">
        <v>7.3</v>
      </c>
    </row>
    <row r="38" spans="2:4" x14ac:dyDescent="0.25">
      <c r="B38" s="1">
        <v>41058</v>
      </c>
      <c r="C38" s="35">
        <v>6.9</v>
      </c>
      <c r="D38" s="35">
        <v>9.4</v>
      </c>
    </row>
    <row r="39" spans="2:4" x14ac:dyDescent="0.25">
      <c r="B39" s="1">
        <v>41059</v>
      </c>
      <c r="C39" s="35">
        <v>6.9</v>
      </c>
      <c r="D39" s="35">
        <v>11.2</v>
      </c>
    </row>
    <row r="40" spans="2:4" x14ac:dyDescent="0.25">
      <c r="B40" s="1">
        <v>41060</v>
      </c>
      <c r="C40" s="35">
        <v>6.9</v>
      </c>
      <c r="D40" s="35">
        <v>12</v>
      </c>
    </row>
    <row r="41" spans="2:4" x14ac:dyDescent="0.25">
      <c r="B41" s="1">
        <v>41063</v>
      </c>
      <c r="C41" s="35">
        <v>6.9</v>
      </c>
      <c r="D41" s="35">
        <v>11.5</v>
      </c>
    </row>
    <row r="42" spans="2:4" x14ac:dyDescent="0.25">
      <c r="B42" s="1">
        <v>41064</v>
      </c>
      <c r="C42" s="35">
        <v>6.8</v>
      </c>
      <c r="D42" s="35">
        <v>11.9</v>
      </c>
    </row>
    <row r="43" spans="2:4" x14ac:dyDescent="0.25">
      <c r="B43" s="1">
        <v>41065</v>
      </c>
      <c r="C43" s="35">
        <v>6.8</v>
      </c>
      <c r="D43" s="35">
        <v>12.6</v>
      </c>
    </row>
    <row r="44" spans="2:4" x14ac:dyDescent="0.25">
      <c r="B44" s="1">
        <v>41066</v>
      </c>
      <c r="C44" s="35">
        <v>6.8</v>
      </c>
      <c r="D44" s="35">
        <v>13.2</v>
      </c>
    </row>
    <row r="45" spans="2:4" x14ac:dyDescent="0.25">
      <c r="B45" s="1">
        <v>41067</v>
      </c>
      <c r="C45" s="35">
        <v>6.8</v>
      </c>
      <c r="D45" s="35">
        <v>12</v>
      </c>
    </row>
    <row r="46" spans="2:4" x14ac:dyDescent="0.25">
      <c r="B46" s="1">
        <v>41068</v>
      </c>
      <c r="C46" s="35">
        <v>6.8</v>
      </c>
      <c r="D46" s="35">
        <v>11.4</v>
      </c>
    </row>
    <row r="47" spans="2:4" x14ac:dyDescent="0.25">
      <c r="B47" s="1">
        <v>41069</v>
      </c>
      <c r="C47" s="35">
        <v>6.9</v>
      </c>
      <c r="D47" s="35">
        <v>10</v>
      </c>
    </row>
    <row r="48" spans="2:4" x14ac:dyDescent="0.25">
      <c r="B48" s="1">
        <v>41070</v>
      </c>
      <c r="C48" s="35">
        <v>6.7</v>
      </c>
      <c r="D48" s="35">
        <v>11</v>
      </c>
    </row>
    <row r="49" spans="2:4" x14ac:dyDescent="0.25">
      <c r="B49" s="1">
        <v>41071</v>
      </c>
      <c r="C49" s="35">
        <v>6.7</v>
      </c>
      <c r="D49" s="35">
        <v>10.5</v>
      </c>
    </row>
    <row r="50" spans="2:4" x14ac:dyDescent="0.25">
      <c r="B50" s="1">
        <v>41072</v>
      </c>
      <c r="C50" s="35">
        <v>6.7</v>
      </c>
      <c r="D50" s="35">
        <v>11.5</v>
      </c>
    </row>
    <row r="51" spans="2:4" x14ac:dyDescent="0.25">
      <c r="B51" s="1">
        <v>41073</v>
      </c>
      <c r="C51" s="35">
        <v>6.7</v>
      </c>
      <c r="D51" s="35">
        <v>12.4</v>
      </c>
    </row>
    <row r="52" spans="2:4" x14ac:dyDescent="0.25">
      <c r="B52" s="1">
        <v>41074</v>
      </c>
      <c r="C52" s="35">
        <v>6.7</v>
      </c>
      <c r="D52" s="35">
        <v>12.6</v>
      </c>
    </row>
    <row r="53" spans="2:4" x14ac:dyDescent="0.25">
      <c r="B53" s="1">
        <v>41075</v>
      </c>
      <c r="C53" s="35">
        <v>6.7</v>
      </c>
      <c r="D53" s="35">
        <v>13.9</v>
      </c>
    </row>
    <row r="54" spans="2:4" x14ac:dyDescent="0.25">
      <c r="B54" s="1">
        <v>41076</v>
      </c>
      <c r="C54" s="35">
        <v>6</v>
      </c>
      <c r="D54" s="35">
        <v>12.7</v>
      </c>
    </row>
    <row r="55" spans="2:4" x14ac:dyDescent="0.25">
      <c r="B55" s="1">
        <v>41077</v>
      </c>
      <c r="C55" s="35">
        <v>6.7</v>
      </c>
      <c r="D55" s="35">
        <v>14.1</v>
      </c>
    </row>
    <row r="56" spans="2:4" x14ac:dyDescent="0.25">
      <c r="B56" s="1">
        <v>41078</v>
      </c>
      <c r="C56" s="35">
        <v>6.7</v>
      </c>
      <c r="D56" s="35">
        <v>13.2</v>
      </c>
    </row>
    <row r="57" spans="2:4" x14ac:dyDescent="0.25">
      <c r="B57" s="1">
        <v>41079</v>
      </c>
      <c r="C57" s="35">
        <v>6.7</v>
      </c>
      <c r="D57" s="35">
        <v>14.1</v>
      </c>
    </row>
    <row r="58" spans="2:4" x14ac:dyDescent="0.25">
      <c r="B58" s="1">
        <v>41080</v>
      </c>
      <c r="C58" s="35">
        <v>6.7</v>
      </c>
      <c r="D58" s="35">
        <v>14.1</v>
      </c>
    </row>
    <row r="59" spans="2:4" x14ac:dyDescent="0.25">
      <c r="B59" s="1">
        <v>41081</v>
      </c>
      <c r="C59" s="35">
        <v>6.7</v>
      </c>
      <c r="D59" s="35">
        <v>13.8</v>
      </c>
    </row>
    <row r="60" spans="2:4" x14ac:dyDescent="0.25">
      <c r="B60" s="1">
        <v>41083</v>
      </c>
      <c r="C60" s="35">
        <v>6.6</v>
      </c>
      <c r="D60" s="35">
        <v>13.5</v>
      </c>
    </row>
    <row r="61" spans="2:4" x14ac:dyDescent="0.25">
      <c r="B61" s="1">
        <v>41084</v>
      </c>
      <c r="C61" s="35">
        <v>6.7</v>
      </c>
      <c r="D61" s="35">
        <v>13.7</v>
      </c>
    </row>
    <row r="62" spans="2:4" x14ac:dyDescent="0.25">
      <c r="B62" s="1">
        <v>41085</v>
      </c>
      <c r="C62" s="35">
        <v>6.7</v>
      </c>
      <c r="D62" s="35">
        <v>10.4</v>
      </c>
    </row>
    <row r="63" spans="2:4" x14ac:dyDescent="0.25">
      <c r="B63" s="1">
        <v>41086</v>
      </c>
      <c r="C63" s="35">
        <v>6.7</v>
      </c>
      <c r="D63" s="35">
        <v>12.8</v>
      </c>
    </row>
    <row r="64" spans="2:4" x14ac:dyDescent="0.25">
      <c r="B64" s="1">
        <v>41087</v>
      </c>
      <c r="C64" s="35">
        <v>6.7</v>
      </c>
      <c r="D64" s="35">
        <v>13.8</v>
      </c>
    </row>
    <row r="65" spans="2:4" x14ac:dyDescent="0.25">
      <c r="B65" s="1">
        <v>41089</v>
      </c>
      <c r="C65" s="35">
        <v>6.7</v>
      </c>
      <c r="D65" s="35">
        <v>13</v>
      </c>
    </row>
    <row r="66" spans="2:4" x14ac:dyDescent="0.25">
      <c r="B66" s="1">
        <v>41090</v>
      </c>
      <c r="C66" s="35">
        <v>6.7</v>
      </c>
      <c r="D66" s="35">
        <v>12.5</v>
      </c>
    </row>
    <row r="67" spans="2:4" x14ac:dyDescent="0.25">
      <c r="B67" s="1">
        <v>41091</v>
      </c>
      <c r="C67" s="35">
        <v>6.7</v>
      </c>
      <c r="D67" s="35">
        <v>12.8</v>
      </c>
    </row>
    <row r="68" spans="2:4" x14ac:dyDescent="0.25">
      <c r="B68" s="1">
        <v>41093</v>
      </c>
      <c r="C68" s="35">
        <v>6.7</v>
      </c>
      <c r="D68" s="35">
        <v>17.100000000000001</v>
      </c>
    </row>
    <row r="69" spans="2:4" x14ac:dyDescent="0.25">
      <c r="B69" s="1">
        <v>41094</v>
      </c>
      <c r="C69" s="35">
        <v>6.7</v>
      </c>
      <c r="D69" s="35">
        <v>17.399999999999999</v>
      </c>
    </row>
    <row r="70" spans="2:4" x14ac:dyDescent="0.25">
      <c r="B70" s="1">
        <v>41096</v>
      </c>
      <c r="C70" s="35">
        <v>6.7</v>
      </c>
      <c r="D70" s="35">
        <v>18.8</v>
      </c>
    </row>
    <row r="71" spans="2:4" x14ac:dyDescent="0.25">
      <c r="B71" s="1">
        <v>41097</v>
      </c>
      <c r="C71" s="35">
        <v>6.8</v>
      </c>
      <c r="D71" s="35">
        <v>13.9</v>
      </c>
    </row>
    <row r="72" spans="2:4" x14ac:dyDescent="0.25">
      <c r="B72" s="1">
        <v>41098</v>
      </c>
      <c r="C72" s="35">
        <v>6.8</v>
      </c>
      <c r="D72" s="35">
        <v>15.7</v>
      </c>
    </row>
    <row r="73" spans="2:4" x14ac:dyDescent="0.25">
      <c r="B73" s="1">
        <v>41099</v>
      </c>
      <c r="C73" s="35">
        <v>6.7</v>
      </c>
      <c r="D73" s="35">
        <v>15.8</v>
      </c>
    </row>
    <row r="74" spans="2:4" x14ac:dyDescent="0.25">
      <c r="B74" s="1">
        <v>41100</v>
      </c>
      <c r="C74" s="35">
        <v>6.6</v>
      </c>
      <c r="D74" s="35">
        <v>16.399999999999999</v>
      </c>
    </row>
    <row r="75" spans="2:4" x14ac:dyDescent="0.25">
      <c r="B75" s="1">
        <v>41101</v>
      </c>
      <c r="C75" s="35">
        <v>6.7</v>
      </c>
      <c r="D75" s="35">
        <v>17.5</v>
      </c>
    </row>
    <row r="76" spans="2:4" x14ac:dyDescent="0.25">
      <c r="B76" s="1">
        <v>41103</v>
      </c>
      <c r="C76" s="35">
        <v>6.7</v>
      </c>
      <c r="D76" s="35">
        <v>17.2</v>
      </c>
    </row>
    <row r="77" spans="2:4" x14ac:dyDescent="0.25">
      <c r="B77" s="1">
        <v>41105</v>
      </c>
      <c r="C77" s="35">
        <v>6.7</v>
      </c>
      <c r="D77" s="35">
        <v>17</v>
      </c>
    </row>
    <row r="78" spans="2:4" x14ac:dyDescent="0.25">
      <c r="B78" s="1">
        <v>41106</v>
      </c>
      <c r="C78" s="35">
        <v>6.6</v>
      </c>
      <c r="D78" s="35">
        <v>16.7</v>
      </c>
    </row>
    <row r="79" spans="2:4" x14ac:dyDescent="0.25">
      <c r="B79" s="1">
        <v>41107</v>
      </c>
      <c r="C79" s="35">
        <v>6.6</v>
      </c>
      <c r="D79" s="35">
        <v>16.899999999999999</v>
      </c>
    </row>
    <row r="80" spans="2:4" x14ac:dyDescent="0.25">
      <c r="B80" s="1">
        <v>41108</v>
      </c>
      <c r="C80" s="35">
        <v>6.6</v>
      </c>
      <c r="D80" s="35">
        <v>17.100000000000001</v>
      </c>
    </row>
    <row r="81" spans="2:4" x14ac:dyDescent="0.25">
      <c r="B81" s="1">
        <v>41110</v>
      </c>
      <c r="C81" s="35">
        <v>6.6</v>
      </c>
      <c r="D81" s="35">
        <v>16.7</v>
      </c>
    </row>
    <row r="82" spans="2:4" x14ac:dyDescent="0.25">
      <c r="B82" s="1">
        <v>41112</v>
      </c>
      <c r="C82" s="35">
        <v>6.4</v>
      </c>
      <c r="D82" s="35">
        <v>17.100000000000001</v>
      </c>
    </row>
    <row r="83" spans="2:4" x14ac:dyDescent="0.25">
      <c r="B83" s="1">
        <v>41114</v>
      </c>
      <c r="C83" s="35">
        <v>6.2</v>
      </c>
      <c r="D83" s="35">
        <v>17</v>
      </c>
    </row>
    <row r="84" spans="2:4" x14ac:dyDescent="0.25">
      <c r="B84" s="1">
        <v>41118</v>
      </c>
      <c r="C84" s="35">
        <v>6.2</v>
      </c>
      <c r="D84" s="35">
        <v>17.3</v>
      </c>
    </row>
    <row r="85" spans="2:4" x14ac:dyDescent="0.25">
      <c r="B85" s="1">
        <v>41121</v>
      </c>
      <c r="C85" s="35">
        <v>6.2</v>
      </c>
      <c r="D85" s="35">
        <v>17.899999999999999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"/>
  <sheetViews>
    <sheetView workbookViewId="0">
      <pane ySplit="2" topLeftCell="A3" activePane="bottomLeft" state="frozen"/>
      <selection pane="bottomLeft" activeCell="M78" sqref="M78"/>
    </sheetView>
  </sheetViews>
  <sheetFormatPr defaultRowHeight="15" x14ac:dyDescent="0.25"/>
  <cols>
    <col min="1" max="1" width="5.5703125" customWidth="1"/>
    <col min="2" max="2" width="8.28515625" customWidth="1"/>
    <col min="3" max="3" width="5" customWidth="1"/>
    <col min="4" max="4" width="7" customWidth="1"/>
    <col min="5" max="5" width="6.42578125" customWidth="1"/>
    <col min="6" max="6" width="5.42578125" customWidth="1"/>
    <col min="7" max="7" width="8.42578125" customWidth="1"/>
    <col min="9" max="9" width="7" customWidth="1"/>
    <col min="10" max="10" width="10.5703125" customWidth="1"/>
    <col min="13" max="13" width="6.140625" customWidth="1"/>
    <col min="14" max="14" width="6.7109375" customWidth="1"/>
    <col min="15" max="15" width="7.42578125" customWidth="1"/>
    <col min="17" max="17" width="6.42578125" customWidth="1"/>
    <col min="18" max="18" width="6.5703125" customWidth="1"/>
    <col min="19" max="19" width="7.5703125" customWidth="1"/>
  </cols>
  <sheetData>
    <row r="1" spans="1:20" x14ac:dyDescent="0.25">
      <c r="A1" s="29"/>
      <c r="B1" s="29"/>
      <c r="C1" s="29"/>
      <c r="D1" s="29"/>
      <c r="E1" s="29"/>
      <c r="F1" s="29"/>
      <c r="G1" s="45" t="s">
        <v>99</v>
      </c>
      <c r="H1" s="29"/>
      <c r="I1" s="29"/>
      <c r="J1" s="29"/>
      <c r="K1" s="29"/>
      <c r="L1" s="29"/>
      <c r="M1" s="37"/>
      <c r="N1" s="37"/>
      <c r="O1" s="37"/>
      <c r="P1" s="37" t="s">
        <v>100</v>
      </c>
      <c r="Q1" s="37"/>
      <c r="R1" s="37"/>
      <c r="S1" s="37"/>
      <c r="T1" s="37"/>
    </row>
    <row r="2" spans="1:20" ht="75" x14ac:dyDescent="0.25">
      <c r="A2" s="31">
        <v>2010</v>
      </c>
      <c r="B2" s="28" t="s">
        <v>57</v>
      </c>
      <c r="C2" s="28" t="s">
        <v>12</v>
      </c>
      <c r="D2" s="28" t="s">
        <v>116</v>
      </c>
      <c r="E2" s="28" t="s">
        <v>117</v>
      </c>
      <c r="F2" s="28" t="s">
        <v>118</v>
      </c>
      <c r="G2" s="28" t="s">
        <v>119</v>
      </c>
      <c r="H2" s="28"/>
      <c r="I2" s="28" t="s">
        <v>13</v>
      </c>
      <c r="J2" s="28" t="s">
        <v>14</v>
      </c>
      <c r="K2" s="28" t="s">
        <v>95</v>
      </c>
      <c r="L2" s="29"/>
      <c r="M2" s="38">
        <v>2010</v>
      </c>
      <c r="N2" s="39" t="s">
        <v>120</v>
      </c>
      <c r="O2" s="39" t="s">
        <v>121</v>
      </c>
      <c r="P2" s="39" t="s">
        <v>122</v>
      </c>
      <c r="Q2" s="40" t="s">
        <v>96</v>
      </c>
      <c r="R2" s="40" t="s">
        <v>97</v>
      </c>
      <c r="S2" s="40" t="s">
        <v>98</v>
      </c>
      <c r="T2" s="39"/>
    </row>
    <row r="3" spans="1:20" x14ac:dyDescent="0.25">
      <c r="A3" s="26" t="s">
        <v>15</v>
      </c>
      <c r="B3" s="27" t="s">
        <v>16</v>
      </c>
      <c r="C3" s="27"/>
      <c r="E3">
        <v>2</v>
      </c>
      <c r="G3" s="25"/>
      <c r="H3" s="25"/>
      <c r="M3" s="26" t="s">
        <v>15</v>
      </c>
      <c r="N3" s="33">
        <v>3</v>
      </c>
      <c r="O3" s="33">
        <v>4</v>
      </c>
      <c r="P3" s="33"/>
      <c r="Q3" s="33"/>
      <c r="R3" s="33"/>
    </row>
    <row r="4" spans="1:20" x14ac:dyDescent="0.25">
      <c r="A4" s="26" t="s">
        <v>17</v>
      </c>
      <c r="B4" s="27" t="s">
        <v>16</v>
      </c>
      <c r="C4" s="27"/>
      <c r="F4">
        <v>12</v>
      </c>
      <c r="G4" s="25"/>
      <c r="H4" s="25"/>
      <c r="M4" s="26" t="s">
        <v>48</v>
      </c>
      <c r="N4" s="33">
        <v>1</v>
      </c>
      <c r="O4" s="33">
        <v>1</v>
      </c>
      <c r="P4" s="33"/>
      <c r="Q4" s="33"/>
      <c r="R4" s="33"/>
    </row>
    <row r="5" spans="1:20" x14ac:dyDescent="0.25">
      <c r="A5" s="26" t="s">
        <v>18</v>
      </c>
      <c r="C5" t="s">
        <v>16</v>
      </c>
      <c r="D5">
        <v>10</v>
      </c>
      <c r="E5">
        <v>10</v>
      </c>
      <c r="F5">
        <v>8</v>
      </c>
      <c r="G5" s="25"/>
      <c r="H5" s="25"/>
      <c r="K5">
        <f>E5/(D5+E5)</f>
        <v>0.5</v>
      </c>
      <c r="M5" s="26" t="s">
        <v>17</v>
      </c>
      <c r="N5" s="33"/>
      <c r="O5" s="33"/>
      <c r="P5" s="33"/>
      <c r="Q5" s="33"/>
      <c r="R5" s="33"/>
    </row>
    <row r="6" spans="1:20" ht="60" x14ac:dyDescent="0.25">
      <c r="A6" s="26"/>
      <c r="G6" s="25"/>
      <c r="H6" s="25" t="s">
        <v>19</v>
      </c>
      <c r="I6" s="3">
        <v>10</v>
      </c>
      <c r="J6" s="3">
        <v>12</v>
      </c>
      <c r="M6" s="26" t="s">
        <v>18</v>
      </c>
      <c r="N6" s="33">
        <v>5</v>
      </c>
      <c r="O6" s="33">
        <v>5</v>
      </c>
      <c r="P6" s="33"/>
      <c r="Q6" s="33"/>
      <c r="R6" s="33"/>
      <c r="S6" s="33">
        <f t="shared" ref="S6" si="0">N6/(N6+O6)</f>
        <v>0.5</v>
      </c>
    </row>
    <row r="7" spans="1:20" ht="30" x14ac:dyDescent="0.25">
      <c r="A7" s="26" t="s">
        <v>20</v>
      </c>
      <c r="C7" t="s">
        <v>16</v>
      </c>
      <c r="D7">
        <v>37</v>
      </c>
      <c r="E7">
        <v>27</v>
      </c>
      <c r="F7">
        <v>40</v>
      </c>
      <c r="G7" s="25">
        <v>9</v>
      </c>
      <c r="H7" s="25" t="s">
        <v>21</v>
      </c>
      <c r="I7">
        <f>SUM(D5:D8)</f>
        <v>64</v>
      </c>
      <c r="J7">
        <f>SUM(E3:E8)</f>
        <v>58</v>
      </c>
      <c r="M7" s="26" t="s">
        <v>20</v>
      </c>
      <c r="N7" s="33"/>
      <c r="O7" s="33"/>
      <c r="P7" s="33"/>
      <c r="Q7" s="33"/>
      <c r="R7" s="33"/>
      <c r="S7" s="33"/>
    </row>
    <row r="8" spans="1:20" x14ac:dyDescent="0.25">
      <c r="A8" s="26" t="s">
        <v>22</v>
      </c>
      <c r="C8" t="s">
        <v>16</v>
      </c>
      <c r="D8">
        <v>17</v>
      </c>
      <c r="E8">
        <v>19</v>
      </c>
      <c r="F8">
        <v>13</v>
      </c>
      <c r="G8" s="25"/>
      <c r="H8" s="25"/>
      <c r="M8" s="26" t="s">
        <v>22</v>
      </c>
      <c r="N8" s="33"/>
      <c r="O8" s="33"/>
      <c r="P8" s="33"/>
      <c r="Q8" s="33"/>
      <c r="R8" s="33"/>
      <c r="S8" s="33"/>
    </row>
    <row r="9" spans="1:20" x14ac:dyDescent="0.25">
      <c r="A9" s="26"/>
      <c r="G9" s="25"/>
      <c r="H9" s="25"/>
      <c r="M9" s="26"/>
      <c r="N9" s="33"/>
      <c r="O9" s="33"/>
      <c r="P9" s="33"/>
      <c r="Q9" s="33"/>
      <c r="R9" s="33"/>
      <c r="S9" s="33"/>
    </row>
    <row r="10" spans="1:20" x14ac:dyDescent="0.25">
      <c r="A10" s="26"/>
      <c r="G10" s="25"/>
      <c r="H10" s="25"/>
      <c r="M10" s="26"/>
      <c r="N10" s="33"/>
      <c r="O10" s="33"/>
      <c r="P10" s="33"/>
      <c r="Q10" s="33"/>
      <c r="R10" s="33"/>
      <c r="S10" s="33"/>
    </row>
    <row r="11" spans="1:20" x14ac:dyDescent="0.25">
      <c r="A11" s="24">
        <v>2011</v>
      </c>
      <c r="G11" s="25"/>
      <c r="H11" s="25"/>
      <c r="M11" s="24">
        <v>2011</v>
      </c>
      <c r="N11" s="33"/>
      <c r="O11" s="33"/>
      <c r="P11" s="33"/>
      <c r="Q11" s="33"/>
      <c r="R11" s="33"/>
      <c r="S11" s="33"/>
    </row>
    <row r="12" spans="1:20" x14ac:dyDescent="0.25">
      <c r="A12" s="26" t="s">
        <v>23</v>
      </c>
      <c r="C12" t="s">
        <v>16</v>
      </c>
      <c r="D12">
        <v>6</v>
      </c>
      <c r="E12">
        <v>2</v>
      </c>
      <c r="F12">
        <v>29</v>
      </c>
      <c r="G12" s="25"/>
      <c r="H12" s="25"/>
      <c r="M12" s="26" t="s">
        <v>23</v>
      </c>
      <c r="N12" s="33">
        <v>4</v>
      </c>
      <c r="O12" s="33">
        <v>3</v>
      </c>
      <c r="P12" s="33"/>
      <c r="Q12" s="33"/>
      <c r="R12" s="33"/>
      <c r="S12" s="33"/>
    </row>
    <row r="13" spans="1:20" x14ac:dyDescent="0.25">
      <c r="A13" s="26" t="s">
        <v>24</v>
      </c>
      <c r="C13" t="s">
        <v>16</v>
      </c>
      <c r="D13">
        <v>10</v>
      </c>
      <c r="E13">
        <v>4</v>
      </c>
      <c r="F13">
        <v>20</v>
      </c>
      <c r="G13" s="25"/>
      <c r="H13" s="25"/>
      <c r="K13">
        <f t="shared" ref="K13:K32" si="1">E13/(D13+E13)</f>
        <v>0.2857142857142857</v>
      </c>
      <c r="M13" s="26" t="s">
        <v>24</v>
      </c>
      <c r="N13" s="33">
        <v>6</v>
      </c>
      <c r="O13" s="33">
        <v>9</v>
      </c>
      <c r="P13" s="33"/>
      <c r="Q13" s="33"/>
      <c r="R13" s="33"/>
      <c r="S13">
        <f>N13/(N13+O13)</f>
        <v>0.4</v>
      </c>
    </row>
    <row r="14" spans="1:20" x14ac:dyDescent="0.25">
      <c r="A14" s="26" t="s">
        <v>25</v>
      </c>
      <c r="C14" t="s">
        <v>16</v>
      </c>
      <c r="D14">
        <v>35</v>
      </c>
      <c r="E14">
        <v>12</v>
      </c>
      <c r="F14">
        <v>27</v>
      </c>
      <c r="G14" s="25"/>
      <c r="H14" s="25"/>
      <c r="K14">
        <f t="shared" si="1"/>
        <v>0.25531914893617019</v>
      </c>
      <c r="M14" s="26" t="s">
        <v>25</v>
      </c>
      <c r="N14" s="33">
        <v>14</v>
      </c>
      <c r="O14" s="33">
        <v>13</v>
      </c>
      <c r="P14" s="33"/>
      <c r="Q14" s="33"/>
      <c r="R14" s="33"/>
      <c r="S14" s="33">
        <f t="shared" ref="S14:S68" si="2">N14/(N14+O14)</f>
        <v>0.51851851851851849</v>
      </c>
    </row>
    <row r="15" spans="1:20" x14ac:dyDescent="0.25">
      <c r="A15" s="26" t="s">
        <v>26</v>
      </c>
      <c r="C15" t="s">
        <v>16</v>
      </c>
      <c r="D15">
        <v>16</v>
      </c>
      <c r="E15">
        <v>14</v>
      </c>
      <c r="F15">
        <v>24</v>
      </c>
      <c r="G15" s="25"/>
      <c r="H15" s="25"/>
      <c r="K15">
        <f t="shared" si="1"/>
        <v>0.46666666666666667</v>
      </c>
      <c r="M15" s="26" t="s">
        <v>26</v>
      </c>
      <c r="N15" s="33">
        <v>19</v>
      </c>
      <c r="O15" s="33">
        <v>22</v>
      </c>
      <c r="P15" s="33"/>
      <c r="Q15" s="33"/>
      <c r="R15" s="33"/>
      <c r="S15" s="33">
        <f t="shared" si="2"/>
        <v>0.46341463414634149</v>
      </c>
    </row>
    <row r="16" spans="1:20" x14ac:dyDescent="0.25">
      <c r="A16" s="26" t="s">
        <v>27</v>
      </c>
      <c r="C16" t="s">
        <v>16</v>
      </c>
      <c r="D16">
        <v>25</v>
      </c>
      <c r="E16">
        <v>6</v>
      </c>
      <c r="F16">
        <v>44</v>
      </c>
      <c r="G16" s="25"/>
      <c r="H16" s="25"/>
      <c r="K16">
        <f t="shared" si="1"/>
        <v>0.19354838709677419</v>
      </c>
      <c r="M16" s="26" t="s">
        <v>27</v>
      </c>
      <c r="N16" s="33">
        <v>13</v>
      </c>
      <c r="O16" s="33">
        <v>20</v>
      </c>
      <c r="P16" s="33"/>
      <c r="Q16" s="33"/>
      <c r="R16" s="33"/>
      <c r="S16" s="33">
        <f t="shared" si="2"/>
        <v>0.39393939393939392</v>
      </c>
    </row>
    <row r="17" spans="1:19" x14ac:dyDescent="0.25">
      <c r="A17" s="26" t="s">
        <v>28</v>
      </c>
      <c r="C17" t="s">
        <v>16</v>
      </c>
      <c r="D17">
        <v>13</v>
      </c>
      <c r="E17">
        <v>4</v>
      </c>
      <c r="F17">
        <v>13</v>
      </c>
      <c r="G17" s="25"/>
      <c r="H17" s="25"/>
      <c r="K17">
        <f t="shared" si="1"/>
        <v>0.23529411764705882</v>
      </c>
      <c r="M17" s="26" t="s">
        <v>28</v>
      </c>
      <c r="N17" s="33">
        <v>4</v>
      </c>
      <c r="O17" s="33">
        <v>3</v>
      </c>
      <c r="P17" s="33"/>
      <c r="Q17" s="33"/>
      <c r="R17" s="33"/>
      <c r="S17" s="33"/>
    </row>
    <row r="18" spans="1:19" x14ac:dyDescent="0.25">
      <c r="A18" s="26" t="s">
        <v>29</v>
      </c>
      <c r="C18" t="s">
        <v>16</v>
      </c>
      <c r="E18">
        <v>9</v>
      </c>
      <c r="G18" s="25"/>
      <c r="H18" s="25"/>
      <c r="K18">
        <f t="shared" si="1"/>
        <v>1</v>
      </c>
      <c r="M18" s="26" t="s">
        <v>29</v>
      </c>
      <c r="N18" s="33">
        <v>4</v>
      </c>
      <c r="O18" s="33">
        <v>10</v>
      </c>
      <c r="P18" s="33"/>
      <c r="Q18" s="33"/>
      <c r="R18" s="33"/>
      <c r="S18" s="33">
        <f t="shared" si="2"/>
        <v>0.2857142857142857</v>
      </c>
    </row>
    <row r="19" spans="1:19" x14ac:dyDescent="0.25">
      <c r="A19" s="26" t="s">
        <v>30</v>
      </c>
      <c r="C19" t="s">
        <v>16</v>
      </c>
      <c r="D19">
        <v>11</v>
      </c>
      <c r="E19">
        <v>4</v>
      </c>
      <c r="F19">
        <v>3</v>
      </c>
      <c r="G19" s="25"/>
      <c r="H19" s="25"/>
      <c r="K19">
        <f t="shared" si="1"/>
        <v>0.26666666666666666</v>
      </c>
      <c r="M19" s="26" t="s">
        <v>30</v>
      </c>
      <c r="N19" s="33">
        <v>9</v>
      </c>
      <c r="O19" s="33">
        <v>14</v>
      </c>
      <c r="P19" s="33"/>
      <c r="Q19" s="33"/>
      <c r="R19" s="33"/>
      <c r="S19" s="33">
        <f t="shared" si="2"/>
        <v>0.39130434782608697</v>
      </c>
    </row>
    <row r="20" spans="1:19" x14ac:dyDescent="0.25">
      <c r="A20" s="26" t="s">
        <v>31</v>
      </c>
      <c r="C20" t="s">
        <v>16</v>
      </c>
      <c r="D20">
        <v>45</v>
      </c>
      <c r="E20">
        <v>21</v>
      </c>
      <c r="F20">
        <v>12</v>
      </c>
      <c r="G20" s="25"/>
      <c r="H20" s="25"/>
      <c r="K20">
        <f t="shared" si="1"/>
        <v>0.31818181818181818</v>
      </c>
      <c r="M20" s="26" t="s">
        <v>31</v>
      </c>
      <c r="N20" s="33">
        <v>19</v>
      </c>
      <c r="O20" s="33">
        <v>21</v>
      </c>
      <c r="P20" s="33"/>
      <c r="Q20" s="33"/>
      <c r="R20" s="33"/>
      <c r="S20" s="33">
        <f t="shared" si="2"/>
        <v>0.47499999999999998</v>
      </c>
    </row>
    <row r="21" spans="1:19" x14ac:dyDescent="0.25">
      <c r="A21" s="26" t="s">
        <v>32</v>
      </c>
      <c r="C21" t="s">
        <v>16</v>
      </c>
      <c r="E21">
        <v>16</v>
      </c>
      <c r="F21">
        <v>18</v>
      </c>
      <c r="G21" s="25"/>
      <c r="H21" s="25"/>
      <c r="K21">
        <f t="shared" si="1"/>
        <v>1</v>
      </c>
      <c r="M21" s="26" t="s">
        <v>32</v>
      </c>
      <c r="N21" s="33">
        <v>14</v>
      </c>
      <c r="O21" s="33">
        <v>30</v>
      </c>
      <c r="P21" s="33"/>
      <c r="Q21" s="33"/>
      <c r="R21" s="33"/>
      <c r="S21" s="33">
        <f t="shared" si="2"/>
        <v>0.31818181818181818</v>
      </c>
    </row>
    <row r="22" spans="1:19" x14ac:dyDescent="0.25">
      <c r="A22" s="26" t="s">
        <v>33</v>
      </c>
      <c r="C22" t="s">
        <v>16</v>
      </c>
      <c r="E22">
        <v>12</v>
      </c>
      <c r="G22" s="25"/>
      <c r="H22" s="25"/>
      <c r="K22">
        <f t="shared" si="1"/>
        <v>1</v>
      </c>
      <c r="M22" s="26" t="s">
        <v>33</v>
      </c>
      <c r="N22" s="33">
        <v>12</v>
      </c>
      <c r="O22" s="33">
        <v>13</v>
      </c>
      <c r="P22" s="33"/>
      <c r="Q22" s="33"/>
      <c r="R22" s="33"/>
      <c r="S22" s="33">
        <f t="shared" si="2"/>
        <v>0.48</v>
      </c>
    </row>
    <row r="23" spans="1:19" ht="45" x14ac:dyDescent="0.25">
      <c r="A23" s="26" t="s">
        <v>34</v>
      </c>
      <c r="C23" t="s">
        <v>16</v>
      </c>
      <c r="E23">
        <v>26</v>
      </c>
      <c r="F23">
        <v>2</v>
      </c>
      <c r="G23" s="25"/>
      <c r="H23" s="25" t="s">
        <v>35</v>
      </c>
      <c r="I23" s="3">
        <f>SUM(D12:D22)</f>
        <v>161</v>
      </c>
      <c r="J23" s="3">
        <f>SUM(E12:E22)</f>
        <v>104</v>
      </c>
      <c r="K23">
        <f>E23/(D23+E23)</f>
        <v>1</v>
      </c>
      <c r="M23" s="26" t="s">
        <v>15</v>
      </c>
      <c r="N23" s="33">
        <v>26</v>
      </c>
      <c r="O23" s="33">
        <v>33</v>
      </c>
      <c r="P23" s="33"/>
      <c r="Q23" s="33"/>
      <c r="R23" s="33"/>
      <c r="S23" s="33">
        <f t="shared" si="2"/>
        <v>0.44067796610169491</v>
      </c>
    </row>
    <row r="24" spans="1:19" x14ac:dyDescent="0.25">
      <c r="A24" s="26"/>
      <c r="G24" s="25"/>
      <c r="H24" s="25"/>
      <c r="M24" s="26" t="s">
        <v>44</v>
      </c>
      <c r="N24" s="33">
        <v>53</v>
      </c>
      <c r="O24" s="33">
        <v>35</v>
      </c>
      <c r="P24" s="33"/>
      <c r="Q24" s="33"/>
      <c r="R24" s="33"/>
      <c r="S24" s="33">
        <f t="shared" si="2"/>
        <v>0.60227272727272729</v>
      </c>
    </row>
    <row r="25" spans="1:19" x14ac:dyDescent="0.25">
      <c r="A25" s="26" t="s">
        <v>36</v>
      </c>
      <c r="C25" t="s">
        <v>16</v>
      </c>
      <c r="D25" t="s">
        <v>37</v>
      </c>
      <c r="E25" t="s">
        <v>37</v>
      </c>
      <c r="F25">
        <v>1</v>
      </c>
      <c r="G25" s="25">
        <v>1</v>
      </c>
      <c r="H25" s="25" t="s">
        <v>38</v>
      </c>
      <c r="I25">
        <v>201</v>
      </c>
      <c r="J25">
        <v>170</v>
      </c>
      <c r="M25" s="26" t="s">
        <v>34</v>
      </c>
      <c r="N25" s="33">
        <v>55</v>
      </c>
      <c r="O25" s="33">
        <v>56</v>
      </c>
      <c r="P25" s="33"/>
      <c r="Q25" s="33"/>
      <c r="R25" s="33"/>
      <c r="S25" s="33">
        <f t="shared" si="2"/>
        <v>0.49549549549549549</v>
      </c>
    </row>
    <row r="26" spans="1:19" x14ac:dyDescent="0.25">
      <c r="A26" s="26"/>
      <c r="G26" s="25"/>
      <c r="H26" s="25"/>
      <c r="M26" s="26"/>
      <c r="N26" s="33"/>
      <c r="O26" s="33"/>
      <c r="P26" s="33"/>
      <c r="Q26" s="33"/>
      <c r="R26" s="33"/>
      <c r="S26" s="33"/>
    </row>
    <row r="27" spans="1:19" x14ac:dyDescent="0.25">
      <c r="A27" s="24" t="s">
        <v>39</v>
      </c>
      <c r="C27" t="s">
        <v>16</v>
      </c>
      <c r="G27" s="25"/>
      <c r="H27" s="25"/>
      <c r="M27" s="26" t="s">
        <v>36</v>
      </c>
      <c r="N27" s="33">
        <v>36</v>
      </c>
      <c r="O27" s="33">
        <v>36</v>
      </c>
      <c r="P27" s="33"/>
      <c r="Q27" s="33"/>
      <c r="R27" s="33"/>
      <c r="S27" s="33">
        <f t="shared" si="2"/>
        <v>0.5</v>
      </c>
    </row>
    <row r="28" spans="1:19" x14ac:dyDescent="0.25">
      <c r="A28" s="26" t="s">
        <v>29</v>
      </c>
      <c r="C28" t="s">
        <v>16</v>
      </c>
      <c r="D28">
        <v>13</v>
      </c>
      <c r="E28">
        <v>3</v>
      </c>
      <c r="F28">
        <v>49</v>
      </c>
      <c r="G28" s="25"/>
      <c r="H28" s="25"/>
      <c r="K28">
        <f t="shared" si="1"/>
        <v>0.1875</v>
      </c>
      <c r="M28" s="26" t="s">
        <v>20</v>
      </c>
      <c r="N28" s="33">
        <v>34</v>
      </c>
      <c r="O28" s="33">
        <v>19</v>
      </c>
      <c r="P28" s="33"/>
      <c r="Q28" s="33">
        <f>SUM(N13:N28)</f>
        <v>318</v>
      </c>
      <c r="R28" s="33">
        <f>SUM(O13:O28)</f>
        <v>334</v>
      </c>
      <c r="S28" s="33">
        <f t="shared" si="2"/>
        <v>0.64150943396226412</v>
      </c>
    </row>
    <row r="29" spans="1:19" x14ac:dyDescent="0.25">
      <c r="A29" s="26" t="s">
        <v>30</v>
      </c>
      <c r="C29" t="s">
        <v>16</v>
      </c>
      <c r="D29">
        <v>2</v>
      </c>
      <c r="F29">
        <v>2</v>
      </c>
      <c r="G29" s="25"/>
      <c r="H29" s="25"/>
      <c r="M29" s="26" t="s">
        <v>60</v>
      </c>
      <c r="N29" s="33">
        <v>36</v>
      </c>
      <c r="O29" s="33">
        <v>46</v>
      </c>
      <c r="P29" s="33">
        <v>3</v>
      </c>
      <c r="Q29" s="33"/>
      <c r="R29" s="33"/>
      <c r="S29" s="33"/>
    </row>
    <row r="30" spans="1:19" x14ac:dyDescent="0.25">
      <c r="A30" s="26" t="s">
        <v>31</v>
      </c>
      <c r="C30" t="s">
        <v>16</v>
      </c>
      <c r="D30">
        <v>21</v>
      </c>
      <c r="E30">
        <v>6</v>
      </c>
      <c r="F30">
        <v>26</v>
      </c>
      <c r="G30" s="25"/>
      <c r="H30" s="25"/>
      <c r="K30">
        <f t="shared" si="1"/>
        <v>0.22222222222222221</v>
      </c>
      <c r="M30" s="26" t="s">
        <v>22</v>
      </c>
      <c r="N30" s="33">
        <v>57</v>
      </c>
      <c r="O30" s="33">
        <v>50</v>
      </c>
      <c r="P30" s="33">
        <v>8</v>
      </c>
      <c r="Q30" s="33"/>
      <c r="R30" s="33"/>
      <c r="S30" s="33"/>
    </row>
    <row r="31" spans="1:19" x14ac:dyDescent="0.25">
      <c r="A31" s="26" t="s">
        <v>40</v>
      </c>
      <c r="C31" t="s">
        <v>16</v>
      </c>
      <c r="D31">
        <v>16</v>
      </c>
      <c r="E31">
        <v>4</v>
      </c>
      <c r="F31">
        <v>27</v>
      </c>
      <c r="G31" s="25"/>
      <c r="H31" s="25"/>
      <c r="K31">
        <f t="shared" si="1"/>
        <v>0.2</v>
      </c>
      <c r="M31" s="26"/>
      <c r="N31" s="33"/>
      <c r="O31" s="33"/>
      <c r="P31" s="33"/>
      <c r="Q31" s="33"/>
      <c r="R31" s="33"/>
      <c r="S31" s="33"/>
    </row>
    <row r="32" spans="1:19" x14ac:dyDescent="0.25">
      <c r="A32" s="26" t="s">
        <v>41</v>
      </c>
      <c r="C32" t="s">
        <v>16</v>
      </c>
      <c r="D32">
        <v>27</v>
      </c>
      <c r="E32">
        <v>8</v>
      </c>
      <c r="F32">
        <v>6</v>
      </c>
      <c r="G32" s="25"/>
      <c r="H32" s="25"/>
      <c r="K32">
        <f t="shared" si="1"/>
        <v>0.22857142857142856</v>
      </c>
      <c r="M32" s="24" t="s">
        <v>39</v>
      </c>
      <c r="N32" s="33"/>
      <c r="O32" s="33"/>
      <c r="P32" s="33"/>
      <c r="Q32" s="33"/>
      <c r="R32" s="33"/>
      <c r="S32" s="33"/>
    </row>
    <row r="33" spans="1:19" ht="60" x14ac:dyDescent="0.25">
      <c r="A33" s="26" t="s">
        <v>32</v>
      </c>
      <c r="C33" t="s">
        <v>16</v>
      </c>
      <c r="D33">
        <v>17</v>
      </c>
      <c r="E33">
        <v>20</v>
      </c>
      <c r="G33" s="25"/>
      <c r="H33" s="25" t="s">
        <v>42</v>
      </c>
      <c r="I33" s="3">
        <f>SUM(D28:D33)</f>
        <v>96</v>
      </c>
      <c r="J33" s="3">
        <f>SUM(E28:E33)</f>
        <v>41</v>
      </c>
      <c r="K33">
        <f>E33/(D33+E33)</f>
        <v>0.54054054054054057</v>
      </c>
      <c r="M33" s="24" t="s">
        <v>61</v>
      </c>
      <c r="N33" s="33">
        <v>1</v>
      </c>
      <c r="O33" s="33">
        <v>1</v>
      </c>
      <c r="P33" s="33"/>
      <c r="Q33" s="33"/>
      <c r="R33" s="33"/>
      <c r="S33" s="33"/>
    </row>
    <row r="34" spans="1:19" x14ac:dyDescent="0.25">
      <c r="A34" s="26" t="s">
        <v>33</v>
      </c>
      <c r="C34" t="s">
        <v>16</v>
      </c>
      <c r="D34">
        <v>13</v>
      </c>
      <c r="E34">
        <v>23</v>
      </c>
      <c r="G34" s="25">
        <v>2</v>
      </c>
      <c r="H34" s="25"/>
      <c r="M34" s="26" t="s">
        <v>29</v>
      </c>
      <c r="N34" s="33">
        <v>28</v>
      </c>
      <c r="O34" s="33">
        <v>21</v>
      </c>
      <c r="P34" s="33"/>
      <c r="Q34" s="33"/>
      <c r="R34" s="33"/>
      <c r="S34" s="33">
        <f>N34/(N34+O34)</f>
        <v>0.5714285714285714</v>
      </c>
    </row>
    <row r="35" spans="1:19" x14ac:dyDescent="0.25">
      <c r="A35" s="26" t="s">
        <v>34</v>
      </c>
      <c r="C35" t="s">
        <v>16</v>
      </c>
      <c r="D35">
        <v>23</v>
      </c>
      <c r="E35">
        <v>22</v>
      </c>
      <c r="F35">
        <v>5</v>
      </c>
      <c r="G35" s="25"/>
      <c r="H35" s="25"/>
      <c r="M35" s="26" t="s">
        <v>30</v>
      </c>
      <c r="N35" s="33">
        <v>6</v>
      </c>
      <c r="O35" s="33">
        <v>7</v>
      </c>
      <c r="P35" s="33"/>
      <c r="Q35" s="33"/>
      <c r="R35" s="33"/>
      <c r="S35" s="33">
        <f t="shared" si="2"/>
        <v>0.46153846153846156</v>
      </c>
    </row>
    <row r="36" spans="1:19" x14ac:dyDescent="0.25">
      <c r="A36" s="26" t="s">
        <v>43</v>
      </c>
      <c r="C36" t="s">
        <v>16</v>
      </c>
      <c r="D36">
        <v>49</v>
      </c>
      <c r="E36">
        <v>47</v>
      </c>
      <c r="F36">
        <v>6</v>
      </c>
      <c r="G36" s="25">
        <v>1</v>
      </c>
      <c r="H36" s="25"/>
      <c r="M36" s="26" t="s">
        <v>31</v>
      </c>
      <c r="N36" s="33">
        <v>45</v>
      </c>
      <c r="O36" s="33">
        <v>42</v>
      </c>
      <c r="P36" s="33"/>
      <c r="Q36" s="33"/>
      <c r="R36" s="33"/>
      <c r="S36" s="33">
        <f t="shared" si="2"/>
        <v>0.51724137931034486</v>
      </c>
    </row>
    <row r="37" spans="1:19" x14ac:dyDescent="0.25">
      <c r="A37" s="26" t="s">
        <v>44</v>
      </c>
      <c r="C37" t="s">
        <v>16</v>
      </c>
      <c r="D37">
        <v>15</v>
      </c>
      <c r="E37">
        <v>24</v>
      </c>
      <c r="G37" s="25">
        <v>4</v>
      </c>
      <c r="H37" s="25"/>
      <c r="M37" s="26" t="s">
        <v>40</v>
      </c>
      <c r="N37" s="33">
        <v>39</v>
      </c>
      <c r="O37" s="33">
        <v>29</v>
      </c>
      <c r="P37" s="33"/>
      <c r="Q37" s="33"/>
      <c r="R37" s="33"/>
      <c r="S37" s="33">
        <f t="shared" si="2"/>
        <v>0.57352941176470584</v>
      </c>
    </row>
    <row r="38" spans="1:19" ht="30" x14ac:dyDescent="0.25">
      <c r="A38" s="26" t="s">
        <v>45</v>
      </c>
      <c r="C38" t="s">
        <v>16</v>
      </c>
      <c r="D38">
        <v>22</v>
      </c>
      <c r="E38">
        <v>24</v>
      </c>
      <c r="G38" s="25">
        <v>3</v>
      </c>
      <c r="H38" s="25" t="s">
        <v>46</v>
      </c>
      <c r="I38">
        <f>SUM(D28:D38)</f>
        <v>218</v>
      </c>
      <c r="J38">
        <f>SUM(E28:E38)</f>
        <v>181</v>
      </c>
      <c r="M38" s="26" t="s">
        <v>41</v>
      </c>
      <c r="N38" s="33">
        <v>92</v>
      </c>
      <c r="O38" s="33">
        <v>67</v>
      </c>
      <c r="P38" s="33"/>
      <c r="Q38" s="33"/>
      <c r="R38" s="33"/>
      <c r="S38" s="33">
        <f t="shared" si="2"/>
        <v>0.57861635220125784</v>
      </c>
    </row>
    <row r="39" spans="1:19" x14ac:dyDescent="0.25">
      <c r="A39" s="26"/>
      <c r="G39" s="25"/>
      <c r="H39" s="25"/>
      <c r="M39" s="26" t="s">
        <v>32</v>
      </c>
      <c r="N39" s="33">
        <v>20</v>
      </c>
      <c r="O39" s="33">
        <v>24</v>
      </c>
      <c r="P39" s="33"/>
      <c r="Q39" s="33"/>
      <c r="R39" s="33"/>
      <c r="S39" s="33">
        <f t="shared" si="2"/>
        <v>0.45454545454545453</v>
      </c>
    </row>
    <row r="40" spans="1:19" x14ac:dyDescent="0.25">
      <c r="A40" s="26"/>
      <c r="G40" s="25"/>
      <c r="H40" s="25"/>
      <c r="M40" s="26" t="s">
        <v>33</v>
      </c>
      <c r="N40" s="33">
        <v>49</v>
      </c>
      <c r="O40" s="33">
        <v>44</v>
      </c>
      <c r="P40" s="33"/>
      <c r="Q40" s="33"/>
      <c r="R40" s="33"/>
      <c r="S40" s="33">
        <f t="shared" si="2"/>
        <v>0.5268817204301075</v>
      </c>
    </row>
    <row r="41" spans="1:19" x14ac:dyDescent="0.25">
      <c r="A41" s="24" t="s">
        <v>47</v>
      </c>
      <c r="G41" s="25"/>
      <c r="H41" s="25"/>
      <c r="M41" s="26" t="s">
        <v>34</v>
      </c>
      <c r="N41" s="33">
        <v>31</v>
      </c>
      <c r="O41" s="33">
        <v>23</v>
      </c>
      <c r="P41" s="33" t="s">
        <v>62</v>
      </c>
      <c r="Q41" s="33">
        <f>SUM(N33:N41)</f>
        <v>311</v>
      </c>
      <c r="R41" s="33">
        <f>SUM(O33:O41)</f>
        <v>258</v>
      </c>
      <c r="S41" s="33">
        <f>N41/(N41+O41)</f>
        <v>0.57407407407407407</v>
      </c>
    </row>
    <row r="42" spans="1:19" x14ac:dyDescent="0.25">
      <c r="A42" s="26" t="s">
        <v>32</v>
      </c>
      <c r="C42" t="s">
        <v>16</v>
      </c>
      <c r="D42">
        <v>55</v>
      </c>
      <c r="E42">
        <v>130</v>
      </c>
      <c r="G42" s="25">
        <v>2</v>
      </c>
      <c r="H42" s="25"/>
      <c r="M42" s="26" t="s">
        <v>43</v>
      </c>
      <c r="N42" s="33">
        <v>105</v>
      </c>
      <c r="O42" s="33">
        <v>48</v>
      </c>
      <c r="P42" s="33">
        <v>12</v>
      </c>
      <c r="Q42" s="33"/>
      <c r="R42" s="33"/>
      <c r="S42" s="33"/>
    </row>
    <row r="43" spans="1:19" x14ac:dyDescent="0.25">
      <c r="A43" s="26" t="s">
        <v>15</v>
      </c>
      <c r="C43" t="s">
        <v>16</v>
      </c>
      <c r="D43">
        <v>76</v>
      </c>
      <c r="E43">
        <v>150</v>
      </c>
      <c r="G43" s="25">
        <v>2</v>
      </c>
      <c r="H43" s="25"/>
      <c r="M43" s="26" t="s">
        <v>44</v>
      </c>
      <c r="N43" s="33">
        <v>22</v>
      </c>
      <c r="O43" s="33">
        <v>13</v>
      </c>
      <c r="P43" s="33">
        <v>1</v>
      </c>
      <c r="Q43" s="33"/>
      <c r="R43" s="33"/>
      <c r="S43" s="33"/>
    </row>
    <row r="44" spans="1:19" x14ac:dyDescent="0.25">
      <c r="A44" s="26" t="s">
        <v>34</v>
      </c>
      <c r="C44" t="s">
        <v>16</v>
      </c>
      <c r="D44">
        <v>33</v>
      </c>
      <c r="E44">
        <v>34</v>
      </c>
      <c r="G44" s="25">
        <v>2</v>
      </c>
      <c r="H44" s="25"/>
      <c r="M44" s="26" t="s">
        <v>45</v>
      </c>
      <c r="N44" s="33">
        <v>12</v>
      </c>
      <c r="O44" s="33">
        <v>6</v>
      </c>
      <c r="P44" s="33">
        <v>10</v>
      </c>
      <c r="Q44" s="33"/>
      <c r="R44" s="33"/>
      <c r="S44" s="33"/>
    </row>
    <row r="45" spans="1:19" x14ac:dyDescent="0.25">
      <c r="A45" s="26" t="s">
        <v>43</v>
      </c>
      <c r="G45" s="25"/>
      <c r="H45" s="25"/>
      <c r="M45" s="26"/>
      <c r="N45" s="33"/>
      <c r="O45" s="33"/>
      <c r="P45" s="33"/>
      <c r="Q45" s="33"/>
      <c r="R45" s="33"/>
      <c r="S45" s="33"/>
    </row>
    <row r="46" spans="1:19" x14ac:dyDescent="0.25">
      <c r="A46" s="26" t="s">
        <v>48</v>
      </c>
      <c r="G46" s="25"/>
      <c r="H46" s="25"/>
      <c r="M46" s="26"/>
      <c r="N46" s="33"/>
      <c r="O46" s="33"/>
      <c r="P46" s="33"/>
      <c r="Q46" s="33"/>
      <c r="R46" s="33"/>
      <c r="S46" s="33"/>
    </row>
    <row r="47" spans="1:19" x14ac:dyDescent="0.25">
      <c r="A47" s="26" t="s">
        <v>44</v>
      </c>
      <c r="G47" s="25"/>
      <c r="H47" s="25"/>
      <c r="M47" s="24" t="s">
        <v>47</v>
      </c>
      <c r="N47" s="33"/>
      <c r="O47" s="33"/>
      <c r="P47" s="33"/>
      <c r="Q47" s="33"/>
      <c r="R47" s="33"/>
      <c r="S47" s="33"/>
    </row>
    <row r="48" spans="1:19" x14ac:dyDescent="0.25">
      <c r="A48" s="26" t="s">
        <v>17</v>
      </c>
      <c r="C48" t="s">
        <v>16</v>
      </c>
      <c r="D48">
        <v>40</v>
      </c>
      <c r="E48">
        <v>34</v>
      </c>
      <c r="G48" s="25">
        <v>5</v>
      </c>
      <c r="H48" s="25"/>
      <c r="M48" s="26" t="s">
        <v>32</v>
      </c>
      <c r="N48" s="33">
        <v>32</v>
      </c>
      <c r="O48" s="33">
        <v>35</v>
      </c>
      <c r="P48" s="33"/>
      <c r="Q48" s="33"/>
      <c r="R48" s="33"/>
      <c r="S48" s="33">
        <f t="shared" si="2"/>
        <v>0.47761194029850745</v>
      </c>
    </row>
    <row r="49" spans="1:19" x14ac:dyDescent="0.25">
      <c r="A49" s="26" t="s">
        <v>18</v>
      </c>
      <c r="G49" s="25"/>
      <c r="H49" s="25"/>
      <c r="M49" s="26" t="s">
        <v>15</v>
      </c>
      <c r="N49" s="33">
        <v>32</v>
      </c>
      <c r="O49" s="33">
        <v>33</v>
      </c>
      <c r="P49" s="33"/>
      <c r="Q49" s="33">
        <f>SUM(N48:N49)</f>
        <v>64</v>
      </c>
      <c r="R49" s="33">
        <f>SUM(O48:O49)</f>
        <v>68</v>
      </c>
      <c r="S49" s="33">
        <f t="shared" si="2"/>
        <v>0.49230769230769234</v>
      </c>
    </row>
    <row r="50" spans="1:19" x14ac:dyDescent="0.25">
      <c r="A50" s="26" t="s">
        <v>49</v>
      </c>
      <c r="C50" t="s">
        <v>16</v>
      </c>
      <c r="D50">
        <v>90</v>
      </c>
      <c r="E50">
        <v>90</v>
      </c>
      <c r="G50" s="25">
        <v>34</v>
      </c>
      <c r="H50" s="25"/>
      <c r="M50" s="26" t="s">
        <v>34</v>
      </c>
      <c r="N50" s="33">
        <v>10</v>
      </c>
      <c r="O50" s="33">
        <v>10</v>
      </c>
      <c r="P50" s="33">
        <v>2</v>
      </c>
      <c r="Q50" s="33"/>
      <c r="R50" s="33"/>
      <c r="S50" s="33"/>
    </row>
    <row r="51" spans="1:19" ht="30" x14ac:dyDescent="0.25">
      <c r="A51" s="26" t="s">
        <v>50</v>
      </c>
      <c r="C51" t="s">
        <v>16</v>
      </c>
      <c r="D51">
        <v>70</v>
      </c>
      <c r="E51">
        <v>65</v>
      </c>
      <c r="G51" s="25" t="s">
        <v>51</v>
      </c>
      <c r="H51" s="25"/>
      <c r="M51" s="26" t="s">
        <v>43</v>
      </c>
      <c r="N51" s="33"/>
      <c r="O51" s="33"/>
      <c r="P51" s="33"/>
      <c r="Q51" s="33"/>
      <c r="R51" s="33"/>
      <c r="S51" s="33"/>
    </row>
    <row r="52" spans="1:19" x14ac:dyDescent="0.25">
      <c r="A52" s="26" t="s">
        <v>45</v>
      </c>
      <c r="G52" s="25"/>
      <c r="H52" s="25"/>
      <c r="M52" s="26" t="s">
        <v>48</v>
      </c>
      <c r="N52" s="33"/>
      <c r="O52" s="33"/>
      <c r="P52" s="33"/>
      <c r="Q52" s="33"/>
      <c r="R52" s="33"/>
      <c r="S52" s="33"/>
    </row>
    <row r="53" spans="1:19" x14ac:dyDescent="0.25">
      <c r="A53" s="26" t="s">
        <v>52</v>
      </c>
      <c r="G53" s="25"/>
      <c r="H53" s="25"/>
      <c r="M53" s="26" t="s">
        <v>44</v>
      </c>
      <c r="N53" s="33"/>
      <c r="O53" s="33"/>
      <c r="P53" s="33"/>
      <c r="Q53" s="33"/>
      <c r="R53" s="33"/>
      <c r="S53" s="33"/>
    </row>
    <row r="54" spans="1:19" ht="30" x14ac:dyDescent="0.25">
      <c r="A54" s="26" t="s">
        <v>36</v>
      </c>
      <c r="C54" t="s">
        <v>16</v>
      </c>
      <c r="D54">
        <v>62</v>
      </c>
      <c r="E54">
        <v>37</v>
      </c>
      <c r="G54" s="25"/>
      <c r="H54" s="25" t="s">
        <v>46</v>
      </c>
      <c r="I54">
        <f>SUM(D42:D54)</f>
        <v>426</v>
      </c>
      <c r="J54">
        <f>SUM(E42:E54)</f>
        <v>540</v>
      </c>
      <c r="M54" s="26" t="s">
        <v>17</v>
      </c>
      <c r="N54" s="33">
        <v>22</v>
      </c>
      <c r="O54" s="33">
        <v>14</v>
      </c>
      <c r="P54" s="33">
        <v>4</v>
      </c>
      <c r="Q54" s="33"/>
      <c r="R54" s="33"/>
      <c r="S54" s="33">
        <f t="shared" si="2"/>
        <v>0.61111111111111116</v>
      </c>
    </row>
    <row r="55" spans="1:19" x14ac:dyDescent="0.25">
      <c r="A55" s="26" t="s">
        <v>53</v>
      </c>
      <c r="C55" t="s">
        <v>16</v>
      </c>
      <c r="G55" s="25"/>
      <c r="H55" s="25"/>
      <c r="M55" s="26" t="s">
        <v>18</v>
      </c>
      <c r="N55" s="33"/>
      <c r="O55" s="33"/>
      <c r="P55" s="33"/>
      <c r="Q55" s="33"/>
      <c r="R55" s="33"/>
      <c r="S55" s="33"/>
    </row>
    <row r="56" spans="1:19" x14ac:dyDescent="0.25">
      <c r="A56" s="26"/>
      <c r="G56" s="25"/>
      <c r="H56" s="25"/>
      <c r="M56" s="26" t="s">
        <v>49</v>
      </c>
      <c r="N56" s="33">
        <v>90</v>
      </c>
      <c r="O56" s="33">
        <v>90</v>
      </c>
      <c r="P56" s="33">
        <v>34</v>
      </c>
      <c r="Q56" s="33"/>
      <c r="R56" s="33"/>
      <c r="S56" s="33">
        <f t="shared" si="2"/>
        <v>0.5</v>
      </c>
    </row>
    <row r="57" spans="1:19" x14ac:dyDescent="0.25">
      <c r="A57" s="26"/>
      <c r="G57" s="25"/>
      <c r="H57" s="25"/>
      <c r="M57" s="26" t="s">
        <v>50</v>
      </c>
      <c r="N57" s="33">
        <v>49</v>
      </c>
      <c r="O57" s="33">
        <v>37</v>
      </c>
      <c r="P57" s="33">
        <v>14</v>
      </c>
      <c r="Q57" s="33"/>
      <c r="R57" s="33"/>
      <c r="S57" s="33">
        <f t="shared" si="2"/>
        <v>0.56976744186046513</v>
      </c>
    </row>
    <row r="58" spans="1:19" x14ac:dyDescent="0.25">
      <c r="A58" s="24" t="s">
        <v>54</v>
      </c>
      <c r="G58" s="25"/>
      <c r="H58" s="25"/>
      <c r="M58" s="26" t="s">
        <v>45</v>
      </c>
      <c r="N58" s="33"/>
      <c r="O58" s="33"/>
      <c r="P58" s="33"/>
      <c r="Q58" s="33"/>
      <c r="R58" s="33"/>
      <c r="S58" s="33"/>
    </row>
    <row r="59" spans="1:19" x14ac:dyDescent="0.25">
      <c r="A59" s="26" t="s">
        <v>32</v>
      </c>
      <c r="B59" t="s">
        <v>16</v>
      </c>
      <c r="D59">
        <v>50</v>
      </c>
      <c r="E59">
        <v>100</v>
      </c>
      <c r="G59" s="25">
        <v>10</v>
      </c>
      <c r="H59" s="25"/>
      <c r="M59" s="26" t="s">
        <v>52</v>
      </c>
      <c r="N59" s="33"/>
      <c r="O59" s="33"/>
      <c r="P59" s="33"/>
      <c r="Q59" s="33"/>
      <c r="R59" s="33"/>
      <c r="S59" s="33"/>
    </row>
    <row r="60" spans="1:19" x14ac:dyDescent="0.25">
      <c r="M60" s="26" t="s">
        <v>36</v>
      </c>
      <c r="N60" s="33">
        <v>74</v>
      </c>
      <c r="O60" s="33">
        <v>74</v>
      </c>
      <c r="P60" s="33"/>
      <c r="Q60" s="33"/>
      <c r="R60" s="33"/>
      <c r="S60" s="33">
        <f t="shared" si="2"/>
        <v>0.5</v>
      </c>
    </row>
    <row r="61" spans="1:19" x14ac:dyDescent="0.25">
      <c r="G61" s="30"/>
      <c r="H61" s="30"/>
      <c r="I61" s="30"/>
      <c r="J61" s="30" t="s">
        <v>92</v>
      </c>
      <c r="K61" s="42">
        <f>AVERAGE(K3:K33)</f>
        <v>0.46471913424962541</v>
      </c>
      <c r="L61" s="44">
        <f>K61/(1-K61)</f>
        <v>0.8681781172920624</v>
      </c>
      <c r="M61" s="26" t="s">
        <v>53</v>
      </c>
      <c r="N61" s="33"/>
      <c r="O61" s="33"/>
      <c r="P61" s="33"/>
      <c r="Q61" s="33"/>
      <c r="R61" s="33"/>
      <c r="S61" s="33"/>
    </row>
    <row r="62" spans="1:19" x14ac:dyDescent="0.25">
      <c r="G62" s="30"/>
      <c r="H62" s="30"/>
      <c r="I62" s="30"/>
      <c r="J62" s="30" t="s">
        <v>0</v>
      </c>
      <c r="K62" s="42">
        <f>STDEV(K3:K33)</f>
        <v>0.32378189664951595</v>
      </c>
      <c r="L62" s="43" t="s">
        <v>63</v>
      </c>
      <c r="M62" s="26"/>
      <c r="N62" s="33"/>
      <c r="O62" s="33"/>
      <c r="P62" s="33"/>
      <c r="Q62" s="33"/>
      <c r="R62" s="33"/>
      <c r="S62" s="33"/>
    </row>
    <row r="63" spans="1:19" x14ac:dyDescent="0.25">
      <c r="G63" s="30"/>
      <c r="H63" s="30"/>
      <c r="I63" s="30"/>
      <c r="J63" s="30" t="s">
        <v>56</v>
      </c>
      <c r="K63" s="30">
        <f>COUNT(K3:K33)</f>
        <v>17</v>
      </c>
      <c r="L63" s="43"/>
      <c r="M63" s="26"/>
      <c r="N63" s="33"/>
      <c r="O63" s="33"/>
      <c r="P63" s="33"/>
      <c r="Q63" s="33"/>
      <c r="R63" s="33"/>
      <c r="S63" s="33"/>
    </row>
    <row r="64" spans="1:19" x14ac:dyDescent="0.25">
      <c r="G64" s="30"/>
      <c r="H64" s="30"/>
      <c r="I64" s="30"/>
      <c r="J64" s="30"/>
      <c r="K64" s="30"/>
      <c r="L64" s="44"/>
      <c r="M64" s="24" t="s">
        <v>54</v>
      </c>
      <c r="N64" s="33"/>
      <c r="O64" s="33"/>
      <c r="P64" s="33"/>
      <c r="Q64" s="33"/>
      <c r="R64" s="33"/>
      <c r="S64" s="33"/>
    </row>
    <row r="65" spans="2:21" x14ac:dyDescent="0.25">
      <c r="G65" s="30" t="s">
        <v>55</v>
      </c>
      <c r="H65" s="30"/>
      <c r="I65" s="46">
        <v>267</v>
      </c>
      <c r="J65" s="46">
        <v>157</v>
      </c>
      <c r="K65" s="42">
        <f>J65/(I65+J65)</f>
        <v>0.37028301886792453</v>
      </c>
      <c r="L65" s="44">
        <f>K65/(1-K65)</f>
        <v>0.58801498127340823</v>
      </c>
      <c r="M65" s="26" t="s">
        <v>24</v>
      </c>
      <c r="N65" s="33">
        <v>6</v>
      </c>
      <c r="O65" s="33">
        <v>5</v>
      </c>
      <c r="P65" s="33"/>
      <c r="Q65" s="33"/>
      <c r="R65" s="33"/>
      <c r="S65" s="33">
        <f t="shared" si="2"/>
        <v>0.54545454545454541</v>
      </c>
    </row>
    <row r="66" spans="2:21" x14ac:dyDescent="0.25">
      <c r="G66" s="30"/>
      <c r="H66" s="30"/>
      <c r="I66" s="30"/>
      <c r="J66" s="30"/>
      <c r="K66" s="42"/>
      <c r="L66" s="43" t="s">
        <v>63</v>
      </c>
      <c r="M66" s="26" t="s">
        <v>27</v>
      </c>
      <c r="N66" s="33">
        <v>9</v>
      </c>
      <c r="O66" s="33">
        <v>6</v>
      </c>
      <c r="P66" s="33"/>
      <c r="Q66" s="33"/>
      <c r="R66" s="33"/>
      <c r="S66" s="33">
        <f t="shared" si="2"/>
        <v>0.6</v>
      </c>
    </row>
    <row r="67" spans="2:21" x14ac:dyDescent="0.25">
      <c r="M67" s="26" t="s">
        <v>31</v>
      </c>
      <c r="N67" s="33">
        <v>59</v>
      </c>
      <c r="O67" s="33">
        <v>25</v>
      </c>
      <c r="P67" s="33"/>
      <c r="Q67" s="33"/>
      <c r="R67" s="33"/>
      <c r="S67" s="33">
        <f t="shared" si="2"/>
        <v>0.70238095238095233</v>
      </c>
    </row>
    <row r="68" spans="2:21" x14ac:dyDescent="0.25">
      <c r="M68" s="26" t="s">
        <v>40</v>
      </c>
      <c r="N68" s="33">
        <v>15</v>
      </c>
      <c r="O68" s="33">
        <v>2</v>
      </c>
      <c r="P68" s="33"/>
      <c r="Q68" s="33"/>
      <c r="R68" s="33"/>
      <c r="S68" s="33">
        <f t="shared" si="2"/>
        <v>0.88235294117647056</v>
      </c>
    </row>
    <row r="69" spans="2:21" x14ac:dyDescent="0.25">
      <c r="M69" s="26" t="s">
        <v>32</v>
      </c>
      <c r="N69" s="33"/>
      <c r="O69" s="33"/>
      <c r="P69" s="33"/>
      <c r="Q69" s="33"/>
      <c r="R69" s="33"/>
      <c r="S69" s="33"/>
    </row>
    <row r="70" spans="2:21" x14ac:dyDescent="0.25">
      <c r="M70" s="26" t="s">
        <v>33</v>
      </c>
      <c r="N70" s="33">
        <v>43</v>
      </c>
      <c r="O70" s="33">
        <v>25</v>
      </c>
      <c r="P70" s="33">
        <v>12</v>
      </c>
      <c r="Q70" s="33"/>
      <c r="R70" s="33"/>
      <c r="S70" s="33"/>
    </row>
    <row r="71" spans="2:21" x14ac:dyDescent="0.25">
      <c r="M71" s="41"/>
      <c r="N71" s="41"/>
      <c r="O71" s="41"/>
      <c r="P71" s="41"/>
      <c r="Q71" s="41"/>
      <c r="R71" s="41" t="s">
        <v>92</v>
      </c>
      <c r="S71" s="41">
        <f>AVERAGE(S6:S70)</f>
        <v>0.51651123245579844</v>
      </c>
      <c r="T71" s="41">
        <f>S71/(1-S71)</f>
        <v>1.0683003766133572</v>
      </c>
      <c r="U71" s="41" t="s">
        <v>63</v>
      </c>
    </row>
    <row r="72" spans="2:21" x14ac:dyDescent="0.25">
      <c r="M72" s="41"/>
      <c r="N72" s="41"/>
      <c r="O72" s="41"/>
      <c r="P72" s="41"/>
      <c r="Q72" s="41"/>
      <c r="R72" s="41" t="s">
        <v>0</v>
      </c>
      <c r="S72" s="41">
        <f>STDEV(S6:S68)</f>
        <v>0.10947412648790879</v>
      </c>
      <c r="T72" s="41"/>
      <c r="U72" s="41"/>
    </row>
    <row r="73" spans="2:21" x14ac:dyDescent="0.25">
      <c r="M73" s="41"/>
      <c r="N73" s="41"/>
      <c r="O73" s="41"/>
      <c r="P73" s="41"/>
      <c r="Q73" s="41"/>
      <c r="R73" s="41" t="s">
        <v>1</v>
      </c>
      <c r="S73" s="41">
        <f>COUNT(S6:S68)</f>
        <v>33</v>
      </c>
      <c r="T73" s="41"/>
      <c r="U73" s="41"/>
    </row>
    <row r="74" spans="2:21" x14ac:dyDescent="0.25">
      <c r="M74" s="41"/>
      <c r="N74" s="41"/>
      <c r="O74" s="41"/>
      <c r="P74" s="41"/>
      <c r="Q74" s="41"/>
      <c r="R74" s="41"/>
      <c r="S74" s="41"/>
      <c r="T74" s="41"/>
      <c r="U74" s="41"/>
    </row>
    <row r="75" spans="2:21" x14ac:dyDescent="0.25">
      <c r="M75" s="41" t="s">
        <v>55</v>
      </c>
      <c r="N75" s="41"/>
      <c r="O75" s="41"/>
      <c r="P75" s="41"/>
      <c r="Q75" s="41">
        <f>SUM(Q28:Q49)</f>
        <v>693</v>
      </c>
      <c r="R75" s="41">
        <f>SUM(R28:R49)</f>
        <v>660</v>
      </c>
      <c r="S75" s="41">
        <f>R75/(Q75+R75)</f>
        <v>0.48780487804878048</v>
      </c>
      <c r="T75" s="41">
        <f>S75/(1-S75)</f>
        <v>0.95238095238095233</v>
      </c>
      <c r="U75" s="41" t="s">
        <v>63</v>
      </c>
    </row>
    <row r="78" spans="2:21" ht="105" x14ac:dyDescent="0.25">
      <c r="B78" s="25" t="s">
        <v>123</v>
      </c>
      <c r="M78" s="25" t="s">
        <v>124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STATISTICA.Graph" shapeId="5123" r:id="rId4">
          <objectPr defaultSize="0" r:id="rId5">
            <anchor moveWithCells="1">
              <from>
                <xdr:col>2</xdr:col>
                <xdr:colOff>0</xdr:colOff>
                <xdr:row>90</xdr:row>
                <xdr:rowOff>0</xdr:rowOff>
              </from>
              <to>
                <xdr:col>12</xdr:col>
                <xdr:colOff>38100</xdr:colOff>
                <xdr:row>110</xdr:row>
                <xdr:rowOff>76200</xdr:rowOff>
              </to>
            </anchor>
          </objectPr>
        </oleObject>
      </mc:Choice>
      <mc:Fallback>
        <oleObject progId="STATISTICA.Graph" shapeId="512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Pregnancy time</vt:lpstr>
      <vt:lpstr>filled males</vt:lpstr>
      <vt:lpstr>length</vt:lpstr>
      <vt:lpstr>temp sal</vt:lpstr>
      <vt:lpstr>Sex ratio field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Berglund</dc:creator>
  <cp:lastModifiedBy>Anders Berglund</cp:lastModifiedBy>
  <cp:lastPrinted>2016-08-17T10:23:14Z</cp:lastPrinted>
  <dcterms:created xsi:type="dcterms:W3CDTF">2016-08-15T09:05:51Z</dcterms:created>
  <dcterms:modified xsi:type="dcterms:W3CDTF">2017-03-02T11:22:05Z</dcterms:modified>
</cp:coreProperties>
</file>