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autoCompressPictures="0"/>
  <bookViews>
    <workbookView xWindow="3680" yWindow="0" windowWidth="34100" windowHeight="19880"/>
  </bookViews>
  <sheets>
    <sheet name="Metadata" sheetId="4" r:id="rId1"/>
    <sheet name="Appendix_O.1" sheetId="6" r:id="rId2"/>
    <sheet name="Appendix_O.2" sheetId="5" r:id="rId3"/>
    <sheet name="Appendix_O.3" sheetId="1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5" i="1" l="1"/>
  <c r="M46" i="1"/>
  <c r="M47" i="1"/>
  <c r="M48" i="1"/>
  <c r="M49" i="1"/>
  <c r="M44" i="1"/>
  <c r="M38" i="1"/>
  <c r="M39" i="1"/>
  <c r="M40" i="1"/>
  <c r="M41" i="1"/>
  <c r="M37" i="1"/>
  <c r="M33" i="1"/>
  <c r="M34" i="1"/>
  <c r="M32" i="1"/>
  <c r="M31" i="1"/>
  <c r="M27" i="1"/>
  <c r="M28" i="1"/>
  <c r="M26" i="1"/>
  <c r="M9" i="1"/>
  <c r="M10" i="1"/>
  <c r="M8" i="1"/>
  <c r="M5" i="1"/>
  <c r="M4" i="1"/>
  <c r="M23" i="1"/>
  <c r="M22" i="1"/>
  <c r="M21" i="1"/>
  <c r="M20" i="1"/>
  <c r="M17" i="1"/>
  <c r="M16" i="1"/>
  <c r="M15" i="1"/>
  <c r="M14" i="1"/>
  <c r="M13" i="1"/>
</calcChain>
</file>

<file path=xl/sharedStrings.xml><?xml version="1.0" encoding="utf-8"?>
<sst xmlns="http://schemas.openxmlformats.org/spreadsheetml/2006/main" count="611" uniqueCount="219">
  <si>
    <t>taxonomic_scope</t>
  </si>
  <si>
    <t>tree</t>
  </si>
  <si>
    <t>dependent_variable</t>
  </si>
  <si>
    <t>independent_variables</t>
  </si>
  <si>
    <t>num_variables</t>
  </si>
  <si>
    <t>percentage_missing_data</t>
  </si>
  <si>
    <t>AIC</t>
  </si>
  <si>
    <t>F-statistic</t>
  </si>
  <si>
    <t>likelihood</t>
  </si>
  <si>
    <t>delta AIC</t>
  </si>
  <si>
    <t>Phyla</t>
  </si>
  <si>
    <t>drate_e0.9_crown_ages</t>
  </si>
  <si>
    <t>iDisp_insects+igenSizerates_phyla+iFert_biotic+iLVD+iLifehis_annual</t>
  </si>
  <si>
    <t>iDisp_insects+igenSizerates_phyla+iFert_biotic+iLVD</t>
  </si>
  <si>
    <t>iDisp_insects+igenSizerates_phyla+iFert_biotic</t>
  </si>
  <si>
    <t>iDisp_insects+iFert_biotic</t>
  </si>
  <si>
    <t>iDisp_insects</t>
  </si>
  <si>
    <t>FPC</t>
  </si>
  <si>
    <t>Disp_insects+Fert_biotic</t>
  </si>
  <si>
    <t>Disp_insects+Fert_biotic+genSizerates_phyla</t>
  </si>
  <si>
    <t>Disp_insects+Fert_biotic+genSizerates_phyla+Lifehis_annual</t>
  </si>
  <si>
    <t>Disp_insects</t>
  </si>
  <si>
    <t>Fert_biotic+genSizerates_phyla</t>
  </si>
  <si>
    <t>genSizerates_phyla</t>
  </si>
  <si>
    <t>igenSizerates_phyla+iFert_biotic+iLVD</t>
  </si>
  <si>
    <t>igenSizerates_phyla+iFert_biotic</t>
  </si>
  <si>
    <t>igenSizerates_phyla</t>
  </si>
  <si>
    <t>Fert_verteb+genSizerates_phyla+Fert_insects</t>
  </si>
  <si>
    <t>Fert_verteb+Fert_insects</t>
  </si>
  <si>
    <t>Fert_verteb</t>
  </si>
  <si>
    <t>iFert_verteb+igenSizerates_phyla+iFert_insects+iLVD</t>
  </si>
  <si>
    <t>iFert_verteb+igenSizerates_phyla+iFert_insects</t>
  </si>
  <si>
    <t>iFert_verteb+iFert_insects</t>
  </si>
  <si>
    <t>column headers</t>
  </si>
  <si>
    <t>explanation</t>
  </si>
  <si>
    <t>independent_variable</t>
  </si>
  <si>
    <t>independent variables</t>
  </si>
  <si>
    <t>number of dependent variables included in model</t>
  </si>
  <si>
    <t>P-value</t>
  </si>
  <si>
    <t xml:space="preserve">P-values </t>
  </si>
  <si>
    <t>AIC values</t>
  </si>
  <si>
    <t>F-statistic values</t>
  </si>
  <si>
    <t>likelihood value</t>
  </si>
  <si>
    <t>difference between a model's AIC and the lowest AIC of competing models</t>
  </si>
  <si>
    <t>Dependent variables</t>
  </si>
  <si>
    <t>Fert_biotic</t>
  </si>
  <si>
    <t>Fert_insects</t>
  </si>
  <si>
    <t>Lifehis_annual</t>
  </si>
  <si>
    <t>ln_Numsp</t>
  </si>
  <si>
    <t>LVD</t>
  </si>
  <si>
    <t>iFert_biotic</t>
  </si>
  <si>
    <t>iFert_insects</t>
  </si>
  <si>
    <t>iFert_verteb</t>
  </si>
  <si>
    <t>imputed data for genome size rates of evolution</t>
  </si>
  <si>
    <t>iLifehis_annual</t>
  </si>
  <si>
    <t>iLVD</t>
  </si>
  <si>
    <t>imputed data for mean leaf vein density</t>
  </si>
  <si>
    <t>drate_e0.9_crown</t>
  </si>
  <si>
    <t>coeff</t>
  </si>
  <si>
    <t>signif</t>
  </si>
  <si>
    <t>Num_sp</t>
  </si>
  <si>
    <t>+</t>
  </si>
  <si>
    <t>***</t>
  </si>
  <si>
    <t>**</t>
  </si>
  <si>
    <t>.</t>
  </si>
  <si>
    <t>Disp_water</t>
  </si>
  <si>
    <t>iDisp_water</t>
  </si>
  <si>
    <t>num.ecozone.phyla</t>
  </si>
  <si>
    <t>Climdist_trop</t>
  </si>
  <si>
    <t>iClimdist_trop</t>
  </si>
  <si>
    <t>iSexcond_dioec</t>
  </si>
  <si>
    <t>-</t>
  </si>
  <si>
    <t>Sexcond_dioec</t>
  </si>
  <si>
    <t>GF_shrub</t>
  </si>
  <si>
    <t>iGF_shrub</t>
  </si>
  <si>
    <t>Fert_water</t>
  </si>
  <si>
    <t>iFert_water</t>
  </si>
  <si>
    <t>habitat_epiphy</t>
  </si>
  <si>
    <t>ihabitat_epiphy</t>
  </si>
  <si>
    <t>Fert_wind</t>
  </si>
  <si>
    <t>iFert_wind</t>
  </si>
  <si>
    <t>habitat_terres</t>
  </si>
  <si>
    <t>ihabitat_terres</t>
  </si>
  <si>
    <t>GF_tree</t>
  </si>
  <si>
    <t>iGF_tree</t>
  </si>
  <si>
    <t>Disp_wind</t>
  </si>
  <si>
    <t>iDisp_wind</t>
  </si>
  <si>
    <t>habitat_aquatic</t>
  </si>
  <si>
    <t>ihabitat_aquatic</t>
  </si>
  <si>
    <t>Disp_biotic</t>
  </si>
  <si>
    <t>iDisp_biotic</t>
  </si>
  <si>
    <t>GF_herb</t>
  </si>
  <si>
    <t>iGF_herb</t>
  </si>
  <si>
    <t>ipercentage_of_polyploids</t>
  </si>
  <si>
    <t>Mean_seed_weight</t>
  </si>
  <si>
    <t>percentage_of_polyploids</t>
  </si>
  <si>
    <t>habit_herb</t>
  </si>
  <si>
    <t>ihabit_herb</t>
  </si>
  <si>
    <t>GF_climb</t>
  </si>
  <si>
    <t>iGF_climb</t>
  </si>
  <si>
    <t>Disp_verteb</t>
  </si>
  <si>
    <t>iDisp_verteb</t>
  </si>
  <si>
    <t>Mean seed weight</t>
  </si>
  <si>
    <t>nectar_spurs</t>
  </si>
  <si>
    <t>num.ecozone</t>
  </si>
  <si>
    <t>Sexcond_monoe</t>
  </si>
  <si>
    <t>significance codes:  0 ‘***’ 0.001 ‘**’ 0.01 ‘*’ 0.05 ‘.’ 0.1 ‘ ’ 1</t>
  </si>
  <si>
    <t>taxlabels</t>
  </si>
  <si>
    <t>Age_crown</t>
  </si>
  <si>
    <t>drate_e9_crown</t>
  </si>
  <si>
    <t>Anthocerotophyta</t>
  </si>
  <si>
    <t>Leiosporocerotaceae_1</t>
  </si>
  <si>
    <t>Bryophyta</t>
  </si>
  <si>
    <t>Takakiaceae_2</t>
  </si>
  <si>
    <t>Cycadophyta</t>
  </si>
  <si>
    <t>Zamiaceae_200</t>
  </si>
  <si>
    <t>Ginkgophyta</t>
  </si>
  <si>
    <t>Ginkgoaceae_1</t>
  </si>
  <si>
    <t>Gnetophyta</t>
  </si>
  <si>
    <t>Ephedraceae_65</t>
  </si>
  <si>
    <t>Lycopodiophyta</t>
  </si>
  <si>
    <t>Lycopodiaceae_450</t>
  </si>
  <si>
    <t>Magnoliophyta</t>
  </si>
  <si>
    <t>Amborellaceae_1</t>
  </si>
  <si>
    <t>Marchantiophyta</t>
  </si>
  <si>
    <t>Aneuraceae_150</t>
  </si>
  <si>
    <t>Pinophyta</t>
  </si>
  <si>
    <t>Pinaceae_210</t>
  </si>
  <si>
    <t>Polypodiophyta</t>
  </si>
  <si>
    <t>Ophioglossaceae_80</t>
  </si>
  <si>
    <t>taxonomic level of the analyses (phyla, orders or families, landplants or angiosperms)</t>
  </si>
  <si>
    <t>r-squared</t>
  </si>
  <si>
    <t>multiple r-squared</t>
  </si>
  <si>
    <t>adjusted r-squared</t>
  </si>
  <si>
    <t>Online Appendix O. Analyses of land plant phyla using crown-group diversification rate estimates.</t>
  </si>
  <si>
    <t xml:space="preserve">Appendix O.1. Data on crown group ages and diversification rates </t>
  </si>
  <si>
    <t xml:space="preserve">Appendix O.3. Results of multiple regression analyses </t>
  </si>
  <si>
    <t xml:space="preserve">multiple r-squared values </t>
  </si>
  <si>
    <t xml:space="preserve">adjusted r-squared values </t>
  </si>
  <si>
    <t>chronogram used</t>
  </si>
  <si>
    <t>overall amount of missing data in the dependent variables (traits with extensive missing data were excluded prior to these analyses)</t>
  </si>
  <si>
    <t>estimated net diversification rate using crown-group ages and epsilon=0.9</t>
  </si>
  <si>
    <t xml:space="preserve">estimated percentage of species in tropical regions </t>
  </si>
  <si>
    <t xml:space="preserve">estimated percentage of species with annual life history </t>
  </si>
  <si>
    <t xml:space="preserve">natural logarithm of the number of species </t>
  </si>
  <si>
    <t xml:space="preserve">estimated percentage of species with nectar spurs (from Kay et al., 2006) </t>
  </si>
  <si>
    <t xml:space="preserve">number of ecozones where the phylum occurs </t>
  </si>
  <si>
    <t>estimated percentage of polyploid species. Data from Wood et al. (2009)</t>
  </si>
  <si>
    <t xml:space="preserve">estimated percentage of species having a monoecious sexual condition </t>
  </si>
  <si>
    <t xml:space="preserve">mean seed weight </t>
  </si>
  <si>
    <t>mean leaf vein density. Data from Brodribb and Feild (2010), Boyce et al. (2009), and Sack et al. (2012, 2013)</t>
  </si>
  <si>
    <t>imputed data for estimated percentage of polyploid species</t>
  </si>
  <si>
    <t>imputed data for estimated percentage of species having a climber, liana or vine type of growth form</t>
  </si>
  <si>
    <t xml:space="preserve">imputed data for estimated percentage of species with annual life history </t>
  </si>
  <si>
    <t xml:space="preserve">imputed data for estimated percentage of species having a terrestrial habitat </t>
  </si>
  <si>
    <t xml:space="preserve">imputed data for estimated percentage of species having an epiphytic habitat </t>
  </si>
  <si>
    <t xml:space="preserve">imputed data for estimated percentage of species having an aquatic habitat </t>
  </si>
  <si>
    <t>imputed data for estimated percentage of species having an herbaceous habit</t>
  </si>
  <si>
    <t xml:space="preserve">imputed data for estimated percentage of species having a tree type of growth form </t>
  </si>
  <si>
    <t xml:space="preserve">imputed data for estimated percentage of specieshaving a shrub type of growth form </t>
  </si>
  <si>
    <t>imputed data for estimated percentage of species having an herb type of growth form</t>
  </si>
  <si>
    <t>imputed data for estimated percentage of species with wind-mediated fertilization</t>
  </si>
  <si>
    <t>imputed data for estimated percentage of species with water-mediated fertilization</t>
  </si>
  <si>
    <t>imputed data for estimated percentage of species with insect-mediated fertilization</t>
  </si>
  <si>
    <t>imputed data for estimated percentage of species with vertebrate-mediated fertilization</t>
  </si>
  <si>
    <t>imputed data for estimated percentage of species with biotic fertilization (Fert_insects+Fert_verteb)</t>
  </si>
  <si>
    <t xml:space="preserve">imputed data for estimated percentage of species with dispersal mediated by water </t>
  </si>
  <si>
    <t>imputed data for estimated percentage of species in tropical regions</t>
  </si>
  <si>
    <t>estimated percentage of species with biotic dispersal (Disp_insects+Disp_verteb)</t>
  </si>
  <si>
    <t>estimated percentage of species with insect-mediated dispersal</t>
  </si>
  <si>
    <t xml:space="preserve">estimated percentage of species with vertebrate-mediated dispersal </t>
  </si>
  <si>
    <t>estimated percentage of species with water-mediated dispersal</t>
  </si>
  <si>
    <t xml:space="preserve">estimated percentage of species with wind-mediated dispersal </t>
  </si>
  <si>
    <t>estimated percentage of species with biotic fertilization (Fert_insects+Fert_verteb)</t>
  </si>
  <si>
    <t>estimated percentage of species with insect-mediated fertilization</t>
  </si>
  <si>
    <t>estimated percentage of species with vertebrate-mediated fertilization</t>
  </si>
  <si>
    <t xml:space="preserve">estimated percentage of species with water-mediated fertilization </t>
  </si>
  <si>
    <t>estimated percentage of species with wind-mediated fertilization</t>
  </si>
  <si>
    <t>estimated percentage of species having a terrestrial habitat</t>
  </si>
  <si>
    <t xml:space="preserve">estimated percentage of species having an epiphytic habitat </t>
  </si>
  <si>
    <t xml:space="preserve">estimated percentage of species having an aquatic habitat </t>
  </si>
  <si>
    <t>estimated percentage of species having an herbaceous habit</t>
  </si>
  <si>
    <t>estimated percentage of species having a tree type of growth form</t>
  </si>
  <si>
    <t>estimated percentage of species having a shrub type of growth form</t>
  </si>
  <si>
    <t>estimated percentage of species having an herb type of growth form</t>
  </si>
  <si>
    <t>estimated percentage of species classified as having a climber, liana or vine type of growth form</t>
  </si>
  <si>
    <t>estimated rate of genome-size evolution</t>
  </si>
  <si>
    <t>imputed data for estimated percentage of species with biotic dispersal (Disp_insects+Disp_verteb)</t>
  </si>
  <si>
    <t>imputed data for estimated percentage of species with vertebrate-mediated dispersal</t>
  </si>
  <si>
    <t xml:space="preserve">imputed data for estimated percentage of species with insect-mediated dispersal </t>
  </si>
  <si>
    <t xml:space="preserve">imputed data for estimated percentage of species with wind-mediated dispersal </t>
  </si>
  <si>
    <t>imputed data for estimated percentage of species having a dioecious sexual condition</t>
  </si>
  <si>
    <t>Appendix O.2. Results of PGLS analyses testing individual variables</t>
  </si>
  <si>
    <t xml:space="preserve">All analyses used the FPC tree, crown-group ages, and epsilon=0.9 to estimate diversification rates.  </t>
  </si>
  <si>
    <t>dependent variable, diversification rates</t>
  </si>
  <si>
    <t>In the multiple regression analyses (Appendix 0.3), models were considered equally competitive if delta-AIC values were from 0 to 4, then the model with the lowest number of traits was selected as the best fitting</t>
  </si>
  <si>
    <t>The best-fitting multiple regression model for each set of analyses is boldfaced.</t>
  </si>
  <si>
    <t>NA</t>
  </si>
  <si>
    <t>***models including only traits present in &gt;25% of the species in at least one phylum, and using biotic fertilization instead of insect/vertebrate***</t>
  </si>
  <si>
    <t>***models including only traits present in &gt;25% of the species in at least one phylum, and using biotic fertilization instead of insect/vertebrate, and using imputed data***</t>
  </si>
  <si>
    <t>***models including all traits, and using biotic fertilization instead of insect/vertebrate***</t>
  </si>
  <si>
    <t>***models including all traits, and using biotic fertilization instead of insect/vertebrate, and using imputed data***</t>
  </si>
  <si>
    <t>***models including only traits present in &gt;25% of the species in at least one phylum, and using insect/vertebrate fertilization instead of biotic fertilization***</t>
  </si>
  <si>
    <t>***models including only traits present in &gt;25% of the species in at least one phylum, and using insect/vertebrate fertilization instead of biotic fertilization, and using imputed data***</t>
  </si>
  <si>
    <t>Disp_insects+Fert_verteb+genSizerates_phyla+Fert_insects+Lifehis_annual</t>
  </si>
  <si>
    <t>Disp_insects+Fert_verteb+genSizerates_phyla+Fert_insects</t>
  </si>
  <si>
    <t>Disp_insects+genSizerates_phyla+Fert_insects</t>
  </si>
  <si>
    <t>Disp_insects+Fert_insects</t>
  </si>
  <si>
    <t>iDisp_insects+iFert_verteb+igenSizerates_phyla+iFert_insects+iLVD+iLifehis_annual</t>
  </si>
  <si>
    <t>iDisp_insects+iFert_verteb+igenSizerates_phyla+iFert_insects+iLVD</t>
  </si>
  <si>
    <t>iDisp_insects+igenSizerates_phyla+iFert_insects+iLVD</t>
  </si>
  <si>
    <t>iDisp_insects+igenSizerates_phyla+iFert_insects</t>
  </si>
  <si>
    <t>iDisp_insects+iFert_insects</t>
  </si>
  <si>
    <t>***models including all traits, and using  insect/vertebrate fertilization instead of biotic fertilization***</t>
  </si>
  <si>
    <t>***models including all traits, and using  insect/vertebrate fertilization instead of biotic fertilization, and using imputed data***</t>
  </si>
  <si>
    <t xml:space="preserve">FPC </t>
  </si>
  <si>
    <t>In Appendix 0.1, estimating a crown-group age for Gingkophyta was impossible, given that there is only a single species in this clade. Therefore, estimating the crown-group diversification rate is difficult. We used a value of zero, the same as that for the stem-group estimator when there is a single species in a clade.</t>
  </si>
  <si>
    <r>
      <t>In Appendix 0.2, all dependent variables were analylzed individually, and variables showing a significant or near-significant (</t>
    </r>
    <r>
      <rPr>
        <i/>
        <sz val="11"/>
        <color theme="1"/>
        <rFont val="Calibri"/>
        <scheme val="minor"/>
      </rPr>
      <t>P</t>
    </r>
    <r>
      <rPr>
        <sz val="11"/>
        <color theme="1"/>
        <rFont val="Calibri"/>
        <family val="2"/>
        <scheme val="minor"/>
      </rPr>
      <t>&lt;0.10) relationship with diversification rates (boldfaced) were included in the multiple regression models.</t>
    </r>
  </si>
  <si>
    <t xml:space="preserve">In Appendix 0.3, we emphasize results using variables present in &gt;25% of the species for fertilization and dispersal. If this was not done, some of these analyses selected a trait at the cut-off value of 10% (insect dispersal)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</si>
</sst>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00"/>
    <numFmt numFmtId="166" formatCode="0.0E+00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1" xfId="0" applyFont="1" applyFill="1" applyBorder="1"/>
    <xf numFmtId="0" fontId="2" fillId="0" borderId="0" xfId="0" applyFont="1"/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164" fontId="1" fillId="0" borderId="1" xfId="0" applyNumberFormat="1" applyFont="1" applyFill="1" applyBorder="1"/>
    <xf numFmtId="164" fontId="2" fillId="0" borderId="0" xfId="0" applyNumberFormat="1" applyFont="1"/>
    <xf numFmtId="164" fontId="2" fillId="0" borderId="0" xfId="0" applyNumberFormat="1" applyFont="1" applyFill="1" applyBorder="1"/>
    <xf numFmtId="164" fontId="1" fillId="0" borderId="0" xfId="0" applyNumberFormat="1" applyFont="1"/>
    <xf numFmtId="164" fontId="1" fillId="0" borderId="0" xfId="0" applyNumberFormat="1" applyFont="1" applyFill="1" applyBorder="1"/>
    <xf numFmtId="164" fontId="2" fillId="0" borderId="0" xfId="0" applyNumberFormat="1" applyFont="1" applyBorder="1"/>
    <xf numFmtId="164" fontId="1" fillId="0" borderId="0" xfId="0" applyNumberFormat="1" applyFont="1" applyBorder="1"/>
    <xf numFmtId="0" fontId="3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0" fillId="0" borderId="0" xfId="0" applyFont="1" applyFill="1"/>
    <xf numFmtId="0" fontId="3" fillId="0" borderId="1" xfId="0" applyFont="1" applyBorder="1"/>
    <xf numFmtId="164" fontId="0" fillId="0" borderId="0" xfId="0" applyNumberFormat="1"/>
    <xf numFmtId="165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vertical="top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164" fontId="0" fillId="0" borderId="0" xfId="0" quotePrefix="1" applyNumberFormat="1"/>
    <xf numFmtId="0" fontId="6" fillId="0" borderId="0" xfId="0" applyFont="1" applyAlignment="1">
      <alignment vertical="center"/>
    </xf>
    <xf numFmtId="11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0"/>
  <sheetViews>
    <sheetView tabSelected="1" zoomScale="150" zoomScaleNormal="150" zoomScalePageLayoutView="150" workbookViewId="0">
      <selection activeCell="A16" sqref="A16"/>
    </sheetView>
  </sheetViews>
  <sheetFormatPr baseColWidth="10" defaultRowHeight="14" x14ac:dyDescent="0"/>
  <cols>
    <col min="1" max="1" width="25.6640625" customWidth="1"/>
    <col min="2" max="2" width="36.1640625" customWidth="1"/>
  </cols>
  <sheetData>
    <row r="2" spans="1:2" s="18" customFormat="1">
      <c r="A2" s="18" t="s">
        <v>134</v>
      </c>
    </row>
    <row r="4" spans="1:2" s="16" customFormat="1">
      <c r="A4" s="16" t="s">
        <v>135</v>
      </c>
    </row>
    <row r="5" spans="1:2" s="16" customFormat="1">
      <c r="A5" s="17" t="s">
        <v>192</v>
      </c>
    </row>
    <row r="6" spans="1:2" s="16" customFormat="1">
      <c r="A6" s="17" t="s">
        <v>136</v>
      </c>
    </row>
    <row r="7" spans="1:2">
      <c r="A7" s="15"/>
      <c r="B7" s="16"/>
    </row>
    <row r="8" spans="1:2">
      <c r="A8" s="17" t="s">
        <v>193</v>
      </c>
      <c r="B8" s="16"/>
    </row>
    <row r="9" spans="1:2">
      <c r="A9" s="17"/>
      <c r="B9" s="16"/>
    </row>
    <row r="10" spans="1:2">
      <c r="A10" s="17" t="s">
        <v>216</v>
      </c>
      <c r="B10" s="16"/>
    </row>
    <row r="11" spans="1:2">
      <c r="A11" s="17"/>
      <c r="B11" s="16"/>
    </row>
    <row r="12" spans="1:2">
      <c r="A12" s="17" t="s">
        <v>217</v>
      </c>
      <c r="B12" s="16"/>
    </row>
    <row r="13" spans="1:2">
      <c r="A13" s="17"/>
      <c r="B13" s="16"/>
    </row>
    <row r="14" spans="1:2">
      <c r="A14" t="s">
        <v>195</v>
      </c>
      <c r="B14" s="16"/>
    </row>
    <row r="15" spans="1:2">
      <c r="A15" t="s">
        <v>196</v>
      </c>
      <c r="B15" s="16"/>
    </row>
    <row r="16" spans="1:2">
      <c r="A16" s="17" t="s">
        <v>218</v>
      </c>
      <c r="B16" s="16"/>
    </row>
    <row r="17" spans="1:2">
      <c r="B17" s="16"/>
    </row>
    <row r="18" spans="1:2">
      <c r="A18" s="15"/>
      <c r="B18" s="16"/>
    </row>
    <row r="19" spans="1:2">
      <c r="A19" s="18" t="s">
        <v>33</v>
      </c>
      <c r="B19" s="18" t="s">
        <v>34</v>
      </c>
    </row>
    <row r="20" spans="1:2">
      <c r="A20" s="19" t="s">
        <v>0</v>
      </c>
      <c r="B20" s="16" t="s">
        <v>130</v>
      </c>
    </row>
    <row r="21" spans="1:2">
      <c r="A21" s="20" t="s">
        <v>1</v>
      </c>
      <c r="B21" t="s">
        <v>139</v>
      </c>
    </row>
    <row r="22" spans="1:2">
      <c r="A22" s="20" t="s">
        <v>2</v>
      </c>
      <c r="B22" t="s">
        <v>194</v>
      </c>
    </row>
    <row r="23" spans="1:2">
      <c r="A23" s="20" t="s">
        <v>35</v>
      </c>
      <c r="B23" t="s">
        <v>36</v>
      </c>
    </row>
    <row r="24" spans="1:2">
      <c r="A24" s="20" t="s">
        <v>4</v>
      </c>
      <c r="B24" t="s">
        <v>37</v>
      </c>
    </row>
    <row r="25" spans="1:2">
      <c r="A25" s="20" t="s">
        <v>5</v>
      </c>
      <c r="B25" t="s">
        <v>140</v>
      </c>
    </row>
    <row r="26" spans="1:2">
      <c r="A26" s="20" t="s">
        <v>132</v>
      </c>
      <c r="B26" t="s">
        <v>137</v>
      </c>
    </row>
    <row r="27" spans="1:2">
      <c r="A27" s="20" t="s">
        <v>133</v>
      </c>
      <c r="B27" t="s">
        <v>138</v>
      </c>
    </row>
    <row r="28" spans="1:2">
      <c r="A28" s="20" t="s">
        <v>38</v>
      </c>
      <c r="B28" t="s">
        <v>39</v>
      </c>
    </row>
    <row r="29" spans="1:2">
      <c r="A29" s="20" t="s">
        <v>6</v>
      </c>
      <c r="B29" t="s">
        <v>40</v>
      </c>
    </row>
    <row r="30" spans="1:2">
      <c r="A30" s="20" t="s">
        <v>7</v>
      </c>
      <c r="B30" t="s">
        <v>41</v>
      </c>
    </row>
    <row r="31" spans="1:2">
      <c r="A31" s="20" t="s">
        <v>8</v>
      </c>
      <c r="B31" t="s">
        <v>42</v>
      </c>
    </row>
    <row r="32" spans="1:2">
      <c r="A32" s="20" t="s">
        <v>9</v>
      </c>
      <c r="B32" t="s">
        <v>43</v>
      </c>
    </row>
    <row r="33" spans="1:3">
      <c r="A33" s="19" t="s">
        <v>59</v>
      </c>
      <c r="B33" t="s">
        <v>106</v>
      </c>
    </row>
    <row r="34" spans="1:3">
      <c r="A34" s="20"/>
    </row>
    <row r="35" spans="1:3">
      <c r="A35" s="21" t="s">
        <v>44</v>
      </c>
      <c r="B35" s="18" t="s">
        <v>34</v>
      </c>
    </row>
    <row r="36" spans="1:3">
      <c r="A36" s="20" t="s">
        <v>57</v>
      </c>
      <c r="B36" t="s">
        <v>141</v>
      </c>
    </row>
    <row r="37" spans="1:3">
      <c r="A37" s="20"/>
    </row>
    <row r="38" spans="1:3">
      <c r="A38" s="18" t="s">
        <v>36</v>
      </c>
      <c r="B38" s="18" t="s">
        <v>34</v>
      </c>
      <c r="C38" s="2"/>
    </row>
    <row r="39" spans="1:3">
      <c r="A39" t="s">
        <v>68</v>
      </c>
      <c r="B39" t="s">
        <v>142</v>
      </c>
      <c r="C39" s="2"/>
    </row>
    <row r="40" spans="1:3">
      <c r="A40" t="s">
        <v>89</v>
      </c>
      <c r="B40" t="s">
        <v>168</v>
      </c>
      <c r="C40" s="2"/>
    </row>
    <row r="41" spans="1:3">
      <c r="A41" t="s">
        <v>21</v>
      </c>
      <c r="B41" t="s">
        <v>169</v>
      </c>
      <c r="C41" s="2"/>
    </row>
    <row r="42" spans="1:3">
      <c r="A42" t="s">
        <v>100</v>
      </c>
      <c r="B42" t="s">
        <v>170</v>
      </c>
      <c r="C42" s="2"/>
    </row>
    <row r="43" spans="1:3">
      <c r="A43" t="s">
        <v>65</v>
      </c>
      <c r="B43" t="s">
        <v>171</v>
      </c>
      <c r="C43" s="2"/>
    </row>
    <row r="44" spans="1:3">
      <c r="A44" t="s">
        <v>85</v>
      </c>
      <c r="B44" t="s">
        <v>172</v>
      </c>
      <c r="C44" s="2"/>
    </row>
    <row r="45" spans="1:3">
      <c r="A45" t="s">
        <v>45</v>
      </c>
      <c r="B45" t="s">
        <v>173</v>
      </c>
      <c r="C45" s="2"/>
    </row>
    <row r="46" spans="1:3">
      <c r="A46" t="s">
        <v>46</v>
      </c>
      <c r="B46" t="s">
        <v>174</v>
      </c>
      <c r="C46" s="2"/>
    </row>
    <row r="47" spans="1:3">
      <c r="A47" t="s">
        <v>29</v>
      </c>
      <c r="B47" t="s">
        <v>175</v>
      </c>
      <c r="C47" s="2"/>
    </row>
    <row r="48" spans="1:3">
      <c r="A48" t="s">
        <v>75</v>
      </c>
      <c r="B48" t="s">
        <v>176</v>
      </c>
      <c r="C48" s="2"/>
    </row>
    <row r="49" spans="1:3">
      <c r="A49" t="s">
        <v>79</v>
      </c>
      <c r="B49" t="s">
        <v>177</v>
      </c>
      <c r="C49" s="2"/>
    </row>
    <row r="50" spans="1:3">
      <c r="A50" s="2" t="s">
        <v>23</v>
      </c>
      <c r="B50" t="s">
        <v>186</v>
      </c>
      <c r="C50" s="2"/>
    </row>
    <row r="51" spans="1:3">
      <c r="A51" t="s">
        <v>98</v>
      </c>
      <c r="B51" t="s">
        <v>185</v>
      </c>
      <c r="C51" s="2"/>
    </row>
    <row r="52" spans="1:3">
      <c r="A52" t="s">
        <v>91</v>
      </c>
      <c r="B52" t="s">
        <v>184</v>
      </c>
      <c r="C52" s="2"/>
    </row>
    <row r="53" spans="1:3">
      <c r="A53" t="s">
        <v>73</v>
      </c>
      <c r="B53" t="s">
        <v>183</v>
      </c>
      <c r="C53" s="2"/>
    </row>
    <row r="54" spans="1:3">
      <c r="A54" t="s">
        <v>83</v>
      </c>
      <c r="B54" t="s">
        <v>182</v>
      </c>
      <c r="C54" s="2"/>
    </row>
    <row r="55" spans="1:3">
      <c r="A55" t="s">
        <v>96</v>
      </c>
      <c r="B55" t="s">
        <v>181</v>
      </c>
      <c r="C55" s="2"/>
    </row>
    <row r="56" spans="1:3">
      <c r="A56" s="24" t="s">
        <v>87</v>
      </c>
      <c r="B56" t="s">
        <v>180</v>
      </c>
      <c r="C56" s="2"/>
    </row>
    <row r="57" spans="1:3">
      <c r="A57" t="s">
        <v>77</v>
      </c>
      <c r="B57" t="s">
        <v>179</v>
      </c>
      <c r="C57" s="2"/>
    </row>
    <row r="58" spans="1:3">
      <c r="A58" t="s">
        <v>81</v>
      </c>
      <c r="B58" t="s">
        <v>178</v>
      </c>
      <c r="C58" s="2"/>
    </row>
    <row r="59" spans="1:3">
      <c r="A59" t="s">
        <v>69</v>
      </c>
      <c r="B59" t="s">
        <v>167</v>
      </c>
      <c r="C59" s="2"/>
    </row>
    <row r="60" spans="1:3">
      <c r="A60" t="s">
        <v>90</v>
      </c>
      <c r="B60" t="s">
        <v>187</v>
      </c>
      <c r="C60" s="2"/>
    </row>
    <row r="61" spans="1:3">
      <c r="A61" t="s">
        <v>16</v>
      </c>
      <c r="B61" t="s">
        <v>188</v>
      </c>
      <c r="C61" s="2"/>
    </row>
    <row r="62" spans="1:3">
      <c r="A62" t="s">
        <v>101</v>
      </c>
      <c r="B62" t="s">
        <v>189</v>
      </c>
      <c r="C62" s="2"/>
    </row>
    <row r="63" spans="1:3">
      <c r="A63" t="s">
        <v>66</v>
      </c>
      <c r="B63" t="s">
        <v>190</v>
      </c>
      <c r="C63" s="2"/>
    </row>
    <row r="64" spans="1:3">
      <c r="A64" t="s">
        <v>86</v>
      </c>
      <c r="B64" t="s">
        <v>166</v>
      </c>
      <c r="C64" s="2"/>
    </row>
    <row r="65" spans="1:3">
      <c r="A65" t="s">
        <v>50</v>
      </c>
      <c r="B65" t="s">
        <v>165</v>
      </c>
      <c r="C65" s="2"/>
    </row>
    <row r="66" spans="1:3">
      <c r="A66" t="s">
        <v>51</v>
      </c>
      <c r="B66" t="s">
        <v>164</v>
      </c>
      <c r="C66" s="2"/>
    </row>
    <row r="67" spans="1:3">
      <c r="A67" t="s">
        <v>52</v>
      </c>
      <c r="B67" t="s">
        <v>163</v>
      </c>
      <c r="C67" s="2"/>
    </row>
    <row r="68" spans="1:3">
      <c r="A68" s="2" t="s">
        <v>76</v>
      </c>
      <c r="B68" t="s">
        <v>162</v>
      </c>
      <c r="C68" s="2"/>
    </row>
    <row r="69" spans="1:3">
      <c r="A69" t="s">
        <v>80</v>
      </c>
      <c r="B69" t="s">
        <v>161</v>
      </c>
      <c r="C69" s="2"/>
    </row>
    <row r="70" spans="1:3">
      <c r="A70" s="2" t="s">
        <v>26</v>
      </c>
      <c r="B70" t="s">
        <v>53</v>
      </c>
      <c r="C70" s="2"/>
    </row>
    <row r="71" spans="1:3">
      <c r="A71" t="s">
        <v>99</v>
      </c>
      <c r="B71" t="s">
        <v>152</v>
      </c>
      <c r="C71" s="2"/>
    </row>
    <row r="72" spans="1:3">
      <c r="A72" t="s">
        <v>92</v>
      </c>
      <c r="B72" t="s">
        <v>160</v>
      </c>
      <c r="C72" s="2"/>
    </row>
    <row r="73" spans="1:3">
      <c r="A73" t="s">
        <v>74</v>
      </c>
      <c r="B73" t="s">
        <v>159</v>
      </c>
      <c r="C73" s="2"/>
    </row>
    <row r="74" spans="1:3">
      <c r="A74" t="s">
        <v>84</v>
      </c>
      <c r="B74" t="s">
        <v>158</v>
      </c>
      <c r="C74" s="2"/>
    </row>
    <row r="75" spans="1:3">
      <c r="A75" t="s">
        <v>97</v>
      </c>
      <c r="B75" t="s">
        <v>157</v>
      </c>
      <c r="C75" s="2"/>
    </row>
    <row r="76" spans="1:3">
      <c r="A76" t="s">
        <v>88</v>
      </c>
      <c r="B76" t="s">
        <v>156</v>
      </c>
      <c r="C76" s="2"/>
    </row>
    <row r="77" spans="1:3">
      <c r="A77" t="s">
        <v>78</v>
      </c>
      <c r="B77" t="s">
        <v>155</v>
      </c>
      <c r="C77" s="2"/>
    </row>
    <row r="78" spans="1:3">
      <c r="A78" t="s">
        <v>82</v>
      </c>
      <c r="B78" t="s">
        <v>154</v>
      </c>
      <c r="C78" s="2"/>
    </row>
    <row r="79" spans="1:3">
      <c r="A79" t="s">
        <v>54</v>
      </c>
      <c r="B79" t="s">
        <v>153</v>
      </c>
      <c r="C79" s="2"/>
    </row>
    <row r="80" spans="1:3">
      <c r="A80" t="s">
        <v>55</v>
      </c>
      <c r="B80" t="s">
        <v>56</v>
      </c>
      <c r="C80" s="2"/>
    </row>
    <row r="81" spans="1:3">
      <c r="A81" t="s">
        <v>93</v>
      </c>
      <c r="B81" t="s">
        <v>151</v>
      </c>
      <c r="C81" s="2"/>
    </row>
    <row r="82" spans="1:3">
      <c r="A82" t="s">
        <v>70</v>
      </c>
      <c r="B82" t="s">
        <v>191</v>
      </c>
      <c r="C82" s="2"/>
    </row>
    <row r="83" spans="1:3">
      <c r="A83" t="s">
        <v>47</v>
      </c>
      <c r="B83" t="s">
        <v>143</v>
      </c>
      <c r="C83" s="2"/>
    </row>
    <row r="84" spans="1:3">
      <c r="A84" s="16" t="s">
        <v>48</v>
      </c>
      <c r="B84" t="s">
        <v>144</v>
      </c>
      <c r="C84" s="2"/>
    </row>
    <row r="85" spans="1:3">
      <c r="A85" t="s">
        <v>49</v>
      </c>
      <c r="B85" t="s">
        <v>150</v>
      </c>
      <c r="C85" s="2"/>
    </row>
    <row r="86" spans="1:3">
      <c r="A86" s="29" t="s">
        <v>102</v>
      </c>
      <c r="B86" s="28" t="s">
        <v>149</v>
      </c>
      <c r="C86" s="2"/>
    </row>
    <row r="87" spans="1:3">
      <c r="A87" t="s">
        <v>103</v>
      </c>
      <c r="B87" t="s">
        <v>145</v>
      </c>
      <c r="C87" s="2"/>
    </row>
    <row r="88" spans="1:3">
      <c r="A88" t="s">
        <v>104</v>
      </c>
      <c r="B88" t="s">
        <v>146</v>
      </c>
      <c r="C88" s="2"/>
    </row>
    <row r="89" spans="1:3">
      <c r="A89" t="s">
        <v>95</v>
      </c>
      <c r="B89" t="s">
        <v>147</v>
      </c>
      <c r="C89" s="2"/>
    </row>
    <row r="90" spans="1:3">
      <c r="A90" t="s">
        <v>105</v>
      </c>
      <c r="B90" t="s">
        <v>148</v>
      </c>
    </row>
  </sheetData>
  <sortState ref="A27:B85">
    <sortCondition ref="A27:A85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50" zoomScaleNormal="150" zoomScalePageLayoutView="150" workbookViewId="0"/>
  </sheetViews>
  <sheetFormatPr baseColWidth="10" defaultRowHeight="14" x14ac:dyDescent="0"/>
  <cols>
    <col min="2" max="2" width="16.6640625" customWidth="1"/>
    <col min="3" max="3" width="14.5" customWidth="1"/>
    <col min="4" max="4" width="15.1640625" customWidth="1"/>
    <col min="5" max="5" width="14" customWidth="1"/>
    <col min="6" max="6" width="14.6640625" customWidth="1"/>
  </cols>
  <sheetData>
    <row r="1" spans="1:6">
      <c r="A1" s="25" t="s">
        <v>10</v>
      </c>
      <c r="B1" s="25" t="s">
        <v>107</v>
      </c>
      <c r="C1" s="25" t="s">
        <v>60</v>
      </c>
      <c r="D1" s="25" t="s">
        <v>48</v>
      </c>
      <c r="E1" s="25" t="s">
        <v>108</v>
      </c>
      <c r="F1" s="25" t="s">
        <v>109</v>
      </c>
    </row>
    <row r="2" spans="1:6">
      <c r="A2" t="s">
        <v>110</v>
      </c>
      <c r="B2" t="s">
        <v>111</v>
      </c>
      <c r="C2">
        <v>191</v>
      </c>
      <c r="D2">
        <v>5.2522734279999996</v>
      </c>
      <c r="E2" s="26">
        <v>297.64839999999998</v>
      </c>
      <c r="F2" s="27">
        <v>9.8918989999999991E-3</v>
      </c>
    </row>
    <row r="3" spans="1:6">
      <c r="A3" t="s">
        <v>112</v>
      </c>
      <c r="B3" t="s">
        <v>113</v>
      </c>
      <c r="C3">
        <v>12864</v>
      </c>
      <c r="D3">
        <v>9.4621879910000004</v>
      </c>
      <c r="E3" s="26">
        <v>380.44</v>
      </c>
      <c r="F3" s="27">
        <v>1.8686277000000001E-2</v>
      </c>
    </row>
    <row r="4" spans="1:6">
      <c r="A4" t="s">
        <v>114</v>
      </c>
      <c r="B4" t="s">
        <v>115</v>
      </c>
      <c r="C4">
        <v>169</v>
      </c>
      <c r="D4">
        <v>5.1298987150000004</v>
      </c>
      <c r="E4" s="26">
        <v>103.9584</v>
      </c>
      <c r="F4" s="27">
        <v>2.7200848999999999E-2</v>
      </c>
    </row>
    <row r="5" spans="1:6">
      <c r="A5" t="s">
        <v>116</v>
      </c>
      <c r="B5" t="s">
        <v>117</v>
      </c>
      <c r="C5">
        <v>1</v>
      </c>
      <c r="D5">
        <v>0</v>
      </c>
      <c r="E5" s="36" t="s">
        <v>197</v>
      </c>
      <c r="F5" s="27">
        <v>0</v>
      </c>
    </row>
    <row r="6" spans="1:6">
      <c r="A6" t="s">
        <v>118</v>
      </c>
      <c r="B6" t="s">
        <v>119</v>
      </c>
      <c r="C6">
        <v>66</v>
      </c>
      <c r="D6">
        <v>4.1896547420000001</v>
      </c>
      <c r="E6" s="26">
        <v>164.70359999999999</v>
      </c>
      <c r="F6" s="27">
        <v>1.1919753E-2</v>
      </c>
    </row>
    <row r="7" spans="1:6">
      <c r="A7" t="s">
        <v>120</v>
      </c>
      <c r="B7" t="s">
        <v>121</v>
      </c>
      <c r="C7">
        <v>1280</v>
      </c>
      <c r="D7">
        <v>7.154615357</v>
      </c>
      <c r="E7" s="26">
        <v>385.54329999999999</v>
      </c>
      <c r="F7" s="27">
        <v>1.2469997999999999E-2</v>
      </c>
    </row>
    <row r="8" spans="1:6">
      <c r="A8" t="s">
        <v>122</v>
      </c>
      <c r="B8" t="s">
        <v>123</v>
      </c>
      <c r="C8">
        <v>278180</v>
      </c>
      <c r="D8">
        <v>12.536023670000001</v>
      </c>
      <c r="E8" s="26">
        <v>139.3956</v>
      </c>
      <c r="F8" s="27">
        <v>7.3045185999999998E-2</v>
      </c>
    </row>
    <row r="9" spans="1:6">
      <c r="A9" t="s">
        <v>124</v>
      </c>
      <c r="B9" t="s">
        <v>125</v>
      </c>
      <c r="C9">
        <v>4596</v>
      </c>
      <c r="D9">
        <v>8.4329416389999992</v>
      </c>
      <c r="E9" s="26">
        <v>478.54020000000003</v>
      </c>
      <c r="F9" s="27">
        <v>1.2707426000000001E-2</v>
      </c>
    </row>
    <row r="10" spans="1:6">
      <c r="A10" t="s">
        <v>126</v>
      </c>
      <c r="B10" t="s">
        <v>127</v>
      </c>
      <c r="C10">
        <v>559</v>
      </c>
      <c r="D10">
        <v>6.3261494730000001</v>
      </c>
      <c r="E10" s="26">
        <v>203.0223</v>
      </c>
      <c r="F10" s="27">
        <v>1.9644139000000001E-2</v>
      </c>
    </row>
    <row r="11" spans="1:6">
      <c r="A11" t="s">
        <v>128</v>
      </c>
      <c r="B11" t="s">
        <v>129</v>
      </c>
      <c r="C11">
        <v>9070</v>
      </c>
      <c r="D11">
        <v>9.1127275430000001</v>
      </c>
      <c r="E11" s="26">
        <v>380.34120000000001</v>
      </c>
      <c r="F11" s="27">
        <v>1.7773089999999998E-2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150" zoomScaleNormal="150" zoomScalePageLayoutView="150" workbookViewId="0"/>
  </sheetViews>
  <sheetFormatPr baseColWidth="10" defaultRowHeight="14" x14ac:dyDescent="0"/>
  <cols>
    <col min="2" max="2" width="9.5" customWidth="1"/>
    <col min="3" max="3" width="22.5" customWidth="1"/>
    <col min="4" max="4" width="24" customWidth="1"/>
  </cols>
  <sheetData>
    <row r="1" spans="1:10" s="16" customFormat="1">
      <c r="A1" s="30" t="s">
        <v>0</v>
      </c>
      <c r="B1" s="30" t="s">
        <v>1</v>
      </c>
      <c r="C1" s="30" t="s">
        <v>2</v>
      </c>
      <c r="D1" s="30" t="s">
        <v>35</v>
      </c>
      <c r="E1" s="31" t="s">
        <v>131</v>
      </c>
      <c r="F1" s="31" t="s">
        <v>38</v>
      </c>
      <c r="G1" s="31" t="s">
        <v>6</v>
      </c>
      <c r="H1" s="31" t="s">
        <v>7</v>
      </c>
      <c r="I1" s="32" t="s">
        <v>58</v>
      </c>
      <c r="J1" s="33" t="s">
        <v>59</v>
      </c>
    </row>
    <row r="2" spans="1:10">
      <c r="A2" s="4" t="s">
        <v>10</v>
      </c>
      <c r="B2" s="4" t="s">
        <v>17</v>
      </c>
      <c r="C2" s="4" t="s">
        <v>11</v>
      </c>
      <c r="D2" s="5" t="s">
        <v>60</v>
      </c>
      <c r="E2" s="11">
        <v>0.877</v>
      </c>
      <c r="F2" s="11">
        <v>6.601E-5</v>
      </c>
      <c r="G2" s="11">
        <v>-68.011240000000001</v>
      </c>
      <c r="H2" s="11">
        <v>57.02</v>
      </c>
      <c r="I2" s="22" t="s">
        <v>61</v>
      </c>
      <c r="J2" s="23" t="s">
        <v>62</v>
      </c>
    </row>
    <row r="3" spans="1:10">
      <c r="A3" s="4" t="s">
        <v>10</v>
      </c>
      <c r="B3" s="4" t="s">
        <v>17</v>
      </c>
      <c r="C3" s="4" t="s">
        <v>11</v>
      </c>
      <c r="D3" s="5" t="s">
        <v>21</v>
      </c>
      <c r="E3" s="11">
        <v>0.875</v>
      </c>
      <c r="F3" s="11">
        <v>7.0279999999999998E-5</v>
      </c>
      <c r="G3" s="11">
        <v>-67.856819999999999</v>
      </c>
      <c r="H3" s="11">
        <v>56.02</v>
      </c>
      <c r="I3" s="22" t="s">
        <v>61</v>
      </c>
      <c r="J3" s="23" t="s">
        <v>62</v>
      </c>
    </row>
    <row r="4" spans="1:10">
      <c r="A4" s="4" t="s">
        <v>10</v>
      </c>
      <c r="B4" s="4" t="s">
        <v>17</v>
      </c>
      <c r="C4" s="4" t="s">
        <v>11</v>
      </c>
      <c r="D4" s="5" t="s">
        <v>16</v>
      </c>
      <c r="E4" s="11">
        <v>0.875</v>
      </c>
      <c r="F4" s="11">
        <v>7.0279999999999998E-5</v>
      </c>
      <c r="G4" s="11">
        <v>-67.856819999999999</v>
      </c>
      <c r="H4" s="11">
        <v>56.02</v>
      </c>
      <c r="I4" s="22" t="s">
        <v>61</v>
      </c>
      <c r="J4" s="23" t="s">
        <v>62</v>
      </c>
    </row>
    <row r="5" spans="1:10">
      <c r="A5" s="4" t="s">
        <v>10</v>
      </c>
      <c r="B5" s="4" t="s">
        <v>17</v>
      </c>
      <c r="C5" s="4" t="s">
        <v>11</v>
      </c>
      <c r="D5" s="5" t="s">
        <v>29</v>
      </c>
      <c r="E5" s="11">
        <v>0.87</v>
      </c>
      <c r="F5" s="11">
        <v>8.263E-5</v>
      </c>
      <c r="G5" s="11">
        <v>-67.457719999999995</v>
      </c>
      <c r="H5" s="11">
        <v>53.52</v>
      </c>
      <c r="I5" s="22" t="s">
        <v>61</v>
      </c>
      <c r="J5" s="23" t="s">
        <v>62</v>
      </c>
    </row>
    <row r="6" spans="1:10">
      <c r="A6" s="4" t="s">
        <v>10</v>
      </c>
      <c r="B6" s="4" t="s">
        <v>17</v>
      </c>
      <c r="C6" s="4" t="s">
        <v>11</v>
      </c>
      <c r="D6" s="5" t="s">
        <v>52</v>
      </c>
      <c r="E6" s="11">
        <v>0.87</v>
      </c>
      <c r="F6" s="11">
        <v>8.263E-5</v>
      </c>
      <c r="G6" s="11">
        <v>-67.457719999999995</v>
      </c>
      <c r="H6" s="11">
        <v>53.52</v>
      </c>
      <c r="I6" s="22" t="s">
        <v>61</v>
      </c>
      <c r="J6" s="23" t="s">
        <v>62</v>
      </c>
    </row>
    <row r="7" spans="1:10">
      <c r="A7" s="4" t="s">
        <v>10</v>
      </c>
      <c r="B7" s="4" t="s">
        <v>17</v>
      </c>
      <c r="C7" s="4" t="s">
        <v>11</v>
      </c>
      <c r="D7" s="5" t="s">
        <v>48</v>
      </c>
      <c r="E7" s="11">
        <v>0.71650000000000003</v>
      </c>
      <c r="F7" s="11">
        <v>2.0119999999999999E-3</v>
      </c>
      <c r="G7" s="11">
        <v>-56.841670000000001</v>
      </c>
      <c r="H7" s="11">
        <v>20.22</v>
      </c>
      <c r="I7" s="22" t="s">
        <v>61</v>
      </c>
      <c r="J7" s="23" t="s">
        <v>63</v>
      </c>
    </row>
    <row r="8" spans="1:10">
      <c r="A8" s="4" t="s">
        <v>10</v>
      </c>
      <c r="B8" s="4" t="s">
        <v>17</v>
      </c>
      <c r="C8" s="4" t="s">
        <v>11</v>
      </c>
      <c r="D8" s="5" t="s">
        <v>26</v>
      </c>
      <c r="E8" s="11">
        <v>0.7077</v>
      </c>
      <c r="F8" s="11">
        <v>2.2850000000000001E-3</v>
      </c>
      <c r="G8" s="11">
        <v>-59.357019999999999</v>
      </c>
      <c r="H8" s="11">
        <v>19.36</v>
      </c>
      <c r="I8" s="22" t="s">
        <v>61</v>
      </c>
      <c r="J8" s="23" t="s">
        <v>63</v>
      </c>
    </row>
    <row r="9" spans="1:10">
      <c r="A9" s="4" t="s">
        <v>10</v>
      </c>
      <c r="B9" s="4" t="s">
        <v>17</v>
      </c>
      <c r="C9" s="4" t="s">
        <v>11</v>
      </c>
      <c r="D9" s="5" t="s">
        <v>45</v>
      </c>
      <c r="E9" s="11">
        <v>0.69189999999999996</v>
      </c>
      <c r="F9" s="11">
        <v>2.8449999999999999E-3</v>
      </c>
      <c r="G9" s="11">
        <v>-58.8307</v>
      </c>
      <c r="H9" s="11">
        <v>17.96</v>
      </c>
      <c r="I9" s="22" t="s">
        <v>61</v>
      </c>
      <c r="J9" s="23" t="s">
        <v>63</v>
      </c>
    </row>
    <row r="10" spans="1:10">
      <c r="A10" s="4" t="s">
        <v>10</v>
      </c>
      <c r="B10" s="4" t="s">
        <v>17</v>
      </c>
      <c r="C10" s="4" t="s">
        <v>11</v>
      </c>
      <c r="D10" s="5" t="s">
        <v>50</v>
      </c>
      <c r="E10" s="11">
        <v>0.69189999999999996</v>
      </c>
      <c r="F10" s="11">
        <v>2.8449999999999999E-3</v>
      </c>
      <c r="G10" s="11">
        <v>-58.8307</v>
      </c>
      <c r="H10" s="11">
        <v>17.96</v>
      </c>
      <c r="I10" s="22" t="s">
        <v>61</v>
      </c>
      <c r="J10" s="23" t="s">
        <v>63</v>
      </c>
    </row>
    <row r="11" spans="1:10">
      <c r="A11" s="4" t="s">
        <v>10</v>
      </c>
      <c r="B11" s="4" t="s">
        <v>17</v>
      </c>
      <c r="C11" s="4" t="s">
        <v>11</v>
      </c>
      <c r="D11" s="5" t="s">
        <v>23</v>
      </c>
      <c r="E11" s="11">
        <v>0.73680000000000001</v>
      </c>
      <c r="F11" s="11">
        <v>3.0560000000000001E-3</v>
      </c>
      <c r="G11" s="11">
        <v>-53.330939999999998</v>
      </c>
      <c r="H11" s="11">
        <v>19.600000000000001</v>
      </c>
      <c r="I11" s="22" t="s">
        <v>61</v>
      </c>
      <c r="J11" s="23" t="s">
        <v>63</v>
      </c>
    </row>
    <row r="12" spans="1:10">
      <c r="A12" s="4" t="s">
        <v>10</v>
      </c>
      <c r="B12" s="4" t="s">
        <v>17</v>
      </c>
      <c r="C12" s="4" t="s">
        <v>11</v>
      </c>
      <c r="D12" s="5" t="s">
        <v>46</v>
      </c>
      <c r="E12" s="11">
        <v>0.59150000000000003</v>
      </c>
      <c r="F12" s="11">
        <v>9.3120000000000008E-3</v>
      </c>
      <c r="G12" s="11">
        <v>-56.011569999999999</v>
      </c>
      <c r="H12" s="11">
        <v>11.58</v>
      </c>
      <c r="I12" s="22" t="s">
        <v>61</v>
      </c>
      <c r="J12" s="23" t="s">
        <v>63</v>
      </c>
    </row>
    <row r="13" spans="1:10">
      <c r="A13" s="4" t="s">
        <v>10</v>
      </c>
      <c r="B13" s="4" t="s">
        <v>17</v>
      </c>
      <c r="C13" s="4" t="s">
        <v>11</v>
      </c>
      <c r="D13" s="5" t="s">
        <v>51</v>
      </c>
      <c r="E13" s="11">
        <v>0.59150000000000003</v>
      </c>
      <c r="F13" s="11">
        <v>9.3120000000000008E-3</v>
      </c>
      <c r="G13" s="11">
        <v>-56.011569999999999</v>
      </c>
      <c r="H13" s="11">
        <v>11.58</v>
      </c>
      <c r="I13" s="22" t="s">
        <v>61</v>
      </c>
      <c r="J13" s="23" t="s">
        <v>63</v>
      </c>
    </row>
    <row r="14" spans="1:10">
      <c r="A14" s="4" t="s">
        <v>10</v>
      </c>
      <c r="B14" s="4" t="s">
        <v>17</v>
      </c>
      <c r="C14" s="4" t="s">
        <v>11</v>
      </c>
      <c r="D14" s="5" t="s">
        <v>55</v>
      </c>
      <c r="E14" s="11">
        <v>0.35730000000000001</v>
      </c>
      <c r="F14" s="11">
        <v>6.7970000000000003E-2</v>
      </c>
      <c r="G14" s="11">
        <v>-51.48039</v>
      </c>
      <c r="H14" s="11">
        <v>4.4480000000000004</v>
      </c>
      <c r="I14" s="22" t="s">
        <v>61</v>
      </c>
      <c r="J14" s="23" t="s">
        <v>64</v>
      </c>
    </row>
    <row r="15" spans="1:10" s="16" customFormat="1">
      <c r="A15" s="3" t="s">
        <v>10</v>
      </c>
      <c r="B15" s="3" t="s">
        <v>17</v>
      </c>
      <c r="C15" s="3" t="s">
        <v>11</v>
      </c>
      <c r="D15" s="2" t="s">
        <v>54</v>
      </c>
      <c r="E15" s="9">
        <v>0.3226</v>
      </c>
      <c r="F15" s="9">
        <v>8.6720000000000005E-2</v>
      </c>
      <c r="G15" s="9">
        <v>-50.954149999999998</v>
      </c>
      <c r="H15" s="9">
        <v>3.81</v>
      </c>
      <c r="I15" s="34" t="s">
        <v>61</v>
      </c>
      <c r="J15" s="35" t="s">
        <v>64</v>
      </c>
    </row>
    <row r="16" spans="1:10" s="16" customFormat="1">
      <c r="A16" s="3" t="s">
        <v>10</v>
      </c>
      <c r="B16" s="3" t="s">
        <v>17</v>
      </c>
      <c r="C16" s="3" t="s">
        <v>11</v>
      </c>
      <c r="D16" s="2" t="s">
        <v>47</v>
      </c>
      <c r="E16" s="9">
        <v>0.3226</v>
      </c>
      <c r="F16" s="9">
        <v>8.6720000000000005E-2</v>
      </c>
      <c r="G16" s="9">
        <v>-50.954149999999998</v>
      </c>
      <c r="H16" s="9">
        <v>3.81</v>
      </c>
      <c r="I16" s="34" t="s">
        <v>61</v>
      </c>
      <c r="J16" s="35" t="s">
        <v>64</v>
      </c>
    </row>
    <row r="17" spans="1:10">
      <c r="A17" s="3" t="s">
        <v>10</v>
      </c>
      <c r="B17" s="3" t="s">
        <v>17</v>
      </c>
      <c r="C17" s="3" t="s">
        <v>11</v>
      </c>
      <c r="D17" s="2" t="s">
        <v>49</v>
      </c>
      <c r="E17" s="9">
        <v>0.40300000000000002</v>
      </c>
      <c r="F17" s="9">
        <v>0.1757</v>
      </c>
      <c r="G17" s="9">
        <v>-27.30397</v>
      </c>
      <c r="H17" s="9">
        <v>2.7</v>
      </c>
      <c r="I17" s="22" t="s">
        <v>61</v>
      </c>
      <c r="J17" s="23"/>
    </row>
    <row r="18" spans="1:10">
      <c r="A18" s="3" t="s">
        <v>10</v>
      </c>
      <c r="B18" s="3" t="s">
        <v>17</v>
      </c>
      <c r="C18" s="3" t="s">
        <v>11</v>
      </c>
      <c r="D18" s="2" t="s">
        <v>65</v>
      </c>
      <c r="E18" s="9">
        <v>0.19900000000000001</v>
      </c>
      <c r="F18" s="9">
        <v>0.19620000000000001</v>
      </c>
      <c r="G18" s="9">
        <v>-49.278269999999999</v>
      </c>
      <c r="H18" s="9">
        <v>1.988</v>
      </c>
      <c r="I18" s="22" t="s">
        <v>61</v>
      </c>
      <c r="J18" s="23"/>
    </row>
    <row r="19" spans="1:10">
      <c r="A19" s="3" t="s">
        <v>10</v>
      </c>
      <c r="B19" s="3" t="s">
        <v>17</v>
      </c>
      <c r="C19" s="3" t="s">
        <v>11</v>
      </c>
      <c r="D19" s="2" t="s">
        <v>66</v>
      </c>
      <c r="E19" s="9">
        <v>0.19900000000000001</v>
      </c>
      <c r="F19" s="9">
        <v>0.19620000000000001</v>
      </c>
      <c r="G19" s="9">
        <v>-49.278269999999999</v>
      </c>
      <c r="H19" s="9">
        <v>1.988</v>
      </c>
      <c r="I19" s="22" t="s">
        <v>61</v>
      </c>
      <c r="J19" s="23"/>
    </row>
    <row r="20" spans="1:10">
      <c r="A20" s="3" t="s">
        <v>10</v>
      </c>
      <c r="B20" s="3" t="s">
        <v>17</v>
      </c>
      <c r="C20" s="3" t="s">
        <v>11</v>
      </c>
      <c r="D20" s="2" t="s">
        <v>67</v>
      </c>
      <c r="E20" s="9">
        <v>0.17399999999999999</v>
      </c>
      <c r="F20" s="9">
        <v>0.23050000000000001</v>
      </c>
      <c r="G20" s="9">
        <v>-48.970050000000001</v>
      </c>
      <c r="H20" s="9">
        <v>1.6850000000000001</v>
      </c>
      <c r="I20" s="22" t="s">
        <v>61</v>
      </c>
      <c r="J20" s="23"/>
    </row>
    <row r="21" spans="1:10">
      <c r="A21" s="3" t="s">
        <v>10</v>
      </c>
      <c r="B21" s="3" t="s">
        <v>17</v>
      </c>
      <c r="C21" s="3" t="s">
        <v>11</v>
      </c>
      <c r="D21" s="2" t="s">
        <v>68</v>
      </c>
      <c r="E21" s="9">
        <v>0.16270000000000001</v>
      </c>
      <c r="F21" s="9">
        <v>0.2477</v>
      </c>
      <c r="G21" s="9">
        <v>-48.834760000000003</v>
      </c>
      <c r="H21" s="9">
        <v>1.5549999999999999</v>
      </c>
      <c r="I21" s="22" t="s">
        <v>61</v>
      </c>
      <c r="J21" s="23"/>
    </row>
    <row r="22" spans="1:10">
      <c r="A22" s="3" t="s">
        <v>10</v>
      </c>
      <c r="B22" s="3" t="s">
        <v>17</v>
      </c>
      <c r="C22" s="3" t="s">
        <v>11</v>
      </c>
      <c r="D22" s="2" t="s">
        <v>69</v>
      </c>
      <c r="E22" s="9">
        <v>0.16270000000000001</v>
      </c>
      <c r="F22" s="9">
        <v>0.2477</v>
      </c>
      <c r="G22" s="9">
        <v>-48.834760000000003</v>
      </c>
      <c r="H22" s="9">
        <v>1.5549999999999999</v>
      </c>
      <c r="I22" s="22" t="s">
        <v>61</v>
      </c>
      <c r="J22" s="23"/>
    </row>
    <row r="23" spans="1:10">
      <c r="A23" s="3" t="s">
        <v>10</v>
      </c>
      <c r="B23" s="3" t="s">
        <v>17</v>
      </c>
      <c r="C23" s="3" t="s">
        <v>11</v>
      </c>
      <c r="D23" s="2" t="s">
        <v>70</v>
      </c>
      <c r="E23" s="9">
        <v>0.14829999999999999</v>
      </c>
      <c r="F23" s="9">
        <v>0.27179999999999999</v>
      </c>
      <c r="G23" s="9">
        <v>-48.664319999999996</v>
      </c>
      <c r="H23" s="9">
        <v>1.393</v>
      </c>
      <c r="I23" s="22" t="s">
        <v>71</v>
      </c>
      <c r="J23" s="23"/>
    </row>
    <row r="24" spans="1:10">
      <c r="A24" s="3" t="s">
        <v>10</v>
      </c>
      <c r="B24" s="3" t="s">
        <v>17</v>
      </c>
      <c r="C24" s="3" t="s">
        <v>11</v>
      </c>
      <c r="D24" s="2" t="s">
        <v>72</v>
      </c>
      <c r="E24" s="9">
        <v>0.14829999999999999</v>
      </c>
      <c r="F24" s="9">
        <v>0.27179999999999999</v>
      </c>
      <c r="G24" s="9">
        <v>-48.664319999999996</v>
      </c>
      <c r="H24" s="9">
        <v>1.393</v>
      </c>
      <c r="I24" s="22" t="s">
        <v>71</v>
      </c>
      <c r="J24" s="23"/>
    </row>
    <row r="25" spans="1:10">
      <c r="A25" s="3" t="s">
        <v>10</v>
      </c>
      <c r="B25" s="3" t="s">
        <v>17</v>
      </c>
      <c r="C25" s="3" t="s">
        <v>11</v>
      </c>
      <c r="D25" s="2" t="s">
        <v>73</v>
      </c>
      <c r="E25" s="9">
        <v>0.1101</v>
      </c>
      <c r="F25" s="9">
        <v>0.3488</v>
      </c>
      <c r="G25" s="9">
        <v>-48.225859999999997</v>
      </c>
      <c r="H25" s="9">
        <v>0.99029999999999996</v>
      </c>
      <c r="I25" s="22" t="s">
        <v>61</v>
      </c>
      <c r="J25" s="23"/>
    </row>
    <row r="26" spans="1:10">
      <c r="A26" s="3" t="s">
        <v>10</v>
      </c>
      <c r="B26" s="3" t="s">
        <v>17</v>
      </c>
      <c r="C26" s="3" t="s">
        <v>11</v>
      </c>
      <c r="D26" s="2" t="s">
        <v>74</v>
      </c>
      <c r="E26" s="9">
        <v>0.1101</v>
      </c>
      <c r="F26" s="9">
        <v>0.3488</v>
      </c>
      <c r="G26" s="9">
        <v>-48.225859999999997</v>
      </c>
      <c r="H26" s="9">
        <v>0.99029999999999996</v>
      </c>
      <c r="I26" s="22" t="s">
        <v>61</v>
      </c>
      <c r="J26" s="23"/>
    </row>
    <row r="27" spans="1:10">
      <c r="A27" s="3" t="s">
        <v>10</v>
      </c>
      <c r="B27" s="3" t="s">
        <v>17</v>
      </c>
      <c r="C27" s="3" t="s">
        <v>11</v>
      </c>
      <c r="D27" s="2" t="s">
        <v>75</v>
      </c>
      <c r="E27" s="9">
        <v>0.1027</v>
      </c>
      <c r="F27" s="9">
        <v>0.36670000000000003</v>
      </c>
      <c r="G27" s="9">
        <v>-48.142099999999999</v>
      </c>
      <c r="H27" s="9">
        <v>0.9153</v>
      </c>
      <c r="I27" s="22" t="s">
        <v>71</v>
      </c>
      <c r="J27" s="23"/>
    </row>
    <row r="28" spans="1:10">
      <c r="A28" s="3" t="s">
        <v>10</v>
      </c>
      <c r="B28" s="3" t="s">
        <v>17</v>
      </c>
      <c r="C28" s="3" t="s">
        <v>11</v>
      </c>
      <c r="D28" s="2" t="s">
        <v>76</v>
      </c>
      <c r="E28" s="9">
        <v>0.1027</v>
      </c>
      <c r="F28" s="9">
        <v>0.36670000000000003</v>
      </c>
      <c r="G28" s="9">
        <v>-48.142099999999999</v>
      </c>
      <c r="H28" s="9">
        <v>0.9153</v>
      </c>
      <c r="I28" s="22" t="s">
        <v>71</v>
      </c>
      <c r="J28" s="23"/>
    </row>
    <row r="29" spans="1:10">
      <c r="A29" s="3" t="s">
        <v>10</v>
      </c>
      <c r="B29" s="3" t="s">
        <v>17</v>
      </c>
      <c r="C29" s="3" t="s">
        <v>11</v>
      </c>
      <c r="D29" s="2" t="s">
        <v>77</v>
      </c>
      <c r="E29" s="9">
        <v>6.8169999999999994E-2</v>
      </c>
      <c r="F29" s="9">
        <v>0.4662</v>
      </c>
      <c r="G29" s="9">
        <v>-47.764949999999999</v>
      </c>
      <c r="H29" s="9">
        <v>0.58530000000000004</v>
      </c>
      <c r="I29" s="22" t="s">
        <v>61</v>
      </c>
      <c r="J29" s="23"/>
    </row>
    <row r="30" spans="1:10">
      <c r="A30" s="3" t="s">
        <v>10</v>
      </c>
      <c r="B30" s="3" t="s">
        <v>17</v>
      </c>
      <c r="C30" s="3" t="s">
        <v>11</v>
      </c>
      <c r="D30" s="2" t="s">
        <v>78</v>
      </c>
      <c r="E30" s="9">
        <v>6.8169999999999994E-2</v>
      </c>
      <c r="F30" s="9">
        <v>0.4662</v>
      </c>
      <c r="G30" s="9">
        <v>-47.764949999999999</v>
      </c>
      <c r="H30" s="9">
        <v>0.58530000000000004</v>
      </c>
      <c r="I30" s="22" t="s">
        <v>61</v>
      </c>
      <c r="J30" s="23"/>
    </row>
    <row r="31" spans="1:10">
      <c r="A31" s="3" t="s">
        <v>10</v>
      </c>
      <c r="B31" s="3" t="s">
        <v>17</v>
      </c>
      <c r="C31" s="3" t="s">
        <v>11</v>
      </c>
      <c r="D31" s="2" t="s">
        <v>79</v>
      </c>
      <c r="E31" s="9">
        <v>6.5140000000000003E-2</v>
      </c>
      <c r="F31" s="9">
        <v>0.47670000000000001</v>
      </c>
      <c r="G31" s="9">
        <v>-47.732469999999999</v>
      </c>
      <c r="H31" s="9">
        <v>0.5575</v>
      </c>
      <c r="I31" s="22" t="s">
        <v>71</v>
      </c>
      <c r="J31" s="23"/>
    </row>
    <row r="32" spans="1:10">
      <c r="A32" s="3" t="s">
        <v>10</v>
      </c>
      <c r="B32" s="3" t="s">
        <v>17</v>
      </c>
      <c r="C32" s="3" t="s">
        <v>11</v>
      </c>
      <c r="D32" s="2" t="s">
        <v>80</v>
      </c>
      <c r="E32" s="9">
        <v>6.5140000000000003E-2</v>
      </c>
      <c r="F32" s="9">
        <v>0.47670000000000001</v>
      </c>
      <c r="G32" s="9">
        <v>-47.732469999999999</v>
      </c>
      <c r="H32" s="9">
        <v>0.5575</v>
      </c>
      <c r="I32" s="22" t="s">
        <v>71</v>
      </c>
      <c r="J32" s="23"/>
    </row>
    <row r="33" spans="1:10">
      <c r="A33" s="3" t="s">
        <v>10</v>
      </c>
      <c r="B33" s="3" t="s">
        <v>17</v>
      </c>
      <c r="C33" s="3" t="s">
        <v>11</v>
      </c>
      <c r="D33" s="2" t="s">
        <v>81</v>
      </c>
      <c r="E33" s="9">
        <v>6.2810000000000005E-2</v>
      </c>
      <c r="F33" s="9">
        <v>0.4849</v>
      </c>
      <c r="G33" s="9">
        <v>-47.707500000000003</v>
      </c>
      <c r="H33" s="9">
        <v>0.53610000000000002</v>
      </c>
      <c r="I33" s="22" t="s">
        <v>71</v>
      </c>
      <c r="J33" s="23"/>
    </row>
    <row r="34" spans="1:10">
      <c r="A34" s="3" t="s">
        <v>10</v>
      </c>
      <c r="B34" s="3" t="s">
        <v>17</v>
      </c>
      <c r="C34" s="3" t="s">
        <v>11</v>
      </c>
      <c r="D34" s="2" t="s">
        <v>82</v>
      </c>
      <c r="E34" s="9">
        <v>6.2810000000000005E-2</v>
      </c>
      <c r="F34" s="9">
        <v>0.4849</v>
      </c>
      <c r="G34" s="9">
        <v>-47.707500000000003</v>
      </c>
      <c r="H34" s="9">
        <v>0.53610000000000002</v>
      </c>
      <c r="I34" s="22" t="s">
        <v>71</v>
      </c>
      <c r="J34" s="23"/>
    </row>
    <row r="35" spans="1:10">
      <c r="A35" s="3" t="s">
        <v>10</v>
      </c>
      <c r="B35" s="3" t="s">
        <v>17</v>
      </c>
      <c r="C35" s="3" t="s">
        <v>11</v>
      </c>
      <c r="D35" s="2" t="s">
        <v>83</v>
      </c>
      <c r="E35" s="9">
        <v>2.6239999999999999E-2</v>
      </c>
      <c r="F35" s="9">
        <v>0.65480000000000005</v>
      </c>
      <c r="G35" s="9">
        <v>-47.324759999999998</v>
      </c>
      <c r="H35" s="9">
        <v>0.21560000000000001</v>
      </c>
      <c r="I35" s="22" t="s">
        <v>71</v>
      </c>
      <c r="J35" s="23"/>
    </row>
    <row r="36" spans="1:10">
      <c r="A36" s="3" t="s">
        <v>10</v>
      </c>
      <c r="B36" s="3" t="s">
        <v>17</v>
      </c>
      <c r="C36" s="3" t="s">
        <v>11</v>
      </c>
      <c r="D36" s="2" t="s">
        <v>84</v>
      </c>
      <c r="E36" s="9">
        <v>2.6239999999999999E-2</v>
      </c>
      <c r="F36" s="9">
        <v>0.65480000000000005</v>
      </c>
      <c r="G36" s="9">
        <v>-47.324759999999998</v>
      </c>
      <c r="H36" s="9">
        <v>0.21560000000000001</v>
      </c>
      <c r="I36" s="22" t="s">
        <v>71</v>
      </c>
      <c r="J36" s="23"/>
    </row>
    <row r="37" spans="1:10">
      <c r="A37" s="3" t="s">
        <v>10</v>
      </c>
      <c r="B37" s="3" t="s">
        <v>17</v>
      </c>
      <c r="C37" s="3" t="s">
        <v>11</v>
      </c>
      <c r="D37" s="2" t="s">
        <v>85</v>
      </c>
      <c r="E37" s="9">
        <v>1.064E-2</v>
      </c>
      <c r="F37" s="9">
        <v>0.77680000000000005</v>
      </c>
      <c r="G37" s="9">
        <v>-47.165790000000001</v>
      </c>
      <c r="H37" s="9">
        <v>8.6010000000000003E-2</v>
      </c>
      <c r="I37" s="22" t="s">
        <v>71</v>
      </c>
      <c r="J37" s="23"/>
    </row>
    <row r="38" spans="1:10">
      <c r="A38" s="3" t="s">
        <v>10</v>
      </c>
      <c r="B38" s="3" t="s">
        <v>17</v>
      </c>
      <c r="C38" s="3" t="s">
        <v>11</v>
      </c>
      <c r="D38" s="2" t="s">
        <v>86</v>
      </c>
      <c r="E38" s="9">
        <v>1.064E-2</v>
      </c>
      <c r="F38" s="9">
        <v>0.77680000000000005</v>
      </c>
      <c r="G38" s="9">
        <v>-47.165790000000001</v>
      </c>
      <c r="H38" s="9">
        <v>8.6010000000000003E-2</v>
      </c>
      <c r="I38" s="22" t="s">
        <v>71</v>
      </c>
      <c r="J38" s="23"/>
    </row>
    <row r="39" spans="1:10">
      <c r="A39" s="3" t="s">
        <v>10</v>
      </c>
      <c r="B39" s="3" t="s">
        <v>17</v>
      </c>
      <c r="C39" s="3" t="s">
        <v>11</v>
      </c>
      <c r="D39" s="2" t="s">
        <v>87</v>
      </c>
      <c r="E39" s="9">
        <v>5.8409999999999998E-3</v>
      </c>
      <c r="F39" s="9">
        <v>0.83379999999999999</v>
      </c>
      <c r="G39" s="9">
        <v>-47.117429999999999</v>
      </c>
      <c r="H39" s="9">
        <v>4.7E-2</v>
      </c>
      <c r="I39" s="22" t="s">
        <v>61</v>
      </c>
      <c r="J39" s="23"/>
    </row>
    <row r="40" spans="1:10">
      <c r="A40" s="3" t="s">
        <v>10</v>
      </c>
      <c r="B40" s="3" t="s">
        <v>17</v>
      </c>
      <c r="C40" s="3" t="s">
        <v>11</v>
      </c>
      <c r="D40" s="2" t="s">
        <v>88</v>
      </c>
      <c r="E40" s="9">
        <v>5.8409999999999998E-3</v>
      </c>
      <c r="F40" s="9">
        <v>0.83379999999999999</v>
      </c>
      <c r="G40" s="9">
        <v>-47.117429999999999</v>
      </c>
      <c r="H40" s="9">
        <v>4.7E-2</v>
      </c>
      <c r="I40" s="22" t="s">
        <v>61</v>
      </c>
      <c r="J40" s="23"/>
    </row>
    <row r="41" spans="1:10">
      <c r="A41" s="3" t="s">
        <v>10</v>
      </c>
      <c r="B41" s="3" t="s">
        <v>17</v>
      </c>
      <c r="C41" s="3" t="s">
        <v>11</v>
      </c>
      <c r="D41" s="2" t="s">
        <v>89</v>
      </c>
      <c r="E41" s="9">
        <v>4.3420000000000004E-3</v>
      </c>
      <c r="F41" s="9">
        <v>0.85650000000000004</v>
      </c>
      <c r="G41" s="9">
        <v>-47.102370000000001</v>
      </c>
      <c r="H41" s="9">
        <v>3.4889999999999997E-2</v>
      </c>
      <c r="I41" s="22" t="s">
        <v>61</v>
      </c>
      <c r="J41" s="23"/>
    </row>
    <row r="42" spans="1:10">
      <c r="A42" s="3" t="s">
        <v>10</v>
      </c>
      <c r="B42" s="3" t="s">
        <v>17</v>
      </c>
      <c r="C42" s="3" t="s">
        <v>11</v>
      </c>
      <c r="D42" s="2" t="s">
        <v>90</v>
      </c>
      <c r="E42" s="9">
        <v>4.3420000000000004E-3</v>
      </c>
      <c r="F42" s="9">
        <v>0.85650000000000004</v>
      </c>
      <c r="G42" s="9">
        <v>-47.102370000000001</v>
      </c>
      <c r="H42" s="9">
        <v>3.4889999999999997E-2</v>
      </c>
      <c r="I42" s="22" t="s">
        <v>61</v>
      </c>
      <c r="J42" s="23"/>
    </row>
    <row r="43" spans="1:10">
      <c r="A43" s="3" t="s">
        <v>10</v>
      </c>
      <c r="B43" s="3" t="s">
        <v>17</v>
      </c>
      <c r="C43" s="3" t="s">
        <v>11</v>
      </c>
      <c r="D43" s="2" t="s">
        <v>91</v>
      </c>
      <c r="E43" s="9">
        <v>3.5850000000000001E-3</v>
      </c>
      <c r="F43" s="9">
        <v>0.86950000000000005</v>
      </c>
      <c r="G43" s="9">
        <v>-47.094769999999997</v>
      </c>
      <c r="H43" s="9">
        <v>2.879E-2</v>
      </c>
      <c r="I43" s="22" t="s">
        <v>71</v>
      </c>
      <c r="J43" s="23"/>
    </row>
    <row r="44" spans="1:10">
      <c r="A44" s="3" t="s">
        <v>10</v>
      </c>
      <c r="B44" s="3" t="s">
        <v>17</v>
      </c>
      <c r="C44" s="3" t="s">
        <v>11</v>
      </c>
      <c r="D44" s="2" t="s">
        <v>92</v>
      </c>
      <c r="E44" s="9">
        <v>3.5850000000000001E-3</v>
      </c>
      <c r="F44" s="9">
        <v>0.86950000000000005</v>
      </c>
      <c r="G44" s="9">
        <v>-47.094769999999997</v>
      </c>
      <c r="H44" s="9">
        <v>2.879E-2</v>
      </c>
      <c r="I44" s="22" t="s">
        <v>71</v>
      </c>
      <c r="J44" s="23"/>
    </row>
    <row r="45" spans="1:10">
      <c r="A45" s="3" t="s">
        <v>10</v>
      </c>
      <c r="B45" s="3" t="s">
        <v>17</v>
      </c>
      <c r="C45" s="3" t="s">
        <v>11</v>
      </c>
      <c r="D45" s="2" t="s">
        <v>93</v>
      </c>
      <c r="E45" s="9">
        <v>1.2750000000000001E-3</v>
      </c>
      <c r="F45" s="9">
        <v>0.92200000000000004</v>
      </c>
      <c r="G45" s="9">
        <v>-47.07161</v>
      </c>
      <c r="H45" s="9">
        <v>1.021E-2</v>
      </c>
      <c r="I45" s="22" t="s">
        <v>61</v>
      </c>
      <c r="J45" s="23"/>
    </row>
    <row r="46" spans="1:10">
      <c r="A46" s="3" t="s">
        <v>10</v>
      </c>
      <c r="B46" s="3" t="s">
        <v>17</v>
      </c>
      <c r="C46" s="3" t="s">
        <v>11</v>
      </c>
      <c r="D46" s="2" t="s">
        <v>94</v>
      </c>
      <c r="E46" s="9">
        <v>2.098E-3</v>
      </c>
      <c r="F46" s="9">
        <v>0.94169999999999998</v>
      </c>
      <c r="G46" s="9">
        <v>-18.70401</v>
      </c>
      <c r="H46" s="9">
        <v>6.306E-3</v>
      </c>
      <c r="I46" s="22" t="s">
        <v>61</v>
      </c>
      <c r="J46" s="23"/>
    </row>
    <row r="47" spans="1:10">
      <c r="A47" s="3" t="s">
        <v>10</v>
      </c>
      <c r="B47" s="3" t="s">
        <v>17</v>
      </c>
      <c r="C47" s="3" t="s">
        <v>11</v>
      </c>
      <c r="D47" s="2" t="s">
        <v>95</v>
      </c>
      <c r="E47" s="9">
        <v>1.5250000000000001E-3</v>
      </c>
      <c r="F47" s="9">
        <v>0.95030000000000003</v>
      </c>
      <c r="G47" s="9">
        <v>-19.441780000000001</v>
      </c>
      <c r="H47" s="9">
        <v>4.5820000000000001E-3</v>
      </c>
      <c r="I47" s="22" t="s">
        <v>61</v>
      </c>
      <c r="J47" s="23"/>
    </row>
    <row r="48" spans="1:10">
      <c r="A48" s="3" t="s">
        <v>10</v>
      </c>
      <c r="B48" s="3" t="s">
        <v>17</v>
      </c>
      <c r="C48" s="3" t="s">
        <v>11</v>
      </c>
      <c r="D48" s="2" t="s">
        <v>96</v>
      </c>
      <c r="E48" s="9">
        <v>2.7999999999999998E-4</v>
      </c>
      <c r="F48" s="9">
        <v>0.96340000000000003</v>
      </c>
      <c r="G48" s="9">
        <v>-47.06165</v>
      </c>
      <c r="H48" s="9">
        <v>2.2409999999999999E-3</v>
      </c>
      <c r="I48" s="22" t="s">
        <v>71</v>
      </c>
      <c r="J48" s="23"/>
    </row>
    <row r="49" spans="1:10">
      <c r="A49" s="3" t="s">
        <v>10</v>
      </c>
      <c r="B49" s="3" t="s">
        <v>17</v>
      </c>
      <c r="C49" s="3" t="s">
        <v>11</v>
      </c>
      <c r="D49" s="2" t="s">
        <v>97</v>
      </c>
      <c r="E49" s="9">
        <v>2.7999999999999998E-4</v>
      </c>
      <c r="F49" s="9">
        <v>0.96340000000000003</v>
      </c>
      <c r="G49" s="9">
        <v>-47.06165</v>
      </c>
      <c r="H49" s="9">
        <v>2.2409999999999999E-3</v>
      </c>
      <c r="I49" s="22" t="s">
        <v>71</v>
      </c>
      <c r="J49" s="23"/>
    </row>
    <row r="50" spans="1:10">
      <c r="A50" s="3" t="s">
        <v>10</v>
      </c>
      <c r="B50" s="3" t="s">
        <v>17</v>
      </c>
      <c r="C50" s="3" t="s">
        <v>11</v>
      </c>
      <c r="D50" s="2" t="s">
        <v>98</v>
      </c>
      <c r="E50" s="9">
        <v>6.1050000000000007E-5</v>
      </c>
      <c r="F50" s="9">
        <v>0.9829</v>
      </c>
      <c r="G50" s="9">
        <v>-47.059460000000001</v>
      </c>
      <c r="H50" s="9">
        <v>4.885E-4</v>
      </c>
      <c r="I50" s="22" t="s">
        <v>71</v>
      </c>
      <c r="J50" s="23"/>
    </row>
    <row r="51" spans="1:10">
      <c r="A51" s="3" t="s">
        <v>10</v>
      </c>
      <c r="B51" s="3" t="s">
        <v>17</v>
      </c>
      <c r="C51" s="3" t="s">
        <v>11</v>
      </c>
      <c r="D51" s="2" t="s">
        <v>99</v>
      </c>
      <c r="E51" s="9">
        <v>6.1050000000000007E-5</v>
      </c>
      <c r="F51" s="9">
        <v>0.9829</v>
      </c>
      <c r="G51" s="9">
        <v>-47.059460000000001</v>
      </c>
      <c r="H51" s="9">
        <v>4.885E-4</v>
      </c>
      <c r="I51" s="22" t="s">
        <v>71</v>
      </c>
      <c r="J51" s="23"/>
    </row>
    <row r="52" spans="1:10">
      <c r="A52" s="3" t="s">
        <v>10</v>
      </c>
      <c r="B52" s="3" t="s">
        <v>17</v>
      </c>
      <c r="C52" s="3" t="s">
        <v>11</v>
      </c>
      <c r="D52" s="2" t="s">
        <v>100</v>
      </c>
      <c r="E52" s="9">
        <v>3.1650000000000002E-6</v>
      </c>
      <c r="F52" s="9">
        <v>0.99609999999999999</v>
      </c>
      <c r="G52" s="9">
        <v>-47.058880000000002</v>
      </c>
      <c r="H52" s="9">
        <v>2.5320000000000002E-5</v>
      </c>
      <c r="I52" s="22" t="s">
        <v>71</v>
      </c>
      <c r="J52" s="23"/>
    </row>
    <row r="53" spans="1:10">
      <c r="A53" s="3" t="s">
        <v>10</v>
      </c>
      <c r="B53" s="3" t="s">
        <v>17</v>
      </c>
      <c r="C53" s="3" t="s">
        <v>11</v>
      </c>
      <c r="D53" s="2" t="s">
        <v>101</v>
      </c>
      <c r="E53" s="9">
        <v>3.1650000000000002E-6</v>
      </c>
      <c r="F53" s="9">
        <v>0.99609999999999999</v>
      </c>
      <c r="G53" s="9">
        <v>-47.058880000000002</v>
      </c>
      <c r="H53" s="9">
        <v>2.5320000000000002E-5</v>
      </c>
      <c r="I53" s="22" t="s">
        <v>71</v>
      </c>
      <c r="J53" s="23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11" zoomScale="150" zoomScaleNormal="150" zoomScalePageLayoutView="150" workbookViewId="0">
      <selection activeCell="G28" sqref="G28"/>
    </sheetView>
  </sheetViews>
  <sheetFormatPr baseColWidth="10" defaultColWidth="10.83203125" defaultRowHeight="14" x14ac:dyDescent="0"/>
  <cols>
    <col min="1" max="1" width="20" style="2" customWidth="1"/>
    <col min="2" max="2" width="8.5" style="2" customWidth="1"/>
    <col min="3" max="3" width="23" style="2" customWidth="1"/>
    <col min="4" max="4" width="56.5" style="2" customWidth="1"/>
    <col min="5" max="5" width="13" style="2" customWidth="1"/>
    <col min="6" max="6" width="19.33203125" style="2" customWidth="1"/>
    <col min="7" max="7" width="15.83203125" style="9" customWidth="1"/>
    <col min="8" max="8" width="17.83203125" style="9" customWidth="1"/>
    <col min="9" max="13" width="10.83203125" style="9"/>
    <col min="14" max="16384" width="10.83203125" style="2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8" t="s">
        <v>132</v>
      </c>
      <c r="H1" s="8" t="s">
        <v>133</v>
      </c>
      <c r="I1" s="8" t="s">
        <v>38</v>
      </c>
      <c r="J1" s="8" t="s">
        <v>6</v>
      </c>
      <c r="K1" s="8" t="s">
        <v>7</v>
      </c>
      <c r="L1" s="8" t="s">
        <v>8</v>
      </c>
      <c r="M1" s="8" t="s">
        <v>9</v>
      </c>
    </row>
    <row r="2" spans="1:13">
      <c r="A2" s="4"/>
      <c r="B2" s="4"/>
      <c r="C2" s="4"/>
      <c r="D2" s="4"/>
      <c r="E2" s="4"/>
      <c r="F2" s="4"/>
      <c r="G2" s="12"/>
      <c r="H2" s="12"/>
      <c r="I2" s="12"/>
      <c r="J2" s="12"/>
      <c r="K2" s="12"/>
      <c r="L2" s="12"/>
      <c r="M2" s="12"/>
    </row>
    <row r="3" spans="1:13">
      <c r="A3" s="3" t="s">
        <v>198</v>
      </c>
    </row>
    <row r="4" spans="1:13">
      <c r="A4" s="4" t="s">
        <v>10</v>
      </c>
      <c r="B4" s="4" t="s">
        <v>17</v>
      </c>
      <c r="C4" s="4" t="s">
        <v>11</v>
      </c>
      <c r="D4" s="7" t="s">
        <v>22</v>
      </c>
      <c r="E4" s="7">
        <v>2</v>
      </c>
      <c r="F4" s="4">
        <v>10</v>
      </c>
      <c r="G4" s="11">
        <v>0.90280000000000005</v>
      </c>
      <c r="H4" s="11">
        <v>0.87039999999999995</v>
      </c>
      <c r="I4" s="11">
        <v>9.1810000000000004E-4</v>
      </c>
      <c r="J4" s="11">
        <v>64.042770000000004</v>
      </c>
      <c r="K4" s="11">
        <v>27.87</v>
      </c>
      <c r="L4" s="11">
        <v>-29.021380000000001</v>
      </c>
      <c r="M4" s="11">
        <f>J4-64.04277</f>
        <v>0</v>
      </c>
    </row>
    <row r="5" spans="1:13" s="6" customFormat="1">
      <c r="A5" s="3" t="s">
        <v>10</v>
      </c>
      <c r="B5" s="3" t="s">
        <v>17</v>
      </c>
      <c r="C5" s="3" t="s">
        <v>11</v>
      </c>
      <c r="D5" s="6" t="s">
        <v>23</v>
      </c>
      <c r="E5" s="6">
        <v>1</v>
      </c>
      <c r="F5" s="6">
        <v>10</v>
      </c>
      <c r="G5" s="13">
        <v>0.73680000000000001</v>
      </c>
      <c r="H5" s="13">
        <v>0.69920000000000004</v>
      </c>
      <c r="I5" s="13">
        <v>3.0560000000000001E-3</v>
      </c>
      <c r="J5" s="13">
        <v>71.008650000000003</v>
      </c>
      <c r="K5" s="13">
        <v>19.600000000000001</v>
      </c>
      <c r="L5" s="13">
        <v>-33.504330000000003</v>
      </c>
      <c r="M5" s="13">
        <f>J5-64.04277</f>
        <v>6.9658799999999985</v>
      </c>
    </row>
    <row r="6" spans="1:13" s="6" customFormat="1">
      <c r="A6" s="3"/>
      <c r="B6" s="3"/>
      <c r="C6" s="3"/>
      <c r="G6" s="13"/>
      <c r="H6" s="13"/>
      <c r="I6" s="13"/>
      <c r="J6" s="13"/>
      <c r="K6" s="13"/>
      <c r="L6" s="13"/>
      <c r="M6" s="13"/>
    </row>
    <row r="7" spans="1:13" s="6" customFormat="1">
      <c r="A7" s="3" t="s">
        <v>199</v>
      </c>
      <c r="B7" s="3"/>
      <c r="C7" s="3"/>
      <c r="G7" s="13"/>
      <c r="H7" s="13"/>
      <c r="I7" s="13"/>
      <c r="J7" s="13"/>
      <c r="K7" s="13"/>
      <c r="L7" s="13"/>
      <c r="M7" s="13"/>
    </row>
    <row r="8" spans="1:13" s="6" customFormat="1">
      <c r="A8" s="4" t="s">
        <v>10</v>
      </c>
      <c r="B8" s="4" t="s">
        <v>17</v>
      </c>
      <c r="C8" s="4" t="s">
        <v>11</v>
      </c>
      <c r="D8" s="4" t="s">
        <v>24</v>
      </c>
      <c r="E8" s="4">
        <v>3</v>
      </c>
      <c r="F8" s="4">
        <v>0</v>
      </c>
      <c r="G8" s="14">
        <v>0.91949999999999998</v>
      </c>
      <c r="H8" s="14">
        <v>0.87929999999999997</v>
      </c>
      <c r="I8" s="14">
        <v>1.1039999999999999E-3</v>
      </c>
      <c r="J8" s="14">
        <v>69.895629999999997</v>
      </c>
      <c r="K8" s="14">
        <v>22.86</v>
      </c>
      <c r="L8" s="14">
        <v>-30.94781</v>
      </c>
      <c r="M8" s="14">
        <f>J8-69.89563</f>
        <v>0</v>
      </c>
    </row>
    <row r="9" spans="1:13" s="6" customFormat="1">
      <c r="A9" s="3" t="s">
        <v>10</v>
      </c>
      <c r="B9" s="3" t="s">
        <v>17</v>
      </c>
      <c r="C9" s="3" t="s">
        <v>11</v>
      </c>
      <c r="D9" s="3" t="s">
        <v>25</v>
      </c>
      <c r="E9" s="3">
        <v>2</v>
      </c>
      <c r="F9" s="3">
        <v>0</v>
      </c>
      <c r="G9" s="13">
        <v>0.89570000000000005</v>
      </c>
      <c r="H9" s="13">
        <v>0.86580000000000001</v>
      </c>
      <c r="I9" s="13">
        <v>3.6699999999999998E-4</v>
      </c>
      <c r="J9" s="13">
        <v>70.495689999999996</v>
      </c>
      <c r="K9" s="13">
        <v>30.04</v>
      </c>
      <c r="L9" s="13">
        <v>-32.247839999999997</v>
      </c>
      <c r="M9" s="13">
        <f t="shared" ref="M9:M10" si="0">J9-69.89563</f>
        <v>0.60005999999999915</v>
      </c>
    </row>
    <row r="10" spans="1:13" s="6" customFormat="1">
      <c r="A10" s="3" t="s">
        <v>10</v>
      </c>
      <c r="B10" s="3" t="s">
        <v>215</v>
      </c>
      <c r="C10" s="3" t="s">
        <v>11</v>
      </c>
      <c r="D10" s="3" t="s">
        <v>26</v>
      </c>
      <c r="E10" s="3">
        <v>1</v>
      </c>
      <c r="F10" s="6">
        <v>0</v>
      </c>
      <c r="G10" s="13">
        <v>0.7077</v>
      </c>
      <c r="H10" s="13">
        <v>0.67110000000000003</v>
      </c>
      <c r="I10" s="13">
        <v>2.2850000000000001E-3</v>
      </c>
      <c r="J10" s="13">
        <v>78.798079999999999</v>
      </c>
      <c r="K10" s="13">
        <v>19.36</v>
      </c>
      <c r="L10" s="13">
        <v>-37.399039999999999</v>
      </c>
      <c r="M10" s="13">
        <f t="shared" si="0"/>
        <v>8.9024500000000018</v>
      </c>
    </row>
    <row r="11" spans="1:13" s="6" customFormat="1">
      <c r="A11" s="3"/>
      <c r="B11" s="3"/>
      <c r="C11" s="3"/>
      <c r="D11" s="3"/>
      <c r="E11" s="3"/>
      <c r="G11" s="13"/>
      <c r="H11" s="13"/>
      <c r="I11" s="13"/>
      <c r="J11" s="13"/>
      <c r="K11" s="13"/>
      <c r="L11" s="13"/>
      <c r="M11" s="13"/>
    </row>
    <row r="12" spans="1:13" s="6" customFormat="1">
      <c r="A12" s="3" t="s">
        <v>200</v>
      </c>
      <c r="B12" s="3"/>
      <c r="C12" s="3"/>
      <c r="D12" s="3"/>
      <c r="E12" s="3"/>
      <c r="G12" s="13"/>
      <c r="H12" s="13"/>
      <c r="I12" s="13"/>
      <c r="J12" s="13"/>
      <c r="K12" s="13"/>
      <c r="L12" s="13"/>
      <c r="M12" s="13"/>
    </row>
    <row r="13" spans="1:13" s="6" customFormat="1">
      <c r="A13" s="3" t="s">
        <v>10</v>
      </c>
      <c r="B13" s="3" t="s">
        <v>215</v>
      </c>
      <c r="C13" s="3" t="s">
        <v>11</v>
      </c>
      <c r="D13" s="3" t="s">
        <v>12</v>
      </c>
      <c r="E13" s="3">
        <v>5</v>
      </c>
      <c r="F13" s="3">
        <v>0</v>
      </c>
      <c r="G13" s="13">
        <v>0.93920000000000003</v>
      </c>
      <c r="H13" s="13">
        <v>0.86329999999999996</v>
      </c>
      <c r="I13" s="13">
        <v>1.5180000000000001E-2</v>
      </c>
      <c r="J13" s="13">
        <v>71.087990000000005</v>
      </c>
      <c r="K13" s="13">
        <v>12.37</v>
      </c>
      <c r="L13" s="13">
        <v>-29.543990000000001</v>
      </c>
      <c r="M13" s="10">
        <f>J13-66.92338</f>
        <v>4.1646100000000104</v>
      </c>
    </row>
    <row r="14" spans="1:13" s="6" customFormat="1">
      <c r="A14" s="3" t="s">
        <v>10</v>
      </c>
      <c r="B14" s="3" t="s">
        <v>215</v>
      </c>
      <c r="C14" s="3" t="s">
        <v>11</v>
      </c>
      <c r="D14" s="3" t="s">
        <v>13</v>
      </c>
      <c r="E14" s="3">
        <v>4</v>
      </c>
      <c r="F14" s="3">
        <v>0</v>
      </c>
      <c r="G14" s="13">
        <v>0.93899999999999995</v>
      </c>
      <c r="H14" s="13">
        <v>0.89019999999999999</v>
      </c>
      <c r="I14" s="13">
        <v>3.0790000000000001E-3</v>
      </c>
      <c r="J14" s="13">
        <v>69.130709999999993</v>
      </c>
      <c r="K14" s="13">
        <v>19.239999999999998</v>
      </c>
      <c r="L14" s="13">
        <v>-29.565359999999998</v>
      </c>
      <c r="M14" s="10">
        <f>J14-66.92338</f>
        <v>2.2073299999999989</v>
      </c>
    </row>
    <row r="15" spans="1:13" s="6" customFormat="1">
      <c r="A15" s="3" t="s">
        <v>10</v>
      </c>
      <c r="B15" s="3" t="s">
        <v>215</v>
      </c>
      <c r="C15" s="3" t="s">
        <v>11</v>
      </c>
      <c r="D15" s="3" t="s">
        <v>14</v>
      </c>
      <c r="E15" s="3">
        <v>3</v>
      </c>
      <c r="F15" s="3">
        <v>0</v>
      </c>
      <c r="G15" s="13">
        <v>0.92989999999999995</v>
      </c>
      <c r="H15" s="13">
        <v>0.89490000000000003</v>
      </c>
      <c r="I15" s="13">
        <v>7.3260000000000003E-4</v>
      </c>
      <c r="J15" s="13">
        <v>68.514089999999996</v>
      </c>
      <c r="K15" s="13">
        <v>26.54</v>
      </c>
      <c r="L15" s="13">
        <v>-30.25704</v>
      </c>
      <c r="M15" s="10">
        <f>J15-66.92338</f>
        <v>1.5907100000000014</v>
      </c>
    </row>
    <row r="16" spans="1:13" s="6" customFormat="1">
      <c r="A16" s="4" t="s">
        <v>10</v>
      </c>
      <c r="B16" s="4" t="s">
        <v>17</v>
      </c>
      <c r="C16" s="4" t="s">
        <v>11</v>
      </c>
      <c r="D16" s="4" t="s">
        <v>15</v>
      </c>
      <c r="E16" s="4">
        <v>2</v>
      </c>
      <c r="F16" s="4">
        <v>0</v>
      </c>
      <c r="G16" s="14">
        <v>0.92700000000000005</v>
      </c>
      <c r="H16" s="14">
        <v>0.90610000000000002</v>
      </c>
      <c r="I16" s="14">
        <v>1.0509999999999999E-4</v>
      </c>
      <c r="J16" s="14">
        <v>66.923379999999995</v>
      </c>
      <c r="K16" s="14">
        <v>44.44</v>
      </c>
      <c r="L16" s="14">
        <v>-30.461690000000001</v>
      </c>
      <c r="M16" s="12">
        <f>J16-66.92338</f>
        <v>0</v>
      </c>
    </row>
    <row r="17" spans="1:13" s="6" customFormat="1">
      <c r="A17" s="3" t="s">
        <v>10</v>
      </c>
      <c r="B17" s="3" t="s">
        <v>215</v>
      </c>
      <c r="C17" s="3" t="s">
        <v>11</v>
      </c>
      <c r="D17" s="3" t="s">
        <v>16</v>
      </c>
      <c r="E17" s="3">
        <v>1</v>
      </c>
      <c r="F17" s="3">
        <v>0</v>
      </c>
      <c r="G17" s="13">
        <v>0.875</v>
      </c>
      <c r="H17" s="13">
        <v>0.85940000000000005</v>
      </c>
      <c r="I17" s="13">
        <v>7.0279999999999998E-5</v>
      </c>
      <c r="J17" s="13">
        <v>70.298289999999994</v>
      </c>
      <c r="K17" s="13">
        <v>56.02</v>
      </c>
      <c r="L17" s="13">
        <v>-33.149149999999999</v>
      </c>
      <c r="M17" s="10">
        <f>J17-66.92338</f>
        <v>3.3749099999999999</v>
      </c>
    </row>
    <row r="18" spans="1:13" s="6" customFormat="1">
      <c r="A18" s="3"/>
      <c r="B18" s="3"/>
      <c r="C18" s="3"/>
      <c r="D18" s="3"/>
      <c r="E18" s="3"/>
      <c r="F18" s="3"/>
      <c r="G18" s="13"/>
      <c r="H18" s="13"/>
      <c r="I18" s="13"/>
      <c r="J18" s="13"/>
      <c r="K18" s="13"/>
      <c r="L18" s="13"/>
      <c r="M18" s="10"/>
    </row>
    <row r="19" spans="1:13" s="6" customFormat="1">
      <c r="A19" s="3" t="s">
        <v>201</v>
      </c>
      <c r="B19" s="3"/>
      <c r="C19" s="3"/>
      <c r="D19" s="3"/>
      <c r="E19" s="3"/>
      <c r="F19" s="3"/>
      <c r="G19" s="13"/>
      <c r="H19" s="13"/>
      <c r="I19" s="13"/>
      <c r="J19" s="13"/>
      <c r="K19" s="13"/>
      <c r="L19" s="13"/>
      <c r="M19" s="10"/>
    </row>
    <row r="20" spans="1:13" s="6" customFormat="1">
      <c r="A20" s="4" t="s">
        <v>10</v>
      </c>
      <c r="B20" s="4" t="s">
        <v>17</v>
      </c>
      <c r="C20" s="4" t="s">
        <v>11</v>
      </c>
      <c r="D20" s="4" t="s">
        <v>18</v>
      </c>
      <c r="E20" s="4">
        <v>2</v>
      </c>
      <c r="F20" s="4">
        <v>10</v>
      </c>
      <c r="G20" s="14">
        <v>0.92659999999999998</v>
      </c>
      <c r="H20" s="14">
        <v>0.90210000000000001</v>
      </c>
      <c r="I20" s="14">
        <v>3.9580000000000003E-4</v>
      </c>
      <c r="J20" s="14">
        <v>61.518790000000003</v>
      </c>
      <c r="K20" s="14">
        <v>37.86</v>
      </c>
      <c r="L20" s="14">
        <v>-27.759399999999999</v>
      </c>
      <c r="M20" s="12">
        <f>J20-61.51879</f>
        <v>0</v>
      </c>
    </row>
    <row r="21" spans="1:13" s="6" customFormat="1">
      <c r="A21" s="3" t="s">
        <v>10</v>
      </c>
      <c r="B21" s="3" t="s">
        <v>17</v>
      </c>
      <c r="C21" s="3" t="s">
        <v>11</v>
      </c>
      <c r="D21" s="3" t="s">
        <v>19</v>
      </c>
      <c r="E21" s="3">
        <v>3</v>
      </c>
      <c r="F21" s="3">
        <v>10</v>
      </c>
      <c r="G21" s="13">
        <v>0.93140000000000001</v>
      </c>
      <c r="H21" s="13">
        <v>0.89029999999999998</v>
      </c>
      <c r="I21" s="13">
        <v>2.4459999999999998E-3</v>
      </c>
      <c r="J21" s="13">
        <v>62.903190000000002</v>
      </c>
      <c r="K21" s="13">
        <v>22.64</v>
      </c>
      <c r="L21" s="13">
        <v>-27.451589999999999</v>
      </c>
      <c r="M21" s="10">
        <f t="shared" ref="M21:M23" si="1">J21-61.51879</f>
        <v>1.3843999999999994</v>
      </c>
    </row>
    <row r="22" spans="1:13" s="6" customFormat="1">
      <c r="A22" s="3" t="s">
        <v>10</v>
      </c>
      <c r="B22" s="3" t="s">
        <v>17</v>
      </c>
      <c r="C22" s="3" t="s">
        <v>11</v>
      </c>
      <c r="D22" s="3" t="s">
        <v>20</v>
      </c>
      <c r="E22" s="3">
        <v>4</v>
      </c>
      <c r="F22" s="3">
        <v>10</v>
      </c>
      <c r="G22" s="13">
        <v>0.93659999999999999</v>
      </c>
      <c r="H22" s="13">
        <v>0.87319999999999998</v>
      </c>
      <c r="I22" s="13">
        <v>1.155E-2</v>
      </c>
      <c r="J22" s="13">
        <v>64.197829999999996</v>
      </c>
      <c r="K22" s="13">
        <v>14.77</v>
      </c>
      <c r="L22" s="13">
        <v>-27.09891</v>
      </c>
      <c r="M22" s="10">
        <f t="shared" si="1"/>
        <v>2.6790399999999934</v>
      </c>
    </row>
    <row r="23" spans="1:13" s="6" customFormat="1">
      <c r="A23" s="3" t="s">
        <v>10</v>
      </c>
      <c r="B23" s="3" t="s">
        <v>17</v>
      </c>
      <c r="C23" s="3" t="s">
        <v>11</v>
      </c>
      <c r="D23" s="3" t="s">
        <v>21</v>
      </c>
      <c r="E23" s="4">
        <v>1</v>
      </c>
      <c r="F23" s="3">
        <v>10</v>
      </c>
      <c r="G23" s="13">
        <v>0.87649999999999995</v>
      </c>
      <c r="H23" s="13">
        <v>0.85880000000000001</v>
      </c>
      <c r="I23" s="13">
        <v>2.029E-4</v>
      </c>
      <c r="J23" s="13">
        <v>64.201520000000002</v>
      </c>
      <c r="K23" s="13">
        <v>49.66</v>
      </c>
      <c r="L23" s="13">
        <v>-30.100760000000001</v>
      </c>
      <c r="M23" s="10">
        <f t="shared" si="1"/>
        <v>2.6827299999999994</v>
      </c>
    </row>
    <row r="24" spans="1:13" s="6" customFormat="1">
      <c r="A24" s="3"/>
      <c r="B24" s="3"/>
      <c r="C24" s="3"/>
      <c r="D24" s="3"/>
      <c r="E24" s="4"/>
      <c r="F24" s="3"/>
      <c r="G24" s="13"/>
      <c r="H24" s="13"/>
      <c r="I24" s="13"/>
      <c r="J24" s="13"/>
      <c r="K24" s="13"/>
      <c r="L24" s="13"/>
      <c r="M24" s="10"/>
    </row>
    <row r="25" spans="1:13" s="6" customFormat="1">
      <c r="A25" s="6" t="s">
        <v>202</v>
      </c>
      <c r="D25" s="3"/>
      <c r="E25" s="3"/>
      <c r="G25" s="13"/>
      <c r="H25" s="13"/>
      <c r="I25" s="13"/>
      <c r="J25" s="13"/>
      <c r="K25" s="13"/>
      <c r="L25" s="13"/>
      <c r="M25" s="13"/>
    </row>
    <row r="26" spans="1:13" s="6" customFormat="1">
      <c r="A26" s="4" t="s">
        <v>10</v>
      </c>
      <c r="B26" s="4" t="s">
        <v>17</v>
      </c>
      <c r="C26" s="4" t="s">
        <v>11</v>
      </c>
      <c r="D26" s="7" t="s">
        <v>27</v>
      </c>
      <c r="E26" s="4">
        <v>3</v>
      </c>
      <c r="F26" s="4">
        <v>10</v>
      </c>
      <c r="G26" s="14">
        <v>0.92669999999999997</v>
      </c>
      <c r="H26" s="14">
        <v>0.88270000000000004</v>
      </c>
      <c r="I26" s="14">
        <v>2.8869999999999998E-3</v>
      </c>
      <c r="J26" s="14">
        <v>63.506909999999998</v>
      </c>
      <c r="K26" s="14">
        <v>21.06</v>
      </c>
      <c r="L26" s="14">
        <v>-27.75346</v>
      </c>
      <c r="M26" s="14">
        <f>J26-63.50691</f>
        <v>0</v>
      </c>
    </row>
    <row r="27" spans="1:13" s="6" customFormat="1">
      <c r="A27" s="3" t="s">
        <v>10</v>
      </c>
      <c r="B27" s="3" t="s">
        <v>17</v>
      </c>
      <c r="C27" s="3" t="s">
        <v>11</v>
      </c>
      <c r="D27" s="6" t="s">
        <v>28</v>
      </c>
      <c r="E27" s="3">
        <v>2</v>
      </c>
      <c r="F27" s="3">
        <v>10</v>
      </c>
      <c r="G27" s="13">
        <v>0.9204</v>
      </c>
      <c r="H27" s="13">
        <v>0.89759999999999995</v>
      </c>
      <c r="I27" s="13">
        <v>1.4249999999999999E-4</v>
      </c>
      <c r="J27" s="13">
        <v>67.792050000000003</v>
      </c>
      <c r="K27" s="13">
        <v>40.46</v>
      </c>
      <c r="L27" s="13">
        <v>-30.89603</v>
      </c>
      <c r="M27" s="13">
        <f t="shared" ref="M27:M28" si="2">J27-63.50691</f>
        <v>4.2851400000000055</v>
      </c>
    </row>
    <row r="28" spans="1:13" s="6" customFormat="1">
      <c r="A28" s="3" t="s">
        <v>10</v>
      </c>
      <c r="B28" s="3" t="s">
        <v>17</v>
      </c>
      <c r="C28" s="3" t="s">
        <v>11</v>
      </c>
      <c r="D28" s="6" t="s">
        <v>29</v>
      </c>
      <c r="E28" s="3">
        <v>1</v>
      </c>
      <c r="F28" s="6">
        <v>10</v>
      </c>
      <c r="G28" s="13">
        <v>0.87</v>
      </c>
      <c r="H28" s="13">
        <v>0.85370000000000001</v>
      </c>
      <c r="I28" s="13">
        <v>8.263E-5</v>
      </c>
      <c r="J28" s="13">
        <v>70.697389999999999</v>
      </c>
      <c r="K28" s="13">
        <v>53.52</v>
      </c>
      <c r="L28" s="13">
        <v>-33.348689999999998</v>
      </c>
      <c r="M28" s="13">
        <f t="shared" si="2"/>
        <v>7.1904800000000009</v>
      </c>
    </row>
    <row r="29" spans="1:13" s="6" customFormat="1">
      <c r="A29" s="3"/>
      <c r="B29" s="3"/>
      <c r="C29" s="3"/>
      <c r="E29" s="3"/>
      <c r="G29" s="13"/>
      <c r="H29" s="13"/>
      <c r="I29" s="13"/>
      <c r="J29" s="13"/>
      <c r="K29" s="13"/>
      <c r="L29" s="13"/>
      <c r="M29" s="13"/>
    </row>
    <row r="30" spans="1:13" s="6" customFormat="1">
      <c r="A30" s="6" t="s">
        <v>203</v>
      </c>
      <c r="B30" s="3"/>
      <c r="C30" s="3"/>
      <c r="E30" s="3"/>
      <c r="G30" s="13"/>
      <c r="H30" s="13"/>
      <c r="I30" s="13"/>
      <c r="J30" s="13"/>
      <c r="K30" s="13"/>
      <c r="L30" s="13"/>
      <c r="M30" s="13"/>
    </row>
    <row r="31" spans="1:13" s="6" customFormat="1">
      <c r="A31" s="3" t="s">
        <v>10</v>
      </c>
      <c r="B31" s="2" t="s">
        <v>17</v>
      </c>
      <c r="C31" s="3" t="s">
        <v>11</v>
      </c>
      <c r="D31" s="6" t="s">
        <v>30</v>
      </c>
      <c r="E31" s="3">
        <v>4</v>
      </c>
      <c r="F31" s="3">
        <v>0</v>
      </c>
      <c r="G31" s="13">
        <v>0.93379999999999996</v>
      </c>
      <c r="H31" s="13">
        <v>0.88080000000000003</v>
      </c>
      <c r="I31" s="13">
        <v>3.7650000000000001E-3</v>
      </c>
      <c r="J31" s="13">
        <v>69.951520000000002</v>
      </c>
      <c r="K31" s="13">
        <v>17.62</v>
      </c>
      <c r="L31" s="13">
        <v>-29.975760000000001</v>
      </c>
      <c r="M31" s="13">
        <f>J31-67.79205</f>
        <v>2.1594699999999989</v>
      </c>
    </row>
    <row r="32" spans="1:13" s="6" customFormat="1">
      <c r="A32" s="3" t="s">
        <v>10</v>
      </c>
      <c r="B32" s="2" t="s">
        <v>17</v>
      </c>
      <c r="C32" s="3" t="s">
        <v>11</v>
      </c>
      <c r="D32" s="6" t="s">
        <v>31</v>
      </c>
      <c r="E32" s="3">
        <v>3</v>
      </c>
      <c r="F32" s="3">
        <v>0</v>
      </c>
      <c r="G32" s="13">
        <v>0.9244</v>
      </c>
      <c r="H32" s="13">
        <v>0.88670000000000004</v>
      </c>
      <c r="I32" s="13">
        <v>9.165E-4</v>
      </c>
      <c r="J32" s="13">
        <v>69.267979999999994</v>
      </c>
      <c r="K32" s="13">
        <v>24.47</v>
      </c>
      <c r="L32" s="13">
        <v>-30.633990000000001</v>
      </c>
      <c r="M32" s="13">
        <f>J32-67.79205</f>
        <v>1.4759299999999911</v>
      </c>
    </row>
    <row r="33" spans="1:13" s="6" customFormat="1">
      <c r="A33" s="4" t="s">
        <v>10</v>
      </c>
      <c r="B33" s="4" t="s">
        <v>17</v>
      </c>
      <c r="C33" s="4" t="s">
        <v>11</v>
      </c>
      <c r="D33" s="7" t="s">
        <v>32</v>
      </c>
      <c r="E33" s="4">
        <v>2</v>
      </c>
      <c r="F33" s="4">
        <v>0</v>
      </c>
      <c r="G33" s="14">
        <v>0.9204</v>
      </c>
      <c r="H33" s="14">
        <v>0.89759999999999995</v>
      </c>
      <c r="I33" s="14">
        <v>1.4249999999999999E-4</v>
      </c>
      <c r="J33" s="14">
        <v>67.792050000000003</v>
      </c>
      <c r="K33" s="14">
        <v>40.46</v>
      </c>
      <c r="L33" s="14">
        <v>-30.89603</v>
      </c>
      <c r="M33" s="14">
        <f>J33-67.79205</f>
        <v>0</v>
      </c>
    </row>
    <row r="34" spans="1:13" s="6" customFormat="1">
      <c r="A34" s="3" t="s">
        <v>10</v>
      </c>
      <c r="B34" s="2" t="s">
        <v>17</v>
      </c>
      <c r="C34" s="3" t="s">
        <v>11</v>
      </c>
      <c r="D34" s="6" t="s">
        <v>29</v>
      </c>
      <c r="E34" s="6">
        <v>1</v>
      </c>
      <c r="F34" s="6">
        <v>0</v>
      </c>
      <c r="G34" s="13">
        <v>0.87</v>
      </c>
      <c r="H34" s="13">
        <v>0.85370000000000001</v>
      </c>
      <c r="I34" s="13">
        <v>8.263E-5</v>
      </c>
      <c r="J34" s="13">
        <v>70.697389999999999</v>
      </c>
      <c r="K34" s="13">
        <v>53.52</v>
      </c>
      <c r="L34" s="13">
        <v>-33.348689999999998</v>
      </c>
      <c r="M34" s="13">
        <f>J34-67.79205</f>
        <v>2.9053399999999954</v>
      </c>
    </row>
    <row r="35" spans="1:13" s="6" customFormat="1">
      <c r="G35" s="13"/>
      <c r="H35" s="13"/>
      <c r="I35" s="13"/>
      <c r="J35" s="13"/>
      <c r="K35" s="13"/>
      <c r="L35" s="13"/>
      <c r="M35" s="13"/>
    </row>
    <row r="36" spans="1:13">
      <c r="A36" s="3" t="s">
        <v>213</v>
      </c>
    </row>
    <row r="37" spans="1:13">
      <c r="A37" s="3" t="s">
        <v>10</v>
      </c>
      <c r="B37" s="3" t="s">
        <v>17</v>
      </c>
      <c r="C37" s="3" t="s">
        <v>11</v>
      </c>
      <c r="D37" s="2" t="s">
        <v>204</v>
      </c>
      <c r="E37" s="2">
        <v>5</v>
      </c>
      <c r="F37" s="2">
        <v>10</v>
      </c>
      <c r="G37" s="37">
        <v>0.93679999999999997</v>
      </c>
      <c r="H37" s="37">
        <v>0.83140000000000003</v>
      </c>
      <c r="I37" s="39">
        <v>5.0939999999999999E-2</v>
      </c>
      <c r="J37" s="39">
        <v>66.172049999999999</v>
      </c>
      <c r="K37" s="37">
        <v>8.891</v>
      </c>
      <c r="L37" s="39">
        <v>-27.086030000000001</v>
      </c>
      <c r="M37" s="9">
        <f>J37-62.84739</f>
        <v>3.3246600000000015</v>
      </c>
    </row>
    <row r="38" spans="1:13">
      <c r="A38" s="3" t="s">
        <v>10</v>
      </c>
      <c r="B38" s="3" t="s">
        <v>17</v>
      </c>
      <c r="C38" s="3" t="s">
        <v>11</v>
      </c>
      <c r="D38" s="2" t="s">
        <v>205</v>
      </c>
      <c r="E38" s="2">
        <v>4</v>
      </c>
      <c r="F38" s="2">
        <v>10</v>
      </c>
      <c r="G38" s="37">
        <v>0.93679999999999997</v>
      </c>
      <c r="H38" s="37">
        <v>0.87360000000000004</v>
      </c>
      <c r="I38" s="39">
        <v>1.149E-2</v>
      </c>
      <c r="J38" s="39">
        <v>64.172309999999996</v>
      </c>
      <c r="K38" s="37">
        <v>14.82</v>
      </c>
      <c r="L38" s="39">
        <v>-27.08616</v>
      </c>
      <c r="M38" s="9">
        <f t="shared" ref="M38:M41" si="3">J38-62.84739</f>
        <v>1.3249199999999988</v>
      </c>
    </row>
    <row r="39" spans="1:13">
      <c r="A39" s="4" t="s">
        <v>10</v>
      </c>
      <c r="B39" s="4" t="s">
        <v>17</v>
      </c>
      <c r="C39" s="4" t="s">
        <v>11</v>
      </c>
      <c r="D39" s="5" t="s">
        <v>206</v>
      </c>
      <c r="E39" s="5">
        <v>3</v>
      </c>
      <c r="F39" s="5">
        <v>10</v>
      </c>
      <c r="G39" s="41">
        <v>0.93189999999999995</v>
      </c>
      <c r="H39" s="42">
        <v>0.89100000000000001</v>
      </c>
      <c r="I39" s="42">
        <v>2.4090000000000001E-3</v>
      </c>
      <c r="J39" s="42">
        <v>62.847389999999997</v>
      </c>
      <c r="K39" s="41">
        <v>22.79</v>
      </c>
      <c r="L39" s="42">
        <v>-27.4237</v>
      </c>
      <c r="M39" s="11">
        <f t="shared" si="3"/>
        <v>0</v>
      </c>
    </row>
    <row r="40" spans="1:13">
      <c r="A40" s="3" t="s">
        <v>10</v>
      </c>
      <c r="B40" s="3" t="s">
        <v>17</v>
      </c>
      <c r="C40" s="3" t="s">
        <v>11</v>
      </c>
      <c r="D40" s="2" t="s">
        <v>207</v>
      </c>
      <c r="E40" s="2">
        <v>2</v>
      </c>
      <c r="F40" s="2">
        <v>10</v>
      </c>
      <c r="G40" s="37">
        <v>0.9274</v>
      </c>
      <c r="H40" s="37">
        <v>0.90659999999999996</v>
      </c>
      <c r="I40" s="39">
        <v>1.033E-4</v>
      </c>
      <c r="J40" s="39">
        <v>66.872960000000006</v>
      </c>
      <c r="K40" s="37">
        <v>44.69</v>
      </c>
      <c r="L40" s="39">
        <v>-30.43648</v>
      </c>
      <c r="M40" s="9">
        <f t="shared" si="3"/>
        <v>4.025570000000009</v>
      </c>
    </row>
    <row r="41" spans="1:13">
      <c r="A41" s="3" t="s">
        <v>10</v>
      </c>
      <c r="B41" s="3" t="s">
        <v>17</v>
      </c>
      <c r="C41" s="3" t="s">
        <v>11</v>
      </c>
      <c r="D41" s="2" t="s">
        <v>21</v>
      </c>
      <c r="E41" s="2">
        <v>1</v>
      </c>
      <c r="F41" s="2">
        <v>10</v>
      </c>
      <c r="G41" s="39">
        <v>0.875</v>
      </c>
      <c r="H41" s="37">
        <v>0.85940000000000005</v>
      </c>
      <c r="I41" s="40">
        <v>7.0279999999999998E-5</v>
      </c>
      <c r="J41" s="39">
        <v>70.298289999999994</v>
      </c>
      <c r="K41" s="37">
        <v>56.02</v>
      </c>
      <c r="L41" s="39">
        <v>-33.149149999999999</v>
      </c>
      <c r="M41" s="9">
        <f t="shared" si="3"/>
        <v>7.4508999999999972</v>
      </c>
    </row>
    <row r="42" spans="1:13">
      <c r="A42" s="3"/>
      <c r="B42" s="3"/>
      <c r="C42" s="3"/>
      <c r="G42" s="37"/>
      <c r="H42" s="37"/>
      <c r="I42" s="38"/>
      <c r="J42" s="37"/>
      <c r="K42" s="37"/>
      <c r="L42" s="37"/>
    </row>
    <row r="43" spans="1:13">
      <c r="A43" s="3" t="s">
        <v>214</v>
      </c>
    </row>
    <row r="44" spans="1:13">
      <c r="A44" s="3" t="s">
        <v>10</v>
      </c>
      <c r="B44" s="3" t="s">
        <v>17</v>
      </c>
      <c r="C44" s="3" t="s">
        <v>11</v>
      </c>
      <c r="D44" s="2" t="s">
        <v>208</v>
      </c>
      <c r="E44" s="2">
        <v>6</v>
      </c>
      <c r="F44" s="2">
        <v>0</v>
      </c>
      <c r="G44" s="37">
        <v>0.95520000000000005</v>
      </c>
      <c r="H44" s="37">
        <v>0.86560000000000004</v>
      </c>
      <c r="I44" s="39">
        <v>3.9289999999999999E-2</v>
      </c>
      <c r="J44" s="37">
        <v>70.041399999999996</v>
      </c>
      <c r="K44" s="37">
        <v>10.66</v>
      </c>
      <c r="L44" s="39">
        <v>-28.020700000000001</v>
      </c>
      <c r="M44" s="9">
        <f>J44-66.87296</f>
        <v>3.1684399999999897</v>
      </c>
    </row>
    <row r="45" spans="1:13">
      <c r="A45" s="3" t="s">
        <v>10</v>
      </c>
      <c r="B45" s="3" t="s">
        <v>17</v>
      </c>
      <c r="C45" s="3" t="s">
        <v>11</v>
      </c>
      <c r="D45" s="2" t="s">
        <v>209</v>
      </c>
      <c r="E45" s="2">
        <v>5</v>
      </c>
      <c r="F45" s="2">
        <v>0</v>
      </c>
      <c r="G45" s="37">
        <v>0.94969999999999999</v>
      </c>
      <c r="H45" s="37">
        <v>0.88690000000000002</v>
      </c>
      <c r="I45" s="39">
        <v>1.051E-2</v>
      </c>
      <c r="J45" s="39">
        <v>69.195059999999998</v>
      </c>
      <c r="K45" s="37">
        <v>15.11</v>
      </c>
      <c r="L45" s="39">
        <v>-28.597529999999999</v>
      </c>
      <c r="M45" s="9">
        <f t="shared" ref="M45:M49" si="4">J45-66.87296</f>
        <v>2.3220999999999918</v>
      </c>
    </row>
    <row r="46" spans="1:13">
      <c r="A46" s="3" t="s">
        <v>10</v>
      </c>
      <c r="B46" s="3" t="s">
        <v>17</v>
      </c>
      <c r="C46" s="3" t="s">
        <v>11</v>
      </c>
      <c r="D46" s="2" t="s">
        <v>210</v>
      </c>
      <c r="E46" s="2">
        <v>4</v>
      </c>
      <c r="F46" s="2">
        <v>0</v>
      </c>
      <c r="G46" s="37">
        <v>0.9395</v>
      </c>
      <c r="H46" s="37">
        <v>0.89119999999999999</v>
      </c>
      <c r="I46" s="39">
        <v>3.0100000000000001E-3</v>
      </c>
      <c r="J46" s="39">
        <v>69.038979999999995</v>
      </c>
      <c r="K46" s="37">
        <v>19.420000000000002</v>
      </c>
      <c r="L46" s="39">
        <v>-29.519490000000001</v>
      </c>
      <c r="M46" s="9">
        <f t="shared" si="4"/>
        <v>2.166019999999989</v>
      </c>
    </row>
    <row r="47" spans="1:13">
      <c r="A47" s="3" t="s">
        <v>10</v>
      </c>
      <c r="B47" s="3" t="s">
        <v>17</v>
      </c>
      <c r="C47" s="3" t="s">
        <v>11</v>
      </c>
      <c r="D47" s="2" t="s">
        <v>211</v>
      </c>
      <c r="E47" s="2">
        <v>3</v>
      </c>
      <c r="F47" s="2">
        <v>0</v>
      </c>
      <c r="G47" s="37">
        <v>0.9304</v>
      </c>
      <c r="H47" s="37">
        <v>0.89559999999999995</v>
      </c>
      <c r="I47" s="39">
        <v>7.1860000000000001E-4</v>
      </c>
      <c r="J47" s="39">
        <v>68.449219999999997</v>
      </c>
      <c r="K47" s="37">
        <v>26.73</v>
      </c>
      <c r="L47" s="39">
        <v>-30.224609999999998</v>
      </c>
      <c r="M47" s="9">
        <f t="shared" si="4"/>
        <v>1.5762599999999907</v>
      </c>
    </row>
    <row r="48" spans="1:13">
      <c r="A48" s="3" t="s">
        <v>10</v>
      </c>
      <c r="B48" s="3" t="s">
        <v>17</v>
      </c>
      <c r="C48" s="3" t="s">
        <v>11</v>
      </c>
      <c r="D48" s="2" t="s">
        <v>212</v>
      </c>
      <c r="E48" s="2">
        <v>2</v>
      </c>
      <c r="F48" s="2">
        <v>0</v>
      </c>
      <c r="G48" s="37">
        <v>0.9274</v>
      </c>
      <c r="H48" s="37">
        <v>0.90659999999999996</v>
      </c>
      <c r="I48" s="39">
        <v>1.033E-4</v>
      </c>
      <c r="J48" s="39">
        <v>66.872960000000006</v>
      </c>
      <c r="K48" s="37">
        <v>44.69</v>
      </c>
      <c r="L48" s="39">
        <v>-30.43648</v>
      </c>
      <c r="M48" s="9">
        <f t="shared" si="4"/>
        <v>0</v>
      </c>
    </row>
    <row r="49" spans="1:13">
      <c r="A49" s="4" t="s">
        <v>10</v>
      </c>
      <c r="B49" s="4" t="s">
        <v>17</v>
      </c>
      <c r="C49" s="4" t="s">
        <v>11</v>
      </c>
      <c r="D49" s="5" t="s">
        <v>16</v>
      </c>
      <c r="E49" s="5">
        <v>1</v>
      </c>
      <c r="F49" s="5">
        <v>0</v>
      </c>
      <c r="G49" s="42">
        <v>0.875</v>
      </c>
      <c r="H49" s="41">
        <v>0.85940000000000005</v>
      </c>
      <c r="I49" s="43">
        <v>7.0279999999999998E-5</v>
      </c>
      <c r="J49" s="42">
        <v>70.298289999999994</v>
      </c>
      <c r="K49" s="41">
        <v>56.02</v>
      </c>
      <c r="L49" s="42">
        <v>-33.149149999999999</v>
      </c>
      <c r="M49" s="11">
        <f t="shared" si="4"/>
        <v>3.4253299999999882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</vt:lpstr>
      <vt:lpstr>Appendix_O.1</vt:lpstr>
      <vt:lpstr>Appendix_O.2</vt:lpstr>
      <vt:lpstr>Appendix_O.3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Hernández</dc:creator>
  <cp:lastModifiedBy>John Wiens</cp:lastModifiedBy>
  <dcterms:created xsi:type="dcterms:W3CDTF">2018-10-04T03:40:18Z</dcterms:created>
  <dcterms:modified xsi:type="dcterms:W3CDTF">2019-12-01T18:16:08Z</dcterms:modified>
</cp:coreProperties>
</file>