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255" activeTab="6"/>
  </bookViews>
  <sheets>
    <sheet name="pre vac" sheetId="1" r:id="rId1"/>
    <sheet name="post vac" sheetId="2" r:id="rId2"/>
    <sheet name="pre challenge" sheetId="3" r:id="rId3"/>
    <sheet name="4 weeks post challenge" sheetId="5" r:id="rId4"/>
    <sheet name="6 weeks post challenge" sheetId="6" r:id="rId5"/>
    <sheet name="final bleed" sheetId="7" r:id="rId6"/>
    <sheet name="Results" sheetId="8" r:id="rId7"/>
  </sheets>
  <definedNames>
    <definedName name="_xlnm.Print_Area" localSheetId="6">Results!$R$3:$AD$26</definedName>
  </definedNames>
  <calcPr calcId="145621"/>
</workbook>
</file>

<file path=xl/calcChain.xml><?xml version="1.0" encoding="utf-8"?>
<calcChain xmlns="http://schemas.openxmlformats.org/spreadsheetml/2006/main">
  <c r="O85" i="8" l="1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84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65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4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26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5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84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65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26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5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84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65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4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26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5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84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65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4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26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5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84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65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4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26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5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84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65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4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26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5" i="8"/>
  <c r="N103" i="8" l="1"/>
  <c r="L103" i="8"/>
  <c r="F103" i="8"/>
  <c r="O102" i="8"/>
  <c r="O103" i="8" s="1"/>
  <c r="N102" i="8"/>
  <c r="M102" i="8"/>
  <c r="M103" i="8" s="1"/>
  <c r="L102" i="8"/>
  <c r="K102" i="8"/>
  <c r="K103" i="8" s="1"/>
  <c r="J102" i="8"/>
  <c r="J103" i="8" s="1"/>
  <c r="I102" i="8"/>
  <c r="I103" i="8" s="1"/>
  <c r="H102" i="8"/>
  <c r="H103" i="8" s="1"/>
  <c r="G102" i="8"/>
  <c r="G103" i="8" s="1"/>
  <c r="F102" i="8"/>
  <c r="E102" i="8"/>
  <c r="E103" i="8" s="1"/>
  <c r="D102" i="8"/>
  <c r="D103" i="8" s="1"/>
  <c r="O101" i="8"/>
  <c r="N101" i="8"/>
  <c r="M101" i="8"/>
  <c r="L101" i="8"/>
  <c r="K101" i="8"/>
  <c r="J101" i="8"/>
  <c r="I101" i="8"/>
  <c r="H101" i="8"/>
  <c r="G101" i="8"/>
  <c r="F101" i="8"/>
  <c r="E101" i="8"/>
  <c r="D101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N83" i="8"/>
  <c r="H83" i="8"/>
  <c r="F83" i="8"/>
  <c r="O82" i="8"/>
  <c r="O83" i="8" s="1"/>
  <c r="N82" i="8"/>
  <c r="M82" i="8"/>
  <c r="M83" i="8" s="1"/>
  <c r="L82" i="8"/>
  <c r="L83" i="8" s="1"/>
  <c r="K82" i="8"/>
  <c r="K83" i="8" s="1"/>
  <c r="J82" i="8"/>
  <c r="J83" i="8" s="1"/>
  <c r="I82" i="8"/>
  <c r="I83" i="8" s="1"/>
  <c r="H82" i="8"/>
  <c r="G82" i="8"/>
  <c r="G83" i="8" s="1"/>
  <c r="F82" i="8"/>
  <c r="E82" i="8"/>
  <c r="E83" i="8" s="1"/>
  <c r="D82" i="8"/>
  <c r="D83" i="8" s="1"/>
  <c r="O81" i="8"/>
  <c r="N81" i="8"/>
  <c r="M81" i="8"/>
  <c r="L81" i="8"/>
  <c r="K81" i="8"/>
  <c r="J81" i="8"/>
  <c r="I81" i="8"/>
  <c r="H81" i="8"/>
  <c r="G81" i="8"/>
  <c r="F81" i="8"/>
  <c r="E81" i="8"/>
  <c r="D81" i="8"/>
  <c r="O80" i="8"/>
  <c r="N80" i="8"/>
  <c r="M80" i="8"/>
  <c r="L80" i="8"/>
  <c r="K80" i="8"/>
  <c r="J80" i="8"/>
  <c r="I80" i="8"/>
  <c r="H80" i="8"/>
  <c r="G80" i="8"/>
  <c r="F80" i="8"/>
  <c r="E80" i="8"/>
  <c r="D80" i="8"/>
  <c r="O63" i="8"/>
  <c r="O64" i="8" s="1"/>
  <c r="N63" i="8"/>
  <c r="N64" i="8" s="1"/>
  <c r="M63" i="8"/>
  <c r="M64" i="8" s="1"/>
  <c r="L63" i="8"/>
  <c r="L64" i="8" s="1"/>
  <c r="K63" i="8"/>
  <c r="K64" i="8" s="1"/>
  <c r="J63" i="8"/>
  <c r="J64" i="8" s="1"/>
  <c r="I63" i="8"/>
  <c r="I64" i="8" s="1"/>
  <c r="H63" i="8"/>
  <c r="H64" i="8" s="1"/>
  <c r="G63" i="8"/>
  <c r="G64" i="8" s="1"/>
  <c r="F63" i="8"/>
  <c r="F64" i="8" s="1"/>
  <c r="E63" i="8"/>
  <c r="E64" i="8" s="1"/>
  <c r="D63" i="8"/>
  <c r="D64" i="8" s="1"/>
  <c r="O62" i="8"/>
  <c r="N62" i="8"/>
  <c r="M62" i="8"/>
  <c r="L62" i="8"/>
  <c r="K62" i="8"/>
  <c r="J62" i="8"/>
  <c r="I62" i="8"/>
  <c r="H62" i="8"/>
  <c r="G62" i="8"/>
  <c r="F62" i="8"/>
  <c r="E62" i="8"/>
  <c r="D62" i="8"/>
  <c r="O61" i="8"/>
  <c r="N61" i="8"/>
  <c r="M61" i="8"/>
  <c r="L61" i="8"/>
  <c r="K61" i="8"/>
  <c r="J61" i="8"/>
  <c r="I61" i="8"/>
  <c r="H61" i="8"/>
  <c r="G61" i="8"/>
  <c r="F61" i="8"/>
  <c r="E61" i="8"/>
  <c r="D61" i="8"/>
  <c r="O44" i="8"/>
  <c r="O45" i="8" s="1"/>
  <c r="N44" i="8"/>
  <c r="N45" i="8" s="1"/>
  <c r="M44" i="8"/>
  <c r="M45" i="8" s="1"/>
  <c r="L44" i="8"/>
  <c r="L45" i="8" s="1"/>
  <c r="K44" i="8"/>
  <c r="K45" i="8" s="1"/>
  <c r="J44" i="8"/>
  <c r="J45" i="8" s="1"/>
  <c r="I44" i="8"/>
  <c r="I45" i="8" s="1"/>
  <c r="H44" i="8"/>
  <c r="H45" i="8" s="1"/>
  <c r="G44" i="8"/>
  <c r="G45" i="8" s="1"/>
  <c r="F44" i="8"/>
  <c r="F45" i="8" s="1"/>
  <c r="E44" i="8"/>
  <c r="E45" i="8" s="1"/>
  <c r="D44" i="8"/>
  <c r="D45" i="8" s="1"/>
  <c r="O43" i="8"/>
  <c r="N43" i="8"/>
  <c r="M43" i="8"/>
  <c r="L43" i="8"/>
  <c r="K43" i="8"/>
  <c r="J43" i="8"/>
  <c r="I43" i="8"/>
  <c r="H43" i="8"/>
  <c r="G43" i="8"/>
  <c r="F43" i="8"/>
  <c r="E43" i="8"/>
  <c r="D43" i="8"/>
  <c r="O42" i="8"/>
  <c r="N42" i="8"/>
  <c r="M42" i="8"/>
  <c r="L42" i="8"/>
  <c r="K42" i="8"/>
  <c r="J42" i="8"/>
  <c r="I42" i="8"/>
  <c r="H42" i="8"/>
  <c r="G42" i="8"/>
  <c r="F42" i="8"/>
  <c r="E42" i="8"/>
  <c r="D42" i="8"/>
  <c r="O24" i="8"/>
  <c r="O25" i="8" s="1"/>
  <c r="N24" i="8"/>
  <c r="N25" i="8" s="1"/>
  <c r="M24" i="8"/>
  <c r="M25" i="8" s="1"/>
  <c r="L24" i="8"/>
  <c r="L25" i="8" s="1"/>
  <c r="K24" i="8"/>
  <c r="K25" i="8" s="1"/>
  <c r="J24" i="8"/>
  <c r="J25" i="8" s="1"/>
  <c r="I24" i="8"/>
  <c r="I25" i="8" s="1"/>
  <c r="H24" i="8"/>
  <c r="H25" i="8" s="1"/>
  <c r="G24" i="8"/>
  <c r="G25" i="8" s="1"/>
  <c r="F24" i="8"/>
  <c r="F25" i="8" s="1"/>
  <c r="E24" i="8"/>
  <c r="E25" i="8" s="1"/>
  <c r="D24" i="8"/>
  <c r="D25" i="8" s="1"/>
  <c r="O23" i="8"/>
  <c r="N23" i="8"/>
  <c r="M23" i="8"/>
  <c r="L23" i="8"/>
  <c r="K23" i="8"/>
  <c r="J23" i="8"/>
  <c r="I23" i="8"/>
  <c r="H23" i="8"/>
  <c r="G23" i="8"/>
  <c r="F23" i="8"/>
  <c r="E23" i="8"/>
  <c r="D23" i="8"/>
  <c r="O22" i="8"/>
  <c r="N22" i="8"/>
  <c r="M22" i="8"/>
  <c r="L22" i="8"/>
  <c r="K22" i="8"/>
  <c r="J22" i="8"/>
  <c r="I22" i="8"/>
  <c r="H22" i="8"/>
  <c r="G22" i="8"/>
  <c r="F22" i="8"/>
  <c r="E22" i="8"/>
  <c r="D22" i="8"/>
</calcChain>
</file>

<file path=xl/comments1.xml><?xml version="1.0" encoding="utf-8"?>
<comments xmlns="http://schemas.openxmlformats.org/spreadsheetml/2006/main">
  <authors>
    <author>Tania Wilson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lump 27/11/12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 mm 27/11/12</t>
        </r>
      </text>
    </comment>
    <comment ref="E33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53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61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91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15mm 27/11/12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 mm 27/11/12</t>
        </r>
      </text>
    </comment>
  </commentList>
</comments>
</file>

<file path=xl/comments2.xml><?xml version="1.0" encoding="utf-8"?>
<comments xmlns="http://schemas.openxmlformats.org/spreadsheetml/2006/main">
  <authors>
    <author>Tania Wilson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lump 27/11/12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 mm 27/11/12</t>
        </r>
      </text>
    </comment>
    <comment ref="E33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53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61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91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15mm 27/11/12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 mm 27/11/12</t>
        </r>
      </text>
    </comment>
  </commentList>
</comments>
</file>

<file path=xl/comments3.xml><?xml version="1.0" encoding="utf-8"?>
<comments xmlns="http://schemas.openxmlformats.org/spreadsheetml/2006/main">
  <authors>
    <author>Tania Wilson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lump 27/11/12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 mm 27/11/12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6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9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15mm 27/11/12</t>
        </r>
      </text>
    </comment>
    <comment ref="E14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 mm 27/11/12</t>
        </r>
      </text>
    </comment>
  </commentList>
</comments>
</file>

<file path=xl/comments4.xml><?xml version="1.0" encoding="utf-8"?>
<comments xmlns="http://schemas.openxmlformats.org/spreadsheetml/2006/main">
  <authors>
    <author>Tania Wilson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lump 27/11/12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 mm 27/11/12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6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9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15mm 27/11/12</t>
        </r>
      </text>
    </comment>
    <comment ref="E14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 mm 27/11/12</t>
        </r>
      </text>
    </comment>
  </commentList>
</comments>
</file>

<file path=xl/comments5.xml><?xml version="1.0" encoding="utf-8"?>
<comments xmlns="http://schemas.openxmlformats.org/spreadsheetml/2006/main">
  <authors>
    <author>Tania Wilson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lump 27/11/12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 mm 27/11/12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6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9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15mm 27/11/12</t>
        </r>
      </text>
    </comment>
    <comment ref="E14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 mm 27/11/12</t>
        </r>
      </text>
    </comment>
  </commentList>
</comments>
</file>

<file path=xl/comments6.xml><?xml version="1.0" encoding="utf-8"?>
<comments xmlns="http://schemas.openxmlformats.org/spreadsheetml/2006/main">
  <authors>
    <author>Tania Wilson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lump 27/11/12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 mm 27/11/12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6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92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15mm 27/11/12</t>
        </r>
      </text>
    </comment>
    <comment ref="E146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10mm 27/11/12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Tania Wilson:</t>
        </r>
        <r>
          <rPr>
            <sz val="8"/>
            <color indexed="81"/>
            <rFont val="Tahoma"/>
            <family val="2"/>
          </rPr>
          <t xml:space="preserve">
10 mm 27/11/12</t>
        </r>
      </text>
    </comment>
  </commentList>
</comments>
</file>

<file path=xl/sharedStrings.xml><?xml version="1.0" encoding="utf-8"?>
<sst xmlns="http://schemas.openxmlformats.org/spreadsheetml/2006/main" count="1508" uniqueCount="182">
  <si>
    <t>Sample</t>
  </si>
  <si>
    <t>Wells</t>
  </si>
  <si>
    <t>Values</t>
  </si>
  <si>
    <t>Mean value</t>
  </si>
  <si>
    <t>Un001</t>
  </si>
  <si>
    <t>A1</t>
  </si>
  <si>
    <t>A2</t>
  </si>
  <si>
    <t>Un002</t>
  </si>
  <si>
    <t>B1</t>
  </si>
  <si>
    <t>B2</t>
  </si>
  <si>
    <t>Un003</t>
  </si>
  <si>
    <t>C1</t>
  </si>
  <si>
    <t>C2</t>
  </si>
  <si>
    <t>Un004</t>
  </si>
  <si>
    <t>D1</t>
  </si>
  <si>
    <t>D2</t>
  </si>
  <si>
    <t>Un005</t>
  </si>
  <si>
    <t>E1</t>
  </si>
  <si>
    <t>E2</t>
  </si>
  <si>
    <t>Un006</t>
  </si>
  <si>
    <t>F1</t>
  </si>
  <si>
    <t>F2</t>
  </si>
  <si>
    <t>Un007</t>
  </si>
  <si>
    <t>G1</t>
  </si>
  <si>
    <t>G2</t>
  </si>
  <si>
    <t>Un008</t>
  </si>
  <si>
    <t>H1</t>
  </si>
  <si>
    <t>H2</t>
  </si>
  <si>
    <t>Un009</t>
  </si>
  <si>
    <t>A3</t>
  </si>
  <si>
    <t>A4</t>
  </si>
  <si>
    <t>Un010</t>
  </si>
  <si>
    <t>B3</t>
  </si>
  <si>
    <t>B4</t>
  </si>
  <si>
    <t>Un011</t>
  </si>
  <si>
    <t>C3</t>
  </si>
  <si>
    <t>C4</t>
  </si>
  <si>
    <t>Un012</t>
  </si>
  <si>
    <t>D3</t>
  </si>
  <si>
    <t>D4</t>
  </si>
  <si>
    <t>Un013</t>
  </si>
  <si>
    <t>E3</t>
  </si>
  <si>
    <t>E4</t>
  </si>
  <si>
    <t>Un014</t>
  </si>
  <si>
    <t>F3</t>
  </si>
  <si>
    <t>F4</t>
  </si>
  <si>
    <t>Un015</t>
  </si>
  <si>
    <t>G3</t>
  </si>
  <si>
    <t>G4</t>
  </si>
  <si>
    <t>Un016</t>
  </si>
  <si>
    <t>H3</t>
  </si>
  <si>
    <t>H4</t>
  </si>
  <si>
    <t>Un017</t>
  </si>
  <si>
    <t>A5</t>
  </si>
  <si>
    <t>A6</t>
  </si>
  <si>
    <t>Un018</t>
  </si>
  <si>
    <t>B5</t>
  </si>
  <si>
    <t>B6</t>
  </si>
  <si>
    <t>Un019</t>
  </si>
  <si>
    <t>C5</t>
  </si>
  <si>
    <t>C6</t>
  </si>
  <si>
    <t>Un020</t>
  </si>
  <si>
    <t>D5</t>
  </si>
  <si>
    <t>D6</t>
  </si>
  <si>
    <t>Un021</t>
  </si>
  <si>
    <t>E5</t>
  </si>
  <si>
    <t>E6</t>
  </si>
  <si>
    <t>Un022</t>
  </si>
  <si>
    <t>F5</t>
  </si>
  <si>
    <t>F6</t>
  </si>
  <si>
    <t>Un023</t>
  </si>
  <si>
    <t>G5</t>
  </si>
  <si>
    <t>G6</t>
  </si>
  <si>
    <t>Un024</t>
  </si>
  <si>
    <t>H5</t>
  </si>
  <si>
    <t>H6</t>
  </si>
  <si>
    <t>Un025</t>
  </si>
  <si>
    <t>A7</t>
  </si>
  <si>
    <t>A8</t>
  </si>
  <si>
    <t>Un026</t>
  </si>
  <si>
    <t>B7</t>
  </si>
  <si>
    <t>B8</t>
  </si>
  <si>
    <t>Un027</t>
  </si>
  <si>
    <t>C7</t>
  </si>
  <si>
    <t>C8</t>
  </si>
  <si>
    <t>Un028</t>
  </si>
  <si>
    <t>D7</t>
  </si>
  <si>
    <t>D8</t>
  </si>
  <si>
    <t>Un029</t>
  </si>
  <si>
    <t>E7</t>
  </si>
  <si>
    <t>E8</t>
  </si>
  <si>
    <t>Un030</t>
  </si>
  <si>
    <t>F7</t>
  </si>
  <si>
    <t>F8</t>
  </si>
  <si>
    <t>Un031</t>
  </si>
  <si>
    <t>G7</t>
  </si>
  <si>
    <t>G8</t>
  </si>
  <si>
    <t>Un032</t>
  </si>
  <si>
    <t>H7</t>
  </si>
  <si>
    <t>H8</t>
  </si>
  <si>
    <t>Un033</t>
  </si>
  <si>
    <t>A9</t>
  </si>
  <si>
    <t>A10</t>
  </si>
  <si>
    <t>Un034</t>
  </si>
  <si>
    <t>B9</t>
  </si>
  <si>
    <t>B10</t>
  </si>
  <si>
    <t>Un035</t>
  </si>
  <si>
    <t>C9</t>
  </si>
  <si>
    <t>C10</t>
  </si>
  <si>
    <t>Un036</t>
  </si>
  <si>
    <t>D9</t>
  </si>
  <si>
    <t>D10</t>
  </si>
  <si>
    <t>Un037</t>
  </si>
  <si>
    <t>E9</t>
  </si>
  <si>
    <t>E10</t>
  </si>
  <si>
    <t>Un038</t>
  </si>
  <si>
    <t>F9</t>
  </si>
  <si>
    <t>F10</t>
  </si>
  <si>
    <t>Un039</t>
  </si>
  <si>
    <t>G9</t>
  </si>
  <si>
    <t>G10</t>
  </si>
  <si>
    <t>Un040</t>
  </si>
  <si>
    <t>H9</t>
  </si>
  <si>
    <t>H10</t>
  </si>
  <si>
    <t>Un041</t>
  </si>
  <si>
    <t>Un042</t>
  </si>
  <si>
    <t>Un043</t>
  </si>
  <si>
    <t>Un044</t>
  </si>
  <si>
    <t>Un045</t>
  </si>
  <si>
    <t>Un046</t>
  </si>
  <si>
    <t>Un047</t>
  </si>
  <si>
    <t>Un048</t>
  </si>
  <si>
    <t>Un049</t>
  </si>
  <si>
    <t>Un050</t>
  </si>
  <si>
    <t>Un051</t>
  </si>
  <si>
    <t>Un052</t>
  </si>
  <si>
    <t>Un053</t>
  </si>
  <si>
    <t>Un054</t>
  </si>
  <si>
    <t>Un055</t>
  </si>
  <si>
    <t>Un056</t>
  </si>
  <si>
    <t>Un057</t>
  </si>
  <si>
    <t>Un058</t>
  </si>
  <si>
    <t>Un059</t>
  </si>
  <si>
    <t>Un060</t>
  </si>
  <si>
    <t>Un061</t>
  </si>
  <si>
    <t>Un062</t>
  </si>
  <si>
    <t>Un063</t>
  </si>
  <si>
    <t>Un064</t>
  </si>
  <si>
    <t>Un065</t>
  </si>
  <si>
    <t>Un066</t>
  </si>
  <si>
    <t>Un067</t>
  </si>
  <si>
    <t>Un068</t>
  </si>
  <si>
    <t>Un069</t>
  </si>
  <si>
    <t>Un070</t>
  </si>
  <si>
    <t>Un071</t>
  </si>
  <si>
    <t>Un072</t>
  </si>
  <si>
    <t>Un073</t>
  </si>
  <si>
    <t>Un074</t>
  </si>
  <si>
    <t>Un075</t>
  </si>
  <si>
    <t>Un076</t>
  </si>
  <si>
    <t>Un077</t>
  </si>
  <si>
    <t>Un078</t>
  </si>
  <si>
    <t>Un079</t>
  </si>
  <si>
    <t>Pink Tag</t>
  </si>
  <si>
    <t>Group</t>
  </si>
  <si>
    <t>OD</t>
  </si>
  <si>
    <t xml:space="preserve"> % of Positive</t>
  </si>
  <si>
    <t>Median</t>
  </si>
  <si>
    <t>Mean</t>
  </si>
  <si>
    <t>stdev</t>
  </si>
  <si>
    <t>SE</t>
  </si>
  <si>
    <t>Non vaccinated</t>
  </si>
  <si>
    <t>BCG once only</t>
  </si>
  <si>
    <t>Re vaccinated BCG</t>
  </si>
  <si>
    <t>Bio Beads/Emulsigen/Pam</t>
  </si>
  <si>
    <t>CFP/DDA/Pam</t>
  </si>
  <si>
    <t>Pre Vac Nov 2012</t>
  </si>
  <si>
    <t>Post vac Dec 2012</t>
  </si>
  <si>
    <t>Pre challenge April 2013</t>
  </si>
  <si>
    <t>4 wks post challenge May 2013</t>
  </si>
  <si>
    <t>6 wks post challenge June 2013</t>
  </si>
  <si>
    <t>Calculation for % of positive.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</si>
</sst>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 shrinkToFit="1"/>
    </xf>
    <xf numFmtId="0" fontId="1" fillId="0" borderId="23" xfId="0" applyFont="1" applyBorder="1" applyAlignment="1">
      <alignment horizontal="center" wrapText="1" shrinkToFit="1"/>
    </xf>
    <xf numFmtId="0" fontId="1" fillId="0" borderId="25" xfId="0" applyFont="1" applyBorder="1" applyAlignment="1">
      <alignment horizontal="center" wrapText="1"/>
    </xf>
    <xf numFmtId="17" fontId="1" fillId="0" borderId="22" xfId="0" applyNumberFormat="1" applyFont="1" applyBorder="1" applyAlignment="1">
      <alignment horizontal="center" wrapText="1"/>
    </xf>
    <xf numFmtId="17" fontId="1" fillId="0" borderId="23" xfId="0" applyNumberFormat="1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Mean Ag85 Antibody response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Results!$B$5</c:f>
              <c:strCache>
                <c:ptCount val="1"/>
                <c:pt idx="0">
                  <c:v>Non vaccinated</c:v>
                </c:pt>
              </c:strCache>
            </c:strRef>
          </c:tx>
          <c:spPr>
            <a:ln w="22225"/>
          </c:spPr>
          <c:cat>
            <c:strRef>
              <c:f>(Results!$D$3,Results!$F$3,Results!$H$3,Results!$J$3,Results!$L$3,Results!$N$3)</c:f>
              <c:strCache>
                <c:ptCount val="6"/>
                <c:pt idx="0">
                  <c:v>Pre Vac Nov 2012</c:v>
                </c:pt>
                <c:pt idx="1">
                  <c:v>Post vac Dec 2012</c:v>
                </c:pt>
                <c:pt idx="2">
                  <c:v>Pre challenge April 2013</c:v>
                </c:pt>
                <c:pt idx="3">
                  <c:v>4 wks post challenge May 2013</c:v>
                </c:pt>
                <c:pt idx="4">
                  <c:v>6 wks post challenge June 2013</c:v>
                </c:pt>
                <c:pt idx="5">
                  <c:v>Jul-13</c:v>
                </c:pt>
              </c:strCache>
            </c:strRef>
          </c:cat>
          <c:val>
            <c:numRef>
              <c:f>(Results!$D$23,Results!$F$23,Results!$H$23,Results!$J$23,Results!$L$23,Results!$N$23)</c:f>
              <c:numCache>
                <c:formatCode>0.000</c:formatCode>
                <c:ptCount val="6"/>
                <c:pt idx="0">
                  <c:v>0.42094117647058821</c:v>
                </c:pt>
                <c:pt idx="1">
                  <c:v>0.47882352941176476</c:v>
                </c:pt>
                <c:pt idx="2">
                  <c:v>0.38570588235294112</c:v>
                </c:pt>
                <c:pt idx="3">
                  <c:v>0.21841176470588236</c:v>
                </c:pt>
                <c:pt idx="4">
                  <c:v>0.22823529411764709</c:v>
                </c:pt>
                <c:pt idx="5">
                  <c:v>0.25335294117647061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Results!$B$26</c:f>
              <c:strCache>
                <c:ptCount val="1"/>
                <c:pt idx="0">
                  <c:v>BCG once only</c:v>
                </c:pt>
              </c:strCache>
            </c:strRef>
          </c:tx>
          <c:spPr>
            <a:ln w="22225"/>
          </c:spPr>
          <c:cat>
            <c:strRef>
              <c:f>(Results!$D$3,Results!$F$3,Results!$H$3,Results!$J$3,Results!$L$3,Results!$N$3)</c:f>
              <c:strCache>
                <c:ptCount val="6"/>
                <c:pt idx="0">
                  <c:v>Pre Vac Nov 2012</c:v>
                </c:pt>
                <c:pt idx="1">
                  <c:v>Post vac Dec 2012</c:v>
                </c:pt>
                <c:pt idx="2">
                  <c:v>Pre challenge April 2013</c:v>
                </c:pt>
                <c:pt idx="3">
                  <c:v>4 wks post challenge May 2013</c:v>
                </c:pt>
                <c:pt idx="4">
                  <c:v>6 wks post challenge June 2013</c:v>
                </c:pt>
                <c:pt idx="5">
                  <c:v>Jul-13</c:v>
                </c:pt>
              </c:strCache>
            </c:strRef>
          </c:cat>
          <c:val>
            <c:numRef>
              <c:f>(Results!$D$43,Results!$F$43,Results!$H$43,Results!$J$43,Results!$L$43,Results!$N$43)</c:f>
              <c:numCache>
                <c:formatCode>0.000</c:formatCode>
                <c:ptCount val="6"/>
                <c:pt idx="0">
                  <c:v>0.3233125</c:v>
                </c:pt>
                <c:pt idx="1">
                  <c:v>0.38768750000000007</c:v>
                </c:pt>
                <c:pt idx="2">
                  <c:v>0.33006249999999998</c:v>
                </c:pt>
                <c:pt idx="3">
                  <c:v>0.23206249999999995</c:v>
                </c:pt>
                <c:pt idx="4">
                  <c:v>0.24325000000000002</c:v>
                </c:pt>
                <c:pt idx="5">
                  <c:v>0.2295625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Results!$B$46</c:f>
              <c:strCache>
                <c:ptCount val="1"/>
                <c:pt idx="0">
                  <c:v>Re vaccinated BCG</c:v>
                </c:pt>
              </c:strCache>
            </c:strRef>
          </c:tx>
          <c:spPr>
            <a:ln w="22225"/>
          </c:spPr>
          <c:cat>
            <c:strRef>
              <c:f>(Results!$D$3,Results!$F$3,Results!$H$3,Results!$J$3,Results!$L$3,Results!$N$3)</c:f>
              <c:strCache>
                <c:ptCount val="6"/>
                <c:pt idx="0">
                  <c:v>Pre Vac Nov 2012</c:v>
                </c:pt>
                <c:pt idx="1">
                  <c:v>Post vac Dec 2012</c:v>
                </c:pt>
                <c:pt idx="2">
                  <c:v>Pre challenge April 2013</c:v>
                </c:pt>
                <c:pt idx="3">
                  <c:v>4 wks post challenge May 2013</c:v>
                </c:pt>
                <c:pt idx="4">
                  <c:v>6 wks post challenge June 2013</c:v>
                </c:pt>
                <c:pt idx="5">
                  <c:v>Jul-13</c:v>
                </c:pt>
              </c:strCache>
            </c:strRef>
          </c:cat>
          <c:val>
            <c:numRef>
              <c:f>(Results!$D$62,Results!$F$62,Results!$H$62,Results!$J$62,Results!$L$62,Results!$N$62)</c:f>
              <c:numCache>
                <c:formatCode>0.000</c:formatCode>
                <c:ptCount val="6"/>
                <c:pt idx="0">
                  <c:v>0.32313333333333322</c:v>
                </c:pt>
                <c:pt idx="1">
                  <c:v>0.37019999999999992</c:v>
                </c:pt>
                <c:pt idx="2">
                  <c:v>0.32206666666666661</c:v>
                </c:pt>
                <c:pt idx="3">
                  <c:v>0.27899999999999997</c:v>
                </c:pt>
                <c:pt idx="4">
                  <c:v>0.24420000000000003</c:v>
                </c:pt>
                <c:pt idx="5">
                  <c:v>0.22506666666666669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Results!$B$65</c:f>
              <c:strCache>
                <c:ptCount val="1"/>
                <c:pt idx="0">
                  <c:v>Bio Beads/Emulsigen/Pam</c:v>
                </c:pt>
              </c:strCache>
            </c:strRef>
          </c:tx>
          <c:spPr>
            <a:ln w="22225"/>
          </c:spPr>
          <c:cat>
            <c:strRef>
              <c:f>(Results!$D$3,Results!$F$3,Results!$H$3,Results!$J$3,Results!$L$3,Results!$N$3)</c:f>
              <c:strCache>
                <c:ptCount val="6"/>
                <c:pt idx="0">
                  <c:v>Pre Vac Nov 2012</c:v>
                </c:pt>
                <c:pt idx="1">
                  <c:v>Post vac Dec 2012</c:v>
                </c:pt>
                <c:pt idx="2">
                  <c:v>Pre challenge April 2013</c:v>
                </c:pt>
                <c:pt idx="3">
                  <c:v>4 wks post challenge May 2013</c:v>
                </c:pt>
                <c:pt idx="4">
                  <c:v>6 wks post challenge June 2013</c:v>
                </c:pt>
                <c:pt idx="5">
                  <c:v>Jul-13</c:v>
                </c:pt>
              </c:strCache>
            </c:strRef>
          </c:cat>
          <c:val>
            <c:numRef>
              <c:f>(Results!$D$81,Results!$F$81,Results!$H$81,Results!$J$81,Results!$L$81,Results!$N$81)</c:f>
              <c:numCache>
                <c:formatCode>0.000</c:formatCode>
                <c:ptCount val="6"/>
                <c:pt idx="0">
                  <c:v>0.41420000000000001</c:v>
                </c:pt>
                <c:pt idx="1">
                  <c:v>0.40939999999999988</c:v>
                </c:pt>
                <c:pt idx="2">
                  <c:v>0.42613333333333336</c:v>
                </c:pt>
                <c:pt idx="3">
                  <c:v>0.24793333333333337</c:v>
                </c:pt>
                <c:pt idx="4">
                  <c:v>0.30820000000000008</c:v>
                </c:pt>
                <c:pt idx="5">
                  <c:v>0.30993333333333334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Results!$B$84</c:f>
              <c:strCache>
                <c:ptCount val="1"/>
                <c:pt idx="0">
                  <c:v>CFP/DDA/Pam</c:v>
                </c:pt>
              </c:strCache>
            </c:strRef>
          </c:tx>
          <c:spPr>
            <a:ln w="22225"/>
          </c:spPr>
          <c:cat>
            <c:strRef>
              <c:f>(Results!$D$3,Results!$F$3,Results!$H$3,Results!$J$3,Results!$L$3,Results!$N$3)</c:f>
              <c:strCache>
                <c:ptCount val="6"/>
                <c:pt idx="0">
                  <c:v>Pre Vac Nov 2012</c:v>
                </c:pt>
                <c:pt idx="1">
                  <c:v>Post vac Dec 2012</c:v>
                </c:pt>
                <c:pt idx="2">
                  <c:v>Pre challenge April 2013</c:v>
                </c:pt>
                <c:pt idx="3">
                  <c:v>4 wks post challenge May 2013</c:v>
                </c:pt>
                <c:pt idx="4">
                  <c:v>6 wks post challenge June 2013</c:v>
                </c:pt>
                <c:pt idx="5">
                  <c:v>Jul-13</c:v>
                </c:pt>
              </c:strCache>
            </c:strRef>
          </c:cat>
          <c:val>
            <c:numRef>
              <c:f>(Results!$D$101,Results!$F$101,Results!$H$101,Results!$J$101,Results!$L$101,Results!$N$101)</c:f>
              <c:numCache>
                <c:formatCode>0.000</c:formatCode>
                <c:ptCount val="6"/>
                <c:pt idx="0">
                  <c:v>0.40337500000000004</c:v>
                </c:pt>
                <c:pt idx="1">
                  <c:v>0.44687500000000002</c:v>
                </c:pt>
                <c:pt idx="2">
                  <c:v>0.4639375</c:v>
                </c:pt>
                <c:pt idx="3">
                  <c:v>0.22443750000000001</c:v>
                </c:pt>
                <c:pt idx="4">
                  <c:v>0.23025000000000004</c:v>
                </c:pt>
                <c:pt idx="5">
                  <c:v>0.22700000000000001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06944"/>
        <c:axId val="124308480"/>
      </c:lineChart>
      <c:catAx>
        <c:axId val="124306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4308480"/>
        <c:crosses val="autoZero"/>
        <c:auto val="1"/>
        <c:lblAlgn val="ctr"/>
        <c:lblOffset val="100"/>
        <c:noMultiLvlLbl val="0"/>
      </c:catAx>
      <c:valAx>
        <c:axId val="12430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4306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>
      <c:oddHeader>&amp;Z&amp;F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42861</xdr:colOff>
      <xdr:row>3</xdr:row>
      <xdr:rowOff>19049</xdr:rowOff>
    </xdr:from>
    <xdr:to>
      <xdr:col>29</xdr:col>
      <xdr:colOff>238125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60"/>
  <sheetViews>
    <sheetView workbookViewId="0">
      <selection activeCell="H1" sqref="H1:H1048576"/>
    </sheetView>
  </sheetViews>
  <sheetFormatPr defaultRowHeight="15" x14ac:dyDescent="0.25"/>
  <sheetData>
    <row r="2" spans="2:7" x14ac:dyDescent="0.25">
      <c r="B2" t="s">
        <v>0</v>
      </c>
      <c r="C2" t="s">
        <v>1</v>
      </c>
      <c r="D2" s="1" t="s">
        <v>163</v>
      </c>
      <c r="E2" s="2" t="s">
        <v>164</v>
      </c>
      <c r="F2" t="s">
        <v>2</v>
      </c>
      <c r="G2" t="s">
        <v>3</v>
      </c>
    </row>
    <row r="3" spans="2:7" x14ac:dyDescent="0.25">
      <c r="B3" t="s">
        <v>4</v>
      </c>
      <c r="C3" t="s">
        <v>5</v>
      </c>
      <c r="D3" s="1">
        <v>1026</v>
      </c>
      <c r="E3" s="3">
        <v>3</v>
      </c>
      <c r="F3">
        <v>0.55400000000000005</v>
      </c>
      <c r="G3">
        <v>0.56999999999999995</v>
      </c>
    </row>
    <row r="4" spans="2:7" x14ac:dyDescent="0.25">
      <c r="C4" t="s">
        <v>6</v>
      </c>
      <c r="D4" s="1"/>
      <c r="E4" s="3"/>
      <c r="F4">
        <v>0.58599999999999997</v>
      </c>
    </row>
    <row r="5" spans="2:7" x14ac:dyDescent="0.25">
      <c r="B5" t="s">
        <v>7</v>
      </c>
      <c r="C5" t="s">
        <v>8</v>
      </c>
      <c r="D5" s="1">
        <v>1027</v>
      </c>
      <c r="E5" s="3">
        <v>5</v>
      </c>
      <c r="F5">
        <v>0.66200000000000003</v>
      </c>
      <c r="G5">
        <v>0.67200000000000004</v>
      </c>
    </row>
    <row r="6" spans="2:7" x14ac:dyDescent="0.25">
      <c r="C6" t="s">
        <v>9</v>
      </c>
      <c r="D6" s="1"/>
      <c r="E6" s="3"/>
      <c r="F6">
        <v>0.68100000000000005</v>
      </c>
    </row>
    <row r="7" spans="2:7" x14ac:dyDescent="0.25">
      <c r="B7" t="s">
        <v>10</v>
      </c>
      <c r="C7" t="s">
        <v>11</v>
      </c>
      <c r="D7" s="1">
        <v>1028</v>
      </c>
      <c r="E7" s="3">
        <v>3</v>
      </c>
      <c r="F7">
        <v>0.56499999999999995</v>
      </c>
      <c r="G7">
        <v>0.69399999999999995</v>
      </c>
    </row>
    <row r="8" spans="2:7" x14ac:dyDescent="0.25">
      <c r="C8" t="s">
        <v>12</v>
      </c>
      <c r="D8" s="1"/>
      <c r="E8" s="3"/>
      <c r="F8">
        <v>0.82299999999999995</v>
      </c>
    </row>
    <row r="9" spans="2:7" x14ac:dyDescent="0.25">
      <c r="B9" t="s">
        <v>13</v>
      </c>
      <c r="C9" t="s">
        <v>14</v>
      </c>
      <c r="D9" s="1">
        <v>1029</v>
      </c>
      <c r="E9" s="3">
        <v>2</v>
      </c>
      <c r="F9">
        <v>0.32200000000000001</v>
      </c>
      <c r="G9">
        <v>0.30599999999999999</v>
      </c>
    </row>
    <row r="10" spans="2:7" x14ac:dyDescent="0.25">
      <c r="C10" t="s">
        <v>15</v>
      </c>
      <c r="D10" s="1"/>
      <c r="E10" s="3"/>
      <c r="F10">
        <v>0.28999999999999998</v>
      </c>
    </row>
    <row r="11" spans="2:7" x14ac:dyDescent="0.25">
      <c r="B11" t="s">
        <v>16</v>
      </c>
      <c r="C11" t="s">
        <v>17</v>
      </c>
      <c r="D11" s="1">
        <v>1030</v>
      </c>
      <c r="E11" s="1">
        <v>1</v>
      </c>
      <c r="F11">
        <v>0.23799999999999999</v>
      </c>
      <c r="G11">
        <v>0.215</v>
      </c>
    </row>
    <row r="12" spans="2:7" x14ac:dyDescent="0.25">
      <c r="C12" t="s">
        <v>18</v>
      </c>
      <c r="D12" s="1"/>
      <c r="E12" s="1"/>
      <c r="F12">
        <v>0.191</v>
      </c>
    </row>
    <row r="13" spans="2:7" x14ac:dyDescent="0.25">
      <c r="B13" t="s">
        <v>19</v>
      </c>
      <c r="C13" t="s">
        <v>20</v>
      </c>
      <c r="D13" s="1">
        <v>1032</v>
      </c>
      <c r="E13" s="1">
        <v>1</v>
      </c>
      <c r="F13">
        <v>0.32200000000000001</v>
      </c>
      <c r="G13">
        <v>0.29299999999999998</v>
      </c>
    </row>
    <row r="14" spans="2:7" x14ac:dyDescent="0.25">
      <c r="C14" t="s">
        <v>21</v>
      </c>
      <c r="D14" s="1"/>
      <c r="E14" s="1"/>
      <c r="F14">
        <v>0.26400000000000001</v>
      </c>
    </row>
    <row r="15" spans="2:7" x14ac:dyDescent="0.25">
      <c r="B15" t="s">
        <v>22</v>
      </c>
      <c r="C15" t="s">
        <v>23</v>
      </c>
      <c r="D15" s="1">
        <v>1034</v>
      </c>
      <c r="E15" s="3">
        <v>2</v>
      </c>
      <c r="F15">
        <v>0.154</v>
      </c>
      <c r="G15">
        <v>0.14599999999999999</v>
      </c>
    </row>
    <row r="16" spans="2:7" x14ac:dyDescent="0.25">
      <c r="C16" t="s">
        <v>24</v>
      </c>
      <c r="D16" s="1"/>
      <c r="E16" s="3"/>
      <c r="F16">
        <v>0.13800000000000001</v>
      </c>
    </row>
    <row r="17" spans="2:7" x14ac:dyDescent="0.25">
      <c r="B17" t="s">
        <v>25</v>
      </c>
      <c r="C17" t="s">
        <v>26</v>
      </c>
      <c r="D17" s="1">
        <v>1035</v>
      </c>
      <c r="E17" s="3">
        <v>2</v>
      </c>
      <c r="F17">
        <v>0.112</v>
      </c>
      <c r="G17">
        <v>0.111</v>
      </c>
    </row>
    <row r="18" spans="2:7" x14ac:dyDescent="0.25">
      <c r="C18" t="s">
        <v>27</v>
      </c>
      <c r="D18" s="1"/>
      <c r="E18" s="3"/>
      <c r="F18">
        <v>0.109</v>
      </c>
    </row>
    <row r="19" spans="2:7" x14ac:dyDescent="0.25">
      <c r="B19" t="s">
        <v>28</v>
      </c>
      <c r="C19" t="s">
        <v>29</v>
      </c>
      <c r="D19" s="1">
        <v>1036</v>
      </c>
      <c r="E19" s="3">
        <v>2</v>
      </c>
      <c r="F19">
        <v>0.379</v>
      </c>
      <c r="G19">
        <v>0.38900000000000001</v>
      </c>
    </row>
    <row r="20" spans="2:7" x14ac:dyDescent="0.25">
      <c r="C20" t="s">
        <v>30</v>
      </c>
      <c r="D20" s="1"/>
      <c r="E20" s="3"/>
      <c r="F20">
        <v>0.4</v>
      </c>
    </row>
    <row r="21" spans="2:7" x14ac:dyDescent="0.25">
      <c r="B21" t="s">
        <v>31</v>
      </c>
      <c r="C21" t="s">
        <v>32</v>
      </c>
      <c r="D21" s="1">
        <v>7100</v>
      </c>
      <c r="E21" s="3">
        <v>4</v>
      </c>
      <c r="F21">
        <v>0.57499999999999996</v>
      </c>
      <c r="G21">
        <v>0.59199999999999997</v>
      </c>
    </row>
    <row r="22" spans="2:7" x14ac:dyDescent="0.25">
      <c r="C22" t="s">
        <v>33</v>
      </c>
      <c r="D22" s="1"/>
      <c r="E22" s="3"/>
      <c r="F22">
        <v>0.60799999999999998</v>
      </c>
    </row>
    <row r="23" spans="2:7" x14ac:dyDescent="0.25">
      <c r="B23" t="s">
        <v>34</v>
      </c>
      <c r="C23" t="s">
        <v>35</v>
      </c>
      <c r="D23" s="1">
        <v>1038</v>
      </c>
      <c r="E23" s="3">
        <v>4</v>
      </c>
      <c r="F23">
        <v>0.71399999999999997</v>
      </c>
      <c r="G23">
        <v>0.69</v>
      </c>
    </row>
    <row r="24" spans="2:7" x14ac:dyDescent="0.25">
      <c r="C24" t="s">
        <v>36</v>
      </c>
      <c r="D24" s="1"/>
      <c r="E24" s="3"/>
      <c r="F24">
        <v>0.66500000000000004</v>
      </c>
    </row>
    <row r="25" spans="2:7" x14ac:dyDescent="0.25">
      <c r="B25" t="s">
        <v>37</v>
      </c>
      <c r="C25" t="s">
        <v>38</v>
      </c>
      <c r="D25" s="1">
        <v>1039</v>
      </c>
      <c r="E25" s="3">
        <v>2</v>
      </c>
      <c r="F25">
        <v>0.47699999999999998</v>
      </c>
      <c r="G25">
        <v>0.46300000000000002</v>
      </c>
    </row>
    <row r="26" spans="2:7" x14ac:dyDescent="0.25">
      <c r="C26" t="s">
        <v>39</v>
      </c>
      <c r="D26" s="1"/>
      <c r="E26" s="3"/>
      <c r="F26">
        <v>0.44800000000000001</v>
      </c>
    </row>
    <row r="27" spans="2:7" x14ac:dyDescent="0.25">
      <c r="B27" t="s">
        <v>40</v>
      </c>
      <c r="C27" t="s">
        <v>41</v>
      </c>
      <c r="D27" s="1">
        <v>7101</v>
      </c>
      <c r="E27" s="3">
        <v>5</v>
      </c>
      <c r="F27">
        <v>0.16800000000000001</v>
      </c>
      <c r="G27">
        <v>0.17199999999999999</v>
      </c>
    </row>
    <row r="28" spans="2:7" x14ac:dyDescent="0.25">
      <c r="C28" t="s">
        <v>42</v>
      </c>
      <c r="D28" s="1"/>
      <c r="E28" s="3"/>
      <c r="F28">
        <v>0.17599999999999999</v>
      </c>
    </row>
    <row r="29" spans="2:7" x14ac:dyDescent="0.25">
      <c r="B29" t="s">
        <v>43</v>
      </c>
      <c r="C29" t="s">
        <v>44</v>
      </c>
      <c r="D29" s="1">
        <v>7098</v>
      </c>
      <c r="E29" s="3">
        <v>3</v>
      </c>
      <c r="F29">
        <v>0.17299999999999999</v>
      </c>
      <c r="G29">
        <v>0.16900000000000001</v>
      </c>
    </row>
    <row r="30" spans="2:7" x14ac:dyDescent="0.25">
      <c r="C30" t="s">
        <v>45</v>
      </c>
      <c r="D30" s="1"/>
      <c r="E30" s="3"/>
      <c r="F30">
        <v>0.16500000000000001</v>
      </c>
    </row>
    <row r="31" spans="2:7" x14ac:dyDescent="0.25">
      <c r="B31" t="s">
        <v>46</v>
      </c>
      <c r="C31" t="s">
        <v>47</v>
      </c>
      <c r="D31" s="1">
        <v>1042</v>
      </c>
      <c r="E31" s="3">
        <v>4</v>
      </c>
      <c r="F31">
        <v>0.17699999999999999</v>
      </c>
      <c r="G31">
        <v>0.17</v>
      </c>
    </row>
    <row r="32" spans="2:7" x14ac:dyDescent="0.25">
      <c r="C32" t="s">
        <v>48</v>
      </c>
      <c r="D32" s="1"/>
      <c r="E32" s="3"/>
      <c r="F32">
        <v>0.16400000000000001</v>
      </c>
    </row>
    <row r="33" spans="2:7" x14ac:dyDescent="0.25">
      <c r="B33" t="s">
        <v>49</v>
      </c>
      <c r="C33" t="s">
        <v>50</v>
      </c>
      <c r="D33" s="1">
        <v>1043</v>
      </c>
      <c r="E33" s="3">
        <v>4</v>
      </c>
      <c r="F33">
        <v>0.161</v>
      </c>
      <c r="G33">
        <v>0.158</v>
      </c>
    </row>
    <row r="34" spans="2:7" x14ac:dyDescent="0.25">
      <c r="C34" t="s">
        <v>51</v>
      </c>
      <c r="D34" s="1"/>
      <c r="E34" s="3"/>
      <c r="F34">
        <v>0.156</v>
      </c>
    </row>
    <row r="35" spans="2:7" x14ac:dyDescent="0.25">
      <c r="B35" t="s">
        <v>52</v>
      </c>
      <c r="C35" t="s">
        <v>53</v>
      </c>
      <c r="D35" s="1">
        <v>1044</v>
      </c>
      <c r="E35" s="3">
        <v>3</v>
      </c>
      <c r="F35">
        <v>0.92200000000000004</v>
      </c>
      <c r="G35">
        <v>0.95499999999999996</v>
      </c>
    </row>
    <row r="36" spans="2:7" x14ac:dyDescent="0.25">
      <c r="C36" t="s">
        <v>54</v>
      </c>
      <c r="D36" s="1"/>
      <c r="E36" s="3"/>
      <c r="F36">
        <v>0.98899999999999999</v>
      </c>
    </row>
    <row r="37" spans="2:7" x14ac:dyDescent="0.25">
      <c r="B37" t="s">
        <v>55</v>
      </c>
      <c r="C37" t="s">
        <v>56</v>
      </c>
      <c r="D37" s="1">
        <v>1045</v>
      </c>
      <c r="E37" s="1">
        <v>1</v>
      </c>
      <c r="F37">
        <v>0.69699999999999995</v>
      </c>
      <c r="G37">
        <v>0.69699999999999995</v>
      </c>
    </row>
    <row r="38" spans="2:7" x14ac:dyDescent="0.25">
      <c r="C38" t="s">
        <v>57</v>
      </c>
      <c r="D38" s="1"/>
      <c r="E38" s="1"/>
      <c r="F38">
        <v>0.69599999999999995</v>
      </c>
    </row>
    <row r="39" spans="2:7" x14ac:dyDescent="0.25">
      <c r="B39" t="s">
        <v>58</v>
      </c>
      <c r="C39" t="s">
        <v>59</v>
      </c>
      <c r="D39" s="1">
        <v>1046</v>
      </c>
      <c r="E39" s="3">
        <v>5</v>
      </c>
      <c r="F39">
        <v>0.56999999999999995</v>
      </c>
      <c r="G39">
        <v>0.57799999999999996</v>
      </c>
    </row>
    <row r="40" spans="2:7" x14ac:dyDescent="0.25">
      <c r="C40" t="s">
        <v>60</v>
      </c>
      <c r="D40" s="1"/>
      <c r="E40" s="3"/>
      <c r="F40">
        <v>0.58599999999999997</v>
      </c>
    </row>
    <row r="41" spans="2:7" x14ac:dyDescent="0.25">
      <c r="B41" t="s">
        <v>61</v>
      </c>
      <c r="C41" t="s">
        <v>62</v>
      </c>
      <c r="D41" s="1">
        <v>6549</v>
      </c>
      <c r="E41" s="3">
        <v>5</v>
      </c>
      <c r="F41">
        <v>0.22700000000000001</v>
      </c>
      <c r="G41">
        <v>0.28199999999999997</v>
      </c>
    </row>
    <row r="42" spans="2:7" x14ac:dyDescent="0.25">
      <c r="C42" t="s">
        <v>63</v>
      </c>
      <c r="D42" s="1"/>
      <c r="E42" s="3"/>
      <c r="F42">
        <v>0.33800000000000002</v>
      </c>
    </row>
    <row r="43" spans="2:7" x14ac:dyDescent="0.25">
      <c r="B43" t="s">
        <v>64</v>
      </c>
      <c r="C43" t="s">
        <v>65</v>
      </c>
      <c r="D43" s="1">
        <v>1048</v>
      </c>
      <c r="E43" s="3">
        <v>4</v>
      </c>
      <c r="F43">
        <v>0.50700000000000001</v>
      </c>
      <c r="G43">
        <v>0.46899999999999997</v>
      </c>
    </row>
    <row r="44" spans="2:7" x14ac:dyDescent="0.25">
      <c r="C44" t="s">
        <v>66</v>
      </c>
      <c r="D44" s="1"/>
      <c r="E44" s="3"/>
      <c r="F44">
        <v>0.432</v>
      </c>
    </row>
    <row r="45" spans="2:7" x14ac:dyDescent="0.25">
      <c r="B45" t="s">
        <v>67</v>
      </c>
      <c r="C45" t="s">
        <v>68</v>
      </c>
      <c r="D45" s="1">
        <v>1049</v>
      </c>
      <c r="E45" s="3">
        <v>2</v>
      </c>
      <c r="F45">
        <v>0.377</v>
      </c>
      <c r="G45">
        <v>0.41599999999999998</v>
      </c>
    </row>
    <row r="46" spans="2:7" x14ac:dyDescent="0.25">
      <c r="C46" t="s">
        <v>69</v>
      </c>
      <c r="D46" s="1"/>
      <c r="E46" s="3"/>
      <c r="F46">
        <v>0.45600000000000002</v>
      </c>
    </row>
    <row r="47" spans="2:7" x14ac:dyDescent="0.25">
      <c r="B47" t="s">
        <v>70</v>
      </c>
      <c r="C47" t="s">
        <v>71</v>
      </c>
      <c r="D47" s="1">
        <v>1050</v>
      </c>
      <c r="E47" s="1">
        <v>1</v>
      </c>
      <c r="F47">
        <v>0.19500000000000001</v>
      </c>
      <c r="G47">
        <v>0.20100000000000001</v>
      </c>
    </row>
    <row r="48" spans="2:7" x14ac:dyDescent="0.25">
      <c r="C48" t="s">
        <v>72</v>
      </c>
      <c r="D48" s="1"/>
      <c r="E48" s="1"/>
      <c r="F48">
        <v>0.20799999999999999</v>
      </c>
    </row>
    <row r="49" spans="2:7" x14ac:dyDescent="0.25">
      <c r="B49" t="s">
        <v>73</v>
      </c>
      <c r="C49" t="s">
        <v>74</v>
      </c>
      <c r="D49" s="1">
        <v>6731</v>
      </c>
      <c r="E49" s="3">
        <v>5</v>
      </c>
      <c r="F49">
        <v>5.8999999999999997E-2</v>
      </c>
      <c r="G49">
        <v>5.8000000000000003E-2</v>
      </c>
    </row>
    <row r="50" spans="2:7" x14ac:dyDescent="0.25">
      <c r="C50" t="s">
        <v>75</v>
      </c>
      <c r="D50" s="1"/>
      <c r="E50" s="3"/>
      <c r="F50">
        <v>5.8000000000000003E-2</v>
      </c>
    </row>
    <row r="51" spans="2:7" x14ac:dyDescent="0.25">
      <c r="B51" t="s">
        <v>76</v>
      </c>
      <c r="C51" t="s">
        <v>77</v>
      </c>
      <c r="D51" s="1">
        <v>6743</v>
      </c>
      <c r="E51" s="3">
        <v>2</v>
      </c>
      <c r="F51">
        <v>0.63</v>
      </c>
      <c r="G51">
        <v>0.629</v>
      </c>
    </row>
    <row r="52" spans="2:7" x14ac:dyDescent="0.25">
      <c r="C52" t="s">
        <v>78</v>
      </c>
      <c r="D52" s="1"/>
      <c r="E52" s="3"/>
      <c r="F52">
        <v>0.628</v>
      </c>
    </row>
    <row r="53" spans="2:7" x14ac:dyDescent="0.25">
      <c r="B53" t="s">
        <v>79</v>
      </c>
      <c r="C53" t="s">
        <v>80</v>
      </c>
      <c r="D53" s="1">
        <v>6744</v>
      </c>
      <c r="E53" s="3">
        <v>4</v>
      </c>
      <c r="F53">
        <v>0.63500000000000001</v>
      </c>
      <c r="G53">
        <v>0.67200000000000004</v>
      </c>
    </row>
    <row r="54" spans="2:7" x14ac:dyDescent="0.25">
      <c r="C54" t="s">
        <v>81</v>
      </c>
      <c r="D54" s="1"/>
      <c r="E54" s="3"/>
      <c r="F54">
        <v>0.70899999999999996</v>
      </c>
    </row>
    <row r="55" spans="2:7" x14ac:dyDescent="0.25">
      <c r="B55" t="s">
        <v>82</v>
      </c>
      <c r="C55" t="s">
        <v>83</v>
      </c>
      <c r="D55" s="1">
        <v>787</v>
      </c>
      <c r="E55" s="1">
        <v>1</v>
      </c>
      <c r="F55">
        <v>0.48199999999999998</v>
      </c>
      <c r="G55">
        <v>0.47</v>
      </c>
    </row>
    <row r="56" spans="2:7" x14ac:dyDescent="0.25">
      <c r="C56" t="s">
        <v>84</v>
      </c>
      <c r="D56" s="1"/>
      <c r="E56" s="1"/>
      <c r="F56">
        <v>0.45800000000000002</v>
      </c>
    </row>
    <row r="57" spans="2:7" x14ac:dyDescent="0.25">
      <c r="B57" t="s">
        <v>85</v>
      </c>
      <c r="C57" t="s">
        <v>86</v>
      </c>
      <c r="D57" s="1">
        <v>6746</v>
      </c>
      <c r="E57" s="3">
        <v>3</v>
      </c>
      <c r="F57">
        <v>0.48099999999999998</v>
      </c>
      <c r="G57">
        <v>0.48499999999999999</v>
      </c>
    </row>
    <row r="58" spans="2:7" x14ac:dyDescent="0.25">
      <c r="C58" t="s">
        <v>87</v>
      </c>
      <c r="D58" s="1"/>
      <c r="E58" s="3"/>
      <c r="F58">
        <v>0.48899999999999999</v>
      </c>
    </row>
    <row r="59" spans="2:7" x14ac:dyDescent="0.25">
      <c r="B59" t="s">
        <v>88</v>
      </c>
      <c r="C59" t="s">
        <v>89</v>
      </c>
      <c r="D59" s="1">
        <v>7099</v>
      </c>
      <c r="E59" s="3">
        <v>3</v>
      </c>
      <c r="F59">
        <v>0.13500000000000001</v>
      </c>
      <c r="G59">
        <v>0.14000000000000001</v>
      </c>
    </row>
    <row r="60" spans="2:7" x14ac:dyDescent="0.25">
      <c r="C60" t="s">
        <v>90</v>
      </c>
      <c r="D60" s="1"/>
      <c r="E60" s="3"/>
      <c r="F60">
        <v>0.14399999999999999</v>
      </c>
    </row>
    <row r="61" spans="2:7" x14ac:dyDescent="0.25">
      <c r="B61" t="s">
        <v>91</v>
      </c>
      <c r="C61" t="s">
        <v>92</v>
      </c>
      <c r="D61" s="1">
        <v>6748</v>
      </c>
      <c r="E61" s="3">
        <v>5</v>
      </c>
      <c r="F61">
        <v>0.442</v>
      </c>
      <c r="G61">
        <v>0.43099999999999999</v>
      </c>
    </row>
    <row r="62" spans="2:7" x14ac:dyDescent="0.25">
      <c r="C62" t="s">
        <v>93</v>
      </c>
      <c r="D62" s="1"/>
      <c r="E62" s="3"/>
      <c r="F62">
        <v>0.42</v>
      </c>
    </row>
    <row r="63" spans="2:7" x14ac:dyDescent="0.25">
      <c r="B63" t="s">
        <v>94</v>
      </c>
      <c r="C63" t="s">
        <v>95</v>
      </c>
      <c r="D63" s="1">
        <v>2390</v>
      </c>
      <c r="E63" s="1">
        <v>1</v>
      </c>
      <c r="F63">
        <v>0.13600000000000001</v>
      </c>
      <c r="G63">
        <v>0.155</v>
      </c>
    </row>
    <row r="64" spans="2:7" x14ac:dyDescent="0.25">
      <c r="C64" t="s">
        <v>96</v>
      </c>
      <c r="D64" s="1"/>
      <c r="E64" s="1"/>
      <c r="F64">
        <v>0.17299999999999999</v>
      </c>
    </row>
    <row r="65" spans="2:7" x14ac:dyDescent="0.25">
      <c r="B65" t="s">
        <v>97</v>
      </c>
      <c r="C65" t="s">
        <v>98</v>
      </c>
      <c r="D65" s="1">
        <v>6750</v>
      </c>
      <c r="E65" s="3">
        <v>3</v>
      </c>
      <c r="F65">
        <v>6.6000000000000003E-2</v>
      </c>
      <c r="G65">
        <v>6.2E-2</v>
      </c>
    </row>
    <row r="66" spans="2:7" x14ac:dyDescent="0.25">
      <c r="C66" t="s">
        <v>99</v>
      </c>
      <c r="D66" s="1"/>
      <c r="E66" s="3"/>
      <c r="F66">
        <v>5.8999999999999997E-2</v>
      </c>
    </row>
    <row r="67" spans="2:7" x14ac:dyDescent="0.25">
      <c r="B67" t="s">
        <v>100</v>
      </c>
      <c r="C67" t="s">
        <v>101</v>
      </c>
      <c r="D67" s="1">
        <v>6751</v>
      </c>
      <c r="E67" s="1">
        <v>1</v>
      </c>
      <c r="F67">
        <v>0.64</v>
      </c>
      <c r="G67">
        <v>0.63800000000000001</v>
      </c>
    </row>
    <row r="68" spans="2:7" x14ac:dyDescent="0.25">
      <c r="C68" t="s">
        <v>102</v>
      </c>
      <c r="D68" s="1"/>
      <c r="E68" s="1"/>
      <c r="F68">
        <v>0.63600000000000001</v>
      </c>
    </row>
    <row r="69" spans="2:7" x14ac:dyDescent="0.25">
      <c r="B69" t="s">
        <v>103</v>
      </c>
      <c r="C69" t="s">
        <v>104</v>
      </c>
      <c r="D69" s="1">
        <v>6752</v>
      </c>
      <c r="E69" s="3">
        <v>2</v>
      </c>
      <c r="F69">
        <v>0.46</v>
      </c>
      <c r="G69">
        <v>0.47299999999999998</v>
      </c>
    </row>
    <row r="70" spans="2:7" x14ac:dyDescent="0.25">
      <c r="C70" t="s">
        <v>105</v>
      </c>
      <c r="D70" s="1"/>
      <c r="E70" s="3"/>
      <c r="F70">
        <v>0.48699999999999999</v>
      </c>
    </row>
    <row r="71" spans="2:7" x14ac:dyDescent="0.25">
      <c r="B71" t="s">
        <v>106</v>
      </c>
      <c r="C71" t="s">
        <v>107</v>
      </c>
      <c r="D71" s="1">
        <v>6753</v>
      </c>
      <c r="E71" s="3">
        <v>4</v>
      </c>
      <c r="F71">
        <v>0.51700000000000002</v>
      </c>
      <c r="G71">
        <v>0.498</v>
      </c>
    </row>
    <row r="72" spans="2:7" x14ac:dyDescent="0.25">
      <c r="C72" t="s">
        <v>108</v>
      </c>
      <c r="D72" s="1"/>
      <c r="E72" s="3"/>
      <c r="F72">
        <v>0.47799999999999998</v>
      </c>
    </row>
    <row r="73" spans="2:7" x14ac:dyDescent="0.25">
      <c r="B73" t="s">
        <v>109</v>
      </c>
      <c r="C73" t="s">
        <v>110</v>
      </c>
      <c r="D73" s="1">
        <v>6754</v>
      </c>
      <c r="E73" s="3">
        <v>5</v>
      </c>
      <c r="F73">
        <v>0.32200000000000001</v>
      </c>
      <c r="G73">
        <v>0.318</v>
      </c>
    </row>
    <row r="74" spans="2:7" x14ac:dyDescent="0.25">
      <c r="C74" t="s">
        <v>111</v>
      </c>
      <c r="D74" s="1"/>
      <c r="E74" s="3"/>
      <c r="F74">
        <v>0.313</v>
      </c>
    </row>
    <row r="75" spans="2:7" x14ac:dyDescent="0.25">
      <c r="B75" t="s">
        <v>112</v>
      </c>
      <c r="C75" t="s">
        <v>113</v>
      </c>
      <c r="D75" s="1">
        <v>6755</v>
      </c>
      <c r="E75" s="1">
        <v>1</v>
      </c>
      <c r="F75">
        <v>0.185</v>
      </c>
      <c r="G75">
        <v>0.184</v>
      </c>
    </row>
    <row r="76" spans="2:7" x14ac:dyDescent="0.25">
      <c r="C76" t="s">
        <v>114</v>
      </c>
      <c r="D76" s="1"/>
      <c r="E76" s="1"/>
      <c r="F76">
        <v>0.183</v>
      </c>
    </row>
    <row r="77" spans="2:7" x14ac:dyDescent="0.25">
      <c r="B77" t="s">
        <v>115</v>
      </c>
      <c r="C77" t="s">
        <v>116</v>
      </c>
      <c r="D77" s="1">
        <v>6756</v>
      </c>
      <c r="E77" s="3">
        <v>5</v>
      </c>
      <c r="F77">
        <v>0.11700000000000001</v>
      </c>
      <c r="G77">
        <v>0.13</v>
      </c>
    </row>
    <row r="78" spans="2:7" x14ac:dyDescent="0.25">
      <c r="C78" t="s">
        <v>117</v>
      </c>
      <c r="D78" s="1"/>
      <c r="E78" s="3"/>
      <c r="F78">
        <v>0.14299999999999999</v>
      </c>
    </row>
    <row r="79" spans="2:7" x14ac:dyDescent="0.25">
      <c r="B79" t="s">
        <v>118</v>
      </c>
      <c r="C79" t="s">
        <v>119</v>
      </c>
      <c r="D79" s="1">
        <v>6757</v>
      </c>
      <c r="E79" s="3">
        <v>4</v>
      </c>
      <c r="F79">
        <v>0.21099999999999999</v>
      </c>
      <c r="G79">
        <v>0.19800000000000001</v>
      </c>
    </row>
    <row r="80" spans="2:7" x14ac:dyDescent="0.25">
      <c r="C80" t="s">
        <v>120</v>
      </c>
      <c r="D80" s="1"/>
      <c r="E80" s="3"/>
      <c r="F80">
        <v>0.185</v>
      </c>
    </row>
    <row r="81" spans="2:7" x14ac:dyDescent="0.25">
      <c r="B81" t="s">
        <v>121</v>
      </c>
      <c r="C81" t="s">
        <v>122</v>
      </c>
      <c r="D81" s="1">
        <v>6758</v>
      </c>
      <c r="E81" s="3">
        <v>2</v>
      </c>
      <c r="F81">
        <v>7.9000000000000001E-2</v>
      </c>
      <c r="G81">
        <v>8.3000000000000004E-2</v>
      </c>
    </row>
    <row r="82" spans="2:7" x14ac:dyDescent="0.25">
      <c r="C82" t="s">
        <v>123</v>
      </c>
      <c r="D82" s="1"/>
      <c r="E82" s="3"/>
      <c r="F82">
        <v>8.6999999999999994E-2</v>
      </c>
    </row>
    <row r="83" spans="2:7" x14ac:dyDescent="0.25">
      <c r="B83" t="s">
        <v>124</v>
      </c>
      <c r="C83" t="s">
        <v>5</v>
      </c>
      <c r="D83" s="1">
        <v>6759</v>
      </c>
      <c r="E83" s="3">
        <v>2</v>
      </c>
      <c r="F83">
        <v>0.66200000000000003</v>
      </c>
      <c r="G83">
        <v>0.65</v>
      </c>
    </row>
    <row r="84" spans="2:7" x14ac:dyDescent="0.25">
      <c r="C84" t="s">
        <v>6</v>
      </c>
      <c r="D84" s="1"/>
      <c r="E84" s="3"/>
      <c r="F84">
        <v>0.63800000000000001</v>
      </c>
    </row>
    <row r="85" spans="2:7" x14ac:dyDescent="0.25">
      <c r="B85" t="s">
        <v>125</v>
      </c>
      <c r="C85" t="s">
        <v>8</v>
      </c>
      <c r="D85" s="1">
        <v>6760</v>
      </c>
      <c r="E85" s="3">
        <v>4</v>
      </c>
      <c r="F85">
        <v>0.48599999999999999</v>
      </c>
      <c r="G85">
        <v>0.51300000000000001</v>
      </c>
    </row>
    <row r="86" spans="2:7" x14ac:dyDescent="0.25">
      <c r="C86" t="s">
        <v>9</v>
      </c>
      <c r="D86" s="1"/>
      <c r="E86" s="3"/>
      <c r="F86">
        <v>0.54100000000000004</v>
      </c>
    </row>
    <row r="87" spans="2:7" x14ac:dyDescent="0.25">
      <c r="B87" t="s">
        <v>126</v>
      </c>
      <c r="C87" t="s">
        <v>11</v>
      </c>
      <c r="D87" s="1">
        <v>6761</v>
      </c>
      <c r="E87" s="3">
        <v>5</v>
      </c>
      <c r="F87">
        <v>0.46100000000000002</v>
      </c>
      <c r="G87">
        <v>0.45800000000000002</v>
      </c>
    </row>
    <row r="88" spans="2:7" x14ac:dyDescent="0.25">
      <c r="C88" t="s">
        <v>12</v>
      </c>
      <c r="D88" s="1"/>
      <c r="E88" s="3"/>
      <c r="F88">
        <v>0.45500000000000002</v>
      </c>
    </row>
    <row r="89" spans="2:7" x14ac:dyDescent="0.25">
      <c r="B89" t="s">
        <v>127</v>
      </c>
      <c r="C89" t="s">
        <v>14</v>
      </c>
      <c r="D89" s="1">
        <v>6762</v>
      </c>
      <c r="E89" s="3">
        <v>3</v>
      </c>
      <c r="F89">
        <v>0.442</v>
      </c>
      <c r="G89">
        <v>0.41599999999999998</v>
      </c>
    </row>
    <row r="90" spans="2:7" x14ac:dyDescent="0.25">
      <c r="C90" t="s">
        <v>15</v>
      </c>
      <c r="D90" s="1"/>
      <c r="E90" s="3"/>
      <c r="F90">
        <v>0.39</v>
      </c>
    </row>
    <row r="91" spans="2:7" x14ac:dyDescent="0.25">
      <c r="B91" t="s">
        <v>128</v>
      </c>
      <c r="C91" t="s">
        <v>17</v>
      </c>
      <c r="D91" s="1">
        <v>6764</v>
      </c>
      <c r="E91" s="3">
        <v>4</v>
      </c>
      <c r="F91">
        <v>0.26</v>
      </c>
      <c r="G91">
        <v>0.25700000000000001</v>
      </c>
    </row>
    <row r="92" spans="2:7" x14ac:dyDescent="0.25">
      <c r="C92" t="s">
        <v>18</v>
      </c>
      <c r="D92" s="1"/>
      <c r="E92" s="3"/>
      <c r="F92">
        <v>0.254</v>
      </c>
    </row>
    <row r="93" spans="2:7" x14ac:dyDescent="0.25">
      <c r="B93" t="s">
        <v>129</v>
      </c>
      <c r="C93" t="s">
        <v>20</v>
      </c>
      <c r="D93" s="1">
        <v>6765</v>
      </c>
      <c r="E93" s="1">
        <v>1</v>
      </c>
      <c r="F93">
        <v>0.24299999999999999</v>
      </c>
      <c r="G93">
        <v>0.23799999999999999</v>
      </c>
    </row>
    <row r="94" spans="2:7" x14ac:dyDescent="0.25">
      <c r="C94" t="s">
        <v>21</v>
      </c>
      <c r="D94" s="1"/>
      <c r="E94" s="1"/>
      <c r="F94">
        <v>0.23300000000000001</v>
      </c>
    </row>
    <row r="95" spans="2:7" x14ac:dyDescent="0.25">
      <c r="B95" t="s">
        <v>130</v>
      </c>
      <c r="C95" t="s">
        <v>23</v>
      </c>
      <c r="D95" s="1">
        <v>6766</v>
      </c>
      <c r="E95" s="3">
        <v>3</v>
      </c>
      <c r="F95">
        <v>0.105</v>
      </c>
      <c r="G95">
        <v>0.1</v>
      </c>
    </row>
    <row r="96" spans="2:7" x14ac:dyDescent="0.25">
      <c r="C96" t="s">
        <v>24</v>
      </c>
      <c r="D96" s="1"/>
      <c r="E96" s="3"/>
      <c r="F96">
        <v>9.4E-2</v>
      </c>
    </row>
    <row r="97" spans="2:7" x14ac:dyDescent="0.25">
      <c r="B97" t="s">
        <v>131</v>
      </c>
      <c r="C97" t="s">
        <v>26</v>
      </c>
      <c r="D97" s="1">
        <v>6767</v>
      </c>
      <c r="E97" s="3">
        <v>2</v>
      </c>
      <c r="F97">
        <v>0.08</v>
      </c>
      <c r="G97">
        <v>8.1000000000000003E-2</v>
      </c>
    </row>
    <row r="98" spans="2:7" x14ac:dyDescent="0.25">
      <c r="C98" t="s">
        <v>27</v>
      </c>
      <c r="D98" s="1"/>
      <c r="E98" s="3"/>
      <c r="F98">
        <v>8.2000000000000003E-2</v>
      </c>
    </row>
    <row r="99" spans="2:7" x14ac:dyDescent="0.25">
      <c r="B99" t="s">
        <v>132</v>
      </c>
      <c r="C99" t="s">
        <v>29</v>
      </c>
      <c r="D99" s="1">
        <v>6768</v>
      </c>
      <c r="E99" s="3">
        <v>4</v>
      </c>
      <c r="F99">
        <v>0.58099999999999996</v>
      </c>
      <c r="G99">
        <v>0.57999999999999996</v>
      </c>
    </row>
    <row r="100" spans="2:7" x14ac:dyDescent="0.25">
      <c r="C100" t="s">
        <v>30</v>
      </c>
      <c r="D100" s="1"/>
      <c r="E100" s="3"/>
      <c r="F100">
        <v>0.57899999999999996</v>
      </c>
    </row>
    <row r="101" spans="2:7" x14ac:dyDescent="0.25">
      <c r="B101" t="s">
        <v>133</v>
      </c>
      <c r="C101" t="s">
        <v>32</v>
      </c>
      <c r="D101" s="1">
        <v>6769</v>
      </c>
      <c r="E101" s="3">
        <v>5</v>
      </c>
      <c r="F101">
        <v>0.80500000000000005</v>
      </c>
      <c r="G101">
        <v>0.79500000000000004</v>
      </c>
    </row>
    <row r="102" spans="2:7" x14ac:dyDescent="0.25">
      <c r="C102" t="s">
        <v>33</v>
      </c>
      <c r="D102" s="1"/>
      <c r="E102" s="3"/>
      <c r="F102">
        <v>0.78400000000000003</v>
      </c>
    </row>
    <row r="103" spans="2:7" x14ac:dyDescent="0.25">
      <c r="B103" t="s">
        <v>134</v>
      </c>
      <c r="C103" t="s">
        <v>35</v>
      </c>
      <c r="D103" s="1">
        <v>6770</v>
      </c>
      <c r="E103" s="3">
        <v>5</v>
      </c>
      <c r="F103">
        <v>0.83099999999999996</v>
      </c>
      <c r="G103">
        <v>0.82899999999999996</v>
      </c>
    </row>
    <row r="104" spans="2:7" x14ac:dyDescent="0.25">
      <c r="C104" t="s">
        <v>36</v>
      </c>
      <c r="D104" s="1"/>
      <c r="E104" s="3"/>
      <c r="F104">
        <v>0.82699999999999996</v>
      </c>
    </row>
    <row r="105" spans="2:7" x14ac:dyDescent="0.25">
      <c r="B105" t="s">
        <v>135</v>
      </c>
      <c r="C105" t="s">
        <v>38</v>
      </c>
      <c r="D105" s="1">
        <v>6771</v>
      </c>
      <c r="E105" s="3">
        <v>2</v>
      </c>
      <c r="F105">
        <v>0.30199999999999999</v>
      </c>
      <c r="G105">
        <v>0.30099999999999999</v>
      </c>
    </row>
    <row r="106" spans="2:7" x14ac:dyDescent="0.25">
      <c r="C106" t="s">
        <v>39</v>
      </c>
      <c r="D106" s="1"/>
      <c r="E106" s="3"/>
      <c r="F106">
        <v>0.30099999999999999</v>
      </c>
    </row>
    <row r="107" spans="2:7" x14ac:dyDescent="0.25">
      <c r="B107" t="s">
        <v>136</v>
      </c>
      <c r="C107" t="s">
        <v>41</v>
      </c>
      <c r="D107" s="1">
        <v>6772</v>
      </c>
      <c r="E107" s="1">
        <v>1</v>
      </c>
      <c r="F107">
        <v>0.48499999999999999</v>
      </c>
      <c r="G107">
        <v>0.44500000000000001</v>
      </c>
    </row>
    <row r="108" spans="2:7" x14ac:dyDescent="0.25">
      <c r="C108" t="s">
        <v>42</v>
      </c>
      <c r="D108" s="1"/>
      <c r="E108" s="1"/>
      <c r="F108">
        <v>0.40500000000000003</v>
      </c>
    </row>
    <row r="109" spans="2:7" x14ac:dyDescent="0.25">
      <c r="B109" t="s">
        <v>137</v>
      </c>
      <c r="C109" t="s">
        <v>44</v>
      </c>
      <c r="D109" s="1">
        <v>6773</v>
      </c>
      <c r="E109" s="3">
        <v>4</v>
      </c>
      <c r="F109">
        <v>0.19600000000000001</v>
      </c>
      <c r="G109">
        <v>0.19900000000000001</v>
      </c>
    </row>
    <row r="110" spans="2:7" x14ac:dyDescent="0.25">
      <c r="C110" t="s">
        <v>45</v>
      </c>
      <c r="D110" s="1"/>
      <c r="E110" s="3"/>
      <c r="F110">
        <v>0.20200000000000001</v>
      </c>
    </row>
    <row r="111" spans="2:7" x14ac:dyDescent="0.25">
      <c r="B111" t="s">
        <v>138</v>
      </c>
      <c r="C111" t="s">
        <v>47</v>
      </c>
      <c r="D111" s="1">
        <v>6774</v>
      </c>
      <c r="E111" s="3">
        <v>3</v>
      </c>
      <c r="F111">
        <v>0.16200000000000001</v>
      </c>
      <c r="G111">
        <v>0.16200000000000001</v>
      </c>
    </row>
    <row r="112" spans="2:7" x14ac:dyDescent="0.25">
      <c r="C112" t="s">
        <v>48</v>
      </c>
      <c r="D112" s="1"/>
      <c r="E112" s="3"/>
      <c r="F112">
        <v>0.16200000000000001</v>
      </c>
    </row>
    <row r="113" spans="2:7" x14ac:dyDescent="0.25">
      <c r="B113" t="s">
        <v>139</v>
      </c>
      <c r="C113" t="s">
        <v>50</v>
      </c>
      <c r="D113" s="1">
        <v>6775</v>
      </c>
      <c r="E113" s="3">
        <v>5</v>
      </c>
      <c r="F113">
        <v>8.4000000000000005E-2</v>
      </c>
      <c r="G113">
        <v>8.5000000000000006E-2</v>
      </c>
    </row>
    <row r="114" spans="2:7" x14ac:dyDescent="0.25">
      <c r="C114" t="s">
        <v>51</v>
      </c>
      <c r="D114" s="1"/>
      <c r="E114" s="3"/>
      <c r="F114">
        <v>8.5000000000000006E-2</v>
      </c>
    </row>
    <row r="115" spans="2:7" x14ac:dyDescent="0.25">
      <c r="B115" t="s">
        <v>140</v>
      </c>
      <c r="C115" t="s">
        <v>53</v>
      </c>
      <c r="D115" s="1">
        <v>6776</v>
      </c>
      <c r="E115" s="1">
        <v>1</v>
      </c>
      <c r="F115">
        <v>0.75900000000000001</v>
      </c>
      <c r="G115">
        <v>0.72599999999999998</v>
      </c>
    </row>
    <row r="116" spans="2:7" x14ac:dyDescent="0.25">
      <c r="C116" t="s">
        <v>54</v>
      </c>
      <c r="D116" s="1"/>
      <c r="E116" s="1"/>
      <c r="F116">
        <v>0.69399999999999995</v>
      </c>
    </row>
    <row r="117" spans="2:7" x14ac:dyDescent="0.25">
      <c r="B117" t="s">
        <v>141</v>
      </c>
      <c r="C117" t="s">
        <v>56</v>
      </c>
      <c r="D117" s="1">
        <v>6777</v>
      </c>
      <c r="E117" s="1">
        <v>1</v>
      </c>
      <c r="F117">
        <v>0.66700000000000004</v>
      </c>
      <c r="G117">
        <v>0.64100000000000001</v>
      </c>
    </row>
    <row r="118" spans="2:7" x14ac:dyDescent="0.25">
      <c r="C118" t="s">
        <v>57</v>
      </c>
      <c r="D118" s="1"/>
      <c r="E118" s="1"/>
      <c r="F118">
        <v>0.61499999999999999</v>
      </c>
    </row>
    <row r="119" spans="2:7" x14ac:dyDescent="0.25">
      <c r="B119" t="s">
        <v>142</v>
      </c>
      <c r="C119" t="s">
        <v>59</v>
      </c>
      <c r="D119" s="1">
        <v>6778</v>
      </c>
      <c r="E119" s="3">
        <v>2</v>
      </c>
      <c r="F119">
        <v>0.499</v>
      </c>
      <c r="G119">
        <v>0.48199999999999998</v>
      </c>
    </row>
    <row r="120" spans="2:7" x14ac:dyDescent="0.25">
      <c r="C120" t="s">
        <v>60</v>
      </c>
      <c r="D120" s="1"/>
      <c r="E120" s="3"/>
      <c r="F120">
        <v>0.46500000000000002</v>
      </c>
    </row>
    <row r="121" spans="2:7" x14ac:dyDescent="0.25">
      <c r="B121" t="s">
        <v>143</v>
      </c>
      <c r="C121" t="s">
        <v>62</v>
      </c>
      <c r="D121" s="1">
        <v>6779</v>
      </c>
      <c r="E121" s="1">
        <v>1</v>
      </c>
      <c r="F121">
        <v>0.29799999999999999</v>
      </c>
      <c r="G121">
        <v>0.28699999999999998</v>
      </c>
    </row>
    <row r="122" spans="2:7" x14ac:dyDescent="0.25">
      <c r="C122" t="s">
        <v>63</v>
      </c>
      <c r="D122" s="1"/>
      <c r="E122" s="1"/>
      <c r="F122">
        <v>0.27500000000000002</v>
      </c>
    </row>
    <row r="123" spans="2:7" x14ac:dyDescent="0.25">
      <c r="B123" t="s">
        <v>144</v>
      </c>
      <c r="C123" t="s">
        <v>65</v>
      </c>
      <c r="D123" s="1">
        <v>6780</v>
      </c>
      <c r="E123" s="3">
        <v>3</v>
      </c>
      <c r="F123">
        <v>0.36399999999999999</v>
      </c>
      <c r="G123">
        <v>0.35499999999999998</v>
      </c>
    </row>
    <row r="124" spans="2:7" x14ac:dyDescent="0.25">
      <c r="C124" t="s">
        <v>66</v>
      </c>
      <c r="D124" s="1"/>
      <c r="E124" s="3"/>
      <c r="F124">
        <v>0.34699999999999998</v>
      </c>
    </row>
    <row r="125" spans="2:7" x14ac:dyDescent="0.25">
      <c r="B125" t="s">
        <v>145</v>
      </c>
      <c r="C125" t="s">
        <v>68</v>
      </c>
      <c r="D125" s="1">
        <v>6781</v>
      </c>
      <c r="E125" s="3">
        <v>3</v>
      </c>
      <c r="F125">
        <v>0.184</v>
      </c>
      <c r="G125">
        <v>0.182</v>
      </c>
    </row>
    <row r="126" spans="2:7" x14ac:dyDescent="0.25">
      <c r="C126" t="s">
        <v>69</v>
      </c>
      <c r="D126" s="1"/>
      <c r="E126" s="3"/>
      <c r="F126">
        <v>0.18</v>
      </c>
    </row>
    <row r="127" spans="2:7" x14ac:dyDescent="0.25">
      <c r="B127" t="s">
        <v>146</v>
      </c>
      <c r="C127" t="s">
        <v>71</v>
      </c>
      <c r="D127" s="1">
        <v>6783</v>
      </c>
      <c r="E127" s="3">
        <v>4</v>
      </c>
      <c r="F127">
        <v>0.114</v>
      </c>
      <c r="G127">
        <v>0.113</v>
      </c>
    </row>
    <row r="128" spans="2:7" x14ac:dyDescent="0.25">
      <c r="C128" t="s">
        <v>72</v>
      </c>
      <c r="D128" s="1"/>
      <c r="E128" s="3"/>
      <c r="F128">
        <v>0.112</v>
      </c>
    </row>
    <row r="129" spans="2:7" x14ac:dyDescent="0.25">
      <c r="B129" t="s">
        <v>147</v>
      </c>
      <c r="C129" t="s">
        <v>74</v>
      </c>
      <c r="D129" s="1">
        <v>6784</v>
      </c>
      <c r="E129" s="3">
        <v>2</v>
      </c>
      <c r="F129">
        <v>4.5999999999999999E-2</v>
      </c>
      <c r="G129">
        <v>4.2999999999999997E-2</v>
      </c>
    </row>
    <row r="130" spans="2:7" x14ac:dyDescent="0.25">
      <c r="C130" t="s">
        <v>75</v>
      </c>
      <c r="D130" s="1"/>
      <c r="E130" s="3"/>
      <c r="F130">
        <v>4.1000000000000002E-2</v>
      </c>
    </row>
    <row r="131" spans="2:7" x14ac:dyDescent="0.25">
      <c r="B131" t="s">
        <v>148</v>
      </c>
      <c r="C131" t="s">
        <v>77</v>
      </c>
      <c r="D131" s="1">
        <v>6785</v>
      </c>
      <c r="E131" s="1">
        <v>1</v>
      </c>
      <c r="F131">
        <v>1.0169999999999999</v>
      </c>
      <c r="G131">
        <v>1.028</v>
      </c>
    </row>
    <row r="132" spans="2:7" x14ac:dyDescent="0.25">
      <c r="C132" t="s">
        <v>78</v>
      </c>
      <c r="D132" s="1"/>
      <c r="E132" s="1"/>
      <c r="F132">
        <v>1.04</v>
      </c>
    </row>
    <row r="133" spans="2:7" x14ac:dyDescent="0.25">
      <c r="B133" t="s">
        <v>149</v>
      </c>
      <c r="C133" t="s">
        <v>80</v>
      </c>
      <c r="D133" s="1">
        <v>6786</v>
      </c>
      <c r="E133" s="3">
        <v>5</v>
      </c>
      <c r="F133">
        <v>0.58899999999999997</v>
      </c>
      <c r="G133">
        <v>0.57799999999999996</v>
      </c>
    </row>
    <row r="134" spans="2:7" x14ac:dyDescent="0.25">
      <c r="C134" t="s">
        <v>81</v>
      </c>
      <c r="D134" s="1"/>
      <c r="E134" s="3"/>
      <c r="F134">
        <v>0.56699999999999995</v>
      </c>
    </row>
    <row r="135" spans="2:7" x14ac:dyDescent="0.25">
      <c r="B135" t="s">
        <v>150</v>
      </c>
      <c r="C135" t="s">
        <v>83</v>
      </c>
      <c r="D135" s="1">
        <v>6787</v>
      </c>
      <c r="E135" s="3">
        <v>4</v>
      </c>
      <c r="F135">
        <v>0.69899999999999995</v>
      </c>
      <c r="G135">
        <v>0.68700000000000006</v>
      </c>
    </row>
    <row r="136" spans="2:7" x14ac:dyDescent="0.25">
      <c r="C136" t="s">
        <v>84</v>
      </c>
      <c r="D136" s="1"/>
      <c r="E136" s="3"/>
      <c r="F136">
        <v>0.67400000000000004</v>
      </c>
    </row>
    <row r="137" spans="2:7" x14ac:dyDescent="0.25">
      <c r="B137" t="s">
        <v>151</v>
      </c>
      <c r="C137" t="s">
        <v>86</v>
      </c>
      <c r="D137" s="1">
        <v>6788</v>
      </c>
      <c r="E137" s="3">
        <v>2</v>
      </c>
      <c r="F137">
        <v>0.45700000000000002</v>
      </c>
      <c r="G137">
        <v>0.42699999999999999</v>
      </c>
    </row>
    <row r="138" spans="2:7" x14ac:dyDescent="0.25">
      <c r="C138" t="s">
        <v>87</v>
      </c>
      <c r="D138" s="1"/>
      <c r="E138" s="3"/>
      <c r="F138">
        <v>0.39700000000000002</v>
      </c>
    </row>
    <row r="139" spans="2:7" x14ac:dyDescent="0.25">
      <c r="B139" t="s">
        <v>152</v>
      </c>
      <c r="C139" t="s">
        <v>89</v>
      </c>
      <c r="D139" s="1">
        <v>6789</v>
      </c>
      <c r="E139" s="3">
        <v>3</v>
      </c>
      <c r="F139">
        <v>0.14699999999999999</v>
      </c>
      <c r="G139">
        <v>0.14499999999999999</v>
      </c>
    </row>
    <row r="140" spans="2:7" x14ac:dyDescent="0.25">
      <c r="C140" t="s">
        <v>90</v>
      </c>
      <c r="D140" s="1"/>
      <c r="E140" s="3"/>
      <c r="F140">
        <v>0.14199999999999999</v>
      </c>
    </row>
    <row r="141" spans="2:7" x14ac:dyDescent="0.25">
      <c r="B141" t="s">
        <v>153</v>
      </c>
      <c r="C141" t="s">
        <v>92</v>
      </c>
      <c r="D141" s="1">
        <v>6790</v>
      </c>
      <c r="E141" s="1">
        <v>1</v>
      </c>
      <c r="F141">
        <v>0.33700000000000002</v>
      </c>
      <c r="G141">
        <v>0.32100000000000001</v>
      </c>
    </row>
    <row r="142" spans="2:7" x14ac:dyDescent="0.25">
      <c r="C142" t="s">
        <v>93</v>
      </c>
      <c r="D142" s="1"/>
      <c r="E142" s="1"/>
      <c r="F142">
        <v>0.30599999999999999</v>
      </c>
    </row>
    <row r="143" spans="2:7" x14ac:dyDescent="0.25">
      <c r="B143" t="s">
        <v>154</v>
      </c>
      <c r="C143" t="s">
        <v>95</v>
      </c>
      <c r="D143" s="1">
        <v>6791</v>
      </c>
      <c r="E143" s="3">
        <v>5</v>
      </c>
      <c r="F143">
        <v>7.6999999999999999E-2</v>
      </c>
      <c r="G143">
        <v>0.08</v>
      </c>
    </row>
    <row r="144" spans="2:7" x14ac:dyDescent="0.25">
      <c r="C144" t="s">
        <v>96</v>
      </c>
      <c r="D144" s="1"/>
      <c r="E144" s="3"/>
      <c r="F144">
        <v>8.2000000000000003E-2</v>
      </c>
    </row>
    <row r="145" spans="2:7" x14ac:dyDescent="0.25">
      <c r="B145" t="s">
        <v>155</v>
      </c>
      <c r="C145" t="s">
        <v>98</v>
      </c>
      <c r="D145" s="1">
        <v>6793</v>
      </c>
      <c r="E145" s="3">
        <v>3</v>
      </c>
      <c r="F145">
        <v>4.9000000000000002E-2</v>
      </c>
      <c r="G145">
        <v>4.4999999999999998E-2</v>
      </c>
    </row>
    <row r="146" spans="2:7" x14ac:dyDescent="0.25">
      <c r="C146" t="s">
        <v>99</v>
      </c>
      <c r="D146" s="1"/>
      <c r="E146" s="3"/>
      <c r="F146">
        <v>0.04</v>
      </c>
    </row>
    <row r="147" spans="2:7" x14ac:dyDescent="0.25">
      <c r="B147" t="s">
        <v>156</v>
      </c>
      <c r="C147" t="s">
        <v>101</v>
      </c>
      <c r="D147" s="1">
        <v>6794</v>
      </c>
      <c r="E147" s="3">
        <v>5</v>
      </c>
      <c r="F147">
        <v>0.59</v>
      </c>
      <c r="G147">
        <v>0.59099999999999997</v>
      </c>
    </row>
    <row r="148" spans="2:7" x14ac:dyDescent="0.25">
      <c r="C148" t="s">
        <v>102</v>
      </c>
      <c r="D148" s="1"/>
      <c r="E148" s="3"/>
      <c r="F148">
        <v>0.59299999999999997</v>
      </c>
    </row>
    <row r="149" spans="2:7" x14ac:dyDescent="0.25">
      <c r="B149" t="s">
        <v>157</v>
      </c>
      <c r="C149" t="s">
        <v>104</v>
      </c>
      <c r="D149" s="1">
        <v>6550</v>
      </c>
      <c r="E149" s="3">
        <v>4</v>
      </c>
      <c r="F149">
        <v>0.42899999999999999</v>
      </c>
      <c r="G149">
        <v>0.41699999999999998</v>
      </c>
    </row>
    <row r="150" spans="2:7" x14ac:dyDescent="0.25">
      <c r="C150" t="s">
        <v>105</v>
      </c>
      <c r="D150" s="1"/>
      <c r="E150" s="3"/>
      <c r="F150">
        <v>0.40500000000000003</v>
      </c>
    </row>
    <row r="151" spans="2:7" x14ac:dyDescent="0.25">
      <c r="B151" t="s">
        <v>158</v>
      </c>
      <c r="C151" t="s">
        <v>107</v>
      </c>
      <c r="D151" s="1">
        <v>6796</v>
      </c>
      <c r="E151" s="3">
        <v>3</v>
      </c>
      <c r="F151">
        <v>0.376</v>
      </c>
      <c r="G151">
        <v>0.36699999999999999</v>
      </c>
    </row>
    <row r="152" spans="2:7" x14ac:dyDescent="0.25">
      <c r="C152" t="s">
        <v>108</v>
      </c>
      <c r="D152" s="1"/>
      <c r="E152" s="3"/>
      <c r="F152">
        <v>0.35899999999999999</v>
      </c>
    </row>
    <row r="153" spans="2:7" x14ac:dyDescent="0.25">
      <c r="B153" t="s">
        <v>159</v>
      </c>
      <c r="C153" t="s">
        <v>110</v>
      </c>
      <c r="D153" s="1">
        <v>6797</v>
      </c>
      <c r="E153" s="3">
        <v>5</v>
      </c>
      <c r="F153">
        <v>0.40100000000000002</v>
      </c>
      <c r="G153">
        <v>0.39700000000000002</v>
      </c>
    </row>
    <row r="154" spans="2:7" x14ac:dyDescent="0.25">
      <c r="C154" t="s">
        <v>111</v>
      </c>
      <c r="D154" s="1"/>
      <c r="E154" s="3"/>
      <c r="F154">
        <v>0.39400000000000002</v>
      </c>
    </row>
    <row r="155" spans="2:7" x14ac:dyDescent="0.25">
      <c r="B155" t="s">
        <v>160</v>
      </c>
      <c r="C155" t="s">
        <v>113</v>
      </c>
      <c r="D155" s="1">
        <v>6798</v>
      </c>
      <c r="E155" s="1">
        <v>1</v>
      </c>
      <c r="F155">
        <v>0.45200000000000001</v>
      </c>
      <c r="G155">
        <v>0.40500000000000003</v>
      </c>
    </row>
    <row r="156" spans="2:7" x14ac:dyDescent="0.25">
      <c r="C156" t="s">
        <v>114</v>
      </c>
      <c r="D156" s="1"/>
      <c r="E156" s="1"/>
      <c r="F156">
        <v>0.35699999999999998</v>
      </c>
    </row>
    <row r="157" spans="2:7" x14ac:dyDescent="0.25">
      <c r="B157" t="s">
        <v>161</v>
      </c>
      <c r="C157" t="s">
        <v>116</v>
      </c>
      <c r="D157" s="1">
        <v>6799</v>
      </c>
      <c r="E157" s="1">
        <v>1</v>
      </c>
      <c r="F157">
        <v>0.21299999999999999</v>
      </c>
      <c r="G157">
        <v>0.21199999999999999</v>
      </c>
    </row>
    <row r="158" spans="2:7" x14ac:dyDescent="0.25">
      <c r="C158" t="s">
        <v>117</v>
      </c>
      <c r="D158" s="1"/>
      <c r="E158" s="1"/>
      <c r="F158">
        <v>0.21099999999999999</v>
      </c>
    </row>
    <row r="159" spans="2:7" x14ac:dyDescent="0.25">
      <c r="B159" t="s">
        <v>162</v>
      </c>
      <c r="C159" t="s">
        <v>119</v>
      </c>
      <c r="D159" s="1">
        <v>6800</v>
      </c>
      <c r="E159" s="3">
        <v>2</v>
      </c>
      <c r="F159">
        <v>0.16300000000000001</v>
      </c>
      <c r="G159">
        <v>0.17299999999999999</v>
      </c>
    </row>
    <row r="160" spans="2:7" x14ac:dyDescent="0.25">
      <c r="C160" t="s">
        <v>120</v>
      </c>
      <c r="D160" s="4"/>
      <c r="E160" s="4"/>
      <c r="F160">
        <v>0.182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60"/>
  <sheetViews>
    <sheetView topLeftCell="A2" workbookViewId="0">
      <selection activeCell="H2" sqref="H1:H1048576"/>
    </sheetView>
  </sheetViews>
  <sheetFormatPr defaultRowHeight="15" x14ac:dyDescent="0.25"/>
  <sheetData>
    <row r="2" spans="2:7" x14ac:dyDescent="0.25">
      <c r="B2" t="s">
        <v>0</v>
      </c>
      <c r="C2" t="s">
        <v>1</v>
      </c>
      <c r="D2" s="1" t="s">
        <v>163</v>
      </c>
      <c r="E2" s="2" t="s">
        <v>164</v>
      </c>
      <c r="F2" t="s">
        <v>2</v>
      </c>
      <c r="G2" t="s">
        <v>3</v>
      </c>
    </row>
    <row r="3" spans="2:7" x14ac:dyDescent="0.25">
      <c r="B3" t="s">
        <v>4</v>
      </c>
      <c r="C3" t="s">
        <v>5</v>
      </c>
      <c r="D3" s="1">
        <v>1026</v>
      </c>
      <c r="E3" s="3">
        <v>3</v>
      </c>
      <c r="F3">
        <v>0.68100000000000005</v>
      </c>
      <c r="G3">
        <v>0.67800000000000005</v>
      </c>
    </row>
    <row r="4" spans="2:7" x14ac:dyDescent="0.25">
      <c r="C4" t="s">
        <v>6</v>
      </c>
      <c r="D4" s="1"/>
      <c r="E4" s="3"/>
      <c r="F4">
        <v>0.67500000000000004</v>
      </c>
    </row>
    <row r="5" spans="2:7" x14ac:dyDescent="0.25">
      <c r="B5" t="s">
        <v>7</v>
      </c>
      <c r="C5" t="s">
        <v>8</v>
      </c>
      <c r="D5" s="1">
        <v>1027</v>
      </c>
      <c r="E5" s="3">
        <v>5</v>
      </c>
      <c r="F5">
        <v>0.64300000000000002</v>
      </c>
      <c r="G5">
        <v>0.64300000000000002</v>
      </c>
    </row>
    <row r="6" spans="2:7" x14ac:dyDescent="0.25">
      <c r="C6" t="s">
        <v>9</v>
      </c>
      <c r="D6" s="1"/>
      <c r="E6" s="3"/>
      <c r="F6">
        <v>0.64400000000000002</v>
      </c>
    </row>
    <row r="7" spans="2:7" x14ac:dyDescent="0.25">
      <c r="B7" t="s">
        <v>10</v>
      </c>
      <c r="C7" t="s">
        <v>11</v>
      </c>
      <c r="D7" s="1">
        <v>1028</v>
      </c>
      <c r="E7" s="3">
        <v>3</v>
      </c>
      <c r="F7">
        <v>0.435</v>
      </c>
      <c r="G7">
        <v>0.42599999999999999</v>
      </c>
    </row>
    <row r="8" spans="2:7" x14ac:dyDescent="0.25">
      <c r="C8" t="s">
        <v>12</v>
      </c>
      <c r="D8" s="1"/>
      <c r="E8" s="3"/>
      <c r="F8">
        <v>0.41699999999999998</v>
      </c>
    </row>
    <row r="9" spans="2:7" x14ac:dyDescent="0.25">
      <c r="B9" t="s">
        <v>13</v>
      </c>
      <c r="C9" t="s">
        <v>14</v>
      </c>
      <c r="D9" s="1">
        <v>1029</v>
      </c>
      <c r="E9" s="3">
        <v>2</v>
      </c>
      <c r="F9">
        <v>0.24</v>
      </c>
      <c r="G9">
        <v>0.23300000000000001</v>
      </c>
    </row>
    <row r="10" spans="2:7" x14ac:dyDescent="0.25">
      <c r="C10" t="s">
        <v>15</v>
      </c>
      <c r="D10" s="1"/>
      <c r="E10" s="3"/>
      <c r="F10">
        <v>0.22500000000000001</v>
      </c>
    </row>
    <row r="11" spans="2:7" x14ac:dyDescent="0.25">
      <c r="B11" t="s">
        <v>16</v>
      </c>
      <c r="C11" t="s">
        <v>17</v>
      </c>
      <c r="D11" s="1">
        <v>1030</v>
      </c>
      <c r="E11" s="1">
        <v>1</v>
      </c>
      <c r="F11">
        <v>0.26300000000000001</v>
      </c>
      <c r="G11">
        <v>0.26500000000000001</v>
      </c>
    </row>
    <row r="12" spans="2:7" x14ac:dyDescent="0.25">
      <c r="C12" t="s">
        <v>18</v>
      </c>
      <c r="D12" s="1"/>
      <c r="E12" s="1"/>
      <c r="F12">
        <v>0.26600000000000001</v>
      </c>
    </row>
    <row r="13" spans="2:7" x14ac:dyDescent="0.25">
      <c r="B13" t="s">
        <v>19</v>
      </c>
      <c r="C13" t="s">
        <v>20</v>
      </c>
      <c r="D13" s="1">
        <v>1032</v>
      </c>
      <c r="E13" s="1">
        <v>1</v>
      </c>
      <c r="F13">
        <v>0.20699999999999999</v>
      </c>
      <c r="G13">
        <v>0.189</v>
      </c>
    </row>
    <row r="14" spans="2:7" x14ac:dyDescent="0.25">
      <c r="C14" t="s">
        <v>21</v>
      </c>
      <c r="D14" s="1"/>
      <c r="E14" s="1"/>
      <c r="F14">
        <v>0.17199999999999999</v>
      </c>
    </row>
    <row r="15" spans="2:7" x14ac:dyDescent="0.25">
      <c r="B15" t="s">
        <v>22</v>
      </c>
      <c r="C15" t="s">
        <v>23</v>
      </c>
      <c r="D15" s="1">
        <v>1034</v>
      </c>
      <c r="E15" s="3">
        <v>2</v>
      </c>
      <c r="F15">
        <v>6.6000000000000003E-2</v>
      </c>
      <c r="G15">
        <v>6.7000000000000004E-2</v>
      </c>
    </row>
    <row r="16" spans="2:7" x14ac:dyDescent="0.25">
      <c r="C16" t="s">
        <v>24</v>
      </c>
      <c r="D16" s="1"/>
      <c r="E16" s="3"/>
      <c r="F16">
        <v>6.8000000000000005E-2</v>
      </c>
    </row>
    <row r="17" spans="2:7" x14ac:dyDescent="0.25">
      <c r="B17" t="s">
        <v>25</v>
      </c>
      <c r="C17" t="s">
        <v>26</v>
      </c>
      <c r="D17" s="1">
        <v>1035</v>
      </c>
      <c r="E17" s="3">
        <v>2</v>
      </c>
      <c r="F17">
        <v>5.1999999999999998E-2</v>
      </c>
      <c r="G17">
        <v>5.2999999999999999E-2</v>
      </c>
    </row>
    <row r="18" spans="2:7" x14ac:dyDescent="0.25">
      <c r="C18" t="s">
        <v>27</v>
      </c>
      <c r="D18" s="1"/>
      <c r="E18" s="3"/>
      <c r="F18">
        <v>5.3999999999999999E-2</v>
      </c>
    </row>
    <row r="19" spans="2:7" x14ac:dyDescent="0.25">
      <c r="B19" t="s">
        <v>28</v>
      </c>
      <c r="C19" t="s">
        <v>29</v>
      </c>
      <c r="D19" s="1">
        <v>1036</v>
      </c>
      <c r="E19" s="3">
        <v>2</v>
      </c>
      <c r="F19">
        <v>0.54500000000000004</v>
      </c>
      <c r="G19">
        <v>0.52700000000000002</v>
      </c>
    </row>
    <row r="20" spans="2:7" x14ac:dyDescent="0.25">
      <c r="C20" t="s">
        <v>30</v>
      </c>
      <c r="D20" s="1"/>
      <c r="E20" s="3"/>
      <c r="F20">
        <v>0.50900000000000001</v>
      </c>
    </row>
    <row r="21" spans="2:7" x14ac:dyDescent="0.25">
      <c r="B21" t="s">
        <v>31</v>
      </c>
      <c r="C21" t="s">
        <v>32</v>
      </c>
      <c r="D21" s="1">
        <v>7100</v>
      </c>
      <c r="E21" s="3">
        <v>4</v>
      </c>
      <c r="F21">
        <v>0.60399999999999998</v>
      </c>
      <c r="G21">
        <v>0.63200000000000001</v>
      </c>
    </row>
    <row r="22" spans="2:7" x14ac:dyDescent="0.25">
      <c r="C22" t="s">
        <v>33</v>
      </c>
      <c r="D22" s="1"/>
      <c r="E22" s="3"/>
      <c r="F22">
        <v>0.66</v>
      </c>
    </row>
    <row r="23" spans="2:7" x14ac:dyDescent="0.25">
      <c r="B23" t="s">
        <v>34</v>
      </c>
      <c r="C23" t="s">
        <v>35</v>
      </c>
      <c r="D23" s="1">
        <v>1038</v>
      </c>
      <c r="E23" s="3">
        <v>4</v>
      </c>
      <c r="F23">
        <v>0.5</v>
      </c>
      <c r="G23">
        <v>0.50600000000000001</v>
      </c>
    </row>
    <row r="24" spans="2:7" x14ac:dyDescent="0.25">
      <c r="C24" t="s">
        <v>36</v>
      </c>
      <c r="D24" s="1"/>
      <c r="E24" s="3"/>
      <c r="F24">
        <v>0.51200000000000001</v>
      </c>
    </row>
    <row r="25" spans="2:7" x14ac:dyDescent="0.25">
      <c r="B25" t="s">
        <v>37</v>
      </c>
      <c r="C25" t="s">
        <v>38</v>
      </c>
      <c r="D25" s="1">
        <v>1039</v>
      </c>
      <c r="E25" s="3">
        <v>2</v>
      </c>
      <c r="F25">
        <v>0.45200000000000001</v>
      </c>
      <c r="G25">
        <v>0.439</v>
      </c>
    </row>
    <row r="26" spans="2:7" x14ac:dyDescent="0.25">
      <c r="C26" t="s">
        <v>39</v>
      </c>
      <c r="D26" s="1"/>
      <c r="E26" s="3"/>
      <c r="F26">
        <v>0.42699999999999999</v>
      </c>
    </row>
    <row r="27" spans="2:7" x14ac:dyDescent="0.25">
      <c r="B27" t="s">
        <v>40</v>
      </c>
      <c r="C27" t="s">
        <v>41</v>
      </c>
      <c r="D27" s="1">
        <v>7101</v>
      </c>
      <c r="E27" s="3">
        <v>5</v>
      </c>
      <c r="F27">
        <v>0.19900000000000001</v>
      </c>
      <c r="G27">
        <v>0.192</v>
      </c>
    </row>
    <row r="28" spans="2:7" x14ac:dyDescent="0.25">
      <c r="C28" t="s">
        <v>42</v>
      </c>
      <c r="D28" s="1"/>
      <c r="E28" s="3"/>
      <c r="F28">
        <v>0.186</v>
      </c>
    </row>
    <row r="29" spans="2:7" x14ac:dyDescent="0.25">
      <c r="B29" t="s">
        <v>43</v>
      </c>
      <c r="C29" t="s">
        <v>44</v>
      </c>
      <c r="D29" s="1">
        <v>7098</v>
      </c>
      <c r="E29" s="3">
        <v>3</v>
      </c>
      <c r="F29">
        <v>0.12</v>
      </c>
      <c r="G29">
        <v>0.11700000000000001</v>
      </c>
    </row>
    <row r="30" spans="2:7" x14ac:dyDescent="0.25">
      <c r="C30" t="s">
        <v>45</v>
      </c>
      <c r="D30" s="1"/>
      <c r="E30" s="3"/>
      <c r="F30">
        <v>0.115</v>
      </c>
    </row>
    <row r="31" spans="2:7" x14ac:dyDescent="0.25">
      <c r="B31" t="s">
        <v>46</v>
      </c>
      <c r="C31" t="s">
        <v>47</v>
      </c>
      <c r="D31" s="1">
        <v>1042</v>
      </c>
      <c r="E31" s="3">
        <v>4</v>
      </c>
      <c r="F31">
        <v>0.16300000000000001</v>
      </c>
      <c r="G31">
        <v>0.16</v>
      </c>
    </row>
    <row r="32" spans="2:7" x14ac:dyDescent="0.25">
      <c r="C32" t="s">
        <v>48</v>
      </c>
      <c r="D32" s="1"/>
      <c r="E32" s="3"/>
      <c r="F32">
        <v>0.156</v>
      </c>
    </row>
    <row r="33" spans="2:7" x14ac:dyDescent="0.25">
      <c r="B33" t="s">
        <v>49</v>
      </c>
      <c r="C33" t="s">
        <v>50</v>
      </c>
      <c r="D33" s="1">
        <v>1043</v>
      </c>
      <c r="E33" s="3">
        <v>4</v>
      </c>
      <c r="F33">
        <v>8.5000000000000006E-2</v>
      </c>
      <c r="G33">
        <v>8.6999999999999994E-2</v>
      </c>
    </row>
    <row r="34" spans="2:7" x14ac:dyDescent="0.25">
      <c r="C34" t="s">
        <v>51</v>
      </c>
      <c r="D34" s="1"/>
      <c r="E34" s="3"/>
      <c r="F34">
        <v>8.7999999999999995E-2</v>
      </c>
    </row>
    <row r="35" spans="2:7" x14ac:dyDescent="0.25">
      <c r="B35" t="s">
        <v>52</v>
      </c>
      <c r="C35" t="s">
        <v>53</v>
      </c>
      <c r="D35" s="1">
        <v>1044</v>
      </c>
      <c r="E35" s="3">
        <v>3</v>
      </c>
      <c r="F35">
        <v>1.034</v>
      </c>
      <c r="G35">
        <v>1.0169999999999999</v>
      </c>
    </row>
    <row r="36" spans="2:7" x14ac:dyDescent="0.25">
      <c r="C36" t="s">
        <v>54</v>
      </c>
      <c r="D36" s="1"/>
      <c r="E36" s="3"/>
      <c r="F36">
        <v>1</v>
      </c>
    </row>
    <row r="37" spans="2:7" x14ac:dyDescent="0.25">
      <c r="B37" t="s">
        <v>55</v>
      </c>
      <c r="C37" t="s">
        <v>56</v>
      </c>
      <c r="D37" s="1">
        <v>1045</v>
      </c>
      <c r="E37" s="1">
        <v>1</v>
      </c>
      <c r="F37">
        <v>0.68799999999999994</v>
      </c>
      <c r="G37">
        <v>0.66400000000000003</v>
      </c>
    </row>
    <row r="38" spans="2:7" x14ac:dyDescent="0.25">
      <c r="C38" t="s">
        <v>57</v>
      </c>
      <c r="D38" s="1"/>
      <c r="E38" s="1"/>
      <c r="F38">
        <v>0.64100000000000001</v>
      </c>
    </row>
    <row r="39" spans="2:7" x14ac:dyDescent="0.25">
      <c r="B39" t="s">
        <v>58</v>
      </c>
      <c r="C39" t="s">
        <v>59</v>
      </c>
      <c r="D39" s="1">
        <v>1046</v>
      </c>
      <c r="E39" s="3">
        <v>5</v>
      </c>
      <c r="F39">
        <v>0.47199999999999998</v>
      </c>
      <c r="G39">
        <v>0.47599999999999998</v>
      </c>
    </row>
    <row r="40" spans="2:7" x14ac:dyDescent="0.25">
      <c r="C40" t="s">
        <v>60</v>
      </c>
      <c r="D40" s="1"/>
      <c r="E40" s="3"/>
      <c r="F40">
        <v>0.47899999999999998</v>
      </c>
    </row>
    <row r="41" spans="2:7" x14ac:dyDescent="0.25">
      <c r="B41" t="s">
        <v>61</v>
      </c>
      <c r="C41" t="s">
        <v>62</v>
      </c>
      <c r="D41" s="1">
        <v>6549</v>
      </c>
      <c r="E41" s="3">
        <v>5</v>
      </c>
      <c r="F41">
        <v>0.23899999999999999</v>
      </c>
      <c r="G41">
        <v>0.23100000000000001</v>
      </c>
    </row>
    <row r="42" spans="2:7" x14ac:dyDescent="0.25">
      <c r="C42" t="s">
        <v>63</v>
      </c>
      <c r="D42" s="1"/>
      <c r="E42" s="3"/>
      <c r="F42">
        <v>0.223</v>
      </c>
    </row>
    <row r="43" spans="2:7" x14ac:dyDescent="0.25">
      <c r="B43" t="s">
        <v>64</v>
      </c>
      <c r="C43" t="s">
        <v>65</v>
      </c>
      <c r="D43" s="1">
        <v>1048</v>
      </c>
      <c r="E43" s="3">
        <v>4</v>
      </c>
      <c r="F43">
        <v>0.33700000000000002</v>
      </c>
      <c r="G43">
        <v>0.32900000000000001</v>
      </c>
    </row>
    <row r="44" spans="2:7" x14ac:dyDescent="0.25">
      <c r="C44" t="s">
        <v>66</v>
      </c>
      <c r="D44" s="1"/>
      <c r="E44" s="3"/>
      <c r="F44">
        <v>0.32100000000000001</v>
      </c>
    </row>
    <row r="45" spans="2:7" x14ac:dyDescent="0.25">
      <c r="B45" t="s">
        <v>67</v>
      </c>
      <c r="C45" t="s">
        <v>68</v>
      </c>
      <c r="D45" s="1">
        <v>1049</v>
      </c>
      <c r="E45" s="3">
        <v>2</v>
      </c>
      <c r="F45">
        <v>0.32900000000000001</v>
      </c>
      <c r="G45">
        <v>0.32</v>
      </c>
    </row>
    <row r="46" spans="2:7" x14ac:dyDescent="0.25">
      <c r="C46" t="s">
        <v>69</v>
      </c>
      <c r="D46" s="1"/>
      <c r="E46" s="3"/>
      <c r="F46">
        <v>0.31</v>
      </c>
    </row>
    <row r="47" spans="2:7" x14ac:dyDescent="0.25">
      <c r="B47" t="s">
        <v>70</v>
      </c>
      <c r="C47" t="s">
        <v>71</v>
      </c>
      <c r="D47" s="1">
        <v>1050</v>
      </c>
      <c r="E47" s="1">
        <v>1</v>
      </c>
      <c r="F47">
        <v>0.11</v>
      </c>
      <c r="G47">
        <v>0.108</v>
      </c>
    </row>
    <row r="48" spans="2:7" x14ac:dyDescent="0.25">
      <c r="C48" t="s">
        <v>72</v>
      </c>
      <c r="D48" s="1"/>
      <c r="E48" s="1"/>
      <c r="F48">
        <v>0.106</v>
      </c>
    </row>
    <row r="49" spans="2:7" x14ac:dyDescent="0.25">
      <c r="B49" t="s">
        <v>73</v>
      </c>
      <c r="C49" t="s">
        <v>74</v>
      </c>
      <c r="D49" s="1">
        <v>6731</v>
      </c>
      <c r="E49" s="3">
        <v>5</v>
      </c>
      <c r="F49">
        <v>4.8000000000000001E-2</v>
      </c>
      <c r="G49">
        <v>0.05</v>
      </c>
    </row>
    <row r="50" spans="2:7" x14ac:dyDescent="0.25">
      <c r="C50" t="s">
        <v>75</v>
      </c>
      <c r="D50" s="1"/>
      <c r="E50" s="3"/>
      <c r="F50">
        <v>5.0999999999999997E-2</v>
      </c>
    </row>
    <row r="51" spans="2:7" x14ac:dyDescent="0.25">
      <c r="B51" t="s">
        <v>76</v>
      </c>
      <c r="C51" t="s">
        <v>77</v>
      </c>
      <c r="D51" s="1">
        <v>6743</v>
      </c>
      <c r="E51" s="3">
        <v>2</v>
      </c>
      <c r="F51">
        <v>0.67300000000000004</v>
      </c>
      <c r="G51">
        <v>0.64700000000000002</v>
      </c>
    </row>
    <row r="52" spans="2:7" x14ac:dyDescent="0.25">
      <c r="C52" t="s">
        <v>78</v>
      </c>
      <c r="D52" s="1"/>
      <c r="E52" s="3"/>
      <c r="F52">
        <v>0.621</v>
      </c>
    </row>
    <row r="53" spans="2:7" x14ac:dyDescent="0.25">
      <c r="B53" t="s">
        <v>79</v>
      </c>
      <c r="C53" t="s">
        <v>80</v>
      </c>
      <c r="D53" s="1">
        <v>6744</v>
      </c>
      <c r="E53" s="3">
        <v>4</v>
      </c>
      <c r="F53">
        <v>0.57399999999999995</v>
      </c>
      <c r="G53">
        <v>0.55000000000000004</v>
      </c>
    </row>
    <row r="54" spans="2:7" x14ac:dyDescent="0.25">
      <c r="C54" t="s">
        <v>81</v>
      </c>
      <c r="D54" s="1"/>
      <c r="E54" s="3"/>
      <c r="F54">
        <v>0.52700000000000002</v>
      </c>
    </row>
    <row r="55" spans="2:7" x14ac:dyDescent="0.25">
      <c r="B55" t="s">
        <v>82</v>
      </c>
      <c r="C55" t="s">
        <v>83</v>
      </c>
      <c r="D55" s="1">
        <v>787</v>
      </c>
      <c r="E55" s="1">
        <v>1</v>
      </c>
      <c r="F55">
        <v>0.44900000000000001</v>
      </c>
      <c r="G55">
        <v>0.42599999999999999</v>
      </c>
    </row>
    <row r="56" spans="2:7" x14ac:dyDescent="0.25">
      <c r="C56" t="s">
        <v>84</v>
      </c>
      <c r="D56" s="1"/>
      <c r="E56" s="1"/>
      <c r="F56">
        <v>0.40300000000000002</v>
      </c>
    </row>
    <row r="57" spans="2:7" x14ac:dyDescent="0.25">
      <c r="B57" t="s">
        <v>85</v>
      </c>
      <c r="C57" t="s">
        <v>86</v>
      </c>
      <c r="D57" s="1">
        <v>6746</v>
      </c>
      <c r="E57" s="3">
        <v>3</v>
      </c>
      <c r="F57">
        <v>0.46300000000000002</v>
      </c>
      <c r="G57">
        <v>0.438</v>
      </c>
    </row>
    <row r="58" spans="2:7" x14ac:dyDescent="0.25">
      <c r="C58" t="s">
        <v>87</v>
      </c>
      <c r="D58" s="1"/>
      <c r="E58" s="3"/>
      <c r="F58">
        <v>0.41399999999999998</v>
      </c>
    </row>
    <row r="59" spans="2:7" x14ac:dyDescent="0.25">
      <c r="B59" t="s">
        <v>88</v>
      </c>
      <c r="C59" t="s">
        <v>89</v>
      </c>
      <c r="D59" s="1">
        <v>7099</v>
      </c>
      <c r="E59" s="3">
        <v>3</v>
      </c>
      <c r="F59">
        <v>9.9000000000000005E-2</v>
      </c>
      <c r="G59">
        <v>8.6999999999999994E-2</v>
      </c>
    </row>
    <row r="60" spans="2:7" x14ac:dyDescent="0.25">
      <c r="C60" t="s">
        <v>90</v>
      </c>
      <c r="D60" s="1"/>
      <c r="E60" s="3"/>
      <c r="F60">
        <v>7.4999999999999997E-2</v>
      </c>
    </row>
    <row r="61" spans="2:7" x14ac:dyDescent="0.25">
      <c r="B61" t="s">
        <v>91</v>
      </c>
      <c r="C61" t="s">
        <v>92</v>
      </c>
      <c r="D61" s="1">
        <v>6748</v>
      </c>
      <c r="E61" s="3">
        <v>5</v>
      </c>
      <c r="F61">
        <v>0.34100000000000003</v>
      </c>
      <c r="G61">
        <v>0.31900000000000001</v>
      </c>
    </row>
    <row r="62" spans="2:7" x14ac:dyDescent="0.25">
      <c r="C62" t="s">
        <v>93</v>
      </c>
      <c r="D62" s="1"/>
      <c r="E62" s="3"/>
      <c r="F62">
        <v>0.29599999999999999</v>
      </c>
    </row>
    <row r="63" spans="2:7" x14ac:dyDescent="0.25">
      <c r="B63" t="s">
        <v>94</v>
      </c>
      <c r="C63" t="s">
        <v>95</v>
      </c>
      <c r="D63" s="1">
        <v>2390</v>
      </c>
      <c r="E63" s="1">
        <v>1</v>
      </c>
      <c r="F63">
        <v>8.6999999999999994E-2</v>
      </c>
      <c r="G63">
        <v>8.3000000000000004E-2</v>
      </c>
    </row>
    <row r="64" spans="2:7" x14ac:dyDescent="0.25">
      <c r="C64" t="s">
        <v>96</v>
      </c>
      <c r="D64" s="1"/>
      <c r="E64" s="1"/>
      <c r="F64">
        <v>7.8E-2</v>
      </c>
    </row>
    <row r="65" spans="2:7" x14ac:dyDescent="0.25">
      <c r="B65" t="s">
        <v>97</v>
      </c>
      <c r="C65" t="s">
        <v>98</v>
      </c>
      <c r="D65" s="1">
        <v>6750</v>
      </c>
      <c r="E65" s="3">
        <v>3</v>
      </c>
      <c r="F65">
        <v>0.06</v>
      </c>
      <c r="G65">
        <v>5.6000000000000001E-2</v>
      </c>
    </row>
    <row r="66" spans="2:7" x14ac:dyDescent="0.25">
      <c r="C66" t="s">
        <v>99</v>
      </c>
      <c r="D66" s="1"/>
      <c r="E66" s="3"/>
      <c r="F66">
        <v>5.1999999999999998E-2</v>
      </c>
    </row>
    <row r="67" spans="2:7" x14ac:dyDescent="0.25">
      <c r="B67" t="s">
        <v>100</v>
      </c>
      <c r="C67" t="s">
        <v>101</v>
      </c>
      <c r="D67" s="1">
        <v>6751</v>
      </c>
      <c r="E67" s="1">
        <v>1</v>
      </c>
      <c r="F67">
        <v>0.71199999999999997</v>
      </c>
      <c r="G67">
        <v>0.69399999999999995</v>
      </c>
    </row>
    <row r="68" spans="2:7" x14ac:dyDescent="0.25">
      <c r="C68" t="s">
        <v>102</v>
      </c>
      <c r="D68" s="1"/>
      <c r="E68" s="1"/>
      <c r="F68">
        <v>0.67500000000000004</v>
      </c>
    </row>
    <row r="69" spans="2:7" x14ac:dyDescent="0.25">
      <c r="B69" t="s">
        <v>103</v>
      </c>
      <c r="C69" t="s">
        <v>104</v>
      </c>
      <c r="D69" s="1">
        <v>6752</v>
      </c>
      <c r="E69" s="3">
        <v>2</v>
      </c>
      <c r="F69">
        <v>0.373</v>
      </c>
      <c r="G69">
        <v>0.34100000000000003</v>
      </c>
    </row>
    <row r="70" spans="2:7" x14ac:dyDescent="0.25">
      <c r="C70" t="s">
        <v>105</v>
      </c>
      <c r="D70" s="1"/>
      <c r="E70" s="3"/>
      <c r="F70">
        <v>0.309</v>
      </c>
    </row>
    <row r="71" spans="2:7" x14ac:dyDescent="0.25">
      <c r="B71" t="s">
        <v>106</v>
      </c>
      <c r="C71" t="s">
        <v>107</v>
      </c>
      <c r="D71" s="1">
        <v>6753</v>
      </c>
      <c r="E71" s="3">
        <v>4</v>
      </c>
      <c r="F71">
        <v>0.44400000000000001</v>
      </c>
      <c r="G71">
        <v>0.42399999999999999</v>
      </c>
    </row>
    <row r="72" spans="2:7" x14ac:dyDescent="0.25">
      <c r="C72" t="s">
        <v>108</v>
      </c>
      <c r="D72" s="1"/>
      <c r="E72" s="3"/>
      <c r="F72">
        <v>0.40400000000000003</v>
      </c>
    </row>
    <row r="73" spans="2:7" x14ac:dyDescent="0.25">
      <c r="B73" t="s">
        <v>109</v>
      </c>
      <c r="C73" t="s">
        <v>110</v>
      </c>
      <c r="D73" s="1">
        <v>6754</v>
      </c>
      <c r="E73" s="3">
        <v>5</v>
      </c>
      <c r="F73">
        <v>0.252</v>
      </c>
      <c r="G73">
        <v>0.23599999999999999</v>
      </c>
    </row>
    <row r="74" spans="2:7" x14ac:dyDescent="0.25">
      <c r="C74" t="s">
        <v>111</v>
      </c>
      <c r="D74" s="1"/>
      <c r="E74" s="3"/>
      <c r="F74">
        <v>0.22</v>
      </c>
    </row>
    <row r="75" spans="2:7" x14ac:dyDescent="0.25">
      <c r="B75" t="s">
        <v>112</v>
      </c>
      <c r="C75" t="s">
        <v>113</v>
      </c>
      <c r="D75" s="1">
        <v>6755</v>
      </c>
      <c r="E75" s="1">
        <v>1</v>
      </c>
      <c r="F75">
        <v>0.127</v>
      </c>
      <c r="G75">
        <v>0.123</v>
      </c>
    </row>
    <row r="76" spans="2:7" x14ac:dyDescent="0.25">
      <c r="C76" t="s">
        <v>114</v>
      </c>
      <c r="D76" s="1"/>
      <c r="E76" s="1"/>
      <c r="F76">
        <v>0.12</v>
      </c>
    </row>
    <row r="77" spans="2:7" x14ac:dyDescent="0.25">
      <c r="B77" t="s">
        <v>115</v>
      </c>
      <c r="C77" t="s">
        <v>116</v>
      </c>
      <c r="D77" s="1">
        <v>6756</v>
      </c>
      <c r="E77" s="3">
        <v>5</v>
      </c>
      <c r="F77">
        <v>0.1</v>
      </c>
      <c r="G77">
        <v>9.8000000000000004E-2</v>
      </c>
    </row>
    <row r="78" spans="2:7" x14ac:dyDescent="0.25">
      <c r="C78" t="s">
        <v>117</v>
      </c>
      <c r="D78" s="1"/>
      <c r="E78" s="3"/>
      <c r="F78">
        <v>9.6000000000000002E-2</v>
      </c>
    </row>
    <row r="79" spans="2:7" x14ac:dyDescent="0.25">
      <c r="B79" t="s">
        <v>118</v>
      </c>
      <c r="C79" t="s">
        <v>119</v>
      </c>
      <c r="D79" s="1">
        <v>6757</v>
      </c>
      <c r="E79" s="3">
        <v>4</v>
      </c>
      <c r="F79">
        <v>9.2999999999999999E-2</v>
      </c>
      <c r="G79">
        <v>0.09</v>
      </c>
    </row>
    <row r="80" spans="2:7" x14ac:dyDescent="0.25">
      <c r="C80" t="s">
        <v>120</v>
      </c>
      <c r="D80" s="1"/>
      <c r="E80" s="3"/>
      <c r="F80">
        <v>8.6999999999999994E-2</v>
      </c>
    </row>
    <row r="81" spans="2:7" x14ac:dyDescent="0.25">
      <c r="B81" t="s">
        <v>121</v>
      </c>
      <c r="C81" t="s">
        <v>122</v>
      </c>
      <c r="D81" s="1">
        <v>6758</v>
      </c>
      <c r="E81" s="3">
        <v>2</v>
      </c>
      <c r="F81">
        <v>4.5999999999999999E-2</v>
      </c>
      <c r="G81">
        <v>4.3999999999999997E-2</v>
      </c>
    </row>
    <row r="82" spans="2:7" x14ac:dyDescent="0.25">
      <c r="C82" t="s">
        <v>123</v>
      </c>
      <c r="D82" s="1"/>
      <c r="E82" s="3"/>
      <c r="F82">
        <v>4.1000000000000002E-2</v>
      </c>
    </row>
    <row r="83" spans="2:7" x14ac:dyDescent="0.25">
      <c r="B83" t="s">
        <v>124</v>
      </c>
      <c r="C83" t="s">
        <v>5</v>
      </c>
      <c r="D83" s="1">
        <v>6759</v>
      </c>
      <c r="E83" s="3">
        <v>2</v>
      </c>
      <c r="F83">
        <v>0.85699999999999998</v>
      </c>
      <c r="G83">
        <v>0.86</v>
      </c>
    </row>
    <row r="84" spans="2:7" x14ac:dyDescent="0.25">
      <c r="C84" t="s">
        <v>6</v>
      </c>
      <c r="D84" s="1"/>
      <c r="E84" s="3"/>
      <c r="F84">
        <v>0.86299999999999999</v>
      </c>
    </row>
    <row r="85" spans="2:7" x14ac:dyDescent="0.25">
      <c r="B85" t="s">
        <v>125</v>
      </c>
      <c r="C85" t="s">
        <v>8</v>
      </c>
      <c r="D85" s="1">
        <v>6760</v>
      </c>
      <c r="E85" s="3">
        <v>4</v>
      </c>
      <c r="F85">
        <v>0.56399999999999995</v>
      </c>
      <c r="G85">
        <v>0.55400000000000005</v>
      </c>
    </row>
    <row r="86" spans="2:7" x14ac:dyDescent="0.25">
      <c r="C86" t="s">
        <v>9</v>
      </c>
      <c r="D86" s="1"/>
      <c r="E86" s="3"/>
      <c r="F86">
        <v>0.54400000000000004</v>
      </c>
    </row>
    <row r="87" spans="2:7" x14ac:dyDescent="0.25">
      <c r="B87" t="s">
        <v>126</v>
      </c>
      <c r="C87" t="s">
        <v>11</v>
      </c>
      <c r="D87" s="1">
        <v>6761</v>
      </c>
      <c r="E87" s="3">
        <v>5</v>
      </c>
      <c r="F87">
        <v>0.53300000000000003</v>
      </c>
      <c r="G87">
        <v>0.51400000000000001</v>
      </c>
    </row>
    <row r="88" spans="2:7" x14ac:dyDescent="0.25">
      <c r="C88" t="s">
        <v>12</v>
      </c>
      <c r="D88" s="1"/>
      <c r="E88" s="3"/>
      <c r="F88">
        <v>0.495</v>
      </c>
    </row>
    <row r="89" spans="2:7" x14ac:dyDescent="0.25">
      <c r="B89" t="s">
        <v>127</v>
      </c>
      <c r="C89" t="s">
        <v>14</v>
      </c>
      <c r="D89" s="1">
        <v>6762</v>
      </c>
      <c r="E89" s="3">
        <v>3</v>
      </c>
      <c r="F89">
        <v>0.48</v>
      </c>
      <c r="G89">
        <v>0.46500000000000002</v>
      </c>
    </row>
    <row r="90" spans="2:7" x14ac:dyDescent="0.25">
      <c r="C90" t="s">
        <v>15</v>
      </c>
      <c r="D90" s="1"/>
      <c r="E90" s="3"/>
      <c r="F90">
        <v>0.45</v>
      </c>
    </row>
    <row r="91" spans="2:7" x14ac:dyDescent="0.25">
      <c r="B91" t="s">
        <v>128</v>
      </c>
      <c r="C91" t="s">
        <v>17</v>
      </c>
      <c r="D91" s="1">
        <v>6764</v>
      </c>
      <c r="E91" s="3">
        <v>4</v>
      </c>
      <c r="F91">
        <v>0.38100000000000001</v>
      </c>
      <c r="G91">
        <v>0.36799999999999999</v>
      </c>
    </row>
    <row r="92" spans="2:7" x14ac:dyDescent="0.25">
      <c r="C92" t="s">
        <v>18</v>
      </c>
      <c r="D92" s="1"/>
      <c r="E92" s="3"/>
      <c r="F92">
        <v>0.35399999999999998</v>
      </c>
    </row>
    <row r="93" spans="2:7" x14ac:dyDescent="0.25">
      <c r="B93" t="s">
        <v>129</v>
      </c>
      <c r="C93" t="s">
        <v>20</v>
      </c>
      <c r="D93" s="1">
        <v>6765</v>
      </c>
      <c r="E93" s="1">
        <v>1</v>
      </c>
      <c r="F93">
        <v>0.33900000000000002</v>
      </c>
      <c r="G93">
        <v>0.32100000000000001</v>
      </c>
    </row>
    <row r="94" spans="2:7" x14ac:dyDescent="0.25">
      <c r="C94" t="s">
        <v>21</v>
      </c>
      <c r="D94" s="1"/>
      <c r="E94" s="1"/>
      <c r="F94">
        <v>0.30199999999999999</v>
      </c>
    </row>
    <row r="95" spans="2:7" x14ac:dyDescent="0.25">
      <c r="B95" t="s">
        <v>130</v>
      </c>
      <c r="C95" t="s">
        <v>23</v>
      </c>
      <c r="D95" s="1">
        <v>6766</v>
      </c>
      <c r="E95" s="3">
        <v>3</v>
      </c>
      <c r="F95">
        <v>0.20899999999999999</v>
      </c>
      <c r="G95">
        <v>0.20200000000000001</v>
      </c>
    </row>
    <row r="96" spans="2:7" x14ac:dyDescent="0.25">
      <c r="C96" t="s">
        <v>24</v>
      </c>
      <c r="D96" s="1"/>
      <c r="E96" s="3"/>
      <c r="F96">
        <v>0.19500000000000001</v>
      </c>
    </row>
    <row r="97" spans="2:7" x14ac:dyDescent="0.25">
      <c r="B97" t="s">
        <v>131</v>
      </c>
      <c r="C97" t="s">
        <v>26</v>
      </c>
      <c r="D97" s="1">
        <v>6767</v>
      </c>
      <c r="E97" s="3">
        <v>2</v>
      </c>
      <c r="F97">
        <v>0.17599999999999999</v>
      </c>
      <c r="G97">
        <v>0.17499999999999999</v>
      </c>
    </row>
    <row r="98" spans="2:7" x14ac:dyDescent="0.25">
      <c r="C98" t="s">
        <v>27</v>
      </c>
      <c r="D98" s="1"/>
      <c r="E98" s="3"/>
      <c r="F98">
        <v>0.17299999999999999</v>
      </c>
    </row>
    <row r="99" spans="2:7" x14ac:dyDescent="0.25">
      <c r="B99" t="s">
        <v>132</v>
      </c>
      <c r="C99" t="s">
        <v>29</v>
      </c>
      <c r="D99" s="1">
        <v>6768</v>
      </c>
      <c r="E99" s="3">
        <v>4</v>
      </c>
      <c r="F99">
        <v>0.66600000000000004</v>
      </c>
      <c r="G99">
        <v>0.66900000000000004</v>
      </c>
    </row>
    <row r="100" spans="2:7" x14ac:dyDescent="0.25">
      <c r="C100" t="s">
        <v>30</v>
      </c>
      <c r="D100" s="1"/>
      <c r="E100" s="3"/>
      <c r="F100">
        <v>0.67300000000000004</v>
      </c>
    </row>
    <row r="101" spans="2:7" x14ac:dyDescent="0.25">
      <c r="B101" t="s">
        <v>133</v>
      </c>
      <c r="C101" t="s">
        <v>32</v>
      </c>
      <c r="D101" s="1">
        <v>6769</v>
      </c>
      <c r="E101" s="3">
        <v>5</v>
      </c>
      <c r="F101">
        <v>1.0720000000000001</v>
      </c>
      <c r="G101">
        <v>1.0589999999999999</v>
      </c>
    </row>
    <row r="102" spans="2:7" x14ac:dyDescent="0.25">
      <c r="C102" t="s">
        <v>33</v>
      </c>
      <c r="D102" s="1"/>
      <c r="E102" s="3"/>
      <c r="F102">
        <v>1.0449999999999999</v>
      </c>
    </row>
    <row r="103" spans="2:7" x14ac:dyDescent="0.25">
      <c r="B103" t="s">
        <v>134</v>
      </c>
      <c r="C103" t="s">
        <v>35</v>
      </c>
      <c r="D103" s="1">
        <v>6770</v>
      </c>
      <c r="E103" s="3">
        <v>5</v>
      </c>
      <c r="F103">
        <v>0.81499999999999995</v>
      </c>
      <c r="G103">
        <v>0.79100000000000004</v>
      </c>
    </row>
    <row r="104" spans="2:7" x14ac:dyDescent="0.25">
      <c r="C104" t="s">
        <v>36</v>
      </c>
      <c r="D104" s="1"/>
      <c r="E104" s="3"/>
      <c r="F104">
        <v>0.76600000000000001</v>
      </c>
    </row>
    <row r="105" spans="2:7" x14ac:dyDescent="0.25">
      <c r="B105" t="s">
        <v>135</v>
      </c>
      <c r="C105" t="s">
        <v>38</v>
      </c>
      <c r="D105" s="1">
        <v>6771</v>
      </c>
      <c r="E105" s="3">
        <v>2</v>
      </c>
      <c r="F105">
        <v>0.60399999999999998</v>
      </c>
      <c r="G105">
        <v>0.61</v>
      </c>
    </row>
    <row r="106" spans="2:7" x14ac:dyDescent="0.25">
      <c r="C106" t="s">
        <v>39</v>
      </c>
      <c r="D106" s="1"/>
      <c r="E106" s="3"/>
      <c r="F106">
        <v>0.61599999999999999</v>
      </c>
    </row>
    <row r="107" spans="2:7" x14ac:dyDescent="0.25">
      <c r="B107" t="s">
        <v>136</v>
      </c>
      <c r="C107" t="s">
        <v>41</v>
      </c>
      <c r="D107" s="1">
        <v>6772</v>
      </c>
      <c r="E107" s="1">
        <v>1</v>
      </c>
      <c r="F107">
        <v>0.55300000000000005</v>
      </c>
      <c r="G107">
        <v>0.55900000000000005</v>
      </c>
    </row>
    <row r="108" spans="2:7" x14ac:dyDescent="0.25">
      <c r="C108" t="s">
        <v>42</v>
      </c>
      <c r="D108" s="1"/>
      <c r="E108" s="1"/>
      <c r="F108">
        <v>0.56599999999999995</v>
      </c>
    </row>
    <row r="109" spans="2:7" x14ac:dyDescent="0.25">
      <c r="B109" t="s">
        <v>137</v>
      </c>
      <c r="C109" t="s">
        <v>44</v>
      </c>
      <c r="D109" s="1">
        <v>6773</v>
      </c>
      <c r="E109" s="3">
        <v>4</v>
      </c>
      <c r="F109">
        <v>0.28299999999999997</v>
      </c>
      <c r="G109">
        <v>0.28100000000000003</v>
      </c>
    </row>
    <row r="110" spans="2:7" x14ac:dyDescent="0.25">
      <c r="C110" t="s">
        <v>45</v>
      </c>
      <c r="D110" s="1"/>
      <c r="E110" s="3"/>
      <c r="F110">
        <v>0.28000000000000003</v>
      </c>
    </row>
    <row r="111" spans="2:7" x14ac:dyDescent="0.25">
      <c r="B111" t="s">
        <v>138</v>
      </c>
      <c r="C111" t="s">
        <v>47</v>
      </c>
      <c r="D111" s="1">
        <v>6774</v>
      </c>
      <c r="E111" s="3">
        <v>3</v>
      </c>
      <c r="F111">
        <v>0.31900000000000001</v>
      </c>
      <c r="G111">
        <v>0.32</v>
      </c>
    </row>
    <row r="112" spans="2:7" x14ac:dyDescent="0.25">
      <c r="C112" t="s">
        <v>48</v>
      </c>
      <c r="D112" s="1"/>
      <c r="E112" s="3"/>
      <c r="F112">
        <v>0.32100000000000001</v>
      </c>
    </row>
    <row r="113" spans="2:7" x14ac:dyDescent="0.25">
      <c r="B113" t="s">
        <v>139</v>
      </c>
      <c r="C113" t="s">
        <v>50</v>
      </c>
      <c r="D113" s="1">
        <v>6775</v>
      </c>
      <c r="E113" s="3">
        <v>5</v>
      </c>
      <c r="F113">
        <v>0.17699999999999999</v>
      </c>
      <c r="G113">
        <v>0.17599999999999999</v>
      </c>
    </row>
    <row r="114" spans="2:7" x14ac:dyDescent="0.25">
      <c r="C114" t="s">
        <v>51</v>
      </c>
      <c r="D114" s="1"/>
      <c r="E114" s="3"/>
      <c r="F114">
        <v>0.17499999999999999</v>
      </c>
    </row>
    <row r="115" spans="2:7" x14ac:dyDescent="0.25">
      <c r="B115" t="s">
        <v>140</v>
      </c>
      <c r="C115" t="s">
        <v>53</v>
      </c>
      <c r="D115" s="1">
        <v>6776</v>
      </c>
      <c r="E115" s="1">
        <v>1</v>
      </c>
      <c r="F115">
        <v>0.83299999999999996</v>
      </c>
      <c r="G115">
        <v>0.82799999999999996</v>
      </c>
    </row>
    <row r="116" spans="2:7" x14ac:dyDescent="0.25">
      <c r="C116" t="s">
        <v>54</v>
      </c>
      <c r="D116" s="1"/>
      <c r="E116" s="1"/>
      <c r="F116">
        <v>0.82299999999999995</v>
      </c>
    </row>
    <row r="117" spans="2:7" x14ac:dyDescent="0.25">
      <c r="B117" t="s">
        <v>141</v>
      </c>
      <c r="C117" t="s">
        <v>56</v>
      </c>
      <c r="D117" s="1">
        <v>6777</v>
      </c>
      <c r="E117" s="1">
        <v>1</v>
      </c>
      <c r="F117">
        <v>0.78600000000000003</v>
      </c>
      <c r="G117">
        <v>0.78600000000000003</v>
      </c>
    </row>
    <row r="118" spans="2:7" x14ac:dyDescent="0.25">
      <c r="C118" t="s">
        <v>57</v>
      </c>
      <c r="D118" s="1"/>
      <c r="E118" s="1"/>
      <c r="F118">
        <v>0.78600000000000003</v>
      </c>
    </row>
    <row r="119" spans="2:7" x14ac:dyDescent="0.25">
      <c r="B119" t="s">
        <v>142</v>
      </c>
      <c r="C119" t="s">
        <v>59</v>
      </c>
      <c r="D119" s="1">
        <v>6778</v>
      </c>
      <c r="E119" s="3">
        <v>2</v>
      </c>
      <c r="F119">
        <v>0.65800000000000003</v>
      </c>
      <c r="G119">
        <v>0.623</v>
      </c>
    </row>
    <row r="120" spans="2:7" x14ac:dyDescent="0.25">
      <c r="C120" t="s">
        <v>60</v>
      </c>
      <c r="D120" s="1"/>
      <c r="E120" s="3"/>
      <c r="F120">
        <v>0.58699999999999997</v>
      </c>
    </row>
    <row r="121" spans="2:7" x14ac:dyDescent="0.25">
      <c r="B121" t="s">
        <v>143</v>
      </c>
      <c r="C121" t="s">
        <v>62</v>
      </c>
      <c r="D121" s="1">
        <v>6779</v>
      </c>
      <c r="E121" s="1">
        <v>1</v>
      </c>
      <c r="F121">
        <v>0.439</v>
      </c>
      <c r="G121">
        <v>0.42799999999999999</v>
      </c>
    </row>
    <row r="122" spans="2:7" x14ac:dyDescent="0.25">
      <c r="C122" t="s">
        <v>63</v>
      </c>
      <c r="D122" s="1"/>
      <c r="E122" s="1"/>
      <c r="F122">
        <v>0.41699999999999998</v>
      </c>
    </row>
    <row r="123" spans="2:7" x14ac:dyDescent="0.25">
      <c r="B123" t="s">
        <v>144</v>
      </c>
      <c r="C123" t="s">
        <v>65</v>
      </c>
      <c r="D123" s="1">
        <v>6780</v>
      </c>
      <c r="E123" s="3">
        <v>3</v>
      </c>
      <c r="F123">
        <v>0.58799999999999997</v>
      </c>
      <c r="G123">
        <v>0.55400000000000005</v>
      </c>
    </row>
    <row r="124" spans="2:7" x14ac:dyDescent="0.25">
      <c r="C124" t="s">
        <v>66</v>
      </c>
      <c r="D124" s="1"/>
      <c r="E124" s="3"/>
      <c r="F124">
        <v>0.52</v>
      </c>
    </row>
    <row r="125" spans="2:7" x14ac:dyDescent="0.25">
      <c r="B125" t="s">
        <v>145</v>
      </c>
      <c r="C125" t="s">
        <v>68</v>
      </c>
      <c r="D125" s="1">
        <v>6781</v>
      </c>
      <c r="E125" s="3">
        <v>3</v>
      </c>
      <c r="F125">
        <v>0.33</v>
      </c>
      <c r="G125">
        <v>0.32200000000000001</v>
      </c>
    </row>
    <row r="126" spans="2:7" x14ac:dyDescent="0.25">
      <c r="C126" t="s">
        <v>69</v>
      </c>
      <c r="D126" s="1"/>
      <c r="E126" s="3"/>
      <c r="F126">
        <v>0.313</v>
      </c>
    </row>
    <row r="127" spans="2:7" x14ac:dyDescent="0.25">
      <c r="B127" t="s">
        <v>146</v>
      </c>
      <c r="C127" t="s">
        <v>71</v>
      </c>
      <c r="D127" s="1">
        <v>6783</v>
      </c>
      <c r="E127" s="3">
        <v>4</v>
      </c>
      <c r="F127">
        <v>0.17699999999999999</v>
      </c>
      <c r="G127">
        <v>0.18</v>
      </c>
    </row>
    <row r="128" spans="2:7" x14ac:dyDescent="0.25">
      <c r="C128" t="s">
        <v>72</v>
      </c>
      <c r="D128" s="1"/>
      <c r="E128" s="3"/>
      <c r="F128">
        <v>0.184</v>
      </c>
    </row>
    <row r="129" spans="2:7" x14ac:dyDescent="0.25">
      <c r="B129" t="s">
        <v>147</v>
      </c>
      <c r="C129" t="s">
        <v>74</v>
      </c>
      <c r="D129" s="1">
        <v>6784</v>
      </c>
      <c r="E129" s="3">
        <v>2</v>
      </c>
      <c r="F129">
        <v>0.17699999999999999</v>
      </c>
      <c r="G129">
        <v>0.17899999999999999</v>
      </c>
    </row>
    <row r="130" spans="2:7" x14ac:dyDescent="0.25">
      <c r="C130" t="s">
        <v>75</v>
      </c>
      <c r="D130" s="1"/>
      <c r="E130" s="3"/>
      <c r="F130">
        <v>0.18099999999999999</v>
      </c>
    </row>
    <row r="131" spans="2:7" x14ac:dyDescent="0.25">
      <c r="B131" t="s">
        <v>148</v>
      </c>
      <c r="C131" t="s">
        <v>77</v>
      </c>
      <c r="D131" s="1">
        <v>6785</v>
      </c>
      <c r="E131" s="1">
        <v>1</v>
      </c>
      <c r="F131">
        <v>1.0489999999999999</v>
      </c>
      <c r="G131">
        <v>1.038</v>
      </c>
    </row>
    <row r="132" spans="2:7" x14ac:dyDescent="0.25">
      <c r="C132" t="s">
        <v>78</v>
      </c>
      <c r="D132" s="1"/>
      <c r="E132" s="1"/>
      <c r="F132">
        <v>1.0269999999999999</v>
      </c>
    </row>
    <row r="133" spans="2:7" x14ac:dyDescent="0.25">
      <c r="B133" t="s">
        <v>149</v>
      </c>
      <c r="C133" t="s">
        <v>80</v>
      </c>
      <c r="D133" s="1">
        <v>6786</v>
      </c>
      <c r="E133" s="3">
        <v>5</v>
      </c>
      <c r="F133">
        <v>0.81399999999999995</v>
      </c>
      <c r="G133">
        <v>0.83399999999999996</v>
      </c>
    </row>
    <row r="134" spans="2:7" x14ac:dyDescent="0.25">
      <c r="C134" t="s">
        <v>81</v>
      </c>
      <c r="D134" s="1"/>
      <c r="E134" s="3"/>
      <c r="F134">
        <v>0.85399999999999998</v>
      </c>
    </row>
    <row r="135" spans="2:7" x14ac:dyDescent="0.25">
      <c r="B135" t="s">
        <v>150</v>
      </c>
      <c r="C135" t="s">
        <v>83</v>
      </c>
      <c r="D135" s="1">
        <v>6787</v>
      </c>
      <c r="E135" s="3">
        <v>4</v>
      </c>
      <c r="F135">
        <v>0.746</v>
      </c>
      <c r="G135">
        <v>0.749</v>
      </c>
    </row>
    <row r="136" spans="2:7" x14ac:dyDescent="0.25">
      <c r="C136" t="s">
        <v>84</v>
      </c>
      <c r="D136" s="1"/>
      <c r="E136" s="3"/>
      <c r="F136">
        <v>0.753</v>
      </c>
    </row>
    <row r="137" spans="2:7" x14ac:dyDescent="0.25">
      <c r="B137" t="s">
        <v>151</v>
      </c>
      <c r="C137" t="s">
        <v>86</v>
      </c>
      <c r="D137" s="1">
        <v>6788</v>
      </c>
      <c r="E137" s="3">
        <v>2</v>
      </c>
      <c r="F137">
        <v>0.91800000000000004</v>
      </c>
      <c r="G137">
        <v>0.90400000000000003</v>
      </c>
    </row>
    <row r="138" spans="2:7" x14ac:dyDescent="0.25">
      <c r="C138" t="s">
        <v>87</v>
      </c>
      <c r="D138" s="1"/>
      <c r="E138" s="3"/>
      <c r="F138">
        <v>0.89100000000000001</v>
      </c>
    </row>
    <row r="139" spans="2:7" x14ac:dyDescent="0.25">
      <c r="B139" t="s">
        <v>152</v>
      </c>
      <c r="C139" t="s">
        <v>89</v>
      </c>
      <c r="D139" s="1">
        <v>6789</v>
      </c>
      <c r="E139" s="3">
        <v>3</v>
      </c>
      <c r="F139">
        <v>0.25</v>
      </c>
      <c r="G139">
        <v>0.24099999999999999</v>
      </c>
    </row>
    <row r="140" spans="2:7" x14ac:dyDescent="0.25">
      <c r="C140" t="s">
        <v>90</v>
      </c>
      <c r="D140" s="1"/>
      <c r="E140" s="3"/>
      <c r="F140">
        <v>0.23100000000000001</v>
      </c>
    </row>
    <row r="141" spans="2:7" x14ac:dyDescent="0.25">
      <c r="B141" t="s">
        <v>153</v>
      </c>
      <c r="C141" t="s">
        <v>92</v>
      </c>
      <c r="D141" s="1">
        <v>6790</v>
      </c>
      <c r="E141" s="1">
        <v>1</v>
      </c>
      <c r="F141">
        <v>0.79100000000000004</v>
      </c>
      <c r="G141">
        <v>0.78300000000000003</v>
      </c>
    </row>
    <row r="142" spans="2:7" x14ac:dyDescent="0.25">
      <c r="C142" t="s">
        <v>93</v>
      </c>
      <c r="D142" s="1"/>
      <c r="E142" s="1"/>
      <c r="F142">
        <v>0.77600000000000002</v>
      </c>
    </row>
    <row r="143" spans="2:7" x14ac:dyDescent="0.25">
      <c r="B143" t="s">
        <v>154</v>
      </c>
      <c r="C143" t="s">
        <v>95</v>
      </c>
      <c r="D143" s="1">
        <v>6791</v>
      </c>
      <c r="E143" s="3">
        <v>5</v>
      </c>
      <c r="F143">
        <v>0.13200000000000001</v>
      </c>
      <c r="G143">
        <v>0.13500000000000001</v>
      </c>
    </row>
    <row r="144" spans="2:7" x14ac:dyDescent="0.25">
      <c r="C144" t="s">
        <v>96</v>
      </c>
      <c r="D144" s="1"/>
      <c r="E144" s="3"/>
      <c r="F144">
        <v>0.13800000000000001</v>
      </c>
    </row>
    <row r="145" spans="2:7" x14ac:dyDescent="0.25">
      <c r="B145" t="s">
        <v>155</v>
      </c>
      <c r="C145" t="s">
        <v>98</v>
      </c>
      <c r="D145" s="1">
        <v>6793</v>
      </c>
      <c r="E145" s="3">
        <v>3</v>
      </c>
      <c r="F145">
        <v>0.129</v>
      </c>
      <c r="G145">
        <v>0.125</v>
      </c>
    </row>
    <row r="146" spans="2:7" x14ac:dyDescent="0.25">
      <c r="C146" t="s">
        <v>99</v>
      </c>
      <c r="D146" s="1"/>
      <c r="E146" s="3"/>
      <c r="F146">
        <v>0.121</v>
      </c>
    </row>
    <row r="147" spans="2:7" x14ac:dyDescent="0.25">
      <c r="B147" t="s">
        <v>156</v>
      </c>
      <c r="C147" t="s">
        <v>101</v>
      </c>
      <c r="D147" s="1">
        <v>6794</v>
      </c>
      <c r="E147" s="3">
        <v>5</v>
      </c>
      <c r="F147">
        <v>0.748</v>
      </c>
      <c r="G147">
        <v>0.74099999999999999</v>
      </c>
    </row>
    <row r="148" spans="2:7" x14ac:dyDescent="0.25">
      <c r="C148" t="s">
        <v>102</v>
      </c>
      <c r="D148" s="1"/>
      <c r="E148" s="3"/>
      <c r="F148">
        <v>0.73399999999999999</v>
      </c>
    </row>
    <row r="149" spans="2:7" x14ac:dyDescent="0.25">
      <c r="B149" t="s">
        <v>157</v>
      </c>
      <c r="C149" t="s">
        <v>104</v>
      </c>
      <c r="D149" s="1">
        <v>6550</v>
      </c>
      <c r="E149" s="3">
        <v>4</v>
      </c>
      <c r="F149">
        <v>0.58899999999999997</v>
      </c>
      <c r="G149">
        <v>0.56200000000000006</v>
      </c>
    </row>
    <row r="150" spans="2:7" x14ac:dyDescent="0.25">
      <c r="C150" t="s">
        <v>105</v>
      </c>
      <c r="D150" s="1"/>
      <c r="E150" s="3"/>
      <c r="F150">
        <v>0.53500000000000003</v>
      </c>
    </row>
    <row r="151" spans="2:7" x14ac:dyDescent="0.25">
      <c r="B151" t="s">
        <v>158</v>
      </c>
      <c r="C151" t="s">
        <v>107</v>
      </c>
      <c r="D151" s="1">
        <v>6796</v>
      </c>
      <c r="E151" s="3">
        <v>3</v>
      </c>
      <c r="F151">
        <v>0.52300000000000002</v>
      </c>
      <c r="G151">
        <v>0.505</v>
      </c>
    </row>
    <row r="152" spans="2:7" x14ac:dyDescent="0.25">
      <c r="C152" t="s">
        <v>108</v>
      </c>
      <c r="D152" s="1"/>
      <c r="E152" s="3"/>
      <c r="F152">
        <v>0.48699999999999999</v>
      </c>
    </row>
    <row r="153" spans="2:7" x14ac:dyDescent="0.25">
      <c r="B153" t="s">
        <v>159</v>
      </c>
      <c r="C153" t="s">
        <v>110</v>
      </c>
      <c r="D153" s="1">
        <v>6797</v>
      </c>
      <c r="E153" s="3">
        <v>5</v>
      </c>
      <c r="F153">
        <v>0.69</v>
      </c>
      <c r="G153">
        <v>0.65500000000000003</v>
      </c>
    </row>
    <row r="154" spans="2:7" x14ac:dyDescent="0.25">
      <c r="C154" t="s">
        <v>111</v>
      </c>
      <c r="D154" s="1"/>
      <c r="E154" s="3"/>
      <c r="F154">
        <v>0.62</v>
      </c>
    </row>
    <row r="155" spans="2:7" x14ac:dyDescent="0.25">
      <c r="B155" t="s">
        <v>160</v>
      </c>
      <c r="C155" t="s">
        <v>113</v>
      </c>
      <c r="D155" s="1">
        <v>6798</v>
      </c>
      <c r="E155" s="1">
        <v>1</v>
      </c>
      <c r="F155">
        <v>0.60599999999999998</v>
      </c>
      <c r="G155">
        <v>0.60299999999999998</v>
      </c>
    </row>
    <row r="156" spans="2:7" x14ac:dyDescent="0.25">
      <c r="C156" t="s">
        <v>114</v>
      </c>
      <c r="D156" s="1"/>
      <c r="E156" s="1"/>
      <c r="F156">
        <v>0.59899999999999998</v>
      </c>
    </row>
    <row r="157" spans="2:7" x14ac:dyDescent="0.25">
      <c r="B157" t="s">
        <v>161</v>
      </c>
      <c r="C157" t="s">
        <v>116</v>
      </c>
      <c r="D157" s="1">
        <v>6799</v>
      </c>
      <c r="E157" s="1">
        <v>1</v>
      </c>
      <c r="F157">
        <v>0.25800000000000001</v>
      </c>
      <c r="G157">
        <v>0.24199999999999999</v>
      </c>
    </row>
    <row r="158" spans="2:7" x14ac:dyDescent="0.25">
      <c r="C158" t="s">
        <v>117</v>
      </c>
      <c r="D158" s="1"/>
      <c r="E158" s="1"/>
      <c r="F158">
        <v>0.22700000000000001</v>
      </c>
    </row>
    <row r="159" spans="2:7" x14ac:dyDescent="0.25">
      <c r="B159" t="s">
        <v>162</v>
      </c>
      <c r="C159" t="s">
        <v>119</v>
      </c>
      <c r="D159" s="1">
        <v>6800</v>
      </c>
      <c r="E159" s="3">
        <v>2</v>
      </c>
      <c r="F159">
        <v>0.188</v>
      </c>
      <c r="G159">
        <v>0.18099999999999999</v>
      </c>
    </row>
    <row r="160" spans="2:7" x14ac:dyDescent="0.25">
      <c r="C160" t="s">
        <v>120</v>
      </c>
      <c r="D160" s="4"/>
      <c r="E160" s="4"/>
      <c r="F160">
        <v>0.17399999999999999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161"/>
  <sheetViews>
    <sheetView topLeftCell="A3" workbookViewId="0">
      <selection activeCell="H3" sqref="H1:H1048576"/>
    </sheetView>
  </sheetViews>
  <sheetFormatPr defaultRowHeight="15" x14ac:dyDescent="0.25"/>
  <sheetData>
    <row r="3" spans="2:7" x14ac:dyDescent="0.25">
      <c r="B3" t="s">
        <v>0</v>
      </c>
      <c r="C3" t="s">
        <v>1</v>
      </c>
      <c r="D3" s="1" t="s">
        <v>163</v>
      </c>
      <c r="E3" s="2" t="s">
        <v>164</v>
      </c>
      <c r="F3" t="s">
        <v>2</v>
      </c>
      <c r="G3" t="s">
        <v>3</v>
      </c>
    </row>
    <row r="4" spans="2:7" x14ac:dyDescent="0.25">
      <c r="B4" t="s">
        <v>4</v>
      </c>
      <c r="C4" t="s">
        <v>5</v>
      </c>
      <c r="D4" s="1">
        <v>1026</v>
      </c>
      <c r="E4" s="3">
        <v>3</v>
      </c>
      <c r="F4">
        <v>0.61299999999999999</v>
      </c>
      <c r="G4">
        <v>0.57999999999999996</v>
      </c>
    </row>
    <row r="5" spans="2:7" x14ac:dyDescent="0.25">
      <c r="C5" t="s">
        <v>6</v>
      </c>
      <c r="D5" s="1"/>
      <c r="E5" s="3"/>
      <c r="F5">
        <v>0.54800000000000004</v>
      </c>
    </row>
    <row r="6" spans="2:7" x14ac:dyDescent="0.25">
      <c r="B6" t="s">
        <v>7</v>
      </c>
      <c r="C6" t="s">
        <v>8</v>
      </c>
      <c r="D6" s="1">
        <v>1027</v>
      </c>
      <c r="E6" s="3">
        <v>5</v>
      </c>
      <c r="F6">
        <v>0.53800000000000003</v>
      </c>
      <c r="G6">
        <v>0.59399999999999997</v>
      </c>
    </row>
    <row r="7" spans="2:7" x14ac:dyDescent="0.25">
      <c r="C7" t="s">
        <v>9</v>
      </c>
      <c r="D7" s="1"/>
      <c r="E7" s="3"/>
      <c r="F7">
        <v>0.65</v>
      </c>
    </row>
    <row r="8" spans="2:7" x14ac:dyDescent="0.25">
      <c r="B8" t="s">
        <v>10</v>
      </c>
      <c r="C8" t="s">
        <v>11</v>
      </c>
      <c r="D8" s="1">
        <v>1028</v>
      </c>
      <c r="E8" s="3">
        <v>3</v>
      </c>
      <c r="F8">
        <v>0.47199999999999998</v>
      </c>
      <c r="G8">
        <v>0.44800000000000001</v>
      </c>
    </row>
    <row r="9" spans="2:7" x14ac:dyDescent="0.25">
      <c r="C9" t="s">
        <v>12</v>
      </c>
      <c r="D9" s="1"/>
      <c r="E9" s="3"/>
      <c r="F9">
        <v>0.42399999999999999</v>
      </c>
    </row>
    <row r="10" spans="2:7" x14ac:dyDescent="0.25">
      <c r="B10" t="s">
        <v>13</v>
      </c>
      <c r="C10" t="s">
        <v>14</v>
      </c>
      <c r="D10" s="1">
        <v>1029</v>
      </c>
      <c r="E10" s="3">
        <v>2</v>
      </c>
      <c r="F10">
        <v>0.38200000000000001</v>
      </c>
      <c r="G10">
        <v>0.36499999999999999</v>
      </c>
    </row>
    <row r="11" spans="2:7" x14ac:dyDescent="0.25">
      <c r="C11" t="s">
        <v>15</v>
      </c>
      <c r="D11" s="1"/>
      <c r="E11" s="3"/>
      <c r="F11">
        <v>0.34899999999999998</v>
      </c>
    </row>
    <row r="12" spans="2:7" x14ac:dyDescent="0.25">
      <c r="B12" t="s">
        <v>16</v>
      </c>
      <c r="C12" t="s">
        <v>17</v>
      </c>
      <c r="D12" s="1">
        <v>1030</v>
      </c>
      <c r="E12" s="1">
        <v>1</v>
      </c>
      <c r="F12">
        <v>0.376</v>
      </c>
      <c r="G12">
        <v>0.39</v>
      </c>
    </row>
    <row r="13" spans="2:7" x14ac:dyDescent="0.25">
      <c r="C13" t="s">
        <v>18</v>
      </c>
      <c r="D13" s="1"/>
      <c r="E13" s="1"/>
      <c r="F13">
        <v>0.40300000000000002</v>
      </c>
    </row>
    <row r="14" spans="2:7" x14ac:dyDescent="0.25">
      <c r="B14" t="s">
        <v>19</v>
      </c>
      <c r="C14" t="s">
        <v>20</v>
      </c>
      <c r="D14" s="1">
        <v>1032</v>
      </c>
      <c r="E14" s="1">
        <v>1</v>
      </c>
      <c r="F14">
        <v>0.14000000000000001</v>
      </c>
      <c r="G14">
        <v>0.13300000000000001</v>
      </c>
    </row>
    <row r="15" spans="2:7" x14ac:dyDescent="0.25">
      <c r="C15" t="s">
        <v>21</v>
      </c>
      <c r="D15" s="1"/>
      <c r="E15" s="1"/>
      <c r="F15">
        <v>0.126</v>
      </c>
    </row>
    <row r="16" spans="2:7" x14ac:dyDescent="0.25">
      <c r="B16" t="s">
        <v>22</v>
      </c>
      <c r="C16" t="s">
        <v>23</v>
      </c>
      <c r="D16" s="1">
        <v>1034</v>
      </c>
      <c r="E16" s="3">
        <v>2</v>
      </c>
      <c r="F16">
        <v>0.106</v>
      </c>
      <c r="G16">
        <v>9.6000000000000002E-2</v>
      </c>
    </row>
    <row r="17" spans="2:7" x14ac:dyDescent="0.25">
      <c r="C17" t="s">
        <v>24</v>
      </c>
      <c r="D17" s="1"/>
      <c r="E17" s="3"/>
      <c r="F17">
        <v>8.5999999999999993E-2</v>
      </c>
    </row>
    <row r="18" spans="2:7" x14ac:dyDescent="0.25">
      <c r="B18" t="s">
        <v>25</v>
      </c>
      <c r="C18" t="s">
        <v>26</v>
      </c>
      <c r="D18" s="1">
        <v>1035</v>
      </c>
      <c r="E18" s="3">
        <v>2</v>
      </c>
      <c r="F18">
        <v>0.19</v>
      </c>
      <c r="G18">
        <v>0.187</v>
      </c>
    </row>
    <row r="19" spans="2:7" x14ac:dyDescent="0.25">
      <c r="C19" t="s">
        <v>27</v>
      </c>
      <c r="D19" s="1"/>
      <c r="E19" s="3"/>
      <c r="F19">
        <v>0.184</v>
      </c>
    </row>
    <row r="20" spans="2:7" x14ac:dyDescent="0.25">
      <c r="B20" t="s">
        <v>28</v>
      </c>
      <c r="C20" t="s">
        <v>29</v>
      </c>
      <c r="D20" s="1">
        <v>1036</v>
      </c>
      <c r="E20" s="3">
        <v>2</v>
      </c>
      <c r="F20">
        <v>0.33800000000000002</v>
      </c>
      <c r="G20">
        <v>0.38900000000000001</v>
      </c>
    </row>
    <row r="21" spans="2:7" x14ac:dyDescent="0.25">
      <c r="C21" t="s">
        <v>30</v>
      </c>
      <c r="D21" s="1"/>
      <c r="E21" s="3"/>
      <c r="F21">
        <v>0.44</v>
      </c>
    </row>
    <row r="22" spans="2:7" x14ac:dyDescent="0.25">
      <c r="B22" t="s">
        <v>31</v>
      </c>
      <c r="C22" t="s">
        <v>32</v>
      </c>
      <c r="D22" s="1">
        <v>7100</v>
      </c>
      <c r="E22" s="3">
        <v>4</v>
      </c>
      <c r="F22">
        <v>0.59099999999999997</v>
      </c>
      <c r="G22">
        <v>0.61099999999999999</v>
      </c>
    </row>
    <row r="23" spans="2:7" x14ac:dyDescent="0.25">
      <c r="C23" t="s">
        <v>33</v>
      </c>
      <c r="D23" s="1"/>
      <c r="E23" s="3"/>
      <c r="F23">
        <v>0.63100000000000001</v>
      </c>
    </row>
    <row r="24" spans="2:7" x14ac:dyDescent="0.25">
      <c r="B24" t="s">
        <v>34</v>
      </c>
      <c r="C24" t="s">
        <v>35</v>
      </c>
      <c r="D24" s="1">
        <v>1038</v>
      </c>
      <c r="E24" s="3">
        <v>4</v>
      </c>
      <c r="F24">
        <v>0.6</v>
      </c>
      <c r="G24">
        <v>0.59</v>
      </c>
    </row>
    <row r="25" spans="2:7" x14ac:dyDescent="0.25">
      <c r="C25" t="s">
        <v>36</v>
      </c>
      <c r="D25" s="1"/>
      <c r="E25" s="3"/>
      <c r="F25">
        <v>0.57999999999999996</v>
      </c>
    </row>
    <row r="26" spans="2:7" x14ac:dyDescent="0.25">
      <c r="B26" t="s">
        <v>37</v>
      </c>
      <c r="C26" t="s">
        <v>38</v>
      </c>
      <c r="D26" s="1">
        <v>1039</v>
      </c>
      <c r="E26" s="3">
        <v>2</v>
      </c>
      <c r="F26">
        <v>0.50800000000000001</v>
      </c>
      <c r="G26">
        <v>0.498</v>
      </c>
    </row>
    <row r="27" spans="2:7" x14ac:dyDescent="0.25">
      <c r="C27" t="s">
        <v>39</v>
      </c>
      <c r="D27" s="1"/>
      <c r="E27" s="3"/>
      <c r="F27">
        <v>0.48799999999999999</v>
      </c>
    </row>
    <row r="28" spans="2:7" x14ac:dyDescent="0.25">
      <c r="B28" t="s">
        <v>40</v>
      </c>
      <c r="C28" t="s">
        <v>41</v>
      </c>
      <c r="D28" s="1">
        <v>7101</v>
      </c>
      <c r="E28" s="3">
        <v>5</v>
      </c>
      <c r="F28">
        <v>0.35</v>
      </c>
      <c r="G28">
        <v>0.35699999999999998</v>
      </c>
    </row>
    <row r="29" spans="2:7" x14ac:dyDescent="0.25">
      <c r="C29" t="s">
        <v>42</v>
      </c>
      <c r="D29" s="1"/>
      <c r="E29" s="3"/>
      <c r="F29">
        <v>0.36399999999999999</v>
      </c>
    </row>
    <row r="30" spans="2:7" x14ac:dyDescent="0.25">
      <c r="B30" t="s">
        <v>43</v>
      </c>
      <c r="C30" t="s">
        <v>44</v>
      </c>
      <c r="D30" s="1">
        <v>7098</v>
      </c>
      <c r="E30" s="3">
        <v>3</v>
      </c>
      <c r="F30">
        <v>9.4E-2</v>
      </c>
      <c r="G30">
        <v>0.10299999999999999</v>
      </c>
    </row>
    <row r="31" spans="2:7" x14ac:dyDescent="0.25">
      <c r="C31" t="s">
        <v>45</v>
      </c>
      <c r="D31" s="1"/>
      <c r="E31" s="3"/>
      <c r="F31">
        <v>0.112</v>
      </c>
    </row>
    <row r="32" spans="2:7" x14ac:dyDescent="0.25">
      <c r="B32" t="s">
        <v>46</v>
      </c>
      <c r="C32" t="s">
        <v>47</v>
      </c>
      <c r="D32" s="1">
        <v>1042</v>
      </c>
      <c r="E32" s="3">
        <v>4</v>
      </c>
      <c r="F32">
        <v>0.13900000000000001</v>
      </c>
      <c r="G32">
        <v>0.155</v>
      </c>
    </row>
    <row r="33" spans="2:7" x14ac:dyDescent="0.25">
      <c r="C33" t="s">
        <v>48</v>
      </c>
      <c r="D33" s="1"/>
      <c r="E33" s="3"/>
      <c r="F33">
        <v>0.17100000000000001</v>
      </c>
    </row>
    <row r="34" spans="2:7" x14ac:dyDescent="0.25">
      <c r="B34" t="s">
        <v>49</v>
      </c>
      <c r="C34" t="s">
        <v>50</v>
      </c>
      <c r="D34" s="1">
        <v>1043</v>
      </c>
      <c r="E34" s="3">
        <v>4</v>
      </c>
      <c r="F34">
        <v>0.112</v>
      </c>
      <c r="G34">
        <v>0.109</v>
      </c>
    </row>
    <row r="35" spans="2:7" x14ac:dyDescent="0.25">
      <c r="C35" t="s">
        <v>51</v>
      </c>
      <c r="D35" s="1"/>
      <c r="E35" s="3"/>
      <c r="F35">
        <v>0.106</v>
      </c>
    </row>
    <row r="36" spans="2:7" x14ac:dyDescent="0.25">
      <c r="B36" t="s">
        <v>52</v>
      </c>
      <c r="C36" t="s">
        <v>53</v>
      </c>
      <c r="D36" s="1">
        <v>1044</v>
      </c>
      <c r="E36" s="3">
        <v>3</v>
      </c>
      <c r="F36">
        <v>0.96</v>
      </c>
      <c r="G36">
        <v>0.95799999999999996</v>
      </c>
    </row>
    <row r="37" spans="2:7" x14ac:dyDescent="0.25">
      <c r="C37" t="s">
        <v>54</v>
      </c>
      <c r="D37" s="1"/>
      <c r="E37" s="3"/>
      <c r="F37">
        <v>0.95699999999999996</v>
      </c>
    </row>
    <row r="38" spans="2:7" x14ac:dyDescent="0.25">
      <c r="B38" t="s">
        <v>55</v>
      </c>
      <c r="C38" t="s">
        <v>56</v>
      </c>
      <c r="D38" s="1">
        <v>1045</v>
      </c>
      <c r="E38" s="1">
        <v>1</v>
      </c>
      <c r="F38">
        <v>0.54</v>
      </c>
      <c r="G38">
        <v>0.54100000000000004</v>
      </c>
    </row>
    <row r="39" spans="2:7" x14ac:dyDescent="0.25">
      <c r="C39" t="s">
        <v>57</v>
      </c>
      <c r="D39" s="1"/>
      <c r="E39" s="1"/>
      <c r="F39">
        <v>0.54300000000000004</v>
      </c>
    </row>
    <row r="40" spans="2:7" x14ac:dyDescent="0.25">
      <c r="B40" t="s">
        <v>58</v>
      </c>
      <c r="C40" t="s">
        <v>59</v>
      </c>
      <c r="D40" s="1">
        <v>1046</v>
      </c>
      <c r="E40" s="3">
        <v>5</v>
      </c>
      <c r="F40">
        <v>0.53800000000000003</v>
      </c>
      <c r="G40">
        <v>0.55300000000000005</v>
      </c>
    </row>
    <row r="41" spans="2:7" x14ac:dyDescent="0.25">
      <c r="C41" t="s">
        <v>60</v>
      </c>
      <c r="D41" s="1"/>
      <c r="E41" s="3"/>
      <c r="F41">
        <v>0.56799999999999995</v>
      </c>
    </row>
    <row r="42" spans="2:7" x14ac:dyDescent="0.25">
      <c r="B42" t="s">
        <v>61</v>
      </c>
      <c r="C42" t="s">
        <v>62</v>
      </c>
      <c r="D42" s="1">
        <v>6549</v>
      </c>
      <c r="E42" s="3">
        <v>5</v>
      </c>
      <c r="F42">
        <v>1.7210000000000001</v>
      </c>
      <c r="G42">
        <v>1.728</v>
      </c>
    </row>
    <row r="43" spans="2:7" x14ac:dyDescent="0.25">
      <c r="C43" t="s">
        <v>63</v>
      </c>
      <c r="D43" s="1"/>
      <c r="E43" s="3"/>
      <c r="F43">
        <v>1.7350000000000001</v>
      </c>
    </row>
    <row r="44" spans="2:7" x14ac:dyDescent="0.25">
      <c r="B44" t="s">
        <v>64</v>
      </c>
      <c r="C44" t="s">
        <v>65</v>
      </c>
      <c r="D44" s="1">
        <v>1048</v>
      </c>
      <c r="E44" s="3">
        <v>4</v>
      </c>
      <c r="F44">
        <v>0.55000000000000004</v>
      </c>
      <c r="G44">
        <v>0.55900000000000005</v>
      </c>
    </row>
    <row r="45" spans="2:7" x14ac:dyDescent="0.25">
      <c r="C45" t="s">
        <v>66</v>
      </c>
      <c r="D45" s="1"/>
      <c r="E45" s="3"/>
      <c r="F45">
        <v>0.56699999999999995</v>
      </c>
    </row>
    <row r="46" spans="2:7" x14ac:dyDescent="0.25">
      <c r="B46" t="s">
        <v>67</v>
      </c>
      <c r="C46" t="s">
        <v>68</v>
      </c>
      <c r="D46" s="1">
        <v>1049</v>
      </c>
      <c r="E46" s="3">
        <v>2</v>
      </c>
      <c r="F46">
        <v>0.46400000000000002</v>
      </c>
      <c r="G46">
        <v>0.47799999999999998</v>
      </c>
    </row>
    <row r="47" spans="2:7" x14ac:dyDescent="0.25">
      <c r="C47" t="s">
        <v>69</v>
      </c>
      <c r="D47" s="1"/>
      <c r="E47" s="3"/>
      <c r="F47">
        <v>0.49099999999999999</v>
      </c>
    </row>
    <row r="48" spans="2:7" x14ac:dyDescent="0.25">
      <c r="B48" t="s">
        <v>70</v>
      </c>
      <c r="C48" t="s">
        <v>71</v>
      </c>
      <c r="D48" s="1">
        <v>1050</v>
      </c>
      <c r="E48" s="1">
        <v>1</v>
      </c>
      <c r="F48">
        <v>0.129</v>
      </c>
      <c r="G48">
        <v>0.13500000000000001</v>
      </c>
    </row>
    <row r="49" spans="2:7" x14ac:dyDescent="0.25">
      <c r="C49" t="s">
        <v>72</v>
      </c>
      <c r="D49" s="1"/>
      <c r="E49" s="1"/>
      <c r="F49">
        <v>0.14099999999999999</v>
      </c>
    </row>
    <row r="50" spans="2:7" x14ac:dyDescent="0.25">
      <c r="B50" t="s">
        <v>73</v>
      </c>
      <c r="C50" t="s">
        <v>74</v>
      </c>
      <c r="D50" s="1">
        <v>6731</v>
      </c>
      <c r="E50" s="3">
        <v>5</v>
      </c>
      <c r="F50">
        <v>0.06</v>
      </c>
      <c r="G50">
        <v>6.7000000000000004E-2</v>
      </c>
    </row>
    <row r="51" spans="2:7" x14ac:dyDescent="0.25">
      <c r="C51" t="s">
        <v>75</v>
      </c>
      <c r="D51" s="1"/>
      <c r="E51" s="3"/>
      <c r="F51">
        <v>7.3999999999999996E-2</v>
      </c>
    </row>
    <row r="52" spans="2:7" x14ac:dyDescent="0.25">
      <c r="B52" t="s">
        <v>76</v>
      </c>
      <c r="C52" t="s">
        <v>77</v>
      </c>
      <c r="D52" s="1">
        <v>6743</v>
      </c>
      <c r="E52" s="3">
        <v>2</v>
      </c>
      <c r="F52">
        <v>0.45300000000000001</v>
      </c>
      <c r="G52">
        <v>0.439</v>
      </c>
    </row>
    <row r="53" spans="2:7" x14ac:dyDescent="0.25">
      <c r="C53" t="s">
        <v>78</v>
      </c>
      <c r="D53" s="1"/>
      <c r="E53" s="3"/>
      <c r="F53">
        <v>0.42499999999999999</v>
      </c>
    </row>
    <row r="54" spans="2:7" x14ac:dyDescent="0.25">
      <c r="B54" t="s">
        <v>79</v>
      </c>
      <c r="C54" t="s">
        <v>80</v>
      </c>
      <c r="D54" s="1">
        <v>6744</v>
      </c>
      <c r="E54" s="3">
        <v>4</v>
      </c>
      <c r="F54">
        <v>0.65300000000000002</v>
      </c>
      <c r="G54">
        <v>0.61599999999999999</v>
      </c>
    </row>
    <row r="55" spans="2:7" x14ac:dyDescent="0.25">
      <c r="C55" t="s">
        <v>81</v>
      </c>
      <c r="D55" s="1"/>
      <c r="E55" s="3"/>
      <c r="F55">
        <v>0.57999999999999996</v>
      </c>
    </row>
    <row r="56" spans="2:7" x14ac:dyDescent="0.25">
      <c r="B56" t="s">
        <v>82</v>
      </c>
      <c r="C56" t="s">
        <v>83</v>
      </c>
      <c r="D56" s="1">
        <v>787</v>
      </c>
      <c r="E56" s="1">
        <v>1</v>
      </c>
      <c r="F56">
        <v>0.55000000000000004</v>
      </c>
      <c r="G56">
        <v>0.54100000000000004</v>
      </c>
    </row>
    <row r="57" spans="2:7" x14ac:dyDescent="0.25">
      <c r="C57" t="s">
        <v>84</v>
      </c>
      <c r="D57" s="1"/>
      <c r="E57" s="1"/>
      <c r="F57">
        <v>0.53300000000000003</v>
      </c>
    </row>
    <row r="58" spans="2:7" x14ac:dyDescent="0.25">
      <c r="B58" t="s">
        <v>85</v>
      </c>
      <c r="C58" t="s">
        <v>86</v>
      </c>
      <c r="D58" s="1">
        <v>6746</v>
      </c>
      <c r="E58" s="3">
        <v>3</v>
      </c>
      <c r="F58">
        <v>0.49</v>
      </c>
      <c r="G58">
        <v>0.498</v>
      </c>
    </row>
    <row r="59" spans="2:7" x14ac:dyDescent="0.25">
      <c r="C59" t="s">
        <v>87</v>
      </c>
      <c r="D59" s="1"/>
      <c r="E59" s="3"/>
      <c r="F59">
        <v>0.50600000000000001</v>
      </c>
    </row>
    <row r="60" spans="2:7" x14ac:dyDescent="0.25">
      <c r="B60" t="s">
        <v>88</v>
      </c>
      <c r="C60" t="s">
        <v>89</v>
      </c>
      <c r="D60" s="1">
        <v>7099</v>
      </c>
      <c r="E60" s="3">
        <v>3</v>
      </c>
      <c r="F60">
        <v>0.154</v>
      </c>
      <c r="G60">
        <v>0.14299999999999999</v>
      </c>
    </row>
    <row r="61" spans="2:7" x14ac:dyDescent="0.25">
      <c r="C61" t="s">
        <v>90</v>
      </c>
      <c r="D61" s="1"/>
      <c r="E61" s="3"/>
      <c r="F61">
        <v>0.13200000000000001</v>
      </c>
    </row>
    <row r="62" spans="2:7" x14ac:dyDescent="0.25">
      <c r="B62" t="s">
        <v>91</v>
      </c>
      <c r="C62" t="s">
        <v>92</v>
      </c>
      <c r="D62" s="1">
        <v>6748</v>
      </c>
      <c r="E62" s="3">
        <v>5</v>
      </c>
      <c r="F62">
        <v>0.34</v>
      </c>
      <c r="G62">
        <v>0.32800000000000001</v>
      </c>
    </row>
    <row r="63" spans="2:7" x14ac:dyDescent="0.25">
      <c r="C63" t="s">
        <v>93</v>
      </c>
      <c r="D63" s="1"/>
      <c r="E63" s="3"/>
      <c r="F63">
        <v>0.316</v>
      </c>
    </row>
    <row r="64" spans="2:7" x14ac:dyDescent="0.25">
      <c r="B64" t="s">
        <v>94</v>
      </c>
      <c r="C64" t="s">
        <v>95</v>
      </c>
      <c r="D64" s="1">
        <v>2390</v>
      </c>
      <c r="E64" s="1">
        <v>1</v>
      </c>
      <c r="F64">
        <v>0.16500000000000001</v>
      </c>
      <c r="G64">
        <v>0.16200000000000001</v>
      </c>
    </row>
    <row r="65" spans="2:7" x14ac:dyDescent="0.25">
      <c r="C65" t="s">
        <v>96</v>
      </c>
      <c r="D65" s="1"/>
      <c r="E65" s="1"/>
      <c r="F65">
        <v>0.16</v>
      </c>
    </row>
    <row r="66" spans="2:7" x14ac:dyDescent="0.25">
      <c r="B66" t="s">
        <v>97</v>
      </c>
      <c r="C66" t="s">
        <v>98</v>
      </c>
      <c r="D66" s="1">
        <v>6750</v>
      </c>
      <c r="E66" s="3">
        <v>3</v>
      </c>
      <c r="F66">
        <v>8.8999999999999996E-2</v>
      </c>
      <c r="G66">
        <v>8.4000000000000005E-2</v>
      </c>
    </row>
    <row r="67" spans="2:7" x14ac:dyDescent="0.25">
      <c r="C67" t="s">
        <v>99</v>
      </c>
      <c r="D67" s="1"/>
      <c r="E67" s="3"/>
      <c r="F67">
        <v>7.9000000000000001E-2</v>
      </c>
    </row>
    <row r="68" spans="2:7" x14ac:dyDescent="0.25">
      <c r="B68" t="s">
        <v>100</v>
      </c>
      <c r="C68" t="s">
        <v>101</v>
      </c>
      <c r="D68" s="1">
        <v>6751</v>
      </c>
      <c r="E68" s="1">
        <v>1</v>
      </c>
      <c r="F68">
        <v>0.501</v>
      </c>
      <c r="G68">
        <v>0.48599999999999999</v>
      </c>
    </row>
    <row r="69" spans="2:7" x14ac:dyDescent="0.25">
      <c r="C69" t="s">
        <v>102</v>
      </c>
      <c r="D69" s="1"/>
      <c r="E69" s="1"/>
      <c r="F69">
        <v>0.47199999999999998</v>
      </c>
    </row>
    <row r="70" spans="2:7" x14ac:dyDescent="0.25">
      <c r="B70" t="s">
        <v>103</v>
      </c>
      <c r="C70" t="s">
        <v>104</v>
      </c>
      <c r="D70" s="1">
        <v>6752</v>
      </c>
      <c r="E70" s="3">
        <v>2</v>
      </c>
      <c r="F70">
        <v>0.224</v>
      </c>
      <c r="G70">
        <v>0.22600000000000001</v>
      </c>
    </row>
    <row r="71" spans="2:7" x14ac:dyDescent="0.25">
      <c r="C71" t="s">
        <v>105</v>
      </c>
      <c r="D71" s="1"/>
      <c r="E71" s="3"/>
      <c r="F71">
        <v>0.22800000000000001</v>
      </c>
    </row>
    <row r="72" spans="2:7" x14ac:dyDescent="0.25">
      <c r="B72" t="s">
        <v>106</v>
      </c>
      <c r="C72" t="s">
        <v>107</v>
      </c>
      <c r="D72" s="1">
        <v>6753</v>
      </c>
      <c r="E72" s="3">
        <v>4</v>
      </c>
      <c r="F72">
        <v>0.36099999999999999</v>
      </c>
      <c r="G72">
        <v>0.34899999999999998</v>
      </c>
    </row>
    <row r="73" spans="2:7" x14ac:dyDescent="0.25">
      <c r="C73" t="s">
        <v>108</v>
      </c>
      <c r="D73" s="1"/>
      <c r="E73" s="3"/>
      <c r="F73">
        <v>0.33700000000000002</v>
      </c>
    </row>
    <row r="74" spans="2:7" x14ac:dyDescent="0.25">
      <c r="B74" t="s">
        <v>109</v>
      </c>
      <c r="C74" t="s">
        <v>110</v>
      </c>
      <c r="D74" s="1">
        <v>6754</v>
      </c>
      <c r="E74" s="3">
        <v>5</v>
      </c>
      <c r="F74">
        <v>0.27800000000000002</v>
      </c>
      <c r="G74">
        <v>0.27400000000000002</v>
      </c>
    </row>
    <row r="75" spans="2:7" x14ac:dyDescent="0.25">
      <c r="C75" t="s">
        <v>111</v>
      </c>
      <c r="D75" s="1"/>
      <c r="E75" s="3"/>
      <c r="F75">
        <v>0.27</v>
      </c>
    </row>
    <row r="76" spans="2:7" x14ac:dyDescent="0.25">
      <c r="B76" t="s">
        <v>112</v>
      </c>
      <c r="C76" t="s">
        <v>113</v>
      </c>
      <c r="D76" s="1">
        <v>6755</v>
      </c>
      <c r="E76" s="1">
        <v>1</v>
      </c>
      <c r="F76">
        <v>0.17799999999999999</v>
      </c>
      <c r="G76">
        <v>0.17499999999999999</v>
      </c>
    </row>
    <row r="77" spans="2:7" x14ac:dyDescent="0.25">
      <c r="C77" t="s">
        <v>114</v>
      </c>
      <c r="D77" s="1"/>
      <c r="E77" s="1"/>
      <c r="F77">
        <v>0.17199999999999999</v>
      </c>
    </row>
    <row r="78" spans="2:7" x14ac:dyDescent="0.25">
      <c r="B78" t="s">
        <v>115</v>
      </c>
      <c r="C78" t="s">
        <v>116</v>
      </c>
      <c r="D78" s="1">
        <v>6756</v>
      </c>
      <c r="E78" s="3">
        <v>5</v>
      </c>
      <c r="F78">
        <v>9.9000000000000005E-2</v>
      </c>
      <c r="G78">
        <v>9.4E-2</v>
      </c>
    </row>
    <row r="79" spans="2:7" x14ac:dyDescent="0.25">
      <c r="C79" t="s">
        <v>117</v>
      </c>
      <c r="D79" s="1"/>
      <c r="E79" s="3"/>
      <c r="F79">
        <v>8.8999999999999996E-2</v>
      </c>
    </row>
    <row r="80" spans="2:7" x14ac:dyDescent="0.25">
      <c r="B80" t="s">
        <v>118</v>
      </c>
      <c r="C80" t="s">
        <v>119</v>
      </c>
      <c r="D80" s="1">
        <v>6757</v>
      </c>
      <c r="E80" s="3">
        <v>4</v>
      </c>
      <c r="F80">
        <v>0.107</v>
      </c>
      <c r="G80">
        <v>0.10100000000000001</v>
      </c>
    </row>
    <row r="81" spans="2:7" x14ac:dyDescent="0.25">
      <c r="C81" t="s">
        <v>120</v>
      </c>
      <c r="D81" s="1"/>
      <c r="E81" s="3"/>
      <c r="F81">
        <v>9.5000000000000001E-2</v>
      </c>
    </row>
    <row r="82" spans="2:7" x14ac:dyDescent="0.25">
      <c r="B82" t="s">
        <v>121</v>
      </c>
      <c r="C82" t="s">
        <v>122</v>
      </c>
      <c r="D82" s="1">
        <v>6758</v>
      </c>
      <c r="E82" s="3">
        <v>2</v>
      </c>
      <c r="F82">
        <v>6.4000000000000001E-2</v>
      </c>
      <c r="G82">
        <v>6.0999999999999999E-2</v>
      </c>
    </row>
    <row r="83" spans="2:7" x14ac:dyDescent="0.25">
      <c r="C83" t="s">
        <v>123</v>
      </c>
      <c r="D83" s="1"/>
      <c r="E83" s="3"/>
      <c r="F83">
        <v>5.7000000000000002E-2</v>
      </c>
    </row>
    <row r="84" spans="2:7" x14ac:dyDescent="0.25">
      <c r="B84" t="s">
        <v>124</v>
      </c>
      <c r="C84" t="s">
        <v>5</v>
      </c>
      <c r="D84" s="1">
        <v>6759</v>
      </c>
      <c r="E84" s="3">
        <v>2</v>
      </c>
      <c r="F84">
        <v>0.96099999999999997</v>
      </c>
      <c r="G84">
        <v>0.91900000000000004</v>
      </c>
    </row>
    <row r="85" spans="2:7" x14ac:dyDescent="0.25">
      <c r="C85" t="s">
        <v>6</v>
      </c>
      <c r="D85" s="1"/>
      <c r="E85" s="3"/>
      <c r="F85">
        <v>0.877</v>
      </c>
    </row>
    <row r="86" spans="2:7" x14ac:dyDescent="0.25">
      <c r="B86" t="s">
        <v>125</v>
      </c>
      <c r="C86" t="s">
        <v>8</v>
      </c>
      <c r="D86" s="1">
        <v>6760</v>
      </c>
      <c r="E86" s="3">
        <v>4</v>
      </c>
      <c r="F86">
        <v>0.48499999999999999</v>
      </c>
      <c r="G86">
        <v>0.46100000000000002</v>
      </c>
    </row>
    <row r="87" spans="2:7" x14ac:dyDescent="0.25">
      <c r="C87" t="s">
        <v>9</v>
      </c>
      <c r="D87" s="1"/>
      <c r="E87" s="3"/>
      <c r="F87">
        <v>0.436</v>
      </c>
    </row>
    <row r="88" spans="2:7" x14ac:dyDescent="0.25">
      <c r="B88" t="s">
        <v>126</v>
      </c>
      <c r="C88" t="s">
        <v>11</v>
      </c>
      <c r="D88" s="1">
        <v>6761</v>
      </c>
      <c r="E88" s="3">
        <v>5</v>
      </c>
      <c r="F88">
        <v>0.34799999999999998</v>
      </c>
      <c r="G88">
        <v>0.33900000000000002</v>
      </c>
    </row>
    <row r="89" spans="2:7" x14ac:dyDescent="0.25">
      <c r="C89" t="s">
        <v>12</v>
      </c>
      <c r="D89" s="1"/>
      <c r="E89" s="3"/>
      <c r="F89">
        <v>0.32900000000000001</v>
      </c>
    </row>
    <row r="90" spans="2:7" x14ac:dyDescent="0.25">
      <c r="B90" t="s">
        <v>127</v>
      </c>
      <c r="C90" t="s">
        <v>14</v>
      </c>
      <c r="D90" s="1">
        <v>6762</v>
      </c>
      <c r="E90" s="3">
        <v>3</v>
      </c>
      <c r="F90">
        <v>0.39200000000000002</v>
      </c>
      <c r="G90">
        <v>0.379</v>
      </c>
    </row>
    <row r="91" spans="2:7" x14ac:dyDescent="0.25">
      <c r="C91" t="s">
        <v>15</v>
      </c>
      <c r="D91" s="1"/>
      <c r="E91" s="3"/>
      <c r="F91">
        <v>0.36599999999999999</v>
      </c>
    </row>
    <row r="92" spans="2:7" x14ac:dyDescent="0.25">
      <c r="B92" t="s">
        <v>128</v>
      </c>
      <c r="C92" t="s">
        <v>17</v>
      </c>
      <c r="D92" s="1">
        <v>6764</v>
      </c>
      <c r="E92" s="3">
        <v>4</v>
      </c>
      <c r="F92">
        <v>0.28000000000000003</v>
      </c>
      <c r="G92">
        <v>0.25</v>
      </c>
    </row>
    <row r="93" spans="2:7" x14ac:dyDescent="0.25">
      <c r="C93" t="s">
        <v>18</v>
      </c>
      <c r="D93" s="1"/>
      <c r="E93" s="3"/>
      <c r="F93">
        <v>0.22</v>
      </c>
    </row>
    <row r="94" spans="2:7" x14ac:dyDescent="0.25">
      <c r="B94" t="s">
        <v>129</v>
      </c>
      <c r="C94" t="s">
        <v>20</v>
      </c>
      <c r="D94" s="1">
        <v>6765</v>
      </c>
      <c r="E94" s="1">
        <v>1</v>
      </c>
      <c r="F94">
        <v>0.19500000000000001</v>
      </c>
      <c r="G94">
        <v>0.19</v>
      </c>
    </row>
    <row r="95" spans="2:7" x14ac:dyDescent="0.25">
      <c r="C95" t="s">
        <v>21</v>
      </c>
      <c r="D95" s="1"/>
      <c r="E95" s="1"/>
      <c r="F95">
        <v>0.184</v>
      </c>
    </row>
    <row r="96" spans="2:7" x14ac:dyDescent="0.25">
      <c r="B96" t="s">
        <v>130</v>
      </c>
      <c r="C96" t="s">
        <v>23</v>
      </c>
      <c r="D96" s="1">
        <v>6766</v>
      </c>
      <c r="E96" s="3">
        <v>3</v>
      </c>
      <c r="F96">
        <v>0.19500000000000001</v>
      </c>
      <c r="G96">
        <v>0.185</v>
      </c>
    </row>
    <row r="97" spans="2:7" x14ac:dyDescent="0.25">
      <c r="C97" t="s">
        <v>24</v>
      </c>
      <c r="D97" s="1"/>
      <c r="E97" s="3"/>
      <c r="F97">
        <v>0.17499999999999999</v>
      </c>
    </row>
    <row r="98" spans="2:7" x14ac:dyDescent="0.25">
      <c r="B98" t="s">
        <v>131</v>
      </c>
      <c r="C98" t="s">
        <v>26</v>
      </c>
      <c r="D98" s="1">
        <v>6767</v>
      </c>
      <c r="E98" s="3">
        <v>2</v>
      </c>
      <c r="F98">
        <v>0.16800000000000001</v>
      </c>
      <c r="G98">
        <v>0.16300000000000001</v>
      </c>
    </row>
    <row r="99" spans="2:7" x14ac:dyDescent="0.25">
      <c r="C99" t="s">
        <v>27</v>
      </c>
      <c r="D99" s="1"/>
      <c r="E99" s="3"/>
      <c r="F99">
        <v>0.158</v>
      </c>
    </row>
    <row r="100" spans="2:7" x14ac:dyDescent="0.25">
      <c r="B100" t="s">
        <v>132</v>
      </c>
      <c r="C100" t="s">
        <v>29</v>
      </c>
      <c r="D100" s="1">
        <v>6768</v>
      </c>
      <c r="E100" s="3">
        <v>4</v>
      </c>
      <c r="F100">
        <v>0.76400000000000001</v>
      </c>
      <c r="G100">
        <v>0.754</v>
      </c>
    </row>
    <row r="101" spans="2:7" x14ac:dyDescent="0.25">
      <c r="C101" t="s">
        <v>30</v>
      </c>
      <c r="D101" s="1"/>
      <c r="E101" s="3"/>
      <c r="F101">
        <v>0.74399999999999999</v>
      </c>
    </row>
    <row r="102" spans="2:7" x14ac:dyDescent="0.25">
      <c r="B102" t="s">
        <v>133</v>
      </c>
      <c r="C102" t="s">
        <v>32</v>
      </c>
      <c r="D102" s="1">
        <v>6769</v>
      </c>
      <c r="E102" s="3">
        <v>5</v>
      </c>
      <c r="F102">
        <v>0.627</v>
      </c>
      <c r="G102">
        <v>0.63900000000000001</v>
      </c>
    </row>
    <row r="103" spans="2:7" x14ac:dyDescent="0.25">
      <c r="C103" t="s">
        <v>33</v>
      </c>
      <c r="D103" s="1"/>
      <c r="E103" s="3"/>
      <c r="F103">
        <v>0.65200000000000002</v>
      </c>
    </row>
    <row r="104" spans="2:7" x14ac:dyDescent="0.25">
      <c r="B104" t="s">
        <v>134</v>
      </c>
      <c r="C104" t="s">
        <v>35</v>
      </c>
      <c r="D104" s="1">
        <v>6770</v>
      </c>
      <c r="E104" s="3">
        <v>5</v>
      </c>
      <c r="F104">
        <v>0.66900000000000004</v>
      </c>
      <c r="G104">
        <v>0.65400000000000003</v>
      </c>
    </row>
    <row r="105" spans="2:7" x14ac:dyDescent="0.25">
      <c r="C105" t="s">
        <v>36</v>
      </c>
      <c r="D105" s="1"/>
      <c r="E105" s="3"/>
      <c r="F105">
        <v>0.63900000000000001</v>
      </c>
    </row>
    <row r="106" spans="2:7" x14ac:dyDescent="0.25">
      <c r="B106" t="s">
        <v>135</v>
      </c>
      <c r="C106" t="s">
        <v>38</v>
      </c>
      <c r="D106" s="1">
        <v>6771</v>
      </c>
      <c r="E106" s="3">
        <v>2</v>
      </c>
      <c r="F106">
        <v>0.34899999999999998</v>
      </c>
      <c r="G106">
        <v>0.34399999999999997</v>
      </c>
    </row>
    <row r="107" spans="2:7" x14ac:dyDescent="0.25">
      <c r="C107" t="s">
        <v>39</v>
      </c>
      <c r="D107" s="1"/>
      <c r="E107" s="3"/>
      <c r="F107">
        <v>0.33900000000000002</v>
      </c>
    </row>
    <row r="108" spans="2:7" x14ac:dyDescent="0.25">
      <c r="B108" t="s">
        <v>136</v>
      </c>
      <c r="C108" t="s">
        <v>41</v>
      </c>
      <c r="D108" s="1">
        <v>6772</v>
      </c>
      <c r="E108" s="1">
        <v>1</v>
      </c>
      <c r="F108">
        <v>0.372</v>
      </c>
      <c r="G108">
        <v>0.376</v>
      </c>
    </row>
    <row r="109" spans="2:7" x14ac:dyDescent="0.25">
      <c r="C109" t="s">
        <v>42</v>
      </c>
      <c r="D109" s="1"/>
      <c r="E109" s="1"/>
      <c r="F109">
        <v>0.38</v>
      </c>
    </row>
    <row r="110" spans="2:7" x14ac:dyDescent="0.25">
      <c r="B110" t="s">
        <v>137</v>
      </c>
      <c r="C110" t="s">
        <v>44</v>
      </c>
      <c r="D110" s="1">
        <v>6773</v>
      </c>
      <c r="E110" s="3">
        <v>4</v>
      </c>
      <c r="F110">
        <v>0.20899999999999999</v>
      </c>
      <c r="G110">
        <v>0.20300000000000001</v>
      </c>
    </row>
    <row r="111" spans="2:7" x14ac:dyDescent="0.25">
      <c r="C111" t="s">
        <v>45</v>
      </c>
      <c r="D111" s="1"/>
      <c r="E111" s="3"/>
      <c r="F111">
        <v>0.19700000000000001</v>
      </c>
    </row>
    <row r="112" spans="2:7" x14ac:dyDescent="0.25">
      <c r="B112" t="s">
        <v>138</v>
      </c>
      <c r="C112" t="s">
        <v>47</v>
      </c>
      <c r="D112" s="1">
        <v>6774</v>
      </c>
      <c r="E112" s="3">
        <v>3</v>
      </c>
      <c r="F112">
        <v>0.35199999999999998</v>
      </c>
      <c r="G112">
        <v>0.35599999999999998</v>
      </c>
    </row>
    <row r="113" spans="2:7" x14ac:dyDescent="0.25">
      <c r="C113" t="s">
        <v>48</v>
      </c>
      <c r="D113" s="1"/>
      <c r="E113" s="3"/>
      <c r="F113">
        <v>0.36</v>
      </c>
    </row>
    <row r="114" spans="2:7" x14ac:dyDescent="0.25">
      <c r="B114" t="s">
        <v>139</v>
      </c>
      <c r="C114" t="s">
        <v>50</v>
      </c>
      <c r="D114" s="1">
        <v>6775</v>
      </c>
      <c r="E114" s="3">
        <v>5</v>
      </c>
      <c r="F114">
        <v>0.14799999999999999</v>
      </c>
      <c r="G114">
        <v>0.14899999999999999</v>
      </c>
    </row>
    <row r="115" spans="2:7" x14ac:dyDescent="0.25">
      <c r="C115" t="s">
        <v>51</v>
      </c>
      <c r="D115" s="1"/>
      <c r="E115" s="3"/>
      <c r="F115">
        <v>0.15</v>
      </c>
    </row>
    <row r="116" spans="2:7" x14ac:dyDescent="0.25">
      <c r="B116" t="s">
        <v>140</v>
      </c>
      <c r="C116" t="s">
        <v>53</v>
      </c>
      <c r="D116" s="1">
        <v>6776</v>
      </c>
      <c r="E116" s="1">
        <v>1</v>
      </c>
      <c r="F116">
        <v>0.63100000000000001</v>
      </c>
      <c r="G116">
        <v>0.60499999999999998</v>
      </c>
    </row>
    <row r="117" spans="2:7" x14ac:dyDescent="0.25">
      <c r="C117" t="s">
        <v>54</v>
      </c>
      <c r="D117" s="1"/>
      <c r="E117" s="1"/>
      <c r="F117">
        <v>0.57999999999999996</v>
      </c>
    </row>
    <row r="118" spans="2:7" x14ac:dyDescent="0.25">
      <c r="B118" t="s">
        <v>141</v>
      </c>
      <c r="C118" t="s">
        <v>56</v>
      </c>
      <c r="D118" s="1">
        <v>6777</v>
      </c>
      <c r="E118" s="1">
        <v>1</v>
      </c>
      <c r="F118">
        <v>0.66</v>
      </c>
      <c r="G118">
        <v>0.67400000000000004</v>
      </c>
    </row>
    <row r="119" spans="2:7" x14ac:dyDescent="0.25">
      <c r="C119" t="s">
        <v>57</v>
      </c>
      <c r="D119" s="1"/>
      <c r="E119" s="1"/>
      <c r="F119">
        <v>0.68700000000000006</v>
      </c>
    </row>
    <row r="120" spans="2:7" x14ac:dyDescent="0.25">
      <c r="B120" t="s">
        <v>142</v>
      </c>
      <c r="C120" t="s">
        <v>59</v>
      </c>
      <c r="D120" s="1">
        <v>6778</v>
      </c>
      <c r="E120" s="3">
        <v>2</v>
      </c>
      <c r="F120">
        <v>0.375</v>
      </c>
      <c r="G120">
        <v>0.35399999999999998</v>
      </c>
    </row>
    <row r="121" spans="2:7" x14ac:dyDescent="0.25">
      <c r="C121" t="s">
        <v>60</v>
      </c>
      <c r="D121" s="1"/>
      <c r="E121" s="3"/>
      <c r="F121">
        <v>0.33400000000000002</v>
      </c>
    </row>
    <row r="122" spans="2:7" x14ac:dyDescent="0.25">
      <c r="B122" t="s">
        <v>143</v>
      </c>
      <c r="C122" t="s">
        <v>62</v>
      </c>
      <c r="D122" s="1">
        <v>6779</v>
      </c>
      <c r="E122" s="1">
        <v>1</v>
      </c>
      <c r="F122">
        <v>0.377</v>
      </c>
      <c r="G122">
        <v>0.36699999999999999</v>
      </c>
    </row>
    <row r="123" spans="2:7" x14ac:dyDescent="0.25">
      <c r="C123" t="s">
        <v>63</v>
      </c>
      <c r="D123" s="1"/>
      <c r="E123" s="1"/>
      <c r="F123">
        <v>0.35799999999999998</v>
      </c>
    </row>
    <row r="124" spans="2:7" x14ac:dyDescent="0.25">
      <c r="B124" t="s">
        <v>144</v>
      </c>
      <c r="C124" t="s">
        <v>65</v>
      </c>
      <c r="D124" s="1">
        <v>6780</v>
      </c>
      <c r="E124" s="3">
        <v>3</v>
      </c>
      <c r="F124">
        <v>0.35499999999999998</v>
      </c>
      <c r="G124">
        <v>0.34</v>
      </c>
    </row>
    <row r="125" spans="2:7" x14ac:dyDescent="0.25">
      <c r="C125" t="s">
        <v>66</v>
      </c>
      <c r="D125" s="1"/>
      <c r="E125" s="3"/>
      <c r="F125">
        <v>0.32600000000000001</v>
      </c>
    </row>
    <row r="126" spans="2:7" x14ac:dyDescent="0.25">
      <c r="B126" t="s">
        <v>145</v>
      </c>
      <c r="C126" t="s">
        <v>68</v>
      </c>
      <c r="D126" s="1">
        <v>6781</v>
      </c>
      <c r="E126" s="3">
        <v>3</v>
      </c>
      <c r="F126">
        <v>0.21099999999999999</v>
      </c>
      <c r="G126">
        <v>0.20899999999999999</v>
      </c>
    </row>
    <row r="127" spans="2:7" x14ac:dyDescent="0.25">
      <c r="C127" t="s">
        <v>69</v>
      </c>
      <c r="D127" s="1"/>
      <c r="E127" s="3"/>
      <c r="F127">
        <v>0.20699999999999999</v>
      </c>
    </row>
    <row r="128" spans="2:7" x14ac:dyDescent="0.25">
      <c r="B128" t="s">
        <v>146</v>
      </c>
      <c r="C128" t="s">
        <v>71</v>
      </c>
      <c r="D128" s="1">
        <v>6783</v>
      </c>
      <c r="E128" s="3">
        <v>4</v>
      </c>
      <c r="F128">
        <v>0.441</v>
      </c>
      <c r="G128">
        <v>0.47899999999999998</v>
      </c>
    </row>
    <row r="129" spans="2:7" x14ac:dyDescent="0.25">
      <c r="C129" t="s">
        <v>72</v>
      </c>
      <c r="D129" s="1"/>
      <c r="E129" s="3"/>
      <c r="F129">
        <v>0.51700000000000002</v>
      </c>
    </row>
    <row r="130" spans="2:7" x14ac:dyDescent="0.25">
      <c r="B130" t="s">
        <v>147</v>
      </c>
      <c r="C130" t="s">
        <v>74</v>
      </c>
      <c r="D130" s="1">
        <v>6784</v>
      </c>
      <c r="E130" s="3">
        <v>2</v>
      </c>
      <c r="F130">
        <v>9.4E-2</v>
      </c>
      <c r="G130">
        <v>9.6000000000000002E-2</v>
      </c>
    </row>
    <row r="131" spans="2:7" x14ac:dyDescent="0.25">
      <c r="C131" t="s">
        <v>75</v>
      </c>
      <c r="D131" s="1"/>
      <c r="E131" s="3"/>
      <c r="F131">
        <v>9.7000000000000003E-2</v>
      </c>
    </row>
    <row r="132" spans="2:7" x14ac:dyDescent="0.25">
      <c r="B132" t="s">
        <v>148</v>
      </c>
      <c r="C132" t="s">
        <v>77</v>
      </c>
      <c r="D132" s="1">
        <v>6785</v>
      </c>
      <c r="E132" s="1">
        <v>1</v>
      </c>
      <c r="F132">
        <v>0.84599999999999997</v>
      </c>
      <c r="G132">
        <v>0.86599999999999999</v>
      </c>
    </row>
    <row r="133" spans="2:7" x14ac:dyDescent="0.25">
      <c r="C133" t="s">
        <v>78</v>
      </c>
      <c r="D133" s="1"/>
      <c r="E133" s="1"/>
      <c r="F133">
        <v>0.88700000000000001</v>
      </c>
    </row>
    <row r="134" spans="2:7" x14ac:dyDescent="0.25">
      <c r="B134" t="s">
        <v>149</v>
      </c>
      <c r="C134" t="s">
        <v>80</v>
      </c>
      <c r="D134" s="1">
        <v>6786</v>
      </c>
      <c r="E134" s="3">
        <v>5</v>
      </c>
      <c r="F134">
        <v>0.65200000000000002</v>
      </c>
      <c r="G134">
        <v>0.61499999999999999</v>
      </c>
    </row>
    <row r="135" spans="2:7" x14ac:dyDescent="0.25">
      <c r="C135" t="s">
        <v>81</v>
      </c>
      <c r="D135" s="1"/>
      <c r="E135" s="3"/>
      <c r="F135">
        <v>0.57799999999999996</v>
      </c>
    </row>
    <row r="136" spans="2:7" x14ac:dyDescent="0.25">
      <c r="B136" t="s">
        <v>150</v>
      </c>
      <c r="C136" t="s">
        <v>83</v>
      </c>
      <c r="D136" s="1">
        <v>6787</v>
      </c>
      <c r="E136" s="3">
        <v>4</v>
      </c>
      <c r="F136">
        <v>0.96199999999999997</v>
      </c>
      <c r="G136">
        <v>0.92600000000000005</v>
      </c>
    </row>
    <row r="137" spans="2:7" x14ac:dyDescent="0.25">
      <c r="C137" t="s">
        <v>84</v>
      </c>
      <c r="D137" s="1"/>
      <c r="E137" s="3"/>
      <c r="F137">
        <v>0.89</v>
      </c>
    </row>
    <row r="138" spans="2:7" x14ac:dyDescent="0.25">
      <c r="B138" t="s">
        <v>151</v>
      </c>
      <c r="C138" t="s">
        <v>86</v>
      </c>
      <c r="D138" s="1">
        <v>6788</v>
      </c>
      <c r="E138" s="3">
        <v>2</v>
      </c>
      <c r="F138">
        <v>0.52400000000000002</v>
      </c>
      <c r="G138">
        <v>0.48899999999999999</v>
      </c>
    </row>
    <row r="139" spans="2:7" x14ac:dyDescent="0.25">
      <c r="C139" t="s">
        <v>87</v>
      </c>
      <c r="D139" s="1"/>
      <c r="E139" s="3"/>
      <c r="F139">
        <v>0.45400000000000001</v>
      </c>
    </row>
    <row r="140" spans="2:7" x14ac:dyDescent="0.25">
      <c r="B140" t="s">
        <v>152</v>
      </c>
      <c r="C140" t="s">
        <v>89</v>
      </c>
      <c r="D140" s="1">
        <v>6789</v>
      </c>
      <c r="E140" s="3">
        <v>3</v>
      </c>
      <c r="F140">
        <v>0.21</v>
      </c>
      <c r="G140">
        <v>0.20300000000000001</v>
      </c>
    </row>
    <row r="141" spans="2:7" x14ac:dyDescent="0.25">
      <c r="C141" t="s">
        <v>90</v>
      </c>
      <c r="D141" s="1"/>
      <c r="E141" s="3"/>
      <c r="F141">
        <v>0.19500000000000001</v>
      </c>
    </row>
    <row r="142" spans="2:7" x14ac:dyDescent="0.25">
      <c r="B142" t="s">
        <v>153</v>
      </c>
      <c r="C142" t="s">
        <v>92</v>
      </c>
      <c r="D142" s="1">
        <v>6790</v>
      </c>
      <c r="E142" s="1">
        <v>1</v>
      </c>
      <c r="F142">
        <v>0.41799999999999998</v>
      </c>
      <c r="G142">
        <v>0.39900000000000002</v>
      </c>
    </row>
    <row r="143" spans="2:7" x14ac:dyDescent="0.25">
      <c r="C143" t="s">
        <v>93</v>
      </c>
      <c r="D143" s="1"/>
      <c r="E143" s="1"/>
      <c r="F143">
        <v>0.38100000000000001</v>
      </c>
    </row>
    <row r="144" spans="2:7" x14ac:dyDescent="0.25">
      <c r="B144" t="s">
        <v>154</v>
      </c>
      <c r="C144" t="s">
        <v>95</v>
      </c>
      <c r="D144" s="1">
        <v>6791</v>
      </c>
      <c r="E144" s="3">
        <v>5</v>
      </c>
      <c r="F144">
        <v>0.20300000000000001</v>
      </c>
      <c r="G144">
        <v>0.191</v>
      </c>
    </row>
    <row r="145" spans="2:7" x14ac:dyDescent="0.25">
      <c r="C145" t="s">
        <v>96</v>
      </c>
      <c r="D145" s="1"/>
      <c r="E145" s="3"/>
      <c r="F145">
        <v>0.17799999999999999</v>
      </c>
    </row>
    <row r="146" spans="2:7" x14ac:dyDescent="0.25">
      <c r="B146" t="s">
        <v>155</v>
      </c>
      <c r="C146" t="s">
        <v>98</v>
      </c>
      <c r="D146" s="1">
        <v>6793</v>
      </c>
      <c r="E146" s="3">
        <v>3</v>
      </c>
      <c r="F146">
        <v>0.13500000000000001</v>
      </c>
      <c r="G146">
        <v>0.129</v>
      </c>
    </row>
    <row r="147" spans="2:7" x14ac:dyDescent="0.25">
      <c r="C147" t="s">
        <v>99</v>
      </c>
      <c r="D147" s="1"/>
      <c r="E147" s="3"/>
      <c r="F147">
        <v>0.124</v>
      </c>
    </row>
    <row r="148" spans="2:7" x14ac:dyDescent="0.25">
      <c r="B148" t="s">
        <v>156</v>
      </c>
      <c r="C148" t="s">
        <v>101</v>
      </c>
      <c r="D148" s="1">
        <v>6794</v>
      </c>
      <c r="E148" s="3">
        <v>5</v>
      </c>
      <c r="F148">
        <v>0.46899999999999997</v>
      </c>
      <c r="G148">
        <v>0.47099999999999997</v>
      </c>
    </row>
    <row r="149" spans="2:7" x14ac:dyDescent="0.25">
      <c r="C149" t="s">
        <v>102</v>
      </c>
      <c r="D149" s="1"/>
      <c r="E149" s="3"/>
      <c r="F149">
        <v>0.47299999999999998</v>
      </c>
    </row>
    <row r="150" spans="2:7" x14ac:dyDescent="0.25">
      <c r="B150" t="s">
        <v>157</v>
      </c>
      <c r="C150" t="s">
        <v>104</v>
      </c>
      <c r="D150" s="1">
        <v>6550</v>
      </c>
      <c r="E150" s="3">
        <v>4</v>
      </c>
      <c r="F150">
        <v>0.249</v>
      </c>
      <c r="G150">
        <v>0.22900000000000001</v>
      </c>
    </row>
    <row r="151" spans="2:7" x14ac:dyDescent="0.25">
      <c r="C151" t="s">
        <v>105</v>
      </c>
      <c r="D151" s="1"/>
      <c r="E151" s="3"/>
      <c r="F151">
        <v>0.20799999999999999</v>
      </c>
    </row>
    <row r="152" spans="2:7" x14ac:dyDescent="0.25">
      <c r="B152" t="s">
        <v>158</v>
      </c>
      <c r="C152" t="s">
        <v>107</v>
      </c>
      <c r="D152" s="1">
        <v>6796</v>
      </c>
      <c r="E152" s="3">
        <v>3</v>
      </c>
      <c r="F152">
        <v>0.216</v>
      </c>
      <c r="G152">
        <v>0.216</v>
      </c>
    </row>
    <row r="153" spans="2:7" x14ac:dyDescent="0.25">
      <c r="C153" t="s">
        <v>108</v>
      </c>
      <c r="D153" s="1"/>
      <c r="E153" s="3"/>
      <c r="F153">
        <v>0.217</v>
      </c>
    </row>
    <row r="154" spans="2:7" x14ac:dyDescent="0.25">
      <c r="B154" t="s">
        <v>159</v>
      </c>
      <c r="C154" t="s">
        <v>110</v>
      </c>
      <c r="D154" s="1">
        <v>6797</v>
      </c>
      <c r="E154" s="3">
        <v>5</v>
      </c>
      <c r="F154">
        <v>0.38400000000000001</v>
      </c>
      <c r="G154">
        <v>0.37</v>
      </c>
    </row>
    <row r="155" spans="2:7" x14ac:dyDescent="0.25">
      <c r="C155" t="s">
        <v>111</v>
      </c>
      <c r="D155" s="1"/>
      <c r="E155" s="3"/>
      <c r="F155">
        <v>0.35599999999999998</v>
      </c>
    </row>
    <row r="156" spans="2:7" x14ac:dyDescent="0.25">
      <c r="B156" t="s">
        <v>160</v>
      </c>
      <c r="C156" t="s">
        <v>113</v>
      </c>
      <c r="D156" s="1">
        <v>6798</v>
      </c>
      <c r="E156" s="1">
        <v>1</v>
      </c>
      <c r="F156">
        <v>0.34200000000000003</v>
      </c>
      <c r="G156">
        <v>0.34399999999999997</v>
      </c>
    </row>
    <row r="157" spans="2:7" x14ac:dyDescent="0.25">
      <c r="C157" t="s">
        <v>114</v>
      </c>
      <c r="D157" s="1"/>
      <c r="E157" s="1"/>
      <c r="F157">
        <v>0.34499999999999997</v>
      </c>
    </row>
    <row r="158" spans="2:7" x14ac:dyDescent="0.25">
      <c r="B158" t="s">
        <v>161</v>
      </c>
      <c r="C158" t="s">
        <v>116</v>
      </c>
      <c r="D158" s="1">
        <v>6799</v>
      </c>
      <c r="E158" s="1">
        <v>1</v>
      </c>
      <c r="F158">
        <v>0.17899999999999999</v>
      </c>
      <c r="G158">
        <v>0.17299999999999999</v>
      </c>
    </row>
    <row r="159" spans="2:7" x14ac:dyDescent="0.25">
      <c r="C159" t="s">
        <v>117</v>
      </c>
      <c r="D159" s="1"/>
      <c r="E159" s="1"/>
      <c r="F159">
        <v>0.16700000000000001</v>
      </c>
    </row>
    <row r="160" spans="2:7" x14ac:dyDescent="0.25">
      <c r="B160" t="s">
        <v>162</v>
      </c>
      <c r="C160" t="s">
        <v>119</v>
      </c>
      <c r="D160" s="1">
        <v>6800</v>
      </c>
      <c r="E160" s="3">
        <v>2</v>
      </c>
      <c r="F160">
        <v>0.16700000000000001</v>
      </c>
      <c r="G160">
        <v>0.17699999999999999</v>
      </c>
    </row>
    <row r="161" spans="3:6" x14ac:dyDescent="0.25">
      <c r="C161" t="s">
        <v>120</v>
      </c>
      <c r="D161" s="4"/>
      <c r="E161" s="4"/>
      <c r="F161">
        <v>0.187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161"/>
  <sheetViews>
    <sheetView topLeftCell="A3" workbookViewId="0">
      <selection activeCell="H3" sqref="H1:H1048576"/>
    </sheetView>
  </sheetViews>
  <sheetFormatPr defaultRowHeight="15" x14ac:dyDescent="0.25"/>
  <sheetData>
    <row r="3" spans="2:7" x14ac:dyDescent="0.25">
      <c r="B3" t="s">
        <v>0</v>
      </c>
      <c r="C3" t="s">
        <v>1</v>
      </c>
      <c r="D3" s="1" t="s">
        <v>163</v>
      </c>
      <c r="E3" s="2" t="s">
        <v>164</v>
      </c>
      <c r="F3" t="s">
        <v>2</v>
      </c>
      <c r="G3" t="s">
        <v>3</v>
      </c>
    </row>
    <row r="4" spans="2:7" x14ac:dyDescent="0.25">
      <c r="B4" t="s">
        <v>4</v>
      </c>
      <c r="C4" t="s">
        <v>5</v>
      </c>
      <c r="D4" s="1">
        <v>1026</v>
      </c>
      <c r="E4" s="3">
        <v>3</v>
      </c>
      <c r="F4">
        <v>0.129</v>
      </c>
      <c r="G4">
        <v>0.126</v>
      </c>
    </row>
    <row r="5" spans="2:7" x14ac:dyDescent="0.25">
      <c r="C5" t="s">
        <v>6</v>
      </c>
      <c r="D5" s="1"/>
      <c r="E5" s="3"/>
      <c r="F5">
        <v>0.122</v>
      </c>
    </row>
    <row r="6" spans="2:7" x14ac:dyDescent="0.25">
      <c r="B6" t="s">
        <v>7</v>
      </c>
      <c r="C6" t="s">
        <v>8</v>
      </c>
      <c r="D6" s="1">
        <v>1027</v>
      </c>
      <c r="E6" s="3">
        <v>5</v>
      </c>
      <c r="F6">
        <v>0.114</v>
      </c>
      <c r="G6">
        <v>0.109</v>
      </c>
    </row>
    <row r="7" spans="2:7" x14ac:dyDescent="0.25">
      <c r="C7" t="s">
        <v>9</v>
      </c>
      <c r="D7" s="1"/>
      <c r="E7" s="3"/>
      <c r="F7">
        <v>0.104</v>
      </c>
    </row>
    <row r="8" spans="2:7" x14ac:dyDescent="0.25">
      <c r="B8" t="s">
        <v>10</v>
      </c>
      <c r="C8" t="s">
        <v>11</v>
      </c>
      <c r="D8" s="1">
        <v>1028</v>
      </c>
      <c r="E8" s="3">
        <v>3</v>
      </c>
      <c r="F8">
        <v>0.115</v>
      </c>
      <c r="G8">
        <v>0.11899999999999999</v>
      </c>
    </row>
    <row r="9" spans="2:7" x14ac:dyDescent="0.25">
      <c r="C9" t="s">
        <v>12</v>
      </c>
      <c r="D9" s="1"/>
      <c r="E9" s="3"/>
      <c r="F9">
        <v>0.123</v>
      </c>
    </row>
    <row r="10" spans="2:7" x14ac:dyDescent="0.25">
      <c r="B10" t="s">
        <v>13</v>
      </c>
      <c r="C10" t="s">
        <v>14</v>
      </c>
      <c r="D10" s="1">
        <v>1029</v>
      </c>
      <c r="E10" s="3">
        <v>2</v>
      </c>
      <c r="F10">
        <v>0.19800000000000001</v>
      </c>
      <c r="G10">
        <v>0.189</v>
      </c>
    </row>
    <row r="11" spans="2:7" x14ac:dyDescent="0.25">
      <c r="C11" t="s">
        <v>15</v>
      </c>
      <c r="D11" s="1"/>
      <c r="E11" s="3"/>
      <c r="F11">
        <v>0.18</v>
      </c>
    </row>
    <row r="12" spans="2:7" x14ac:dyDescent="0.25">
      <c r="B12" t="s">
        <v>16</v>
      </c>
      <c r="C12" t="s">
        <v>17</v>
      </c>
      <c r="D12" s="1">
        <v>1030</v>
      </c>
      <c r="E12" s="1">
        <v>1</v>
      </c>
      <c r="F12">
        <v>0.379</v>
      </c>
      <c r="G12">
        <v>0.36</v>
      </c>
    </row>
    <row r="13" spans="2:7" x14ac:dyDescent="0.25">
      <c r="C13" t="s">
        <v>18</v>
      </c>
      <c r="D13" s="1"/>
      <c r="E13" s="1"/>
      <c r="F13">
        <v>0.34</v>
      </c>
    </row>
    <row r="14" spans="2:7" x14ac:dyDescent="0.25">
      <c r="B14" t="s">
        <v>19</v>
      </c>
      <c r="C14" t="s">
        <v>20</v>
      </c>
      <c r="D14" s="1">
        <v>1032</v>
      </c>
      <c r="E14" s="1">
        <v>1</v>
      </c>
      <c r="F14">
        <v>0.214</v>
      </c>
      <c r="G14">
        <v>0.19500000000000001</v>
      </c>
    </row>
    <row r="15" spans="2:7" x14ac:dyDescent="0.25">
      <c r="C15" t="s">
        <v>21</v>
      </c>
      <c r="D15" s="1"/>
      <c r="E15" s="1"/>
      <c r="F15">
        <v>0.17599999999999999</v>
      </c>
    </row>
    <row r="16" spans="2:7" x14ac:dyDescent="0.25">
      <c r="B16" t="s">
        <v>22</v>
      </c>
      <c r="C16" t="s">
        <v>23</v>
      </c>
      <c r="D16" s="1">
        <v>1034</v>
      </c>
      <c r="E16" s="3">
        <v>2</v>
      </c>
      <c r="F16">
        <v>0.18099999999999999</v>
      </c>
      <c r="G16">
        <v>0.16700000000000001</v>
      </c>
    </row>
    <row r="17" spans="2:7" x14ac:dyDescent="0.25">
      <c r="C17" t="s">
        <v>24</v>
      </c>
      <c r="D17" s="1"/>
      <c r="E17" s="3"/>
      <c r="F17">
        <v>0.153</v>
      </c>
    </row>
    <row r="18" spans="2:7" x14ac:dyDescent="0.25">
      <c r="B18" t="s">
        <v>25</v>
      </c>
      <c r="C18" t="s">
        <v>26</v>
      </c>
      <c r="D18" s="1">
        <v>1035</v>
      </c>
      <c r="E18" s="3">
        <v>2</v>
      </c>
      <c r="F18">
        <v>0.221</v>
      </c>
      <c r="G18">
        <v>0.20599999999999999</v>
      </c>
    </row>
    <row r="19" spans="2:7" x14ac:dyDescent="0.25">
      <c r="C19" t="s">
        <v>27</v>
      </c>
      <c r="D19" s="1"/>
      <c r="E19" s="3"/>
      <c r="F19">
        <v>0.191</v>
      </c>
    </row>
    <row r="20" spans="2:7" x14ac:dyDescent="0.25">
      <c r="B20" t="s">
        <v>28</v>
      </c>
      <c r="C20" t="s">
        <v>29</v>
      </c>
      <c r="D20" s="1">
        <v>1036</v>
      </c>
      <c r="E20" s="3">
        <v>2</v>
      </c>
      <c r="F20">
        <v>9.4E-2</v>
      </c>
      <c r="G20">
        <v>9.2999999999999999E-2</v>
      </c>
    </row>
    <row r="21" spans="2:7" x14ac:dyDescent="0.25">
      <c r="C21" t="s">
        <v>30</v>
      </c>
      <c r="D21" s="1"/>
      <c r="E21" s="3"/>
      <c r="F21">
        <v>9.2999999999999999E-2</v>
      </c>
    </row>
    <row r="22" spans="2:7" x14ac:dyDescent="0.25">
      <c r="B22" t="s">
        <v>31</v>
      </c>
      <c r="C22" t="s">
        <v>32</v>
      </c>
      <c r="D22" s="1">
        <v>7100</v>
      </c>
      <c r="E22" s="3">
        <v>4</v>
      </c>
      <c r="F22">
        <v>0.121</v>
      </c>
      <c r="G22">
        <v>0.121</v>
      </c>
    </row>
    <row r="23" spans="2:7" x14ac:dyDescent="0.25">
      <c r="C23" t="s">
        <v>33</v>
      </c>
      <c r="D23" s="1"/>
      <c r="E23" s="3"/>
      <c r="F23">
        <v>0.12</v>
      </c>
    </row>
    <row r="24" spans="2:7" x14ac:dyDescent="0.25">
      <c r="B24" t="s">
        <v>34</v>
      </c>
      <c r="C24" t="s">
        <v>35</v>
      </c>
      <c r="D24" s="1">
        <v>1038</v>
      </c>
      <c r="E24" s="3">
        <v>4</v>
      </c>
      <c r="F24">
        <v>0.36099999999999999</v>
      </c>
      <c r="G24">
        <v>0.33300000000000002</v>
      </c>
    </row>
    <row r="25" spans="2:7" x14ac:dyDescent="0.25">
      <c r="C25" t="s">
        <v>36</v>
      </c>
      <c r="D25" s="1"/>
      <c r="E25" s="3"/>
      <c r="F25">
        <v>0.30599999999999999</v>
      </c>
    </row>
    <row r="26" spans="2:7" x14ac:dyDescent="0.25">
      <c r="B26" t="s">
        <v>37</v>
      </c>
      <c r="C26" t="s">
        <v>38</v>
      </c>
      <c r="D26" s="1">
        <v>1039</v>
      </c>
      <c r="E26" s="3">
        <v>2</v>
      </c>
      <c r="F26">
        <v>0.26600000000000001</v>
      </c>
      <c r="G26">
        <v>0.252</v>
      </c>
    </row>
    <row r="27" spans="2:7" x14ac:dyDescent="0.25">
      <c r="C27" t="s">
        <v>39</v>
      </c>
      <c r="D27" s="1"/>
      <c r="E27" s="3"/>
      <c r="F27">
        <v>0.23799999999999999</v>
      </c>
    </row>
    <row r="28" spans="2:7" x14ac:dyDescent="0.25">
      <c r="B28" t="s">
        <v>40</v>
      </c>
      <c r="C28" t="s">
        <v>41</v>
      </c>
      <c r="D28" s="1">
        <v>7101</v>
      </c>
      <c r="E28" s="3">
        <v>5</v>
      </c>
      <c r="F28">
        <v>0.188</v>
      </c>
      <c r="G28">
        <v>0.18</v>
      </c>
    </row>
    <row r="29" spans="2:7" x14ac:dyDescent="0.25">
      <c r="C29" t="s">
        <v>42</v>
      </c>
      <c r="D29" s="1"/>
      <c r="E29" s="3"/>
      <c r="F29">
        <v>0.17199999999999999</v>
      </c>
    </row>
    <row r="30" spans="2:7" x14ac:dyDescent="0.25">
      <c r="B30" t="s">
        <v>43</v>
      </c>
      <c r="C30" t="s">
        <v>44</v>
      </c>
      <c r="D30" s="1">
        <v>7098</v>
      </c>
      <c r="E30" s="3">
        <v>3</v>
      </c>
      <c r="F30">
        <v>0.16500000000000001</v>
      </c>
      <c r="G30">
        <v>0.152</v>
      </c>
    </row>
    <row r="31" spans="2:7" x14ac:dyDescent="0.25">
      <c r="C31" t="s">
        <v>45</v>
      </c>
      <c r="D31" s="1"/>
      <c r="E31" s="3"/>
      <c r="F31">
        <v>0.14000000000000001</v>
      </c>
    </row>
    <row r="32" spans="2:7" x14ac:dyDescent="0.25">
      <c r="B32" t="s">
        <v>46</v>
      </c>
      <c r="C32" t="s">
        <v>47</v>
      </c>
      <c r="D32" s="1">
        <v>1042</v>
      </c>
      <c r="E32" s="3">
        <v>4</v>
      </c>
      <c r="F32">
        <v>0.28499999999999998</v>
      </c>
      <c r="G32">
        <v>0.26</v>
      </c>
    </row>
    <row r="33" spans="2:7" x14ac:dyDescent="0.25">
      <c r="C33" t="s">
        <v>48</v>
      </c>
      <c r="D33" s="1"/>
      <c r="E33" s="3"/>
      <c r="F33">
        <v>0.23499999999999999</v>
      </c>
    </row>
    <row r="34" spans="2:7" x14ac:dyDescent="0.25">
      <c r="B34" t="s">
        <v>49</v>
      </c>
      <c r="C34" t="s">
        <v>50</v>
      </c>
      <c r="D34" s="1">
        <v>1043</v>
      </c>
      <c r="E34" s="3">
        <v>4</v>
      </c>
      <c r="F34">
        <v>0.248</v>
      </c>
      <c r="G34">
        <v>0.22700000000000001</v>
      </c>
    </row>
    <row r="35" spans="2:7" x14ac:dyDescent="0.25">
      <c r="C35" t="s">
        <v>51</v>
      </c>
      <c r="D35" s="1"/>
      <c r="E35" s="3"/>
      <c r="F35">
        <v>0.20599999999999999</v>
      </c>
    </row>
    <row r="36" spans="2:7" x14ac:dyDescent="0.25">
      <c r="B36" t="s">
        <v>52</v>
      </c>
      <c r="C36" t="s">
        <v>53</v>
      </c>
      <c r="D36" s="1">
        <v>1044</v>
      </c>
      <c r="E36" s="3">
        <v>3</v>
      </c>
      <c r="F36">
        <v>0.216</v>
      </c>
      <c r="G36">
        <v>0.22600000000000001</v>
      </c>
    </row>
    <row r="37" spans="2:7" x14ac:dyDescent="0.25">
      <c r="C37" t="s">
        <v>54</v>
      </c>
      <c r="D37" s="1"/>
      <c r="E37" s="3"/>
      <c r="F37">
        <v>0.23599999999999999</v>
      </c>
    </row>
    <row r="38" spans="2:7" x14ac:dyDescent="0.25">
      <c r="B38" t="s">
        <v>55</v>
      </c>
      <c r="C38" t="s">
        <v>56</v>
      </c>
      <c r="D38" s="1">
        <v>1045</v>
      </c>
      <c r="E38" s="1">
        <v>1</v>
      </c>
      <c r="F38">
        <v>8.3000000000000004E-2</v>
      </c>
      <c r="G38">
        <v>8.4000000000000005E-2</v>
      </c>
    </row>
    <row r="39" spans="2:7" x14ac:dyDescent="0.25">
      <c r="C39" t="s">
        <v>57</v>
      </c>
      <c r="D39" s="1"/>
      <c r="E39" s="1"/>
      <c r="F39">
        <v>8.5000000000000006E-2</v>
      </c>
    </row>
    <row r="40" spans="2:7" x14ac:dyDescent="0.25">
      <c r="B40" t="s">
        <v>58</v>
      </c>
      <c r="C40" t="s">
        <v>59</v>
      </c>
      <c r="D40" s="1">
        <v>1046</v>
      </c>
      <c r="E40" s="3">
        <v>5</v>
      </c>
      <c r="F40">
        <v>0.20300000000000001</v>
      </c>
      <c r="G40">
        <v>0.186</v>
      </c>
    </row>
    <row r="41" spans="2:7" x14ac:dyDescent="0.25">
      <c r="C41" t="s">
        <v>60</v>
      </c>
      <c r="D41" s="1"/>
      <c r="E41" s="3"/>
      <c r="F41">
        <v>0.16900000000000001</v>
      </c>
    </row>
    <row r="42" spans="2:7" x14ac:dyDescent="0.25">
      <c r="B42" t="s">
        <v>61</v>
      </c>
      <c r="C42" t="s">
        <v>62</v>
      </c>
      <c r="D42" s="1">
        <v>6549</v>
      </c>
      <c r="E42" s="3">
        <v>5</v>
      </c>
      <c r="F42">
        <v>0.13200000000000001</v>
      </c>
      <c r="G42">
        <v>0.154</v>
      </c>
    </row>
    <row r="43" spans="2:7" x14ac:dyDescent="0.25">
      <c r="C43" t="s">
        <v>63</v>
      </c>
      <c r="D43" s="1"/>
      <c r="E43" s="3"/>
      <c r="F43">
        <v>0.17599999999999999</v>
      </c>
    </row>
    <row r="44" spans="2:7" x14ac:dyDescent="0.25">
      <c r="B44" t="s">
        <v>64</v>
      </c>
      <c r="C44" t="s">
        <v>65</v>
      </c>
      <c r="D44" s="1">
        <v>1048</v>
      </c>
      <c r="E44" s="3">
        <v>4</v>
      </c>
      <c r="F44">
        <v>0.68899999999999995</v>
      </c>
      <c r="G44">
        <v>0.621</v>
      </c>
    </row>
    <row r="45" spans="2:7" x14ac:dyDescent="0.25">
      <c r="C45" t="s">
        <v>66</v>
      </c>
      <c r="D45" s="1"/>
      <c r="E45" s="3"/>
      <c r="F45">
        <v>0.55200000000000005</v>
      </c>
    </row>
    <row r="46" spans="2:7" x14ac:dyDescent="0.25">
      <c r="B46" t="s">
        <v>67</v>
      </c>
      <c r="C46" t="s">
        <v>68</v>
      </c>
      <c r="D46" s="1">
        <v>1049</v>
      </c>
      <c r="E46" s="3">
        <v>2</v>
      </c>
      <c r="F46">
        <v>0.38700000000000001</v>
      </c>
      <c r="G46">
        <v>0.41099999999999998</v>
      </c>
    </row>
    <row r="47" spans="2:7" x14ac:dyDescent="0.25">
      <c r="C47" t="s">
        <v>69</v>
      </c>
      <c r="D47" s="1"/>
      <c r="E47" s="3"/>
      <c r="F47">
        <v>0.434</v>
      </c>
    </row>
    <row r="48" spans="2:7" x14ac:dyDescent="0.25">
      <c r="B48" t="s">
        <v>70</v>
      </c>
      <c r="C48" t="s">
        <v>71</v>
      </c>
      <c r="D48" s="1">
        <v>1050</v>
      </c>
      <c r="E48" s="1">
        <v>1</v>
      </c>
      <c r="F48">
        <v>0.158</v>
      </c>
      <c r="G48">
        <v>0.17199999999999999</v>
      </c>
    </row>
    <row r="49" spans="2:7" x14ac:dyDescent="0.25">
      <c r="C49" t="s">
        <v>72</v>
      </c>
      <c r="D49" s="1"/>
      <c r="E49" s="1"/>
      <c r="F49">
        <v>0.186</v>
      </c>
    </row>
    <row r="50" spans="2:7" x14ac:dyDescent="0.25">
      <c r="B50" t="s">
        <v>73</v>
      </c>
      <c r="C50" t="s">
        <v>74</v>
      </c>
      <c r="D50" s="1">
        <v>6731</v>
      </c>
      <c r="E50" s="3">
        <v>5</v>
      </c>
      <c r="F50">
        <v>0.27800000000000002</v>
      </c>
      <c r="G50">
        <v>0.28199999999999997</v>
      </c>
    </row>
    <row r="51" spans="2:7" x14ac:dyDescent="0.25">
      <c r="C51" t="s">
        <v>75</v>
      </c>
      <c r="D51" s="1"/>
      <c r="E51" s="3"/>
      <c r="F51">
        <v>0.28699999999999998</v>
      </c>
    </row>
    <row r="52" spans="2:7" x14ac:dyDescent="0.25">
      <c r="B52" t="s">
        <v>76</v>
      </c>
      <c r="C52" t="s">
        <v>77</v>
      </c>
      <c r="D52" s="1">
        <v>6743</v>
      </c>
      <c r="E52" s="3">
        <v>2</v>
      </c>
      <c r="F52">
        <v>0.109</v>
      </c>
      <c r="G52">
        <v>0.108</v>
      </c>
    </row>
    <row r="53" spans="2:7" x14ac:dyDescent="0.25">
      <c r="C53" t="s">
        <v>78</v>
      </c>
      <c r="D53" s="1"/>
      <c r="E53" s="3"/>
      <c r="F53">
        <v>0.107</v>
      </c>
    </row>
    <row r="54" spans="2:7" x14ac:dyDescent="0.25">
      <c r="B54" t="s">
        <v>79</v>
      </c>
      <c r="C54" t="s">
        <v>80</v>
      </c>
      <c r="D54" s="1">
        <v>6744</v>
      </c>
      <c r="E54" s="3">
        <v>4</v>
      </c>
      <c r="F54">
        <v>0.159</v>
      </c>
      <c r="G54">
        <v>0.156</v>
      </c>
    </row>
    <row r="55" spans="2:7" x14ac:dyDescent="0.25">
      <c r="C55" t="s">
        <v>81</v>
      </c>
      <c r="D55" s="1"/>
      <c r="E55" s="3"/>
      <c r="F55">
        <v>0.153</v>
      </c>
    </row>
    <row r="56" spans="2:7" x14ac:dyDescent="0.25">
      <c r="B56" t="s">
        <v>82</v>
      </c>
      <c r="C56" t="s">
        <v>83</v>
      </c>
      <c r="D56" s="1">
        <v>787</v>
      </c>
      <c r="E56" s="1">
        <v>1</v>
      </c>
      <c r="F56">
        <v>0.19400000000000001</v>
      </c>
      <c r="G56">
        <v>0.19</v>
      </c>
    </row>
    <row r="57" spans="2:7" x14ac:dyDescent="0.25">
      <c r="C57" t="s">
        <v>84</v>
      </c>
      <c r="D57" s="1"/>
      <c r="E57" s="1"/>
      <c r="F57">
        <v>0.186</v>
      </c>
    </row>
    <row r="58" spans="2:7" x14ac:dyDescent="0.25">
      <c r="B58" t="s">
        <v>85</v>
      </c>
      <c r="C58" t="s">
        <v>86</v>
      </c>
      <c r="D58" s="1">
        <v>6746</v>
      </c>
      <c r="E58" s="3">
        <v>3</v>
      </c>
      <c r="F58">
        <v>0.55200000000000005</v>
      </c>
      <c r="G58">
        <v>0.55000000000000004</v>
      </c>
    </row>
    <row r="59" spans="2:7" x14ac:dyDescent="0.25">
      <c r="C59" t="s">
        <v>87</v>
      </c>
      <c r="D59" s="1"/>
      <c r="E59" s="3"/>
      <c r="F59">
        <v>0.54700000000000004</v>
      </c>
    </row>
    <row r="60" spans="2:7" x14ac:dyDescent="0.25">
      <c r="B60" t="s">
        <v>88</v>
      </c>
      <c r="C60" t="s">
        <v>89</v>
      </c>
      <c r="D60" s="1">
        <v>7099</v>
      </c>
      <c r="E60" s="3">
        <v>3</v>
      </c>
      <c r="F60">
        <v>0.106</v>
      </c>
      <c r="G60">
        <v>0.105</v>
      </c>
    </row>
    <row r="61" spans="2:7" x14ac:dyDescent="0.25">
      <c r="C61" t="s">
        <v>90</v>
      </c>
      <c r="D61" s="1"/>
      <c r="E61" s="3"/>
      <c r="F61">
        <v>0.104</v>
      </c>
    </row>
    <row r="62" spans="2:7" x14ac:dyDescent="0.25">
      <c r="B62" t="s">
        <v>91</v>
      </c>
      <c r="C62" t="s">
        <v>92</v>
      </c>
      <c r="D62" s="1">
        <v>6748</v>
      </c>
      <c r="E62" s="3">
        <v>5</v>
      </c>
      <c r="F62">
        <v>0.36299999999999999</v>
      </c>
      <c r="G62">
        <v>0.35499999999999998</v>
      </c>
    </row>
    <row r="63" spans="2:7" x14ac:dyDescent="0.25">
      <c r="C63" t="s">
        <v>93</v>
      </c>
      <c r="D63" s="1"/>
      <c r="E63" s="3"/>
      <c r="F63">
        <v>0.34699999999999998</v>
      </c>
    </row>
    <row r="64" spans="2:7" x14ac:dyDescent="0.25">
      <c r="B64" t="s">
        <v>94</v>
      </c>
      <c r="C64" t="s">
        <v>95</v>
      </c>
      <c r="D64" s="1">
        <v>2390</v>
      </c>
      <c r="E64" s="1">
        <v>1</v>
      </c>
      <c r="F64">
        <v>0.26</v>
      </c>
      <c r="G64">
        <v>0.245</v>
      </c>
    </row>
    <row r="65" spans="2:7" x14ac:dyDescent="0.25">
      <c r="C65" t="s">
        <v>96</v>
      </c>
      <c r="D65" s="1"/>
      <c r="E65" s="1"/>
      <c r="F65">
        <v>0.23100000000000001</v>
      </c>
    </row>
    <row r="66" spans="2:7" x14ac:dyDescent="0.25">
      <c r="B66" t="s">
        <v>97</v>
      </c>
      <c r="C66" t="s">
        <v>98</v>
      </c>
      <c r="D66" s="1">
        <v>6750</v>
      </c>
      <c r="E66" s="3">
        <v>3</v>
      </c>
      <c r="F66">
        <v>0.188</v>
      </c>
      <c r="G66">
        <v>0.184</v>
      </c>
    </row>
    <row r="67" spans="2:7" x14ac:dyDescent="0.25">
      <c r="C67" t="s">
        <v>99</v>
      </c>
      <c r="D67" s="1"/>
      <c r="E67" s="3"/>
      <c r="F67">
        <v>0.18</v>
      </c>
    </row>
    <row r="68" spans="2:7" x14ac:dyDescent="0.25">
      <c r="B68" t="s">
        <v>100</v>
      </c>
      <c r="C68" t="s">
        <v>101</v>
      </c>
      <c r="D68" s="1">
        <v>6751</v>
      </c>
      <c r="E68" s="1">
        <v>1</v>
      </c>
      <c r="F68">
        <v>0.159</v>
      </c>
      <c r="G68">
        <v>0.17100000000000001</v>
      </c>
    </row>
    <row r="69" spans="2:7" x14ac:dyDescent="0.25">
      <c r="C69" t="s">
        <v>102</v>
      </c>
      <c r="D69" s="1"/>
      <c r="E69" s="1"/>
      <c r="F69">
        <v>0.182</v>
      </c>
    </row>
    <row r="70" spans="2:7" x14ac:dyDescent="0.25">
      <c r="B70" t="s">
        <v>103</v>
      </c>
      <c r="C70" t="s">
        <v>104</v>
      </c>
      <c r="D70" s="1">
        <v>6752</v>
      </c>
      <c r="E70" s="3">
        <v>2</v>
      </c>
      <c r="F70">
        <v>7.0999999999999994E-2</v>
      </c>
      <c r="G70">
        <v>7.3999999999999996E-2</v>
      </c>
    </row>
    <row r="71" spans="2:7" x14ac:dyDescent="0.25">
      <c r="C71" t="s">
        <v>105</v>
      </c>
      <c r="D71" s="1"/>
      <c r="E71" s="3"/>
      <c r="F71">
        <v>7.8E-2</v>
      </c>
    </row>
    <row r="72" spans="2:7" x14ac:dyDescent="0.25">
      <c r="B72" t="s">
        <v>106</v>
      </c>
      <c r="C72" t="s">
        <v>107</v>
      </c>
      <c r="D72" s="1">
        <v>6753</v>
      </c>
      <c r="E72" s="3">
        <v>4</v>
      </c>
      <c r="F72">
        <v>0.112</v>
      </c>
      <c r="G72">
        <v>0.125</v>
      </c>
    </row>
    <row r="73" spans="2:7" x14ac:dyDescent="0.25">
      <c r="C73" t="s">
        <v>108</v>
      </c>
      <c r="D73" s="1"/>
      <c r="E73" s="3"/>
      <c r="F73">
        <v>0.13900000000000001</v>
      </c>
    </row>
    <row r="74" spans="2:7" x14ac:dyDescent="0.25">
      <c r="B74" t="s">
        <v>109</v>
      </c>
      <c r="C74" t="s">
        <v>110</v>
      </c>
      <c r="D74" s="1">
        <v>6754</v>
      </c>
      <c r="E74" s="3">
        <v>5</v>
      </c>
      <c r="F74">
        <v>0.192</v>
      </c>
      <c r="G74">
        <v>0.19500000000000001</v>
      </c>
    </row>
    <row r="75" spans="2:7" x14ac:dyDescent="0.25">
      <c r="C75" t="s">
        <v>111</v>
      </c>
      <c r="D75" s="1"/>
      <c r="E75" s="3"/>
      <c r="F75">
        <v>0.19800000000000001</v>
      </c>
    </row>
    <row r="76" spans="2:7" x14ac:dyDescent="0.25">
      <c r="B76" t="s">
        <v>112</v>
      </c>
      <c r="C76" t="s">
        <v>113</v>
      </c>
      <c r="D76" s="1">
        <v>6755</v>
      </c>
      <c r="E76" s="1">
        <v>1</v>
      </c>
      <c r="F76">
        <v>0.20499999999999999</v>
      </c>
      <c r="G76">
        <v>0.214</v>
      </c>
    </row>
    <row r="77" spans="2:7" x14ac:dyDescent="0.25">
      <c r="C77" t="s">
        <v>114</v>
      </c>
      <c r="D77" s="1"/>
      <c r="E77" s="1"/>
      <c r="F77">
        <v>0.223</v>
      </c>
    </row>
    <row r="78" spans="2:7" x14ac:dyDescent="0.25">
      <c r="B78" t="s">
        <v>115</v>
      </c>
      <c r="C78" t="s">
        <v>116</v>
      </c>
      <c r="D78" s="1">
        <v>6756</v>
      </c>
      <c r="E78" s="3">
        <v>5</v>
      </c>
      <c r="F78">
        <v>0.13100000000000001</v>
      </c>
      <c r="G78">
        <v>0.13100000000000001</v>
      </c>
    </row>
    <row r="79" spans="2:7" x14ac:dyDescent="0.25">
      <c r="C79" t="s">
        <v>117</v>
      </c>
      <c r="D79" s="1"/>
      <c r="E79" s="3"/>
      <c r="F79">
        <v>0.13200000000000001</v>
      </c>
    </row>
    <row r="80" spans="2:7" x14ac:dyDescent="0.25">
      <c r="B80" t="s">
        <v>118</v>
      </c>
      <c r="C80" t="s">
        <v>119</v>
      </c>
      <c r="D80" s="1">
        <v>6757</v>
      </c>
      <c r="E80" s="3">
        <v>4</v>
      </c>
      <c r="F80">
        <v>0.252</v>
      </c>
      <c r="G80">
        <v>0.251</v>
      </c>
    </row>
    <row r="81" spans="2:7" x14ac:dyDescent="0.25">
      <c r="C81" t="s">
        <v>120</v>
      </c>
      <c r="D81" s="1"/>
      <c r="E81" s="3"/>
      <c r="F81">
        <v>0.251</v>
      </c>
    </row>
    <row r="82" spans="2:7" x14ac:dyDescent="0.25">
      <c r="B82" t="s">
        <v>121</v>
      </c>
      <c r="C82" t="s">
        <v>122</v>
      </c>
      <c r="D82" s="1">
        <v>6758</v>
      </c>
      <c r="E82" s="3">
        <v>2</v>
      </c>
      <c r="F82">
        <v>0.219</v>
      </c>
      <c r="G82">
        <v>0.224</v>
      </c>
    </row>
    <row r="83" spans="2:7" x14ac:dyDescent="0.25">
      <c r="C83" t="s">
        <v>123</v>
      </c>
      <c r="D83" s="1"/>
      <c r="E83" s="3"/>
      <c r="F83">
        <v>0.22800000000000001</v>
      </c>
    </row>
    <row r="84" spans="2:7" x14ac:dyDescent="0.25">
      <c r="B84" t="s">
        <v>124</v>
      </c>
      <c r="C84" t="s">
        <v>5</v>
      </c>
      <c r="D84" s="1">
        <v>6759</v>
      </c>
      <c r="E84" s="3">
        <v>2</v>
      </c>
      <c r="F84">
        <v>0.14499999999999999</v>
      </c>
      <c r="G84">
        <v>0.154</v>
      </c>
    </row>
    <row r="85" spans="2:7" x14ac:dyDescent="0.25">
      <c r="C85" t="s">
        <v>6</v>
      </c>
      <c r="D85" s="1"/>
      <c r="E85" s="3"/>
      <c r="F85">
        <v>0.16400000000000001</v>
      </c>
    </row>
    <row r="86" spans="2:7" x14ac:dyDescent="0.25">
      <c r="B86" t="s">
        <v>125</v>
      </c>
      <c r="C86" t="s">
        <v>8</v>
      </c>
      <c r="D86" s="1">
        <v>6760</v>
      </c>
      <c r="E86" s="3">
        <v>4</v>
      </c>
      <c r="F86">
        <v>0.123</v>
      </c>
      <c r="G86">
        <v>0.124</v>
      </c>
    </row>
    <row r="87" spans="2:7" x14ac:dyDescent="0.25">
      <c r="C87" t="s">
        <v>9</v>
      </c>
      <c r="D87" s="1"/>
      <c r="E87" s="3"/>
      <c r="F87">
        <v>0.126</v>
      </c>
    </row>
    <row r="88" spans="2:7" x14ac:dyDescent="0.25">
      <c r="B88" t="s">
        <v>126</v>
      </c>
      <c r="C88" t="s">
        <v>11</v>
      </c>
      <c r="D88" s="1">
        <v>6761</v>
      </c>
      <c r="E88" s="3">
        <v>5</v>
      </c>
      <c r="F88">
        <v>0.14399999999999999</v>
      </c>
      <c r="G88">
        <v>0.14799999999999999</v>
      </c>
    </row>
    <row r="89" spans="2:7" x14ac:dyDescent="0.25">
      <c r="C89" t="s">
        <v>12</v>
      </c>
      <c r="D89" s="1"/>
      <c r="E89" s="3"/>
      <c r="F89">
        <v>0.151</v>
      </c>
    </row>
    <row r="90" spans="2:7" x14ac:dyDescent="0.25">
      <c r="B90" t="s">
        <v>127</v>
      </c>
      <c r="C90" t="s">
        <v>14</v>
      </c>
      <c r="D90" s="1">
        <v>6762</v>
      </c>
      <c r="E90" s="3">
        <v>3</v>
      </c>
      <c r="F90">
        <v>0.20799999999999999</v>
      </c>
      <c r="G90">
        <v>0.222</v>
      </c>
    </row>
    <row r="91" spans="2:7" x14ac:dyDescent="0.25">
      <c r="C91" t="s">
        <v>15</v>
      </c>
      <c r="D91" s="1"/>
      <c r="E91" s="3"/>
      <c r="F91">
        <v>0.23599999999999999</v>
      </c>
    </row>
    <row r="92" spans="2:7" x14ac:dyDescent="0.25">
      <c r="B92" t="s">
        <v>128</v>
      </c>
      <c r="C92" t="s">
        <v>17</v>
      </c>
      <c r="D92" s="1">
        <v>6764</v>
      </c>
      <c r="E92" s="3">
        <v>4</v>
      </c>
      <c r="F92">
        <v>0.20200000000000001</v>
      </c>
      <c r="G92">
        <v>0.19500000000000001</v>
      </c>
    </row>
    <row r="93" spans="2:7" x14ac:dyDescent="0.25">
      <c r="C93" t="s">
        <v>18</v>
      </c>
      <c r="D93" s="1"/>
      <c r="E93" s="3"/>
      <c r="F93">
        <v>0.189</v>
      </c>
    </row>
    <row r="94" spans="2:7" x14ac:dyDescent="0.25">
      <c r="B94" t="s">
        <v>129</v>
      </c>
      <c r="C94" t="s">
        <v>20</v>
      </c>
      <c r="D94" s="1">
        <v>6765</v>
      </c>
      <c r="E94" s="1">
        <v>1</v>
      </c>
      <c r="F94">
        <v>0.16900000000000001</v>
      </c>
      <c r="G94">
        <v>0.183</v>
      </c>
    </row>
    <row r="95" spans="2:7" x14ac:dyDescent="0.25">
      <c r="C95" t="s">
        <v>21</v>
      </c>
      <c r="D95" s="1"/>
      <c r="E95" s="1"/>
      <c r="F95">
        <v>0.19700000000000001</v>
      </c>
    </row>
    <row r="96" spans="2:7" x14ac:dyDescent="0.25">
      <c r="B96" t="s">
        <v>130</v>
      </c>
      <c r="C96" t="s">
        <v>23</v>
      </c>
      <c r="D96" s="1">
        <v>6766</v>
      </c>
      <c r="E96" s="3">
        <v>3</v>
      </c>
      <c r="F96">
        <v>0.38600000000000001</v>
      </c>
      <c r="G96">
        <v>0.39700000000000002</v>
      </c>
    </row>
    <row r="97" spans="2:7" x14ac:dyDescent="0.25">
      <c r="C97" t="s">
        <v>24</v>
      </c>
      <c r="D97" s="1"/>
      <c r="E97" s="3"/>
      <c r="F97">
        <v>0.40799999999999997</v>
      </c>
    </row>
    <row r="98" spans="2:7" x14ac:dyDescent="0.25">
      <c r="B98" t="s">
        <v>131</v>
      </c>
      <c r="C98" t="s">
        <v>26</v>
      </c>
      <c r="D98" s="1">
        <v>6767</v>
      </c>
      <c r="E98" s="3">
        <v>2</v>
      </c>
      <c r="F98">
        <v>0.38</v>
      </c>
      <c r="G98">
        <v>0.39500000000000002</v>
      </c>
    </row>
    <row r="99" spans="2:7" x14ac:dyDescent="0.25">
      <c r="C99" t="s">
        <v>27</v>
      </c>
      <c r="D99" s="1"/>
      <c r="E99" s="3"/>
      <c r="F99">
        <v>0.41</v>
      </c>
    </row>
    <row r="100" spans="2:7" x14ac:dyDescent="0.25">
      <c r="B100" t="s">
        <v>132</v>
      </c>
      <c r="C100" t="s">
        <v>29</v>
      </c>
      <c r="D100" s="1">
        <v>6768</v>
      </c>
      <c r="E100" s="3">
        <v>4</v>
      </c>
      <c r="F100">
        <v>0.108</v>
      </c>
      <c r="G100">
        <v>0.107</v>
      </c>
    </row>
    <row r="101" spans="2:7" x14ac:dyDescent="0.25">
      <c r="C101" t="s">
        <v>30</v>
      </c>
      <c r="D101" s="1"/>
      <c r="E101" s="3"/>
      <c r="F101">
        <v>0.106</v>
      </c>
    </row>
    <row r="102" spans="2:7" x14ac:dyDescent="0.25">
      <c r="B102" t="s">
        <v>133</v>
      </c>
      <c r="C102" t="s">
        <v>32</v>
      </c>
      <c r="D102" s="1">
        <v>6769</v>
      </c>
      <c r="E102" s="3">
        <v>5</v>
      </c>
      <c r="F102">
        <v>0.185</v>
      </c>
      <c r="G102">
        <v>0.18099999999999999</v>
      </c>
    </row>
    <row r="103" spans="2:7" x14ac:dyDescent="0.25">
      <c r="C103" t="s">
        <v>33</v>
      </c>
      <c r="D103" s="1"/>
      <c r="E103" s="3"/>
      <c r="F103">
        <v>0.17599999999999999</v>
      </c>
    </row>
    <row r="104" spans="2:7" x14ac:dyDescent="0.25">
      <c r="B104" t="s">
        <v>134</v>
      </c>
      <c r="C104" t="s">
        <v>35</v>
      </c>
      <c r="D104" s="1">
        <v>6770</v>
      </c>
      <c r="E104" s="3">
        <v>5</v>
      </c>
      <c r="F104">
        <v>0.23200000000000001</v>
      </c>
      <c r="G104">
        <v>0.23</v>
      </c>
    </row>
    <row r="105" spans="2:7" x14ac:dyDescent="0.25">
      <c r="C105" t="s">
        <v>36</v>
      </c>
      <c r="D105" s="1"/>
      <c r="E105" s="3"/>
      <c r="F105">
        <v>0.22800000000000001</v>
      </c>
    </row>
    <row r="106" spans="2:7" x14ac:dyDescent="0.25">
      <c r="B106" t="s">
        <v>135</v>
      </c>
      <c r="C106" t="s">
        <v>38</v>
      </c>
      <c r="D106" s="1">
        <v>6771</v>
      </c>
      <c r="E106" s="3">
        <v>2</v>
      </c>
      <c r="F106">
        <v>0.21099999999999999</v>
      </c>
      <c r="G106">
        <v>0.20300000000000001</v>
      </c>
    </row>
    <row r="107" spans="2:7" x14ac:dyDescent="0.25">
      <c r="C107" t="s">
        <v>39</v>
      </c>
      <c r="D107" s="1"/>
      <c r="E107" s="3"/>
      <c r="F107">
        <v>0.19500000000000001</v>
      </c>
    </row>
    <row r="108" spans="2:7" x14ac:dyDescent="0.25">
      <c r="B108" t="s">
        <v>136</v>
      </c>
      <c r="C108" t="s">
        <v>41</v>
      </c>
      <c r="D108" s="1">
        <v>6772</v>
      </c>
      <c r="E108" s="1">
        <v>1</v>
      </c>
      <c r="F108">
        <v>0.26800000000000002</v>
      </c>
      <c r="G108">
        <v>0.252</v>
      </c>
    </row>
    <row r="109" spans="2:7" x14ac:dyDescent="0.25">
      <c r="C109" t="s">
        <v>42</v>
      </c>
      <c r="D109" s="1"/>
      <c r="E109" s="1"/>
      <c r="F109">
        <v>0.23699999999999999</v>
      </c>
    </row>
    <row r="110" spans="2:7" x14ac:dyDescent="0.25">
      <c r="B110" t="s">
        <v>137</v>
      </c>
      <c r="C110" t="s">
        <v>44</v>
      </c>
      <c r="D110" s="1">
        <v>6773</v>
      </c>
      <c r="E110" s="3">
        <v>4</v>
      </c>
      <c r="F110">
        <v>0.26900000000000002</v>
      </c>
      <c r="G110">
        <v>0.27400000000000002</v>
      </c>
    </row>
    <row r="111" spans="2:7" x14ac:dyDescent="0.25">
      <c r="C111" t="s">
        <v>45</v>
      </c>
      <c r="D111" s="1"/>
      <c r="E111" s="3"/>
      <c r="F111">
        <v>0.27900000000000003</v>
      </c>
    </row>
    <row r="112" spans="2:7" x14ac:dyDescent="0.25">
      <c r="B112" t="s">
        <v>138</v>
      </c>
      <c r="C112" t="s">
        <v>47</v>
      </c>
      <c r="D112" s="1">
        <v>6774</v>
      </c>
      <c r="E112" s="3">
        <v>3</v>
      </c>
      <c r="F112">
        <v>0.71699999999999997</v>
      </c>
      <c r="G112">
        <v>0.72599999999999998</v>
      </c>
    </row>
    <row r="113" spans="2:7" x14ac:dyDescent="0.25">
      <c r="C113" t="s">
        <v>48</v>
      </c>
      <c r="D113" s="1"/>
      <c r="E113" s="3"/>
      <c r="F113">
        <v>0.73399999999999999</v>
      </c>
    </row>
    <row r="114" spans="2:7" x14ac:dyDescent="0.25">
      <c r="B114" t="s">
        <v>139</v>
      </c>
      <c r="C114" t="s">
        <v>50</v>
      </c>
      <c r="D114" s="1">
        <v>6775</v>
      </c>
      <c r="E114" s="3">
        <v>5</v>
      </c>
      <c r="F114">
        <v>0.42599999999999999</v>
      </c>
      <c r="G114">
        <v>0.42199999999999999</v>
      </c>
    </row>
    <row r="115" spans="2:7" x14ac:dyDescent="0.25">
      <c r="C115" t="s">
        <v>51</v>
      </c>
      <c r="D115" s="1"/>
      <c r="E115" s="3"/>
      <c r="F115">
        <v>0.41799999999999998</v>
      </c>
    </row>
    <row r="116" spans="2:7" x14ac:dyDescent="0.25">
      <c r="B116" t="s">
        <v>140</v>
      </c>
      <c r="C116" t="s">
        <v>53</v>
      </c>
      <c r="D116" s="1">
        <v>6776</v>
      </c>
      <c r="E116" s="1">
        <v>1</v>
      </c>
      <c r="F116">
        <v>0.161</v>
      </c>
      <c r="G116">
        <v>0.16700000000000001</v>
      </c>
    </row>
    <row r="117" spans="2:7" x14ac:dyDescent="0.25">
      <c r="C117" t="s">
        <v>54</v>
      </c>
      <c r="D117" s="1"/>
      <c r="E117" s="1"/>
      <c r="F117">
        <v>0.17399999999999999</v>
      </c>
    </row>
    <row r="118" spans="2:7" x14ac:dyDescent="0.25">
      <c r="B118" t="s">
        <v>141</v>
      </c>
      <c r="C118" t="s">
        <v>56</v>
      </c>
      <c r="D118" s="1">
        <v>6777</v>
      </c>
      <c r="E118" s="1">
        <v>1</v>
      </c>
      <c r="F118">
        <v>0.19400000000000001</v>
      </c>
      <c r="G118">
        <v>0.19700000000000001</v>
      </c>
    </row>
    <row r="119" spans="2:7" x14ac:dyDescent="0.25">
      <c r="C119" t="s">
        <v>57</v>
      </c>
      <c r="D119" s="1"/>
      <c r="E119" s="1"/>
      <c r="F119">
        <v>0.20100000000000001</v>
      </c>
    </row>
    <row r="120" spans="2:7" x14ac:dyDescent="0.25">
      <c r="B120" t="s">
        <v>142</v>
      </c>
      <c r="C120" t="s">
        <v>59</v>
      </c>
      <c r="D120" s="1">
        <v>6778</v>
      </c>
      <c r="E120" s="3">
        <v>2</v>
      </c>
      <c r="F120">
        <v>0.14000000000000001</v>
      </c>
      <c r="G120">
        <v>0.14099999999999999</v>
      </c>
    </row>
    <row r="121" spans="2:7" x14ac:dyDescent="0.25">
      <c r="C121" t="s">
        <v>60</v>
      </c>
      <c r="D121" s="1"/>
      <c r="E121" s="3"/>
      <c r="F121">
        <v>0.14099999999999999</v>
      </c>
    </row>
    <row r="122" spans="2:7" x14ac:dyDescent="0.25">
      <c r="B122" t="s">
        <v>143</v>
      </c>
      <c r="C122" t="s">
        <v>62</v>
      </c>
      <c r="D122" s="1">
        <v>6779</v>
      </c>
      <c r="E122" s="1">
        <v>1</v>
      </c>
      <c r="F122">
        <v>0.22700000000000001</v>
      </c>
      <c r="G122">
        <v>0.23300000000000001</v>
      </c>
    </row>
    <row r="123" spans="2:7" x14ac:dyDescent="0.25">
      <c r="C123" t="s">
        <v>63</v>
      </c>
      <c r="D123" s="1"/>
      <c r="E123" s="1"/>
      <c r="F123">
        <v>0.23799999999999999</v>
      </c>
    </row>
    <row r="124" spans="2:7" x14ac:dyDescent="0.25">
      <c r="B124" t="s">
        <v>144</v>
      </c>
      <c r="C124" t="s">
        <v>65</v>
      </c>
      <c r="D124" s="1">
        <v>6780</v>
      </c>
      <c r="E124" s="3">
        <v>3</v>
      </c>
      <c r="F124">
        <v>0.45300000000000001</v>
      </c>
      <c r="G124">
        <v>0.45700000000000002</v>
      </c>
    </row>
    <row r="125" spans="2:7" x14ac:dyDescent="0.25">
      <c r="C125" t="s">
        <v>66</v>
      </c>
      <c r="D125" s="1"/>
      <c r="E125" s="3"/>
      <c r="F125">
        <v>0.46200000000000002</v>
      </c>
    </row>
    <row r="126" spans="2:7" x14ac:dyDescent="0.25">
      <c r="B126" t="s">
        <v>145</v>
      </c>
      <c r="C126" t="s">
        <v>68</v>
      </c>
      <c r="D126" s="1">
        <v>6781</v>
      </c>
      <c r="E126" s="3">
        <v>3</v>
      </c>
      <c r="F126">
        <v>0.29299999999999998</v>
      </c>
      <c r="G126">
        <v>0.30299999999999999</v>
      </c>
    </row>
    <row r="127" spans="2:7" x14ac:dyDescent="0.25">
      <c r="C127" t="s">
        <v>69</v>
      </c>
      <c r="D127" s="1"/>
      <c r="E127" s="3"/>
      <c r="F127">
        <v>0.313</v>
      </c>
    </row>
    <row r="128" spans="2:7" x14ac:dyDescent="0.25">
      <c r="B128" t="s">
        <v>146</v>
      </c>
      <c r="C128" t="s">
        <v>71</v>
      </c>
      <c r="D128" s="1">
        <v>6783</v>
      </c>
      <c r="E128" s="3">
        <v>4</v>
      </c>
      <c r="F128">
        <v>0.42399999999999999</v>
      </c>
      <c r="G128">
        <v>0.442</v>
      </c>
    </row>
    <row r="129" spans="2:7" x14ac:dyDescent="0.25">
      <c r="C129" t="s">
        <v>72</v>
      </c>
      <c r="D129" s="1"/>
      <c r="E129" s="3"/>
      <c r="F129">
        <v>0.46</v>
      </c>
    </row>
    <row r="130" spans="2:7" x14ac:dyDescent="0.25">
      <c r="B130" t="s">
        <v>147</v>
      </c>
      <c r="C130" t="s">
        <v>74</v>
      </c>
      <c r="D130" s="1">
        <v>6784</v>
      </c>
      <c r="E130" s="3">
        <v>2</v>
      </c>
      <c r="F130">
        <v>0.29799999999999999</v>
      </c>
      <c r="G130">
        <v>0.308</v>
      </c>
    </row>
    <row r="131" spans="2:7" x14ac:dyDescent="0.25">
      <c r="C131" t="s">
        <v>75</v>
      </c>
      <c r="D131" s="1"/>
      <c r="E131" s="3"/>
      <c r="F131">
        <v>0.318</v>
      </c>
    </row>
    <row r="132" spans="2:7" x14ac:dyDescent="0.25">
      <c r="B132" t="s">
        <v>148</v>
      </c>
      <c r="C132" t="s">
        <v>77</v>
      </c>
      <c r="D132" s="1">
        <v>6785</v>
      </c>
      <c r="E132" s="1">
        <v>1</v>
      </c>
      <c r="F132">
        <v>0.26600000000000001</v>
      </c>
      <c r="G132">
        <v>0.26</v>
      </c>
    </row>
    <row r="133" spans="2:7" x14ac:dyDescent="0.25">
      <c r="C133" t="s">
        <v>78</v>
      </c>
      <c r="D133" s="1"/>
      <c r="E133" s="1"/>
      <c r="F133">
        <v>0.254</v>
      </c>
    </row>
    <row r="134" spans="2:7" x14ac:dyDescent="0.25">
      <c r="B134" t="s">
        <v>149</v>
      </c>
      <c r="C134" t="s">
        <v>80</v>
      </c>
      <c r="D134" s="1">
        <v>6786</v>
      </c>
      <c r="E134" s="3">
        <v>5</v>
      </c>
      <c r="F134">
        <v>0.21</v>
      </c>
      <c r="G134">
        <v>0.26400000000000001</v>
      </c>
    </row>
    <row r="135" spans="2:7" x14ac:dyDescent="0.25">
      <c r="C135" t="s">
        <v>81</v>
      </c>
      <c r="D135" s="1"/>
      <c r="E135" s="3"/>
      <c r="F135">
        <v>0.318</v>
      </c>
    </row>
    <row r="136" spans="2:7" x14ac:dyDescent="0.25">
      <c r="B136" t="s">
        <v>150</v>
      </c>
      <c r="C136" t="s">
        <v>83</v>
      </c>
      <c r="D136" s="1">
        <v>6787</v>
      </c>
      <c r="E136" s="3">
        <v>4</v>
      </c>
      <c r="F136">
        <v>0.40100000000000002</v>
      </c>
      <c r="G136">
        <v>0.39900000000000002</v>
      </c>
    </row>
    <row r="137" spans="2:7" x14ac:dyDescent="0.25">
      <c r="C137" t="s">
        <v>84</v>
      </c>
      <c r="D137" s="1"/>
      <c r="E137" s="3"/>
      <c r="F137">
        <v>0.39800000000000002</v>
      </c>
    </row>
    <row r="138" spans="2:7" x14ac:dyDescent="0.25">
      <c r="B138" t="s">
        <v>151</v>
      </c>
      <c r="C138" t="s">
        <v>86</v>
      </c>
      <c r="D138" s="1">
        <v>6788</v>
      </c>
      <c r="E138" s="3">
        <v>2</v>
      </c>
      <c r="F138">
        <v>0.40200000000000002</v>
      </c>
      <c r="G138">
        <v>0.39100000000000001</v>
      </c>
    </row>
    <row r="139" spans="2:7" x14ac:dyDescent="0.25">
      <c r="C139" t="s">
        <v>87</v>
      </c>
      <c r="D139" s="1"/>
      <c r="E139" s="3"/>
      <c r="F139">
        <v>0.38100000000000001</v>
      </c>
    </row>
    <row r="140" spans="2:7" x14ac:dyDescent="0.25">
      <c r="B140" t="s">
        <v>152</v>
      </c>
      <c r="C140" t="s">
        <v>89</v>
      </c>
      <c r="D140" s="1">
        <v>6789</v>
      </c>
      <c r="E140" s="3">
        <v>3</v>
      </c>
      <c r="F140">
        <v>0.128</v>
      </c>
      <c r="G140">
        <v>0.127</v>
      </c>
    </row>
    <row r="141" spans="2:7" x14ac:dyDescent="0.25">
      <c r="C141" t="s">
        <v>90</v>
      </c>
      <c r="D141" s="1"/>
      <c r="E141" s="3"/>
      <c r="F141">
        <v>0.127</v>
      </c>
    </row>
    <row r="142" spans="2:7" x14ac:dyDescent="0.25">
      <c r="B142" t="s">
        <v>153</v>
      </c>
      <c r="C142" t="s">
        <v>92</v>
      </c>
      <c r="D142" s="1">
        <v>6790</v>
      </c>
      <c r="E142" s="1">
        <v>1</v>
      </c>
      <c r="F142">
        <v>0.27300000000000002</v>
      </c>
      <c r="G142">
        <v>0.26600000000000001</v>
      </c>
    </row>
    <row r="143" spans="2:7" x14ac:dyDescent="0.25">
      <c r="C143" t="s">
        <v>93</v>
      </c>
      <c r="D143" s="1"/>
      <c r="E143" s="1"/>
      <c r="F143">
        <v>0.25900000000000001</v>
      </c>
    </row>
    <row r="144" spans="2:7" x14ac:dyDescent="0.25">
      <c r="B144" t="s">
        <v>154</v>
      </c>
      <c r="C144" t="s">
        <v>95</v>
      </c>
      <c r="D144" s="1">
        <v>6791</v>
      </c>
      <c r="E144" s="3">
        <v>5</v>
      </c>
      <c r="F144">
        <v>0.28599999999999998</v>
      </c>
      <c r="G144">
        <v>0.27900000000000003</v>
      </c>
    </row>
    <row r="145" spans="2:7" x14ac:dyDescent="0.25">
      <c r="C145" t="s">
        <v>96</v>
      </c>
      <c r="D145" s="1"/>
      <c r="E145" s="3"/>
      <c r="F145">
        <v>0.27300000000000002</v>
      </c>
    </row>
    <row r="146" spans="2:7" x14ac:dyDescent="0.25">
      <c r="B146" t="s">
        <v>155</v>
      </c>
      <c r="C146" t="s">
        <v>98</v>
      </c>
      <c r="D146" s="1">
        <v>6793</v>
      </c>
      <c r="E146" s="3">
        <v>3</v>
      </c>
      <c r="F146">
        <v>0.38200000000000001</v>
      </c>
      <c r="G146">
        <v>0.374</v>
      </c>
    </row>
    <row r="147" spans="2:7" x14ac:dyDescent="0.25">
      <c r="C147" t="s">
        <v>99</v>
      </c>
      <c r="D147" s="1"/>
      <c r="E147" s="3"/>
      <c r="F147">
        <v>0.36599999999999999</v>
      </c>
    </row>
    <row r="148" spans="2:7" x14ac:dyDescent="0.25">
      <c r="B148" t="s">
        <v>156</v>
      </c>
      <c r="C148" t="s">
        <v>101</v>
      </c>
      <c r="D148" s="1">
        <v>6794</v>
      </c>
      <c r="E148" s="3">
        <v>5</v>
      </c>
      <c r="F148">
        <v>0.17100000000000001</v>
      </c>
      <c r="G148">
        <v>0.16200000000000001</v>
      </c>
    </row>
    <row r="149" spans="2:7" x14ac:dyDescent="0.25">
      <c r="C149" t="s">
        <v>102</v>
      </c>
      <c r="D149" s="1"/>
      <c r="E149" s="3"/>
      <c r="F149">
        <v>0.153</v>
      </c>
    </row>
    <row r="150" spans="2:7" x14ac:dyDescent="0.25">
      <c r="B150" t="s">
        <v>157</v>
      </c>
      <c r="C150" t="s">
        <v>104</v>
      </c>
      <c r="D150" s="1">
        <v>6550</v>
      </c>
      <c r="E150" s="3">
        <v>4</v>
      </c>
      <c r="F150">
        <v>9.0999999999999998E-2</v>
      </c>
      <c r="G150">
        <v>8.4000000000000005E-2</v>
      </c>
    </row>
    <row r="151" spans="2:7" x14ac:dyDescent="0.25">
      <c r="C151" t="s">
        <v>105</v>
      </c>
      <c r="D151" s="1"/>
      <c r="E151" s="3"/>
      <c r="F151">
        <v>7.8E-2</v>
      </c>
    </row>
    <row r="152" spans="2:7" x14ac:dyDescent="0.25">
      <c r="B152" t="s">
        <v>158</v>
      </c>
      <c r="C152" t="s">
        <v>107</v>
      </c>
      <c r="D152" s="1">
        <v>6796</v>
      </c>
      <c r="E152" s="3">
        <v>3</v>
      </c>
      <c r="F152">
        <v>0.11799999999999999</v>
      </c>
      <c r="G152">
        <v>0.11700000000000001</v>
      </c>
    </row>
    <row r="153" spans="2:7" x14ac:dyDescent="0.25">
      <c r="C153" t="s">
        <v>108</v>
      </c>
      <c r="D153" s="1"/>
      <c r="E153" s="3"/>
      <c r="F153">
        <v>0.11700000000000001</v>
      </c>
    </row>
    <row r="154" spans="2:7" x14ac:dyDescent="0.25">
      <c r="B154" t="s">
        <v>159</v>
      </c>
      <c r="C154" t="s">
        <v>110</v>
      </c>
      <c r="D154" s="1">
        <v>6797</v>
      </c>
      <c r="E154" s="3">
        <v>5</v>
      </c>
      <c r="F154">
        <v>0.318</v>
      </c>
      <c r="G154">
        <v>0.313</v>
      </c>
    </row>
    <row r="155" spans="2:7" x14ac:dyDescent="0.25">
      <c r="C155" t="s">
        <v>111</v>
      </c>
      <c r="D155" s="1"/>
      <c r="E155" s="3"/>
      <c r="F155">
        <v>0.308</v>
      </c>
    </row>
    <row r="156" spans="2:7" x14ac:dyDescent="0.25">
      <c r="B156" t="s">
        <v>160</v>
      </c>
      <c r="C156" t="s">
        <v>113</v>
      </c>
      <c r="D156" s="1">
        <v>6798</v>
      </c>
      <c r="E156" s="1">
        <v>1</v>
      </c>
      <c r="F156">
        <v>0.3</v>
      </c>
      <c r="G156">
        <v>0.28100000000000003</v>
      </c>
    </row>
    <row r="157" spans="2:7" x14ac:dyDescent="0.25">
      <c r="C157" t="s">
        <v>114</v>
      </c>
      <c r="D157" s="1"/>
      <c r="E157" s="1"/>
      <c r="F157">
        <v>0.26200000000000001</v>
      </c>
    </row>
    <row r="158" spans="2:7" x14ac:dyDescent="0.25">
      <c r="B158" t="s">
        <v>161</v>
      </c>
      <c r="C158" t="s">
        <v>116</v>
      </c>
      <c r="D158" s="1">
        <v>6799</v>
      </c>
      <c r="E158" s="1">
        <v>1</v>
      </c>
      <c r="F158">
        <v>0.247</v>
      </c>
      <c r="G158">
        <v>0.24299999999999999</v>
      </c>
    </row>
    <row r="159" spans="2:7" x14ac:dyDescent="0.25">
      <c r="C159" t="s">
        <v>117</v>
      </c>
      <c r="D159" s="1"/>
      <c r="E159" s="1"/>
      <c r="F159">
        <v>0.24</v>
      </c>
    </row>
    <row r="160" spans="2:7" x14ac:dyDescent="0.25">
      <c r="B160" t="s">
        <v>162</v>
      </c>
      <c r="C160" t="s">
        <v>119</v>
      </c>
      <c r="D160" s="1">
        <v>6800</v>
      </c>
      <c r="E160" s="3">
        <v>2</v>
      </c>
      <c r="F160">
        <v>0.39500000000000002</v>
      </c>
      <c r="G160">
        <v>0.39700000000000002</v>
      </c>
    </row>
    <row r="161" spans="3:6" x14ac:dyDescent="0.25">
      <c r="C161" t="s">
        <v>120</v>
      </c>
      <c r="D161" s="4"/>
      <c r="E161" s="4"/>
      <c r="F161">
        <v>0.39800000000000002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161"/>
  <sheetViews>
    <sheetView workbookViewId="0">
      <selection activeCell="H1" sqref="H1:H1048576"/>
    </sheetView>
  </sheetViews>
  <sheetFormatPr defaultRowHeight="15" x14ac:dyDescent="0.25"/>
  <sheetData>
    <row r="3" spans="2:7" x14ac:dyDescent="0.25">
      <c r="B3" t="s">
        <v>0</v>
      </c>
      <c r="C3" t="s">
        <v>1</v>
      </c>
      <c r="D3" s="1" t="s">
        <v>163</v>
      </c>
      <c r="E3" s="2" t="s">
        <v>164</v>
      </c>
      <c r="F3" t="s">
        <v>2</v>
      </c>
      <c r="G3" t="s">
        <v>3</v>
      </c>
    </row>
    <row r="4" spans="2:7" x14ac:dyDescent="0.25">
      <c r="B4" t="s">
        <v>4</v>
      </c>
      <c r="C4" t="s">
        <v>5</v>
      </c>
      <c r="D4" s="1">
        <v>1026</v>
      </c>
      <c r="E4" s="3">
        <v>3</v>
      </c>
      <c r="F4">
        <v>9.8000000000000004E-2</v>
      </c>
      <c r="G4">
        <v>0.10199999999999999</v>
      </c>
    </row>
    <row r="5" spans="2:7" x14ac:dyDescent="0.25">
      <c r="C5" t="s">
        <v>6</v>
      </c>
      <c r="D5" s="1"/>
      <c r="E5" s="3"/>
      <c r="F5">
        <v>0.106</v>
      </c>
    </row>
    <row r="6" spans="2:7" x14ac:dyDescent="0.25">
      <c r="B6" t="s">
        <v>7</v>
      </c>
      <c r="C6" t="s">
        <v>8</v>
      </c>
      <c r="D6" s="1">
        <v>1027</v>
      </c>
      <c r="E6" s="3">
        <v>5</v>
      </c>
      <c r="F6">
        <v>0.112</v>
      </c>
      <c r="G6">
        <v>0.124</v>
      </c>
    </row>
    <row r="7" spans="2:7" x14ac:dyDescent="0.25">
      <c r="C7" t="s">
        <v>9</v>
      </c>
      <c r="D7" s="1"/>
      <c r="E7" s="3"/>
      <c r="F7">
        <v>0.13600000000000001</v>
      </c>
    </row>
    <row r="8" spans="2:7" x14ac:dyDescent="0.25">
      <c r="B8" t="s">
        <v>10</v>
      </c>
      <c r="C8" t="s">
        <v>11</v>
      </c>
      <c r="D8" s="1">
        <v>1028</v>
      </c>
      <c r="E8" s="3">
        <v>3</v>
      </c>
      <c r="F8">
        <v>4.5999999999999999E-2</v>
      </c>
      <c r="G8">
        <v>7.1999999999999995E-2</v>
      </c>
    </row>
    <row r="9" spans="2:7" x14ac:dyDescent="0.25">
      <c r="C9" t="s">
        <v>12</v>
      </c>
      <c r="D9" s="1"/>
      <c r="E9" s="3"/>
      <c r="F9">
        <v>9.9000000000000005E-2</v>
      </c>
    </row>
    <row r="10" spans="2:7" x14ac:dyDescent="0.25">
      <c r="B10" t="s">
        <v>13</v>
      </c>
      <c r="C10" t="s">
        <v>14</v>
      </c>
      <c r="D10" s="1">
        <v>1029</v>
      </c>
      <c r="E10" s="3">
        <v>2</v>
      </c>
      <c r="F10">
        <v>0.107</v>
      </c>
      <c r="G10">
        <v>0.13400000000000001</v>
      </c>
    </row>
    <row r="11" spans="2:7" x14ac:dyDescent="0.25">
      <c r="C11" t="s">
        <v>15</v>
      </c>
      <c r="D11" s="1"/>
      <c r="E11" s="3"/>
      <c r="F11">
        <v>0.16200000000000001</v>
      </c>
    </row>
    <row r="12" spans="2:7" x14ac:dyDescent="0.25">
      <c r="B12" t="s">
        <v>16</v>
      </c>
      <c r="C12" t="s">
        <v>17</v>
      </c>
      <c r="D12" s="1">
        <v>1030</v>
      </c>
      <c r="E12" s="1">
        <v>1</v>
      </c>
      <c r="F12">
        <v>0.40699999999999997</v>
      </c>
      <c r="G12">
        <v>0.44600000000000001</v>
      </c>
    </row>
    <row r="13" spans="2:7" x14ac:dyDescent="0.25">
      <c r="C13" t="s">
        <v>18</v>
      </c>
      <c r="D13" s="1"/>
      <c r="E13" s="1"/>
      <c r="F13">
        <v>0.48399999999999999</v>
      </c>
    </row>
    <row r="14" spans="2:7" x14ac:dyDescent="0.25">
      <c r="B14" t="s">
        <v>19</v>
      </c>
      <c r="C14" t="s">
        <v>20</v>
      </c>
      <c r="D14" s="1">
        <v>1032</v>
      </c>
      <c r="E14" s="1">
        <v>1</v>
      </c>
      <c r="F14">
        <v>0.152</v>
      </c>
      <c r="G14">
        <v>0.155</v>
      </c>
    </row>
    <row r="15" spans="2:7" x14ac:dyDescent="0.25">
      <c r="C15" t="s">
        <v>21</v>
      </c>
      <c r="D15" s="1"/>
      <c r="E15" s="1"/>
      <c r="F15">
        <v>0.158</v>
      </c>
    </row>
    <row r="16" spans="2:7" x14ac:dyDescent="0.25">
      <c r="B16" t="s">
        <v>22</v>
      </c>
      <c r="C16" t="s">
        <v>23</v>
      </c>
      <c r="D16" s="1">
        <v>1034</v>
      </c>
      <c r="E16" s="3">
        <v>2</v>
      </c>
      <c r="F16">
        <v>0.16900000000000001</v>
      </c>
      <c r="G16">
        <v>0.18099999999999999</v>
      </c>
    </row>
    <row r="17" spans="2:7" x14ac:dyDescent="0.25">
      <c r="C17" t="s">
        <v>24</v>
      </c>
      <c r="D17" s="1"/>
      <c r="E17" s="3"/>
      <c r="F17">
        <v>0.192</v>
      </c>
    </row>
    <row r="18" spans="2:7" x14ac:dyDescent="0.25">
      <c r="B18" t="s">
        <v>25</v>
      </c>
      <c r="C18" t="s">
        <v>26</v>
      </c>
      <c r="D18" s="1">
        <v>1035</v>
      </c>
      <c r="E18" s="3">
        <v>2</v>
      </c>
      <c r="F18">
        <v>0.312</v>
      </c>
      <c r="G18">
        <v>0.33900000000000002</v>
      </c>
    </row>
    <row r="19" spans="2:7" x14ac:dyDescent="0.25">
      <c r="C19" t="s">
        <v>27</v>
      </c>
      <c r="D19" s="1"/>
      <c r="E19" s="3"/>
      <c r="F19">
        <v>0.36499999999999999</v>
      </c>
    </row>
    <row r="20" spans="2:7" x14ac:dyDescent="0.25">
      <c r="B20" t="s">
        <v>28</v>
      </c>
      <c r="C20" t="s">
        <v>29</v>
      </c>
      <c r="D20" s="1">
        <v>1036</v>
      </c>
      <c r="E20" s="3">
        <v>2</v>
      </c>
      <c r="F20">
        <v>0.09</v>
      </c>
      <c r="G20">
        <v>8.8999999999999996E-2</v>
      </c>
    </row>
    <row r="21" spans="2:7" x14ac:dyDescent="0.25">
      <c r="C21" t="s">
        <v>30</v>
      </c>
      <c r="D21" s="1"/>
      <c r="E21" s="3"/>
      <c r="F21">
        <v>8.8999999999999996E-2</v>
      </c>
    </row>
    <row r="22" spans="2:7" x14ac:dyDescent="0.25">
      <c r="B22" t="s">
        <v>31</v>
      </c>
      <c r="C22" t="s">
        <v>32</v>
      </c>
      <c r="D22" s="1">
        <v>7100</v>
      </c>
      <c r="E22" s="3">
        <v>4</v>
      </c>
      <c r="F22">
        <v>0.125</v>
      </c>
      <c r="G22">
        <v>0.128</v>
      </c>
    </row>
    <row r="23" spans="2:7" x14ac:dyDescent="0.25">
      <c r="C23" t="s">
        <v>33</v>
      </c>
      <c r="D23" s="1"/>
      <c r="E23" s="3"/>
      <c r="F23">
        <v>0.13100000000000001</v>
      </c>
    </row>
    <row r="24" spans="2:7" x14ac:dyDescent="0.25">
      <c r="B24" t="s">
        <v>34</v>
      </c>
      <c r="C24" t="s">
        <v>35</v>
      </c>
      <c r="D24" s="1">
        <v>1038</v>
      </c>
      <c r="E24" s="3">
        <v>4</v>
      </c>
      <c r="F24">
        <v>0.27800000000000002</v>
      </c>
      <c r="G24">
        <v>0.28000000000000003</v>
      </c>
    </row>
    <row r="25" spans="2:7" x14ac:dyDescent="0.25">
      <c r="C25" t="s">
        <v>36</v>
      </c>
      <c r="D25" s="1"/>
      <c r="E25" s="3"/>
      <c r="F25">
        <v>0.28199999999999997</v>
      </c>
    </row>
    <row r="26" spans="2:7" x14ac:dyDescent="0.25">
      <c r="B26" t="s">
        <v>37</v>
      </c>
      <c r="C26" t="s">
        <v>38</v>
      </c>
      <c r="D26" s="1">
        <v>1039</v>
      </c>
      <c r="E26" s="3">
        <v>2</v>
      </c>
      <c r="F26">
        <v>0.23499999999999999</v>
      </c>
      <c r="G26">
        <v>0.23599999999999999</v>
      </c>
    </row>
    <row r="27" spans="2:7" x14ac:dyDescent="0.25">
      <c r="C27" t="s">
        <v>39</v>
      </c>
      <c r="D27" s="1"/>
      <c r="E27" s="3"/>
      <c r="F27">
        <v>0.23699999999999999</v>
      </c>
    </row>
    <row r="28" spans="2:7" x14ac:dyDescent="0.25">
      <c r="B28" t="s">
        <v>40</v>
      </c>
      <c r="C28" t="s">
        <v>41</v>
      </c>
      <c r="D28" s="1">
        <v>7101</v>
      </c>
      <c r="E28" s="3">
        <v>5</v>
      </c>
      <c r="F28">
        <v>0.215</v>
      </c>
      <c r="G28">
        <v>0.21199999999999999</v>
      </c>
    </row>
    <row r="29" spans="2:7" x14ac:dyDescent="0.25">
      <c r="C29" t="s">
        <v>42</v>
      </c>
      <c r="D29" s="1"/>
      <c r="E29" s="3"/>
      <c r="F29">
        <v>0.20899999999999999</v>
      </c>
    </row>
    <row r="30" spans="2:7" x14ac:dyDescent="0.25">
      <c r="B30" t="s">
        <v>43</v>
      </c>
      <c r="C30" t="s">
        <v>44</v>
      </c>
      <c r="D30" s="1">
        <v>7098</v>
      </c>
      <c r="E30" s="3">
        <v>3</v>
      </c>
      <c r="F30">
        <v>0.14399999999999999</v>
      </c>
      <c r="G30">
        <v>0.14499999999999999</v>
      </c>
    </row>
    <row r="31" spans="2:7" x14ac:dyDescent="0.25">
      <c r="C31" t="s">
        <v>45</v>
      </c>
      <c r="D31" s="1"/>
      <c r="E31" s="3"/>
      <c r="F31">
        <v>0.14599999999999999</v>
      </c>
    </row>
    <row r="32" spans="2:7" x14ac:dyDescent="0.25">
      <c r="B32" t="s">
        <v>46</v>
      </c>
      <c r="C32" t="s">
        <v>47</v>
      </c>
      <c r="D32" s="1">
        <v>1042</v>
      </c>
      <c r="E32" s="3">
        <v>4</v>
      </c>
      <c r="F32">
        <v>0.39700000000000002</v>
      </c>
      <c r="G32">
        <v>0.39200000000000002</v>
      </c>
    </row>
    <row r="33" spans="2:7" x14ac:dyDescent="0.25">
      <c r="C33" t="s">
        <v>48</v>
      </c>
      <c r="D33" s="1"/>
      <c r="E33" s="3"/>
      <c r="F33">
        <v>0.38600000000000001</v>
      </c>
    </row>
    <row r="34" spans="2:7" x14ac:dyDescent="0.25">
      <c r="B34" t="s">
        <v>49</v>
      </c>
      <c r="C34" t="s">
        <v>50</v>
      </c>
      <c r="D34" s="1">
        <v>1043</v>
      </c>
      <c r="E34" s="3">
        <v>4</v>
      </c>
      <c r="F34">
        <v>0.39600000000000002</v>
      </c>
      <c r="G34">
        <v>0.40400000000000003</v>
      </c>
    </row>
    <row r="35" spans="2:7" x14ac:dyDescent="0.25">
      <c r="C35" t="s">
        <v>51</v>
      </c>
      <c r="D35" s="1"/>
      <c r="E35" s="3"/>
      <c r="F35">
        <v>0.41099999999999998</v>
      </c>
    </row>
    <row r="36" spans="2:7" x14ac:dyDescent="0.25">
      <c r="B36" t="s">
        <v>52</v>
      </c>
      <c r="C36" t="s">
        <v>53</v>
      </c>
      <c r="D36" s="1">
        <v>1044</v>
      </c>
      <c r="E36" s="3">
        <v>3</v>
      </c>
      <c r="F36">
        <v>0.24</v>
      </c>
      <c r="G36">
        <v>0.23899999999999999</v>
      </c>
    </row>
    <row r="37" spans="2:7" x14ac:dyDescent="0.25">
      <c r="C37" t="s">
        <v>54</v>
      </c>
      <c r="D37" s="1"/>
      <c r="E37" s="3"/>
      <c r="F37">
        <v>0.23799999999999999</v>
      </c>
    </row>
    <row r="38" spans="2:7" x14ac:dyDescent="0.25">
      <c r="B38" t="s">
        <v>55</v>
      </c>
      <c r="C38" t="s">
        <v>56</v>
      </c>
      <c r="D38" s="1">
        <v>1045</v>
      </c>
      <c r="E38" s="1">
        <v>1</v>
      </c>
      <c r="F38">
        <v>0.10100000000000001</v>
      </c>
      <c r="G38">
        <v>9.8000000000000004E-2</v>
      </c>
    </row>
    <row r="39" spans="2:7" x14ac:dyDescent="0.25">
      <c r="C39" t="s">
        <v>57</v>
      </c>
      <c r="D39" s="1"/>
      <c r="E39" s="1"/>
      <c r="F39">
        <v>9.6000000000000002E-2</v>
      </c>
    </row>
    <row r="40" spans="2:7" x14ac:dyDescent="0.25">
      <c r="B40" t="s">
        <v>58</v>
      </c>
      <c r="C40" t="s">
        <v>59</v>
      </c>
      <c r="D40" s="1">
        <v>1046</v>
      </c>
      <c r="E40" s="3">
        <v>5</v>
      </c>
      <c r="F40">
        <v>0.14699999999999999</v>
      </c>
      <c r="G40">
        <v>0.15</v>
      </c>
    </row>
    <row r="41" spans="2:7" x14ac:dyDescent="0.25">
      <c r="C41" t="s">
        <v>60</v>
      </c>
      <c r="D41" s="1"/>
      <c r="E41" s="3"/>
      <c r="F41">
        <v>0.153</v>
      </c>
    </row>
    <row r="42" spans="2:7" x14ac:dyDescent="0.25">
      <c r="B42" t="s">
        <v>61</v>
      </c>
      <c r="C42" t="s">
        <v>62</v>
      </c>
      <c r="D42" s="1">
        <v>6549</v>
      </c>
      <c r="E42" s="3">
        <v>5</v>
      </c>
      <c r="F42">
        <v>0.13300000000000001</v>
      </c>
      <c r="G42">
        <v>0.13</v>
      </c>
    </row>
    <row r="43" spans="2:7" x14ac:dyDescent="0.25">
      <c r="C43" t="s">
        <v>63</v>
      </c>
      <c r="D43" s="1"/>
      <c r="E43" s="3"/>
      <c r="F43">
        <v>0.126</v>
      </c>
    </row>
    <row r="44" spans="2:7" x14ac:dyDescent="0.25">
      <c r="B44" t="s">
        <v>64</v>
      </c>
      <c r="C44" t="s">
        <v>65</v>
      </c>
      <c r="D44" s="1">
        <v>1048</v>
      </c>
      <c r="E44" s="3">
        <v>4</v>
      </c>
      <c r="F44">
        <v>0.46600000000000003</v>
      </c>
      <c r="G44">
        <v>0.45200000000000001</v>
      </c>
    </row>
    <row r="45" spans="2:7" x14ac:dyDescent="0.25">
      <c r="C45" t="s">
        <v>66</v>
      </c>
      <c r="D45" s="1"/>
      <c r="E45" s="3"/>
      <c r="F45">
        <v>0.439</v>
      </c>
    </row>
    <row r="46" spans="2:7" x14ac:dyDescent="0.25">
      <c r="B46" t="s">
        <v>67</v>
      </c>
      <c r="C46" t="s">
        <v>68</v>
      </c>
      <c r="D46" s="1">
        <v>1049</v>
      </c>
      <c r="E46" s="3">
        <v>2</v>
      </c>
      <c r="F46">
        <v>0.54100000000000004</v>
      </c>
      <c r="G46">
        <v>0.54100000000000004</v>
      </c>
    </row>
    <row r="47" spans="2:7" x14ac:dyDescent="0.25">
      <c r="C47" t="s">
        <v>69</v>
      </c>
      <c r="D47" s="1"/>
      <c r="E47" s="3"/>
      <c r="F47">
        <v>0.54100000000000004</v>
      </c>
    </row>
    <row r="48" spans="2:7" x14ac:dyDescent="0.25">
      <c r="B48" t="s">
        <v>70</v>
      </c>
      <c r="C48" t="s">
        <v>71</v>
      </c>
      <c r="D48" s="1">
        <v>1050</v>
      </c>
      <c r="E48" s="1">
        <v>1</v>
      </c>
      <c r="F48">
        <v>0.27600000000000002</v>
      </c>
      <c r="G48">
        <v>0.27300000000000002</v>
      </c>
    </row>
    <row r="49" spans="2:7" x14ac:dyDescent="0.25">
      <c r="C49" t="s">
        <v>72</v>
      </c>
      <c r="D49" s="1"/>
      <c r="E49" s="1"/>
      <c r="F49">
        <v>0.27100000000000002</v>
      </c>
    </row>
    <row r="50" spans="2:7" x14ac:dyDescent="0.25">
      <c r="B50" t="s">
        <v>73</v>
      </c>
      <c r="C50" t="s">
        <v>74</v>
      </c>
      <c r="D50" s="1">
        <v>6731</v>
      </c>
      <c r="E50" s="3">
        <v>5</v>
      </c>
      <c r="F50">
        <v>0.308</v>
      </c>
      <c r="G50">
        <v>0.31</v>
      </c>
    </row>
    <row r="51" spans="2:7" x14ac:dyDescent="0.25">
      <c r="C51" t="s">
        <v>75</v>
      </c>
      <c r="D51" s="1"/>
      <c r="E51" s="3"/>
      <c r="F51">
        <v>0.312</v>
      </c>
    </row>
    <row r="52" spans="2:7" x14ac:dyDescent="0.25">
      <c r="B52" t="s">
        <v>76</v>
      </c>
      <c r="C52" t="s">
        <v>77</v>
      </c>
      <c r="D52" s="1">
        <v>6743</v>
      </c>
      <c r="E52" s="3">
        <v>2</v>
      </c>
      <c r="F52">
        <v>0.112</v>
      </c>
      <c r="G52">
        <v>0.11</v>
      </c>
    </row>
    <row r="53" spans="2:7" x14ac:dyDescent="0.25">
      <c r="C53" t="s">
        <v>78</v>
      </c>
      <c r="D53" s="1"/>
      <c r="E53" s="3"/>
      <c r="F53">
        <v>0.108</v>
      </c>
    </row>
    <row r="54" spans="2:7" x14ac:dyDescent="0.25">
      <c r="B54" t="s">
        <v>79</v>
      </c>
      <c r="C54" t="s">
        <v>80</v>
      </c>
      <c r="D54" s="1">
        <v>6744</v>
      </c>
      <c r="E54" s="3">
        <v>4</v>
      </c>
      <c r="F54">
        <v>0.112</v>
      </c>
      <c r="G54">
        <v>0.11899999999999999</v>
      </c>
    </row>
    <row r="55" spans="2:7" x14ac:dyDescent="0.25">
      <c r="C55" t="s">
        <v>81</v>
      </c>
      <c r="D55" s="1"/>
      <c r="E55" s="3"/>
      <c r="F55">
        <v>0.125</v>
      </c>
    </row>
    <row r="56" spans="2:7" x14ac:dyDescent="0.25">
      <c r="B56" t="s">
        <v>82</v>
      </c>
      <c r="C56" t="s">
        <v>83</v>
      </c>
      <c r="D56" s="1">
        <v>787</v>
      </c>
      <c r="E56" s="1">
        <v>1</v>
      </c>
      <c r="F56">
        <v>0.14099999999999999</v>
      </c>
      <c r="G56">
        <v>0.14499999999999999</v>
      </c>
    </row>
    <row r="57" spans="2:7" x14ac:dyDescent="0.25">
      <c r="C57" t="s">
        <v>84</v>
      </c>
      <c r="D57" s="1"/>
      <c r="E57" s="1"/>
      <c r="F57">
        <v>0.14799999999999999</v>
      </c>
    </row>
    <row r="58" spans="2:7" x14ac:dyDescent="0.25">
      <c r="B58" t="s">
        <v>85</v>
      </c>
      <c r="C58" t="s">
        <v>86</v>
      </c>
      <c r="D58" s="1">
        <v>6746</v>
      </c>
      <c r="E58" s="3">
        <v>3</v>
      </c>
      <c r="F58">
        <v>0.30199999999999999</v>
      </c>
      <c r="G58">
        <v>0.30099999999999999</v>
      </c>
    </row>
    <row r="59" spans="2:7" x14ac:dyDescent="0.25">
      <c r="C59" t="s">
        <v>87</v>
      </c>
      <c r="D59" s="1"/>
      <c r="E59" s="3"/>
      <c r="F59">
        <v>0.3</v>
      </c>
    </row>
    <row r="60" spans="2:7" x14ac:dyDescent="0.25">
      <c r="B60" t="s">
        <v>88</v>
      </c>
      <c r="C60" t="s">
        <v>89</v>
      </c>
      <c r="D60" s="1">
        <v>7099</v>
      </c>
      <c r="E60" s="3">
        <v>3</v>
      </c>
      <c r="F60">
        <v>7.2999999999999995E-2</v>
      </c>
      <c r="G60">
        <v>7.1999999999999995E-2</v>
      </c>
    </row>
    <row r="61" spans="2:7" x14ac:dyDescent="0.25">
      <c r="C61" t="s">
        <v>90</v>
      </c>
      <c r="D61" s="1"/>
      <c r="E61" s="3"/>
      <c r="F61">
        <v>7.0000000000000007E-2</v>
      </c>
    </row>
    <row r="62" spans="2:7" x14ac:dyDescent="0.25">
      <c r="B62" t="s">
        <v>91</v>
      </c>
      <c r="C62" t="s">
        <v>92</v>
      </c>
      <c r="D62" s="1">
        <v>6748</v>
      </c>
      <c r="E62" s="3">
        <v>5</v>
      </c>
      <c r="F62">
        <v>0.42</v>
      </c>
      <c r="G62">
        <v>0.40200000000000002</v>
      </c>
    </row>
    <row r="63" spans="2:7" x14ac:dyDescent="0.25">
      <c r="C63" t="s">
        <v>93</v>
      </c>
      <c r="D63" s="1"/>
      <c r="E63" s="3"/>
      <c r="F63">
        <v>0.38400000000000001</v>
      </c>
    </row>
    <row r="64" spans="2:7" x14ac:dyDescent="0.25">
      <c r="B64" t="s">
        <v>94</v>
      </c>
      <c r="C64" t="s">
        <v>95</v>
      </c>
      <c r="D64" s="1">
        <v>2390</v>
      </c>
      <c r="E64" s="1">
        <v>1</v>
      </c>
      <c r="F64">
        <v>0.26900000000000002</v>
      </c>
      <c r="G64">
        <v>0.26900000000000002</v>
      </c>
    </row>
    <row r="65" spans="2:7" x14ac:dyDescent="0.25">
      <c r="C65" t="s">
        <v>96</v>
      </c>
      <c r="D65" s="1"/>
      <c r="E65" s="1"/>
      <c r="F65">
        <v>0.26900000000000002</v>
      </c>
    </row>
    <row r="66" spans="2:7" x14ac:dyDescent="0.25">
      <c r="B66" t="s">
        <v>97</v>
      </c>
      <c r="C66" t="s">
        <v>98</v>
      </c>
      <c r="D66" s="1">
        <v>6750</v>
      </c>
      <c r="E66" s="3">
        <v>3</v>
      </c>
      <c r="F66">
        <v>0.2</v>
      </c>
      <c r="G66">
        <v>0.19400000000000001</v>
      </c>
    </row>
    <row r="67" spans="2:7" x14ac:dyDescent="0.25">
      <c r="C67" t="s">
        <v>99</v>
      </c>
      <c r="D67" s="1"/>
      <c r="E67" s="3"/>
      <c r="F67">
        <v>0.189</v>
      </c>
    </row>
    <row r="68" spans="2:7" x14ac:dyDescent="0.25">
      <c r="B68" t="s">
        <v>100</v>
      </c>
      <c r="C68" t="s">
        <v>101</v>
      </c>
      <c r="D68" s="1">
        <v>6751</v>
      </c>
      <c r="E68" s="1">
        <v>1</v>
      </c>
      <c r="F68">
        <v>0.151</v>
      </c>
      <c r="G68">
        <v>0.16300000000000001</v>
      </c>
    </row>
    <row r="69" spans="2:7" x14ac:dyDescent="0.25">
      <c r="C69" t="s">
        <v>102</v>
      </c>
      <c r="D69" s="1"/>
      <c r="E69" s="1"/>
      <c r="F69">
        <v>0.17399999999999999</v>
      </c>
    </row>
    <row r="70" spans="2:7" x14ac:dyDescent="0.25">
      <c r="B70" t="s">
        <v>103</v>
      </c>
      <c r="C70" t="s">
        <v>104</v>
      </c>
      <c r="D70" s="1">
        <v>6752</v>
      </c>
      <c r="E70" s="3">
        <v>2</v>
      </c>
      <c r="F70">
        <v>7.0000000000000007E-2</v>
      </c>
      <c r="G70">
        <v>7.8E-2</v>
      </c>
    </row>
    <row r="71" spans="2:7" x14ac:dyDescent="0.25">
      <c r="C71" t="s">
        <v>105</v>
      </c>
      <c r="D71" s="1"/>
      <c r="E71" s="3"/>
      <c r="F71">
        <v>8.6999999999999994E-2</v>
      </c>
    </row>
    <row r="72" spans="2:7" x14ac:dyDescent="0.25">
      <c r="B72" t="s">
        <v>106</v>
      </c>
      <c r="C72" t="s">
        <v>107</v>
      </c>
      <c r="D72" s="1">
        <v>6753</v>
      </c>
      <c r="E72" s="3">
        <v>4</v>
      </c>
      <c r="F72">
        <v>0.113</v>
      </c>
      <c r="G72">
        <v>0.11899999999999999</v>
      </c>
    </row>
    <row r="73" spans="2:7" x14ac:dyDescent="0.25">
      <c r="C73" t="s">
        <v>108</v>
      </c>
      <c r="D73" s="1"/>
      <c r="E73" s="3"/>
      <c r="F73">
        <v>0.125</v>
      </c>
    </row>
    <row r="74" spans="2:7" x14ac:dyDescent="0.25">
      <c r="B74" t="s">
        <v>109</v>
      </c>
      <c r="C74" t="s">
        <v>110</v>
      </c>
      <c r="D74" s="1">
        <v>6754</v>
      </c>
      <c r="E74" s="3">
        <v>5</v>
      </c>
      <c r="F74">
        <v>0.17899999999999999</v>
      </c>
      <c r="G74">
        <v>0.184</v>
      </c>
    </row>
    <row r="75" spans="2:7" x14ac:dyDescent="0.25">
      <c r="C75" t="s">
        <v>111</v>
      </c>
      <c r="D75" s="1"/>
      <c r="E75" s="3"/>
      <c r="F75">
        <v>0.189</v>
      </c>
    </row>
    <row r="76" spans="2:7" x14ac:dyDescent="0.25">
      <c r="B76" t="s">
        <v>112</v>
      </c>
      <c r="C76" t="s">
        <v>113</v>
      </c>
      <c r="D76" s="1">
        <v>6755</v>
      </c>
      <c r="E76" s="1">
        <v>1</v>
      </c>
      <c r="F76">
        <v>0.13700000000000001</v>
      </c>
      <c r="G76">
        <v>0.14199999999999999</v>
      </c>
    </row>
    <row r="77" spans="2:7" x14ac:dyDescent="0.25">
      <c r="C77" t="s">
        <v>114</v>
      </c>
      <c r="D77" s="1"/>
      <c r="E77" s="1"/>
      <c r="F77">
        <v>0.14599999999999999</v>
      </c>
    </row>
    <row r="78" spans="2:7" x14ac:dyDescent="0.25">
      <c r="B78" t="s">
        <v>115</v>
      </c>
      <c r="C78" t="s">
        <v>116</v>
      </c>
      <c r="D78" s="1">
        <v>6756</v>
      </c>
      <c r="E78" s="3">
        <v>5</v>
      </c>
      <c r="F78">
        <v>0.191</v>
      </c>
      <c r="G78">
        <v>0.19500000000000001</v>
      </c>
    </row>
    <row r="79" spans="2:7" x14ac:dyDescent="0.25">
      <c r="C79" t="s">
        <v>117</v>
      </c>
      <c r="D79" s="1"/>
      <c r="E79" s="3"/>
      <c r="F79">
        <v>0.19900000000000001</v>
      </c>
    </row>
    <row r="80" spans="2:7" x14ac:dyDescent="0.25">
      <c r="B80" t="s">
        <v>118</v>
      </c>
      <c r="C80" t="s">
        <v>119</v>
      </c>
      <c r="D80" s="1">
        <v>6757</v>
      </c>
      <c r="E80" s="3">
        <v>4</v>
      </c>
      <c r="F80">
        <v>0.63800000000000001</v>
      </c>
      <c r="G80">
        <v>0.68799999999999994</v>
      </c>
    </row>
    <row r="81" spans="2:7" x14ac:dyDescent="0.25">
      <c r="C81" t="s">
        <v>120</v>
      </c>
      <c r="D81" s="1"/>
      <c r="E81" s="3"/>
      <c r="F81">
        <v>0.73799999999999999</v>
      </c>
    </row>
    <row r="82" spans="2:7" x14ac:dyDescent="0.25">
      <c r="B82" t="s">
        <v>121</v>
      </c>
      <c r="C82" t="s">
        <v>122</v>
      </c>
      <c r="D82" s="1">
        <v>6758</v>
      </c>
      <c r="E82" s="3">
        <v>2</v>
      </c>
      <c r="F82">
        <v>0.26</v>
      </c>
      <c r="G82">
        <v>0.26100000000000001</v>
      </c>
    </row>
    <row r="83" spans="2:7" x14ac:dyDescent="0.25">
      <c r="C83" t="s">
        <v>123</v>
      </c>
      <c r="D83" s="1"/>
      <c r="E83" s="3"/>
      <c r="F83">
        <v>0.26200000000000001</v>
      </c>
    </row>
    <row r="84" spans="2:7" x14ac:dyDescent="0.25">
      <c r="B84" t="s">
        <v>124</v>
      </c>
      <c r="C84" t="s">
        <v>5</v>
      </c>
      <c r="D84" s="1">
        <v>6759</v>
      </c>
      <c r="E84" s="3">
        <v>2</v>
      </c>
      <c r="F84">
        <v>0.17399999999999999</v>
      </c>
      <c r="G84">
        <v>0.17799999999999999</v>
      </c>
    </row>
    <row r="85" spans="2:7" x14ac:dyDescent="0.25">
      <c r="C85" t="s">
        <v>6</v>
      </c>
      <c r="D85" s="1"/>
      <c r="E85" s="3"/>
      <c r="F85">
        <v>0.18099999999999999</v>
      </c>
    </row>
    <row r="86" spans="2:7" x14ac:dyDescent="0.25">
      <c r="B86" t="s">
        <v>125</v>
      </c>
      <c r="C86" t="s">
        <v>8</v>
      </c>
      <c r="D86" s="1">
        <v>6760</v>
      </c>
      <c r="E86" s="3">
        <v>4</v>
      </c>
      <c r="F86">
        <v>0.123</v>
      </c>
      <c r="G86">
        <v>0.13100000000000001</v>
      </c>
    </row>
    <row r="87" spans="2:7" x14ac:dyDescent="0.25">
      <c r="C87" t="s">
        <v>9</v>
      </c>
      <c r="D87" s="1"/>
      <c r="E87" s="3"/>
      <c r="F87">
        <v>0.13800000000000001</v>
      </c>
    </row>
    <row r="88" spans="2:7" x14ac:dyDescent="0.25">
      <c r="B88" t="s">
        <v>126</v>
      </c>
      <c r="C88" t="s">
        <v>11</v>
      </c>
      <c r="D88" s="1">
        <v>6761</v>
      </c>
      <c r="E88" s="3">
        <v>5</v>
      </c>
      <c r="F88">
        <v>0.185</v>
      </c>
      <c r="G88">
        <v>0.192</v>
      </c>
    </row>
    <row r="89" spans="2:7" x14ac:dyDescent="0.25">
      <c r="C89" t="s">
        <v>12</v>
      </c>
      <c r="D89" s="1"/>
      <c r="E89" s="3"/>
      <c r="F89">
        <v>0.19900000000000001</v>
      </c>
    </row>
    <row r="90" spans="2:7" x14ac:dyDescent="0.25">
      <c r="B90" t="s">
        <v>127</v>
      </c>
      <c r="C90" t="s">
        <v>14</v>
      </c>
      <c r="D90" s="1">
        <v>6762</v>
      </c>
      <c r="E90" s="3">
        <v>3</v>
      </c>
      <c r="F90">
        <v>0.20399999999999999</v>
      </c>
      <c r="G90">
        <v>0.214</v>
      </c>
    </row>
    <row r="91" spans="2:7" x14ac:dyDescent="0.25">
      <c r="C91" t="s">
        <v>15</v>
      </c>
      <c r="D91" s="1"/>
      <c r="E91" s="3"/>
      <c r="F91">
        <v>0.224</v>
      </c>
    </row>
    <row r="92" spans="2:7" x14ac:dyDescent="0.25">
      <c r="B92" t="s">
        <v>128</v>
      </c>
      <c r="C92" t="s">
        <v>17</v>
      </c>
      <c r="D92" s="1">
        <v>6764</v>
      </c>
      <c r="E92" s="3">
        <v>4</v>
      </c>
      <c r="F92">
        <v>0.246</v>
      </c>
      <c r="G92">
        <v>0.23699999999999999</v>
      </c>
    </row>
    <row r="93" spans="2:7" x14ac:dyDescent="0.25">
      <c r="C93" t="s">
        <v>18</v>
      </c>
      <c r="D93" s="1"/>
      <c r="E93" s="3"/>
      <c r="F93">
        <v>0.22900000000000001</v>
      </c>
    </row>
    <row r="94" spans="2:7" x14ac:dyDescent="0.25">
      <c r="B94" t="s">
        <v>129</v>
      </c>
      <c r="C94" t="s">
        <v>20</v>
      </c>
      <c r="D94" s="1">
        <v>6765</v>
      </c>
      <c r="E94" s="1">
        <v>1</v>
      </c>
      <c r="F94">
        <v>0.249</v>
      </c>
      <c r="G94">
        <v>0.23499999999999999</v>
      </c>
    </row>
    <row r="95" spans="2:7" x14ac:dyDescent="0.25">
      <c r="C95" t="s">
        <v>21</v>
      </c>
      <c r="D95" s="1"/>
      <c r="E95" s="1"/>
      <c r="F95">
        <v>0.22</v>
      </c>
    </row>
    <row r="96" spans="2:7" x14ac:dyDescent="0.25">
      <c r="B96" t="s">
        <v>130</v>
      </c>
      <c r="C96" t="s">
        <v>23</v>
      </c>
      <c r="D96" s="1">
        <v>6766</v>
      </c>
      <c r="E96" s="3">
        <v>3</v>
      </c>
      <c r="F96">
        <v>0.39800000000000002</v>
      </c>
      <c r="G96">
        <v>0.38</v>
      </c>
    </row>
    <row r="97" spans="2:7" x14ac:dyDescent="0.25">
      <c r="C97" t="s">
        <v>24</v>
      </c>
      <c r="D97" s="1"/>
      <c r="E97" s="3"/>
      <c r="F97">
        <v>0.36199999999999999</v>
      </c>
    </row>
    <row r="98" spans="2:7" x14ac:dyDescent="0.25">
      <c r="B98" t="s">
        <v>131</v>
      </c>
      <c r="C98" t="s">
        <v>26</v>
      </c>
      <c r="D98" s="1">
        <v>6767</v>
      </c>
      <c r="E98" s="3">
        <v>2</v>
      </c>
      <c r="F98">
        <v>0.246</v>
      </c>
      <c r="G98">
        <v>0.253</v>
      </c>
    </row>
    <row r="99" spans="2:7" x14ac:dyDescent="0.25">
      <c r="C99" t="s">
        <v>27</v>
      </c>
      <c r="D99" s="1"/>
      <c r="E99" s="3"/>
      <c r="F99">
        <v>0.25900000000000001</v>
      </c>
    </row>
    <row r="100" spans="2:7" x14ac:dyDescent="0.25">
      <c r="B100" t="s">
        <v>132</v>
      </c>
      <c r="C100" t="s">
        <v>29</v>
      </c>
      <c r="D100" s="1">
        <v>6768</v>
      </c>
      <c r="E100" s="3">
        <v>4</v>
      </c>
      <c r="F100">
        <v>0.13800000000000001</v>
      </c>
      <c r="G100">
        <v>0.13900000000000001</v>
      </c>
    </row>
    <row r="101" spans="2:7" x14ac:dyDescent="0.25">
      <c r="C101" t="s">
        <v>30</v>
      </c>
      <c r="D101" s="1"/>
      <c r="E101" s="3"/>
      <c r="F101">
        <v>0.13900000000000001</v>
      </c>
    </row>
    <row r="102" spans="2:7" x14ac:dyDescent="0.25">
      <c r="B102" t="s">
        <v>133</v>
      </c>
      <c r="C102" t="s">
        <v>32</v>
      </c>
      <c r="D102" s="1">
        <v>6769</v>
      </c>
      <c r="E102" s="3">
        <v>5</v>
      </c>
      <c r="F102">
        <v>0.16800000000000001</v>
      </c>
      <c r="G102">
        <v>0.17699999999999999</v>
      </c>
    </row>
    <row r="103" spans="2:7" x14ac:dyDescent="0.25">
      <c r="C103" t="s">
        <v>33</v>
      </c>
      <c r="D103" s="1"/>
      <c r="E103" s="3"/>
      <c r="F103">
        <v>0.186</v>
      </c>
    </row>
    <row r="104" spans="2:7" x14ac:dyDescent="0.25">
      <c r="B104" t="s">
        <v>134</v>
      </c>
      <c r="C104" t="s">
        <v>35</v>
      </c>
      <c r="D104" s="1">
        <v>6770</v>
      </c>
      <c r="E104" s="3">
        <v>5</v>
      </c>
      <c r="F104">
        <v>0.27300000000000002</v>
      </c>
      <c r="G104">
        <v>0.27200000000000002</v>
      </c>
    </row>
    <row r="105" spans="2:7" x14ac:dyDescent="0.25">
      <c r="C105" t="s">
        <v>36</v>
      </c>
      <c r="D105" s="1"/>
      <c r="E105" s="3"/>
      <c r="F105">
        <v>0.27100000000000002</v>
      </c>
    </row>
    <row r="106" spans="2:7" x14ac:dyDescent="0.25">
      <c r="B106" t="s">
        <v>135</v>
      </c>
      <c r="C106" t="s">
        <v>38</v>
      </c>
      <c r="D106" s="1">
        <v>6771</v>
      </c>
      <c r="E106" s="3">
        <v>2</v>
      </c>
      <c r="F106">
        <v>0.16500000000000001</v>
      </c>
      <c r="G106">
        <v>0.16600000000000001</v>
      </c>
    </row>
    <row r="107" spans="2:7" x14ac:dyDescent="0.25">
      <c r="C107" t="s">
        <v>39</v>
      </c>
      <c r="D107" s="1"/>
      <c r="E107" s="3"/>
      <c r="F107">
        <v>0.16600000000000001</v>
      </c>
    </row>
    <row r="108" spans="2:7" x14ac:dyDescent="0.25">
      <c r="B108" t="s">
        <v>136</v>
      </c>
      <c r="C108" t="s">
        <v>41</v>
      </c>
      <c r="D108" s="1">
        <v>6772</v>
      </c>
      <c r="E108" s="1">
        <v>1</v>
      </c>
      <c r="F108">
        <v>0.26800000000000002</v>
      </c>
      <c r="G108">
        <v>0.26400000000000001</v>
      </c>
    </row>
    <row r="109" spans="2:7" x14ac:dyDescent="0.25">
      <c r="C109" t="s">
        <v>42</v>
      </c>
      <c r="D109" s="1"/>
      <c r="E109" s="1"/>
      <c r="F109">
        <v>0.26100000000000001</v>
      </c>
    </row>
    <row r="110" spans="2:7" x14ac:dyDescent="0.25">
      <c r="B110" t="s">
        <v>137</v>
      </c>
      <c r="C110" t="s">
        <v>44</v>
      </c>
      <c r="D110" s="1">
        <v>6773</v>
      </c>
      <c r="E110" s="3">
        <v>4</v>
      </c>
      <c r="F110">
        <v>0.49299999999999999</v>
      </c>
      <c r="G110">
        <v>0.49</v>
      </c>
    </row>
    <row r="111" spans="2:7" x14ac:dyDescent="0.25">
      <c r="C111" t="s">
        <v>45</v>
      </c>
      <c r="D111" s="1"/>
      <c r="E111" s="3"/>
      <c r="F111">
        <v>0.48599999999999999</v>
      </c>
    </row>
    <row r="112" spans="2:7" x14ac:dyDescent="0.25">
      <c r="B112" t="s">
        <v>138</v>
      </c>
      <c r="C112" t="s">
        <v>47</v>
      </c>
      <c r="D112" s="1">
        <v>6774</v>
      </c>
      <c r="E112" s="3">
        <v>3</v>
      </c>
      <c r="F112">
        <v>0.77600000000000002</v>
      </c>
      <c r="G112">
        <v>0.76300000000000001</v>
      </c>
    </row>
    <row r="113" spans="2:7" x14ac:dyDescent="0.25">
      <c r="C113" t="s">
        <v>48</v>
      </c>
      <c r="D113" s="1"/>
      <c r="E113" s="3"/>
      <c r="F113">
        <v>0.751</v>
      </c>
    </row>
    <row r="114" spans="2:7" x14ac:dyDescent="0.25">
      <c r="B114" t="s">
        <v>139</v>
      </c>
      <c r="C114" t="s">
        <v>50</v>
      </c>
      <c r="D114" s="1">
        <v>6775</v>
      </c>
      <c r="E114" s="3">
        <v>5</v>
      </c>
      <c r="F114">
        <v>0.40400000000000003</v>
      </c>
      <c r="G114">
        <v>0.40799999999999997</v>
      </c>
    </row>
    <row r="115" spans="2:7" x14ac:dyDescent="0.25">
      <c r="C115" t="s">
        <v>51</v>
      </c>
      <c r="D115" s="1"/>
      <c r="E115" s="3"/>
      <c r="F115">
        <v>0.41099999999999998</v>
      </c>
    </row>
    <row r="116" spans="2:7" x14ac:dyDescent="0.25">
      <c r="B116" t="s">
        <v>140</v>
      </c>
      <c r="C116" t="s">
        <v>53</v>
      </c>
      <c r="D116" s="1">
        <v>6776</v>
      </c>
      <c r="E116" s="1">
        <v>1</v>
      </c>
      <c r="F116">
        <v>0.17599999999999999</v>
      </c>
      <c r="G116">
        <v>0.17399999999999999</v>
      </c>
    </row>
    <row r="117" spans="2:7" x14ac:dyDescent="0.25">
      <c r="C117" t="s">
        <v>54</v>
      </c>
      <c r="D117" s="1"/>
      <c r="E117" s="1"/>
      <c r="F117">
        <v>0.17299999999999999</v>
      </c>
    </row>
    <row r="118" spans="2:7" x14ac:dyDescent="0.25">
      <c r="B118" t="s">
        <v>141</v>
      </c>
      <c r="C118" t="s">
        <v>56</v>
      </c>
      <c r="D118" s="1">
        <v>6777</v>
      </c>
      <c r="E118" s="1">
        <v>1</v>
      </c>
      <c r="F118">
        <v>0.185</v>
      </c>
      <c r="G118">
        <v>0.17699999999999999</v>
      </c>
    </row>
    <row r="119" spans="2:7" x14ac:dyDescent="0.25">
      <c r="C119" t="s">
        <v>57</v>
      </c>
      <c r="D119" s="1"/>
      <c r="E119" s="1"/>
      <c r="F119">
        <v>0.17</v>
      </c>
    </row>
    <row r="120" spans="2:7" x14ac:dyDescent="0.25">
      <c r="B120" t="s">
        <v>142</v>
      </c>
      <c r="C120" t="s">
        <v>59</v>
      </c>
      <c r="D120" s="1">
        <v>6778</v>
      </c>
      <c r="E120" s="3">
        <v>2</v>
      </c>
      <c r="F120">
        <v>0.17399999999999999</v>
      </c>
      <c r="G120">
        <v>0.17499999999999999</v>
      </c>
    </row>
    <row r="121" spans="2:7" x14ac:dyDescent="0.25">
      <c r="C121" t="s">
        <v>60</v>
      </c>
      <c r="D121" s="1"/>
      <c r="E121" s="3"/>
      <c r="F121">
        <v>0.17599999999999999</v>
      </c>
    </row>
    <row r="122" spans="2:7" x14ac:dyDescent="0.25">
      <c r="B122" t="s">
        <v>143</v>
      </c>
      <c r="C122" t="s">
        <v>62</v>
      </c>
      <c r="D122" s="1">
        <v>6779</v>
      </c>
      <c r="E122" s="1">
        <v>1</v>
      </c>
      <c r="F122">
        <v>0.20300000000000001</v>
      </c>
      <c r="G122">
        <v>0.20100000000000001</v>
      </c>
    </row>
    <row r="123" spans="2:7" x14ac:dyDescent="0.25">
      <c r="C123" t="s">
        <v>63</v>
      </c>
      <c r="D123" s="1"/>
      <c r="E123" s="1"/>
      <c r="F123">
        <v>0.19800000000000001</v>
      </c>
    </row>
    <row r="124" spans="2:7" x14ac:dyDescent="0.25">
      <c r="B124" t="s">
        <v>144</v>
      </c>
      <c r="C124" t="s">
        <v>65</v>
      </c>
      <c r="D124" s="1">
        <v>6780</v>
      </c>
      <c r="E124" s="3">
        <v>3</v>
      </c>
      <c r="F124">
        <v>0.315</v>
      </c>
      <c r="G124">
        <v>0.30499999999999999</v>
      </c>
    </row>
    <row r="125" spans="2:7" x14ac:dyDescent="0.25">
      <c r="C125" t="s">
        <v>66</v>
      </c>
      <c r="D125" s="1"/>
      <c r="E125" s="3"/>
      <c r="F125">
        <v>0.29599999999999999</v>
      </c>
    </row>
    <row r="126" spans="2:7" x14ac:dyDescent="0.25">
      <c r="B126" t="s">
        <v>145</v>
      </c>
      <c r="C126" t="s">
        <v>68</v>
      </c>
      <c r="D126" s="1">
        <v>6781</v>
      </c>
      <c r="E126" s="3">
        <v>3</v>
      </c>
      <c r="F126">
        <v>0.27700000000000002</v>
      </c>
      <c r="G126">
        <v>0.25700000000000001</v>
      </c>
    </row>
    <row r="127" spans="2:7" x14ac:dyDescent="0.25">
      <c r="C127" t="s">
        <v>69</v>
      </c>
      <c r="D127" s="1"/>
      <c r="E127" s="3"/>
      <c r="F127">
        <v>0.23799999999999999</v>
      </c>
    </row>
    <row r="128" spans="2:7" x14ac:dyDescent="0.25">
      <c r="B128" t="s">
        <v>146</v>
      </c>
      <c r="C128" t="s">
        <v>71</v>
      </c>
      <c r="D128" s="1">
        <v>6783</v>
      </c>
      <c r="E128" s="3">
        <v>4</v>
      </c>
      <c r="F128">
        <v>0.439</v>
      </c>
      <c r="G128">
        <v>0.41899999999999998</v>
      </c>
    </row>
    <row r="129" spans="2:7" x14ac:dyDescent="0.25">
      <c r="C129" t="s">
        <v>72</v>
      </c>
      <c r="D129" s="1"/>
      <c r="E129" s="3"/>
      <c r="F129">
        <v>0.39900000000000002</v>
      </c>
    </row>
    <row r="130" spans="2:7" x14ac:dyDescent="0.25">
      <c r="B130" t="s">
        <v>147</v>
      </c>
      <c r="C130" t="s">
        <v>74</v>
      </c>
      <c r="D130" s="1">
        <v>6784</v>
      </c>
      <c r="E130" s="3">
        <v>2</v>
      </c>
      <c r="F130">
        <v>0.28499999999999998</v>
      </c>
      <c r="G130">
        <v>0.27800000000000002</v>
      </c>
    </row>
    <row r="131" spans="2:7" x14ac:dyDescent="0.25">
      <c r="C131" t="s">
        <v>75</v>
      </c>
      <c r="D131" s="1"/>
      <c r="E131" s="3"/>
      <c r="F131">
        <v>0.27100000000000002</v>
      </c>
    </row>
    <row r="132" spans="2:7" x14ac:dyDescent="0.25">
      <c r="B132" t="s">
        <v>148</v>
      </c>
      <c r="C132" t="s">
        <v>77</v>
      </c>
      <c r="D132" s="1">
        <v>6785</v>
      </c>
      <c r="E132" s="1">
        <v>1</v>
      </c>
      <c r="F132">
        <v>0.29899999999999999</v>
      </c>
      <c r="G132">
        <v>0.28399999999999997</v>
      </c>
    </row>
    <row r="133" spans="2:7" x14ac:dyDescent="0.25">
      <c r="C133" t="s">
        <v>78</v>
      </c>
      <c r="D133" s="1"/>
      <c r="E133" s="1"/>
      <c r="F133">
        <v>0.26900000000000002</v>
      </c>
    </row>
    <row r="134" spans="2:7" x14ac:dyDescent="0.25">
      <c r="B134" t="s">
        <v>149</v>
      </c>
      <c r="C134" t="s">
        <v>80</v>
      </c>
      <c r="D134" s="1">
        <v>6786</v>
      </c>
      <c r="E134" s="3">
        <v>5</v>
      </c>
      <c r="F134">
        <v>0.21199999999999999</v>
      </c>
      <c r="G134">
        <v>0.22500000000000001</v>
      </c>
    </row>
    <row r="135" spans="2:7" x14ac:dyDescent="0.25">
      <c r="C135" t="s">
        <v>81</v>
      </c>
      <c r="D135" s="1"/>
      <c r="E135" s="3"/>
      <c r="F135">
        <v>0.23799999999999999</v>
      </c>
    </row>
    <row r="136" spans="2:7" x14ac:dyDescent="0.25">
      <c r="B136" t="s">
        <v>150</v>
      </c>
      <c r="C136" t="s">
        <v>83</v>
      </c>
      <c r="D136" s="1">
        <v>6787</v>
      </c>
      <c r="E136" s="3">
        <v>4</v>
      </c>
      <c r="F136">
        <v>0.53400000000000003</v>
      </c>
      <c r="G136">
        <v>0.52</v>
      </c>
    </row>
    <row r="137" spans="2:7" x14ac:dyDescent="0.25">
      <c r="C137" t="s">
        <v>84</v>
      </c>
      <c r="D137" s="1"/>
      <c r="E137" s="3"/>
      <c r="F137">
        <v>0.50700000000000001</v>
      </c>
    </row>
    <row r="138" spans="2:7" x14ac:dyDescent="0.25">
      <c r="B138" t="s">
        <v>151</v>
      </c>
      <c r="C138" t="s">
        <v>86</v>
      </c>
      <c r="D138" s="1">
        <v>6788</v>
      </c>
      <c r="E138" s="3">
        <v>2</v>
      </c>
      <c r="F138">
        <v>0.45</v>
      </c>
      <c r="G138">
        <v>0.45100000000000001</v>
      </c>
    </row>
    <row r="139" spans="2:7" x14ac:dyDescent="0.25">
      <c r="C139" t="s">
        <v>87</v>
      </c>
      <c r="D139" s="1"/>
      <c r="E139" s="3"/>
      <c r="F139">
        <v>0.45100000000000001</v>
      </c>
    </row>
    <row r="140" spans="2:7" x14ac:dyDescent="0.25">
      <c r="B140" t="s">
        <v>152</v>
      </c>
      <c r="C140" t="s">
        <v>89</v>
      </c>
      <c r="D140" s="1">
        <v>6789</v>
      </c>
      <c r="E140" s="3">
        <v>3</v>
      </c>
      <c r="F140">
        <v>0.109</v>
      </c>
      <c r="G140">
        <v>0.109</v>
      </c>
    </row>
    <row r="141" spans="2:7" x14ac:dyDescent="0.25">
      <c r="C141" t="s">
        <v>90</v>
      </c>
      <c r="D141" s="1"/>
      <c r="E141" s="3"/>
      <c r="F141">
        <v>0.109</v>
      </c>
    </row>
    <row r="142" spans="2:7" x14ac:dyDescent="0.25">
      <c r="B142" t="s">
        <v>153</v>
      </c>
      <c r="C142" t="s">
        <v>92</v>
      </c>
      <c r="D142" s="1">
        <v>6790</v>
      </c>
      <c r="E142" s="1">
        <v>1</v>
      </c>
      <c r="F142">
        <v>0.309</v>
      </c>
      <c r="G142">
        <v>0.29699999999999999</v>
      </c>
    </row>
    <row r="143" spans="2:7" x14ac:dyDescent="0.25">
      <c r="C143" t="s">
        <v>93</v>
      </c>
      <c r="D143" s="1"/>
      <c r="E143" s="1"/>
      <c r="F143">
        <v>0.28599999999999998</v>
      </c>
    </row>
    <row r="144" spans="2:7" x14ac:dyDescent="0.25">
      <c r="B144" t="s">
        <v>154</v>
      </c>
      <c r="C144" t="s">
        <v>95</v>
      </c>
      <c r="D144" s="1">
        <v>6791</v>
      </c>
      <c r="E144" s="3">
        <v>5</v>
      </c>
      <c r="F144">
        <v>0.27</v>
      </c>
      <c r="G144">
        <v>0.26200000000000001</v>
      </c>
    </row>
    <row r="145" spans="2:7" x14ac:dyDescent="0.25">
      <c r="C145" t="s">
        <v>96</v>
      </c>
      <c r="D145" s="1"/>
      <c r="E145" s="3"/>
      <c r="F145">
        <v>0.255</v>
      </c>
    </row>
    <row r="146" spans="2:7" x14ac:dyDescent="0.25">
      <c r="B146" t="s">
        <v>155</v>
      </c>
      <c r="C146" t="s">
        <v>98</v>
      </c>
      <c r="D146" s="1">
        <v>6793</v>
      </c>
      <c r="E146" s="3">
        <v>3</v>
      </c>
      <c r="F146">
        <v>0.373</v>
      </c>
      <c r="G146">
        <v>0.36499999999999999</v>
      </c>
    </row>
    <row r="147" spans="2:7" x14ac:dyDescent="0.25">
      <c r="C147" t="s">
        <v>99</v>
      </c>
      <c r="D147" s="1"/>
      <c r="E147" s="3"/>
      <c r="F147">
        <v>0.35599999999999998</v>
      </c>
    </row>
    <row r="148" spans="2:7" x14ac:dyDescent="0.25">
      <c r="B148" t="s">
        <v>156</v>
      </c>
      <c r="C148" t="s">
        <v>101</v>
      </c>
      <c r="D148" s="1">
        <v>6794</v>
      </c>
      <c r="E148" s="3">
        <v>5</v>
      </c>
      <c r="F148">
        <v>0.17599999999999999</v>
      </c>
      <c r="G148">
        <v>0.16900000000000001</v>
      </c>
    </row>
    <row r="149" spans="2:7" x14ac:dyDescent="0.25">
      <c r="C149" t="s">
        <v>102</v>
      </c>
      <c r="D149" s="1"/>
      <c r="E149" s="3"/>
      <c r="F149">
        <v>0.16200000000000001</v>
      </c>
    </row>
    <row r="150" spans="2:7" x14ac:dyDescent="0.25">
      <c r="B150" t="s">
        <v>157</v>
      </c>
      <c r="C150" t="s">
        <v>104</v>
      </c>
      <c r="D150" s="1">
        <v>6550</v>
      </c>
      <c r="E150" s="3">
        <v>4</v>
      </c>
      <c r="F150">
        <v>0.108</v>
      </c>
      <c r="G150">
        <v>0.105</v>
      </c>
    </row>
    <row r="151" spans="2:7" x14ac:dyDescent="0.25">
      <c r="C151" t="s">
        <v>105</v>
      </c>
      <c r="D151" s="1"/>
      <c r="E151" s="3"/>
      <c r="F151">
        <v>0.10199999999999999</v>
      </c>
    </row>
    <row r="152" spans="2:7" x14ac:dyDescent="0.25">
      <c r="B152" t="s">
        <v>158</v>
      </c>
      <c r="C152" t="s">
        <v>107</v>
      </c>
      <c r="D152" s="1">
        <v>6796</v>
      </c>
      <c r="E152" s="3">
        <v>3</v>
      </c>
      <c r="F152">
        <v>0.14299999999999999</v>
      </c>
      <c r="G152">
        <v>0.14499999999999999</v>
      </c>
    </row>
    <row r="153" spans="2:7" x14ac:dyDescent="0.25">
      <c r="C153" t="s">
        <v>108</v>
      </c>
      <c r="D153" s="1"/>
      <c r="E153" s="3"/>
      <c r="F153">
        <v>0.14699999999999999</v>
      </c>
    </row>
    <row r="154" spans="2:7" x14ac:dyDescent="0.25">
      <c r="B154" t="s">
        <v>159</v>
      </c>
      <c r="C154" t="s">
        <v>110</v>
      </c>
      <c r="D154" s="1">
        <v>6797</v>
      </c>
      <c r="E154" s="3">
        <v>5</v>
      </c>
      <c r="F154">
        <v>0.28000000000000003</v>
      </c>
      <c r="G154">
        <v>0.27200000000000002</v>
      </c>
    </row>
    <row r="155" spans="2:7" x14ac:dyDescent="0.25">
      <c r="C155" t="s">
        <v>111</v>
      </c>
      <c r="D155" s="1"/>
      <c r="E155" s="3"/>
      <c r="F155">
        <v>0.26400000000000001</v>
      </c>
    </row>
    <row r="156" spans="2:7" x14ac:dyDescent="0.25">
      <c r="B156" t="s">
        <v>160</v>
      </c>
      <c r="C156" t="s">
        <v>113</v>
      </c>
      <c r="D156" s="1">
        <v>6798</v>
      </c>
      <c r="E156" s="1">
        <v>1</v>
      </c>
      <c r="F156">
        <v>0.29499999999999998</v>
      </c>
      <c r="G156">
        <v>0.29299999999999998</v>
      </c>
    </row>
    <row r="157" spans="2:7" x14ac:dyDescent="0.25">
      <c r="C157" t="s">
        <v>114</v>
      </c>
      <c r="D157" s="1"/>
      <c r="E157" s="1"/>
      <c r="F157">
        <v>0.29099999999999998</v>
      </c>
    </row>
    <row r="158" spans="2:7" x14ac:dyDescent="0.25">
      <c r="B158" t="s">
        <v>161</v>
      </c>
      <c r="C158" t="s">
        <v>116</v>
      </c>
      <c r="D158" s="1">
        <v>6799</v>
      </c>
      <c r="E158" s="1">
        <v>1</v>
      </c>
      <c r="F158">
        <v>0.26900000000000002</v>
      </c>
      <c r="G158">
        <v>0.26400000000000001</v>
      </c>
    </row>
    <row r="159" spans="2:7" x14ac:dyDescent="0.25">
      <c r="C159" t="s">
        <v>117</v>
      </c>
      <c r="D159" s="1"/>
      <c r="E159" s="1"/>
      <c r="F159">
        <v>0.26</v>
      </c>
    </row>
    <row r="160" spans="2:7" x14ac:dyDescent="0.25">
      <c r="B160" t="s">
        <v>162</v>
      </c>
      <c r="C160" t="s">
        <v>119</v>
      </c>
      <c r="D160" s="1">
        <v>6800</v>
      </c>
      <c r="E160" s="3">
        <v>2</v>
      </c>
      <c r="F160">
        <v>0.39600000000000002</v>
      </c>
      <c r="G160">
        <v>0.42199999999999999</v>
      </c>
    </row>
    <row r="161" spans="3:6" x14ac:dyDescent="0.25">
      <c r="C161" t="s">
        <v>120</v>
      </c>
      <c r="D161" s="4"/>
      <c r="E161" s="4"/>
      <c r="F161">
        <v>0.44700000000000001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161"/>
  <sheetViews>
    <sheetView workbookViewId="0">
      <selection activeCell="H1" sqref="H1:H1048576"/>
    </sheetView>
  </sheetViews>
  <sheetFormatPr defaultRowHeight="15" x14ac:dyDescent="0.25"/>
  <sheetData>
    <row r="3" spans="2:7" x14ac:dyDescent="0.25">
      <c r="B3" t="s">
        <v>0</v>
      </c>
      <c r="C3" t="s">
        <v>1</v>
      </c>
      <c r="D3" s="1" t="s">
        <v>163</v>
      </c>
      <c r="E3" s="2" t="s">
        <v>164</v>
      </c>
      <c r="F3" t="s">
        <v>2</v>
      </c>
      <c r="G3" t="s">
        <v>3</v>
      </c>
    </row>
    <row r="4" spans="2:7" x14ac:dyDescent="0.25">
      <c r="B4" t="s">
        <v>4</v>
      </c>
      <c r="C4" t="s">
        <v>5</v>
      </c>
      <c r="D4" s="1">
        <v>1026</v>
      </c>
      <c r="E4" s="3">
        <v>3</v>
      </c>
      <c r="F4">
        <v>0.13</v>
      </c>
      <c r="G4">
        <v>0.13500000000000001</v>
      </c>
    </row>
    <row r="5" spans="2:7" x14ac:dyDescent="0.25">
      <c r="C5" t="s">
        <v>6</v>
      </c>
      <c r="D5" s="1"/>
      <c r="E5" s="3"/>
      <c r="F5">
        <v>0.14000000000000001</v>
      </c>
    </row>
    <row r="6" spans="2:7" x14ac:dyDescent="0.25">
      <c r="B6" t="s">
        <v>7</v>
      </c>
      <c r="C6" t="s">
        <v>8</v>
      </c>
      <c r="D6" s="1">
        <v>1027</v>
      </c>
      <c r="E6" s="3">
        <v>5</v>
      </c>
      <c r="F6">
        <v>0.16300000000000001</v>
      </c>
      <c r="G6">
        <v>0.16900000000000001</v>
      </c>
    </row>
    <row r="7" spans="2:7" x14ac:dyDescent="0.25">
      <c r="C7" t="s">
        <v>9</v>
      </c>
      <c r="D7" s="1"/>
      <c r="E7" s="3"/>
      <c r="F7">
        <v>0.17399999999999999</v>
      </c>
    </row>
    <row r="8" spans="2:7" x14ac:dyDescent="0.25">
      <c r="B8" t="s">
        <v>10</v>
      </c>
      <c r="C8" t="s">
        <v>11</v>
      </c>
      <c r="D8" s="1">
        <v>1028</v>
      </c>
      <c r="E8" s="3">
        <v>3</v>
      </c>
      <c r="F8">
        <v>0.13</v>
      </c>
      <c r="G8">
        <v>0.15</v>
      </c>
    </row>
    <row r="9" spans="2:7" x14ac:dyDescent="0.25">
      <c r="C9" t="s">
        <v>12</v>
      </c>
      <c r="D9" s="1"/>
      <c r="E9" s="3"/>
      <c r="F9">
        <v>0.17</v>
      </c>
    </row>
    <row r="10" spans="2:7" x14ac:dyDescent="0.25">
      <c r="B10" t="s">
        <v>13</v>
      </c>
      <c r="C10" t="s">
        <v>14</v>
      </c>
      <c r="D10" s="1">
        <v>1029</v>
      </c>
      <c r="E10" s="3">
        <v>2</v>
      </c>
      <c r="F10">
        <v>0.17499999999999999</v>
      </c>
      <c r="G10">
        <v>0.19500000000000001</v>
      </c>
    </row>
    <row r="11" spans="2:7" x14ac:dyDescent="0.25">
      <c r="C11" t="s">
        <v>15</v>
      </c>
      <c r="D11" s="1"/>
      <c r="E11" s="3"/>
      <c r="F11">
        <v>0.216</v>
      </c>
    </row>
    <row r="12" spans="2:7" x14ac:dyDescent="0.25">
      <c r="B12" t="s">
        <v>16</v>
      </c>
      <c r="C12" t="s">
        <v>17</v>
      </c>
      <c r="D12" s="1">
        <v>1030</v>
      </c>
      <c r="E12" s="1">
        <v>1</v>
      </c>
      <c r="F12">
        <v>0.36</v>
      </c>
      <c r="G12">
        <v>0.42199999999999999</v>
      </c>
    </row>
    <row r="13" spans="2:7" x14ac:dyDescent="0.25">
      <c r="C13" t="s">
        <v>18</v>
      </c>
      <c r="D13" s="1"/>
      <c r="E13" s="1"/>
      <c r="F13">
        <v>0.48399999999999999</v>
      </c>
    </row>
    <row r="14" spans="2:7" x14ac:dyDescent="0.25">
      <c r="B14" t="s">
        <v>19</v>
      </c>
      <c r="C14" t="s">
        <v>20</v>
      </c>
      <c r="D14" s="1">
        <v>1032</v>
      </c>
      <c r="E14" s="1">
        <v>1</v>
      </c>
      <c r="F14">
        <v>0.13900000000000001</v>
      </c>
      <c r="G14">
        <v>0.156</v>
      </c>
    </row>
    <row r="15" spans="2:7" x14ac:dyDescent="0.25">
      <c r="C15" t="s">
        <v>21</v>
      </c>
      <c r="D15" s="1"/>
      <c r="E15" s="1"/>
      <c r="F15">
        <v>0.17199999999999999</v>
      </c>
    </row>
    <row r="16" spans="2:7" x14ac:dyDescent="0.25">
      <c r="B16" t="s">
        <v>22</v>
      </c>
      <c r="C16" t="s">
        <v>23</v>
      </c>
      <c r="D16" s="1">
        <v>1034</v>
      </c>
      <c r="E16" s="3">
        <v>2</v>
      </c>
      <c r="F16">
        <v>0.18099999999999999</v>
      </c>
      <c r="G16">
        <v>0.184</v>
      </c>
    </row>
    <row r="17" spans="2:7" x14ac:dyDescent="0.25">
      <c r="C17" t="s">
        <v>24</v>
      </c>
      <c r="D17" s="1"/>
      <c r="E17" s="3"/>
      <c r="F17">
        <v>0.188</v>
      </c>
    </row>
    <row r="18" spans="2:7" x14ac:dyDescent="0.25">
      <c r="B18" t="s">
        <v>25</v>
      </c>
      <c r="C18" t="s">
        <v>26</v>
      </c>
      <c r="D18" s="1">
        <v>1035</v>
      </c>
      <c r="E18" s="3">
        <v>2</v>
      </c>
      <c r="F18">
        <v>0.22700000000000001</v>
      </c>
      <c r="G18">
        <v>0.24199999999999999</v>
      </c>
    </row>
    <row r="19" spans="2:7" x14ac:dyDescent="0.25">
      <c r="C19" t="s">
        <v>27</v>
      </c>
      <c r="D19" s="1"/>
      <c r="E19" s="3"/>
      <c r="F19">
        <v>0.25800000000000001</v>
      </c>
    </row>
    <row r="20" spans="2:7" x14ac:dyDescent="0.25">
      <c r="B20" t="s">
        <v>28</v>
      </c>
      <c r="C20" t="s">
        <v>29</v>
      </c>
      <c r="D20" s="1">
        <v>1036</v>
      </c>
      <c r="E20" s="3">
        <v>2</v>
      </c>
      <c r="F20">
        <v>0.115</v>
      </c>
      <c r="G20">
        <v>0.114</v>
      </c>
    </row>
    <row r="21" spans="2:7" x14ac:dyDescent="0.25">
      <c r="C21" t="s">
        <v>30</v>
      </c>
      <c r="D21" s="1"/>
      <c r="E21" s="3"/>
      <c r="F21">
        <v>0.113</v>
      </c>
    </row>
    <row r="22" spans="2:7" x14ac:dyDescent="0.25">
      <c r="B22" t="s">
        <v>31</v>
      </c>
      <c r="C22" t="s">
        <v>32</v>
      </c>
      <c r="D22" s="1">
        <v>7100</v>
      </c>
      <c r="E22" s="3">
        <v>4</v>
      </c>
      <c r="F22">
        <v>0.159</v>
      </c>
      <c r="G22">
        <v>0.159</v>
      </c>
    </row>
    <row r="23" spans="2:7" x14ac:dyDescent="0.25">
      <c r="C23" t="s">
        <v>33</v>
      </c>
      <c r="D23" s="1"/>
      <c r="E23" s="3"/>
      <c r="F23">
        <v>0.16</v>
      </c>
    </row>
    <row r="24" spans="2:7" x14ac:dyDescent="0.25">
      <c r="B24" t="s">
        <v>34</v>
      </c>
      <c r="C24" t="s">
        <v>35</v>
      </c>
      <c r="D24" s="1">
        <v>1038</v>
      </c>
      <c r="E24" s="3">
        <v>4</v>
      </c>
      <c r="F24">
        <v>0.38400000000000001</v>
      </c>
      <c r="G24">
        <v>0.36899999999999999</v>
      </c>
    </row>
    <row r="25" spans="2:7" x14ac:dyDescent="0.25">
      <c r="C25" t="s">
        <v>36</v>
      </c>
      <c r="D25" s="1"/>
      <c r="E25" s="3"/>
      <c r="F25">
        <v>0.35299999999999998</v>
      </c>
    </row>
    <row r="26" spans="2:7" x14ac:dyDescent="0.25">
      <c r="B26" t="s">
        <v>37</v>
      </c>
      <c r="C26" t="s">
        <v>38</v>
      </c>
      <c r="D26" s="1">
        <v>1039</v>
      </c>
      <c r="E26" s="3">
        <v>2</v>
      </c>
      <c r="F26">
        <v>0.25600000000000001</v>
      </c>
      <c r="G26">
        <v>0.249</v>
      </c>
    </row>
    <row r="27" spans="2:7" x14ac:dyDescent="0.25">
      <c r="C27" t="s">
        <v>39</v>
      </c>
      <c r="D27" s="1"/>
      <c r="E27" s="3"/>
      <c r="F27">
        <v>0.24299999999999999</v>
      </c>
    </row>
    <row r="28" spans="2:7" x14ac:dyDescent="0.25">
      <c r="B28" t="s">
        <v>40</v>
      </c>
      <c r="C28" t="s">
        <v>41</v>
      </c>
      <c r="D28" s="1">
        <v>7101</v>
      </c>
      <c r="E28" s="3">
        <v>5</v>
      </c>
      <c r="F28">
        <v>0.19500000000000001</v>
      </c>
      <c r="G28">
        <v>0.19800000000000001</v>
      </c>
    </row>
    <row r="29" spans="2:7" x14ac:dyDescent="0.25">
      <c r="C29" t="s">
        <v>42</v>
      </c>
      <c r="D29" s="1"/>
      <c r="E29" s="3"/>
      <c r="F29">
        <v>0.20100000000000001</v>
      </c>
    </row>
    <row r="30" spans="2:7" x14ac:dyDescent="0.25">
      <c r="B30" t="s">
        <v>43</v>
      </c>
      <c r="C30" t="s">
        <v>44</v>
      </c>
      <c r="D30" s="1">
        <v>7098</v>
      </c>
      <c r="E30" s="3">
        <v>3</v>
      </c>
      <c r="F30">
        <v>0.114</v>
      </c>
      <c r="G30">
        <v>0.121</v>
      </c>
    </row>
    <row r="31" spans="2:7" x14ac:dyDescent="0.25">
      <c r="C31" t="s">
        <v>45</v>
      </c>
      <c r="D31" s="1"/>
      <c r="E31" s="3"/>
      <c r="F31">
        <v>0.127</v>
      </c>
    </row>
    <row r="32" spans="2:7" x14ac:dyDescent="0.25">
      <c r="B32" t="s">
        <v>46</v>
      </c>
      <c r="C32" t="s">
        <v>47</v>
      </c>
      <c r="D32" s="1">
        <v>1042</v>
      </c>
      <c r="E32" s="3">
        <v>4</v>
      </c>
      <c r="F32">
        <v>0.38200000000000001</v>
      </c>
      <c r="G32">
        <v>0.377</v>
      </c>
    </row>
    <row r="33" spans="2:7" x14ac:dyDescent="0.25">
      <c r="C33" t="s">
        <v>48</v>
      </c>
      <c r="D33" s="1"/>
      <c r="E33" s="3"/>
      <c r="F33">
        <v>0.372</v>
      </c>
    </row>
    <row r="34" spans="2:7" x14ac:dyDescent="0.25">
      <c r="B34" t="s">
        <v>49</v>
      </c>
      <c r="C34" t="s">
        <v>50</v>
      </c>
      <c r="D34" s="1">
        <v>1043</v>
      </c>
      <c r="E34" s="3">
        <v>4</v>
      </c>
      <c r="F34">
        <v>0.36199999999999999</v>
      </c>
      <c r="G34">
        <v>0.36099999999999999</v>
      </c>
    </row>
    <row r="35" spans="2:7" x14ac:dyDescent="0.25">
      <c r="C35" t="s">
        <v>51</v>
      </c>
      <c r="D35" s="1"/>
      <c r="E35" s="3"/>
      <c r="F35">
        <v>0.36099999999999999</v>
      </c>
    </row>
    <row r="36" spans="2:7" x14ac:dyDescent="0.25">
      <c r="B36" t="s">
        <v>52</v>
      </c>
      <c r="C36" t="s">
        <v>53</v>
      </c>
      <c r="D36" s="1">
        <v>1044</v>
      </c>
      <c r="E36" s="3">
        <v>3</v>
      </c>
      <c r="F36">
        <v>0.33</v>
      </c>
      <c r="G36">
        <v>0.32600000000000001</v>
      </c>
    </row>
    <row r="37" spans="2:7" x14ac:dyDescent="0.25">
      <c r="C37" t="s">
        <v>54</v>
      </c>
      <c r="D37" s="1"/>
      <c r="E37" s="3"/>
      <c r="F37">
        <v>0.32200000000000001</v>
      </c>
    </row>
    <row r="38" spans="2:7" x14ac:dyDescent="0.25">
      <c r="B38" t="s">
        <v>55</v>
      </c>
      <c r="C38" t="s">
        <v>56</v>
      </c>
      <c r="D38" s="1">
        <v>1045</v>
      </c>
      <c r="E38" s="1">
        <v>1</v>
      </c>
      <c r="F38">
        <v>0.159</v>
      </c>
      <c r="G38">
        <v>0.159</v>
      </c>
    </row>
    <row r="39" spans="2:7" x14ac:dyDescent="0.25">
      <c r="C39" t="s">
        <v>57</v>
      </c>
      <c r="D39" s="1"/>
      <c r="E39" s="1"/>
      <c r="F39">
        <v>0.159</v>
      </c>
    </row>
    <row r="40" spans="2:7" x14ac:dyDescent="0.25">
      <c r="B40" t="s">
        <v>58</v>
      </c>
      <c r="C40" t="s">
        <v>59</v>
      </c>
      <c r="D40" s="1">
        <v>1046</v>
      </c>
      <c r="E40" s="3">
        <v>5</v>
      </c>
      <c r="F40">
        <v>0.18</v>
      </c>
      <c r="G40">
        <v>0.184</v>
      </c>
    </row>
    <row r="41" spans="2:7" x14ac:dyDescent="0.25">
      <c r="C41" t="s">
        <v>60</v>
      </c>
      <c r="D41" s="1"/>
      <c r="E41" s="3"/>
      <c r="F41">
        <v>0.188</v>
      </c>
    </row>
    <row r="42" spans="2:7" x14ac:dyDescent="0.25">
      <c r="B42" t="s">
        <v>61</v>
      </c>
      <c r="C42" t="s">
        <v>62</v>
      </c>
      <c r="D42" s="1">
        <v>6549</v>
      </c>
      <c r="E42" s="3">
        <v>5</v>
      </c>
      <c r="F42">
        <v>0.14599999999999999</v>
      </c>
      <c r="G42">
        <v>0.14599999999999999</v>
      </c>
    </row>
    <row r="43" spans="2:7" x14ac:dyDescent="0.25">
      <c r="C43" t="s">
        <v>63</v>
      </c>
      <c r="D43" s="1"/>
      <c r="E43" s="3"/>
      <c r="F43">
        <v>0.14599999999999999</v>
      </c>
    </row>
    <row r="44" spans="2:7" x14ac:dyDescent="0.25">
      <c r="B44" t="s">
        <v>64</v>
      </c>
      <c r="C44" t="s">
        <v>65</v>
      </c>
      <c r="D44" s="1">
        <v>1048</v>
      </c>
      <c r="E44" s="3">
        <v>4</v>
      </c>
      <c r="F44">
        <v>0.42199999999999999</v>
      </c>
      <c r="G44">
        <v>0.437</v>
      </c>
    </row>
    <row r="45" spans="2:7" x14ac:dyDescent="0.25">
      <c r="C45" t="s">
        <v>66</v>
      </c>
      <c r="D45" s="1"/>
      <c r="E45" s="3"/>
      <c r="F45">
        <v>0.45200000000000001</v>
      </c>
    </row>
    <row r="46" spans="2:7" x14ac:dyDescent="0.25">
      <c r="B46" t="s">
        <v>67</v>
      </c>
      <c r="C46" t="s">
        <v>68</v>
      </c>
      <c r="D46" s="1">
        <v>1049</v>
      </c>
      <c r="E46" s="3">
        <v>2</v>
      </c>
      <c r="F46">
        <v>0.46600000000000003</v>
      </c>
      <c r="G46">
        <v>0.46899999999999997</v>
      </c>
    </row>
    <row r="47" spans="2:7" x14ac:dyDescent="0.25">
      <c r="C47" t="s">
        <v>69</v>
      </c>
      <c r="D47" s="1"/>
      <c r="E47" s="3"/>
      <c r="F47">
        <v>0.47099999999999997</v>
      </c>
    </row>
    <row r="48" spans="2:7" x14ac:dyDescent="0.25">
      <c r="B48" t="s">
        <v>70</v>
      </c>
      <c r="C48" t="s">
        <v>71</v>
      </c>
      <c r="D48" s="1">
        <v>1050</v>
      </c>
      <c r="E48" s="1">
        <v>1</v>
      </c>
      <c r="F48">
        <v>0.248</v>
      </c>
      <c r="G48">
        <v>0.247</v>
      </c>
    </row>
    <row r="49" spans="2:7" x14ac:dyDescent="0.25">
      <c r="C49" t="s">
        <v>72</v>
      </c>
      <c r="D49" s="1"/>
      <c r="E49" s="1"/>
      <c r="F49">
        <v>0.245</v>
      </c>
    </row>
    <row r="50" spans="2:7" x14ac:dyDescent="0.25">
      <c r="B50" t="s">
        <v>73</v>
      </c>
      <c r="C50" t="s">
        <v>74</v>
      </c>
      <c r="D50" s="1">
        <v>6731</v>
      </c>
      <c r="E50" s="3">
        <v>5</v>
      </c>
      <c r="F50">
        <v>0.22700000000000001</v>
      </c>
      <c r="G50">
        <v>0.22500000000000001</v>
      </c>
    </row>
    <row r="51" spans="2:7" x14ac:dyDescent="0.25">
      <c r="C51" t="s">
        <v>75</v>
      </c>
      <c r="D51" s="1"/>
      <c r="E51" s="3"/>
      <c r="F51">
        <v>0.222</v>
      </c>
    </row>
    <row r="52" spans="2:7" x14ac:dyDescent="0.25">
      <c r="B52" t="s">
        <v>76</v>
      </c>
      <c r="C52" t="s">
        <v>77</v>
      </c>
      <c r="D52" s="1">
        <v>6743</v>
      </c>
      <c r="E52" s="3">
        <v>2</v>
      </c>
      <c r="F52">
        <v>0.16600000000000001</v>
      </c>
      <c r="G52">
        <v>0.16300000000000001</v>
      </c>
    </row>
    <row r="53" spans="2:7" x14ac:dyDescent="0.25">
      <c r="C53" t="s">
        <v>78</v>
      </c>
      <c r="D53" s="1"/>
      <c r="E53" s="3"/>
      <c r="F53">
        <v>0.16</v>
      </c>
    </row>
    <row r="54" spans="2:7" x14ac:dyDescent="0.25">
      <c r="B54" t="s">
        <v>79</v>
      </c>
      <c r="C54" t="s">
        <v>80</v>
      </c>
      <c r="D54" s="1">
        <v>6744</v>
      </c>
      <c r="E54" s="3">
        <v>4</v>
      </c>
      <c r="F54">
        <v>0.17</v>
      </c>
      <c r="G54">
        <v>0.17199999999999999</v>
      </c>
    </row>
    <row r="55" spans="2:7" x14ac:dyDescent="0.25">
      <c r="C55" t="s">
        <v>81</v>
      </c>
      <c r="D55" s="1"/>
      <c r="E55" s="3"/>
      <c r="F55">
        <v>0.17499999999999999</v>
      </c>
    </row>
    <row r="56" spans="2:7" x14ac:dyDescent="0.25">
      <c r="B56" t="s">
        <v>82</v>
      </c>
      <c r="C56" t="s">
        <v>83</v>
      </c>
      <c r="D56" s="1">
        <v>787</v>
      </c>
      <c r="E56" s="1">
        <v>1</v>
      </c>
      <c r="F56">
        <v>0.24099999999999999</v>
      </c>
      <c r="G56">
        <v>0.23899999999999999</v>
      </c>
    </row>
    <row r="57" spans="2:7" x14ac:dyDescent="0.25">
      <c r="C57" t="s">
        <v>84</v>
      </c>
      <c r="D57" s="1"/>
      <c r="E57" s="1"/>
      <c r="F57">
        <v>0.23599999999999999</v>
      </c>
    </row>
    <row r="58" spans="2:7" x14ac:dyDescent="0.25">
      <c r="B58" t="s">
        <v>85</v>
      </c>
      <c r="C58" t="s">
        <v>86</v>
      </c>
      <c r="D58" s="1">
        <v>6746</v>
      </c>
      <c r="E58" s="3">
        <v>3</v>
      </c>
      <c r="F58">
        <v>0.32700000000000001</v>
      </c>
      <c r="G58">
        <v>0.32300000000000001</v>
      </c>
    </row>
    <row r="59" spans="2:7" x14ac:dyDescent="0.25">
      <c r="C59" t="s">
        <v>87</v>
      </c>
      <c r="D59" s="1"/>
      <c r="E59" s="3"/>
      <c r="F59">
        <v>0.318</v>
      </c>
    </row>
    <row r="60" spans="2:7" x14ac:dyDescent="0.25">
      <c r="B60" t="s">
        <v>88</v>
      </c>
      <c r="C60" t="s">
        <v>89</v>
      </c>
      <c r="D60" s="1">
        <v>7099</v>
      </c>
      <c r="E60" s="3">
        <v>3</v>
      </c>
      <c r="F60">
        <v>0.10100000000000001</v>
      </c>
      <c r="G60">
        <v>0.1</v>
      </c>
    </row>
    <row r="61" spans="2:7" x14ac:dyDescent="0.25">
      <c r="C61" t="s">
        <v>90</v>
      </c>
      <c r="D61" s="1"/>
      <c r="E61" s="3"/>
      <c r="F61">
        <v>9.9000000000000005E-2</v>
      </c>
    </row>
    <row r="62" spans="2:7" x14ac:dyDescent="0.25">
      <c r="B62" t="s">
        <v>91</v>
      </c>
      <c r="C62" t="s">
        <v>92</v>
      </c>
      <c r="D62" s="1">
        <v>6748</v>
      </c>
      <c r="E62" s="3">
        <v>5</v>
      </c>
      <c r="F62">
        <v>0.40300000000000002</v>
      </c>
      <c r="G62">
        <v>0.40400000000000003</v>
      </c>
    </row>
    <row r="63" spans="2:7" x14ac:dyDescent="0.25">
      <c r="C63" t="s">
        <v>93</v>
      </c>
      <c r="D63" s="1"/>
      <c r="E63" s="3"/>
      <c r="F63">
        <v>0.40400000000000003</v>
      </c>
    </row>
    <row r="64" spans="2:7" x14ac:dyDescent="0.25">
      <c r="B64" t="s">
        <v>94</v>
      </c>
      <c r="C64" t="s">
        <v>95</v>
      </c>
      <c r="D64" s="1">
        <v>2390</v>
      </c>
      <c r="E64" s="1">
        <v>1</v>
      </c>
      <c r="F64">
        <v>0.251</v>
      </c>
      <c r="G64">
        <v>0.26100000000000001</v>
      </c>
    </row>
    <row r="65" spans="2:7" x14ac:dyDescent="0.25">
      <c r="C65" t="s">
        <v>96</v>
      </c>
      <c r="D65" s="1"/>
      <c r="E65" s="1"/>
      <c r="F65">
        <v>0.27100000000000002</v>
      </c>
    </row>
    <row r="66" spans="2:7" x14ac:dyDescent="0.25">
      <c r="B66" t="s">
        <v>97</v>
      </c>
      <c r="C66" t="s">
        <v>98</v>
      </c>
      <c r="D66" s="1">
        <v>6750</v>
      </c>
      <c r="E66" s="3">
        <v>3</v>
      </c>
      <c r="F66">
        <v>0.20100000000000001</v>
      </c>
      <c r="G66">
        <v>0.20300000000000001</v>
      </c>
    </row>
    <row r="67" spans="2:7" x14ac:dyDescent="0.25">
      <c r="C67" t="s">
        <v>99</v>
      </c>
      <c r="D67" s="1"/>
      <c r="E67" s="3"/>
      <c r="F67">
        <v>0.20599999999999999</v>
      </c>
    </row>
    <row r="68" spans="2:7" x14ac:dyDescent="0.25">
      <c r="B68" t="s">
        <v>100</v>
      </c>
      <c r="C68" t="s">
        <v>101</v>
      </c>
      <c r="D68" s="1">
        <v>6751</v>
      </c>
      <c r="E68" s="1">
        <v>1</v>
      </c>
      <c r="F68">
        <v>0.25800000000000001</v>
      </c>
      <c r="G68">
        <v>0.247</v>
      </c>
    </row>
    <row r="69" spans="2:7" x14ac:dyDescent="0.25">
      <c r="C69" t="s">
        <v>102</v>
      </c>
      <c r="D69" s="1"/>
      <c r="E69" s="1"/>
      <c r="F69">
        <v>0.23599999999999999</v>
      </c>
    </row>
    <row r="70" spans="2:7" x14ac:dyDescent="0.25">
      <c r="B70" t="s">
        <v>103</v>
      </c>
      <c r="C70" t="s">
        <v>104</v>
      </c>
      <c r="D70" s="1">
        <v>6752</v>
      </c>
      <c r="E70" s="3">
        <v>2</v>
      </c>
      <c r="F70">
        <v>0.19</v>
      </c>
      <c r="G70">
        <v>0.17799999999999999</v>
      </c>
    </row>
    <row r="71" spans="2:7" x14ac:dyDescent="0.25">
      <c r="C71" t="s">
        <v>105</v>
      </c>
      <c r="D71" s="1"/>
      <c r="E71" s="3"/>
      <c r="F71">
        <v>0.16600000000000001</v>
      </c>
    </row>
    <row r="72" spans="2:7" x14ac:dyDescent="0.25">
      <c r="B72" t="s">
        <v>106</v>
      </c>
      <c r="C72" t="s">
        <v>107</v>
      </c>
      <c r="D72" s="1">
        <v>6753</v>
      </c>
      <c r="E72" s="3">
        <v>4</v>
      </c>
      <c r="F72">
        <v>0.14799999999999999</v>
      </c>
      <c r="G72">
        <v>0.14199999999999999</v>
      </c>
    </row>
    <row r="73" spans="2:7" x14ac:dyDescent="0.25">
      <c r="C73" t="s">
        <v>108</v>
      </c>
      <c r="D73" s="1"/>
      <c r="E73" s="3"/>
      <c r="F73">
        <v>0.13600000000000001</v>
      </c>
    </row>
    <row r="74" spans="2:7" x14ac:dyDescent="0.25">
      <c r="B74" t="s">
        <v>109</v>
      </c>
      <c r="C74" t="s">
        <v>110</v>
      </c>
      <c r="D74" s="1">
        <v>6754</v>
      </c>
      <c r="E74" s="3">
        <v>5</v>
      </c>
      <c r="F74">
        <v>0.188</v>
      </c>
      <c r="G74">
        <v>0.188</v>
      </c>
    </row>
    <row r="75" spans="2:7" x14ac:dyDescent="0.25">
      <c r="C75" t="s">
        <v>111</v>
      </c>
      <c r="D75" s="1"/>
      <c r="E75" s="3"/>
      <c r="F75">
        <v>0.188</v>
      </c>
    </row>
    <row r="76" spans="2:7" x14ac:dyDescent="0.25">
      <c r="B76" t="s">
        <v>112</v>
      </c>
      <c r="C76" t="s">
        <v>113</v>
      </c>
      <c r="D76" s="1">
        <v>6755</v>
      </c>
      <c r="E76" s="1">
        <v>1</v>
      </c>
      <c r="F76">
        <v>0.13</v>
      </c>
      <c r="G76">
        <v>0.13</v>
      </c>
    </row>
    <row r="77" spans="2:7" x14ac:dyDescent="0.25">
      <c r="C77" t="s">
        <v>114</v>
      </c>
      <c r="D77" s="1"/>
      <c r="E77" s="1"/>
      <c r="F77">
        <v>0.13</v>
      </c>
    </row>
    <row r="78" spans="2:7" x14ac:dyDescent="0.25">
      <c r="B78" t="s">
        <v>115</v>
      </c>
      <c r="C78" t="s">
        <v>116</v>
      </c>
      <c r="D78" s="1">
        <v>6756</v>
      </c>
      <c r="E78" s="3">
        <v>5</v>
      </c>
      <c r="F78">
        <v>0.155</v>
      </c>
      <c r="G78">
        <v>0.15</v>
      </c>
    </row>
    <row r="79" spans="2:7" x14ac:dyDescent="0.25">
      <c r="C79" t="s">
        <v>117</v>
      </c>
      <c r="D79" s="1"/>
      <c r="E79" s="3"/>
      <c r="F79">
        <v>0.14499999999999999</v>
      </c>
    </row>
    <row r="80" spans="2:7" x14ac:dyDescent="0.25">
      <c r="B80" t="s">
        <v>118</v>
      </c>
      <c r="C80" t="s">
        <v>119</v>
      </c>
      <c r="D80" s="1">
        <v>6757</v>
      </c>
      <c r="E80" s="3">
        <v>4</v>
      </c>
      <c r="F80">
        <v>0.84499999999999997</v>
      </c>
      <c r="G80">
        <v>0.84799999999999998</v>
      </c>
    </row>
    <row r="81" spans="2:7" x14ac:dyDescent="0.25">
      <c r="C81" t="s">
        <v>120</v>
      </c>
      <c r="D81" s="1"/>
      <c r="E81" s="3"/>
      <c r="F81">
        <v>0.85</v>
      </c>
    </row>
    <row r="82" spans="2:7" x14ac:dyDescent="0.25">
      <c r="B82" t="s">
        <v>121</v>
      </c>
      <c r="C82" t="s">
        <v>122</v>
      </c>
      <c r="D82" s="1">
        <v>6758</v>
      </c>
      <c r="E82" s="3">
        <v>2</v>
      </c>
      <c r="F82">
        <v>0.23300000000000001</v>
      </c>
      <c r="G82">
        <v>0.22500000000000001</v>
      </c>
    </row>
    <row r="83" spans="2:7" x14ac:dyDescent="0.25">
      <c r="C83" t="s">
        <v>123</v>
      </c>
      <c r="D83" s="1"/>
      <c r="E83" s="3"/>
      <c r="F83">
        <v>0.216</v>
      </c>
    </row>
    <row r="84" spans="2:7" x14ac:dyDescent="0.25">
      <c r="B84" t="s">
        <v>124</v>
      </c>
      <c r="C84" t="s">
        <v>5</v>
      </c>
      <c r="D84" s="1">
        <v>6759</v>
      </c>
      <c r="E84" s="3">
        <v>2</v>
      </c>
      <c r="F84">
        <v>0.156</v>
      </c>
      <c r="G84">
        <v>0.17399999999999999</v>
      </c>
    </row>
    <row r="85" spans="2:7" x14ac:dyDescent="0.25">
      <c r="C85" t="s">
        <v>6</v>
      </c>
      <c r="D85" s="1"/>
      <c r="E85" s="3"/>
      <c r="F85">
        <v>0.191</v>
      </c>
    </row>
    <row r="86" spans="2:7" x14ac:dyDescent="0.25">
      <c r="B86" t="s">
        <v>125</v>
      </c>
      <c r="C86" t="s">
        <v>8</v>
      </c>
      <c r="D86" s="1">
        <v>6760</v>
      </c>
      <c r="E86" s="3">
        <v>4</v>
      </c>
      <c r="F86">
        <v>0.13500000000000001</v>
      </c>
      <c r="G86">
        <v>0.14399999999999999</v>
      </c>
    </row>
    <row r="87" spans="2:7" x14ac:dyDescent="0.25">
      <c r="C87" t="s">
        <v>9</v>
      </c>
      <c r="D87" s="1"/>
      <c r="E87" s="3"/>
      <c r="F87">
        <v>0.153</v>
      </c>
    </row>
    <row r="88" spans="2:7" x14ac:dyDescent="0.25">
      <c r="B88" t="s">
        <v>126</v>
      </c>
      <c r="C88" t="s">
        <v>11</v>
      </c>
      <c r="D88" s="1">
        <v>6761</v>
      </c>
      <c r="E88" s="3">
        <v>5</v>
      </c>
      <c r="F88">
        <v>0.192</v>
      </c>
      <c r="G88">
        <v>0.20399999999999999</v>
      </c>
    </row>
    <row r="89" spans="2:7" x14ac:dyDescent="0.25">
      <c r="C89" t="s">
        <v>12</v>
      </c>
      <c r="D89" s="1"/>
      <c r="E89" s="3"/>
      <c r="F89">
        <v>0.215</v>
      </c>
    </row>
    <row r="90" spans="2:7" x14ac:dyDescent="0.25">
      <c r="B90" t="s">
        <v>127</v>
      </c>
      <c r="C90" t="s">
        <v>14</v>
      </c>
      <c r="D90" s="1">
        <v>6762</v>
      </c>
      <c r="E90" s="3">
        <v>3</v>
      </c>
      <c r="F90">
        <v>0.14599999999999999</v>
      </c>
      <c r="G90">
        <v>0.16500000000000001</v>
      </c>
    </row>
    <row r="91" spans="2:7" x14ac:dyDescent="0.25">
      <c r="C91" t="s">
        <v>15</v>
      </c>
      <c r="D91" s="1"/>
      <c r="E91" s="3"/>
      <c r="F91">
        <v>0.184</v>
      </c>
    </row>
    <row r="92" spans="2:7" x14ac:dyDescent="0.25">
      <c r="B92" t="s">
        <v>128</v>
      </c>
      <c r="C92" t="s">
        <v>17</v>
      </c>
      <c r="D92" s="1">
        <v>6764</v>
      </c>
      <c r="E92" s="3">
        <v>4</v>
      </c>
      <c r="F92">
        <v>0.189</v>
      </c>
      <c r="G92">
        <v>0.2</v>
      </c>
    </row>
    <row r="93" spans="2:7" x14ac:dyDescent="0.25">
      <c r="C93" t="s">
        <v>18</v>
      </c>
      <c r="D93" s="1"/>
      <c r="E93" s="3"/>
      <c r="F93">
        <v>0.21099999999999999</v>
      </c>
    </row>
    <row r="94" spans="2:7" x14ac:dyDescent="0.25">
      <c r="B94" t="s">
        <v>129</v>
      </c>
      <c r="C94" t="s">
        <v>20</v>
      </c>
      <c r="D94" s="1">
        <v>6765</v>
      </c>
      <c r="E94" s="1">
        <v>1</v>
      </c>
      <c r="F94">
        <v>0.46700000000000003</v>
      </c>
      <c r="G94">
        <v>0.47499999999999998</v>
      </c>
    </row>
    <row r="95" spans="2:7" x14ac:dyDescent="0.25">
      <c r="C95" t="s">
        <v>21</v>
      </c>
      <c r="D95" s="1"/>
      <c r="E95" s="1"/>
      <c r="F95">
        <v>0.48299999999999998</v>
      </c>
    </row>
    <row r="96" spans="2:7" x14ac:dyDescent="0.25">
      <c r="B96" t="s">
        <v>130</v>
      </c>
      <c r="C96" t="s">
        <v>23</v>
      </c>
      <c r="D96" s="1">
        <v>6766</v>
      </c>
      <c r="E96" s="3">
        <v>3</v>
      </c>
      <c r="F96">
        <v>0.25900000000000001</v>
      </c>
      <c r="G96">
        <v>0.26800000000000002</v>
      </c>
    </row>
    <row r="97" spans="2:7" x14ac:dyDescent="0.25">
      <c r="C97" t="s">
        <v>24</v>
      </c>
      <c r="D97" s="1"/>
      <c r="E97" s="3"/>
      <c r="F97">
        <v>0.27700000000000002</v>
      </c>
    </row>
    <row r="98" spans="2:7" x14ac:dyDescent="0.25">
      <c r="B98" t="s">
        <v>131</v>
      </c>
      <c r="C98" t="s">
        <v>26</v>
      </c>
      <c r="D98" s="1">
        <v>6767</v>
      </c>
      <c r="E98" s="3">
        <v>2</v>
      </c>
      <c r="F98">
        <v>0.23799999999999999</v>
      </c>
      <c r="G98">
        <v>0.24399999999999999</v>
      </c>
    </row>
    <row r="99" spans="2:7" x14ac:dyDescent="0.25">
      <c r="C99" t="s">
        <v>27</v>
      </c>
      <c r="D99" s="1"/>
      <c r="E99" s="3"/>
      <c r="F99">
        <v>0.249</v>
      </c>
    </row>
    <row r="100" spans="2:7" x14ac:dyDescent="0.25">
      <c r="B100" t="s">
        <v>132</v>
      </c>
      <c r="C100" t="s">
        <v>29</v>
      </c>
      <c r="D100" s="1">
        <v>6768</v>
      </c>
      <c r="E100" s="3">
        <v>4</v>
      </c>
      <c r="F100">
        <v>0.17299999999999999</v>
      </c>
      <c r="G100">
        <v>0.16600000000000001</v>
      </c>
    </row>
    <row r="101" spans="2:7" x14ac:dyDescent="0.25">
      <c r="C101" t="s">
        <v>30</v>
      </c>
      <c r="D101" s="1"/>
      <c r="E101" s="3"/>
      <c r="F101">
        <v>0.16</v>
      </c>
    </row>
    <row r="102" spans="2:7" x14ac:dyDescent="0.25">
      <c r="B102" t="s">
        <v>133</v>
      </c>
      <c r="C102" t="s">
        <v>32</v>
      </c>
      <c r="D102" s="1">
        <v>6769</v>
      </c>
      <c r="E102" s="3">
        <v>5</v>
      </c>
      <c r="F102">
        <v>0.245</v>
      </c>
      <c r="G102">
        <v>0.24099999999999999</v>
      </c>
    </row>
    <row r="103" spans="2:7" x14ac:dyDescent="0.25">
      <c r="C103" t="s">
        <v>33</v>
      </c>
      <c r="D103" s="1"/>
      <c r="E103" s="3"/>
      <c r="F103">
        <v>0.23599999999999999</v>
      </c>
    </row>
    <row r="104" spans="2:7" x14ac:dyDescent="0.25">
      <c r="B104" t="s">
        <v>134</v>
      </c>
      <c r="C104" t="s">
        <v>35</v>
      </c>
      <c r="D104" s="1">
        <v>6770</v>
      </c>
      <c r="E104" s="3">
        <v>5</v>
      </c>
      <c r="F104">
        <v>0.29099999999999998</v>
      </c>
      <c r="G104">
        <v>0.28899999999999998</v>
      </c>
    </row>
    <row r="105" spans="2:7" x14ac:dyDescent="0.25">
      <c r="C105" t="s">
        <v>36</v>
      </c>
      <c r="D105" s="1"/>
      <c r="E105" s="3"/>
      <c r="F105">
        <v>0.28699999999999998</v>
      </c>
    </row>
    <row r="106" spans="2:7" x14ac:dyDescent="0.25">
      <c r="B106" t="s">
        <v>135</v>
      </c>
      <c r="C106" t="s">
        <v>38</v>
      </c>
      <c r="D106" s="1">
        <v>6771</v>
      </c>
      <c r="E106" s="3">
        <v>2</v>
      </c>
      <c r="F106">
        <v>0.161</v>
      </c>
      <c r="G106">
        <v>0.156</v>
      </c>
    </row>
    <row r="107" spans="2:7" x14ac:dyDescent="0.25">
      <c r="C107" t="s">
        <v>39</v>
      </c>
      <c r="D107" s="1"/>
      <c r="E107" s="3"/>
      <c r="F107">
        <v>0.152</v>
      </c>
    </row>
    <row r="108" spans="2:7" x14ac:dyDescent="0.25">
      <c r="B108" t="s">
        <v>136</v>
      </c>
      <c r="C108" t="s">
        <v>41</v>
      </c>
      <c r="D108" s="1">
        <v>6772</v>
      </c>
      <c r="E108" s="1">
        <v>1</v>
      </c>
      <c r="F108">
        <v>0.28999999999999998</v>
      </c>
      <c r="G108">
        <v>0.27</v>
      </c>
    </row>
    <row r="109" spans="2:7" x14ac:dyDescent="0.25">
      <c r="C109" t="s">
        <v>42</v>
      </c>
      <c r="D109" s="1"/>
      <c r="E109" s="1"/>
      <c r="F109">
        <v>0.249</v>
      </c>
    </row>
    <row r="110" spans="2:7" x14ac:dyDescent="0.25">
      <c r="B110" t="s">
        <v>137</v>
      </c>
      <c r="C110" t="s">
        <v>44</v>
      </c>
      <c r="D110" s="1">
        <v>6773</v>
      </c>
      <c r="E110" s="3">
        <v>4</v>
      </c>
      <c r="F110">
        <v>0.40600000000000003</v>
      </c>
      <c r="G110">
        <v>0.40799999999999997</v>
      </c>
    </row>
    <row r="111" spans="2:7" x14ac:dyDescent="0.25">
      <c r="C111" t="s">
        <v>45</v>
      </c>
      <c r="D111" s="1"/>
      <c r="E111" s="3"/>
      <c r="F111">
        <v>0.40899999999999997</v>
      </c>
    </row>
    <row r="112" spans="2:7" x14ac:dyDescent="0.25">
      <c r="B112" t="s">
        <v>138</v>
      </c>
      <c r="C112" t="s">
        <v>47</v>
      </c>
      <c r="D112" s="1">
        <v>6774</v>
      </c>
      <c r="E112" s="3">
        <v>3</v>
      </c>
      <c r="F112">
        <v>0.65100000000000002</v>
      </c>
      <c r="G112">
        <v>0.624</v>
      </c>
    </row>
    <row r="113" spans="2:7" x14ac:dyDescent="0.25">
      <c r="C113" t="s">
        <v>48</v>
      </c>
      <c r="D113" s="1"/>
      <c r="E113" s="3"/>
      <c r="F113">
        <v>0.59699999999999998</v>
      </c>
    </row>
    <row r="114" spans="2:7" x14ac:dyDescent="0.25">
      <c r="B114" t="s">
        <v>139</v>
      </c>
      <c r="C114" t="s">
        <v>50</v>
      </c>
      <c r="D114" s="1">
        <v>6775</v>
      </c>
      <c r="E114" s="3">
        <v>5</v>
      </c>
      <c r="F114">
        <v>0.36</v>
      </c>
      <c r="G114">
        <v>0.33900000000000002</v>
      </c>
    </row>
    <row r="115" spans="2:7" x14ac:dyDescent="0.25">
      <c r="C115" t="s">
        <v>51</v>
      </c>
      <c r="D115" s="1"/>
      <c r="E115" s="3"/>
      <c r="F115">
        <v>0.317</v>
      </c>
    </row>
    <row r="116" spans="2:7" x14ac:dyDescent="0.25">
      <c r="B116" t="s">
        <v>140</v>
      </c>
      <c r="C116" t="s">
        <v>53</v>
      </c>
      <c r="D116" s="1">
        <v>6776</v>
      </c>
      <c r="E116" s="1">
        <v>1</v>
      </c>
      <c r="F116">
        <v>0.25700000000000001</v>
      </c>
      <c r="G116">
        <v>0.26500000000000001</v>
      </c>
    </row>
    <row r="117" spans="2:7" x14ac:dyDescent="0.25">
      <c r="C117" t="s">
        <v>54</v>
      </c>
      <c r="D117" s="1"/>
      <c r="E117" s="1"/>
      <c r="F117">
        <v>0.27300000000000002</v>
      </c>
    </row>
    <row r="118" spans="2:7" x14ac:dyDescent="0.25">
      <c r="B118" t="s">
        <v>141</v>
      </c>
      <c r="C118" t="s">
        <v>56</v>
      </c>
      <c r="D118" s="1">
        <v>6777</v>
      </c>
      <c r="E118" s="1">
        <v>1</v>
      </c>
      <c r="F118">
        <v>0.28799999999999998</v>
      </c>
      <c r="G118">
        <v>0.28799999999999998</v>
      </c>
    </row>
    <row r="119" spans="2:7" x14ac:dyDescent="0.25">
      <c r="C119" t="s">
        <v>57</v>
      </c>
      <c r="D119" s="1"/>
      <c r="E119" s="1"/>
      <c r="F119">
        <v>0.28799999999999998</v>
      </c>
    </row>
    <row r="120" spans="2:7" x14ac:dyDescent="0.25">
      <c r="B120" t="s">
        <v>142</v>
      </c>
      <c r="C120" t="s">
        <v>59</v>
      </c>
      <c r="D120" s="1">
        <v>6778</v>
      </c>
      <c r="E120" s="3">
        <v>2</v>
      </c>
      <c r="F120">
        <v>0.184</v>
      </c>
      <c r="G120">
        <v>0.19</v>
      </c>
    </row>
    <row r="121" spans="2:7" x14ac:dyDescent="0.25">
      <c r="C121" t="s">
        <v>60</v>
      </c>
      <c r="D121" s="1"/>
      <c r="E121" s="3"/>
      <c r="F121">
        <v>0.19700000000000001</v>
      </c>
    </row>
    <row r="122" spans="2:7" x14ac:dyDescent="0.25">
      <c r="B122" t="s">
        <v>143</v>
      </c>
      <c r="C122" t="s">
        <v>62</v>
      </c>
      <c r="D122" s="1">
        <v>6779</v>
      </c>
      <c r="E122" s="1">
        <v>1</v>
      </c>
      <c r="F122">
        <v>0.193</v>
      </c>
      <c r="G122">
        <v>0.189</v>
      </c>
    </row>
    <row r="123" spans="2:7" x14ac:dyDescent="0.25">
      <c r="C123" t="s">
        <v>63</v>
      </c>
      <c r="D123" s="1"/>
      <c r="E123" s="1"/>
      <c r="F123">
        <v>0.186</v>
      </c>
    </row>
    <row r="124" spans="2:7" x14ac:dyDescent="0.25">
      <c r="B124" t="s">
        <v>144</v>
      </c>
      <c r="C124" t="s">
        <v>65</v>
      </c>
      <c r="D124" s="1">
        <v>6780</v>
      </c>
      <c r="E124" s="3">
        <v>3</v>
      </c>
      <c r="F124">
        <v>0.247</v>
      </c>
      <c r="G124">
        <v>0.23699999999999999</v>
      </c>
    </row>
    <row r="125" spans="2:7" x14ac:dyDescent="0.25">
      <c r="C125" t="s">
        <v>66</v>
      </c>
      <c r="D125" s="1"/>
      <c r="E125" s="3"/>
      <c r="F125">
        <v>0.22600000000000001</v>
      </c>
    </row>
    <row r="126" spans="2:7" x14ac:dyDescent="0.25">
      <c r="B126" t="s">
        <v>145</v>
      </c>
      <c r="C126" t="s">
        <v>68</v>
      </c>
      <c r="D126" s="1">
        <v>6781</v>
      </c>
      <c r="E126" s="3">
        <v>3</v>
      </c>
      <c r="F126">
        <v>0.27700000000000002</v>
      </c>
      <c r="G126">
        <v>0.25700000000000001</v>
      </c>
    </row>
    <row r="127" spans="2:7" x14ac:dyDescent="0.25">
      <c r="C127" t="s">
        <v>69</v>
      </c>
      <c r="D127" s="1"/>
      <c r="E127" s="3"/>
      <c r="F127">
        <v>0.23699999999999999</v>
      </c>
    </row>
    <row r="128" spans="2:7" x14ac:dyDescent="0.25">
      <c r="B128" t="s">
        <v>146</v>
      </c>
      <c r="C128" t="s">
        <v>71</v>
      </c>
      <c r="D128" s="1">
        <v>6783</v>
      </c>
      <c r="E128" s="3">
        <v>4</v>
      </c>
      <c r="F128">
        <v>0.40500000000000003</v>
      </c>
      <c r="G128">
        <v>0.35</v>
      </c>
    </row>
    <row r="129" spans="2:7" x14ac:dyDescent="0.25">
      <c r="C129" t="s">
        <v>72</v>
      </c>
      <c r="D129" s="1"/>
      <c r="E129" s="3"/>
      <c r="F129">
        <v>0.29599999999999999</v>
      </c>
    </row>
    <row r="130" spans="2:7" x14ac:dyDescent="0.25">
      <c r="B130" t="s">
        <v>147</v>
      </c>
      <c r="C130" t="s">
        <v>74</v>
      </c>
      <c r="D130" s="1">
        <v>6784</v>
      </c>
      <c r="E130" s="3">
        <v>2</v>
      </c>
      <c r="F130">
        <v>0.32600000000000001</v>
      </c>
      <c r="G130">
        <v>0.28899999999999998</v>
      </c>
    </row>
    <row r="131" spans="2:7" x14ac:dyDescent="0.25">
      <c r="C131" t="s">
        <v>75</v>
      </c>
      <c r="D131" s="1"/>
      <c r="E131" s="3"/>
      <c r="F131">
        <v>0.253</v>
      </c>
    </row>
    <row r="132" spans="2:7" x14ac:dyDescent="0.25">
      <c r="B132" t="s">
        <v>148</v>
      </c>
      <c r="C132" t="s">
        <v>77</v>
      </c>
      <c r="D132" s="1">
        <v>6785</v>
      </c>
      <c r="E132" s="1">
        <v>1</v>
      </c>
      <c r="F132">
        <v>0.35</v>
      </c>
      <c r="G132">
        <v>0.33200000000000002</v>
      </c>
    </row>
    <row r="133" spans="2:7" x14ac:dyDescent="0.25">
      <c r="C133" t="s">
        <v>78</v>
      </c>
      <c r="D133" s="1"/>
      <c r="E133" s="1"/>
      <c r="F133">
        <v>0.314</v>
      </c>
    </row>
    <row r="134" spans="2:7" x14ac:dyDescent="0.25">
      <c r="B134" t="s">
        <v>149</v>
      </c>
      <c r="C134" t="s">
        <v>80</v>
      </c>
      <c r="D134" s="1">
        <v>6786</v>
      </c>
      <c r="E134" s="3">
        <v>5</v>
      </c>
      <c r="F134">
        <v>0.316</v>
      </c>
      <c r="G134">
        <v>0.314</v>
      </c>
    </row>
    <row r="135" spans="2:7" x14ac:dyDescent="0.25">
      <c r="C135" t="s">
        <v>81</v>
      </c>
      <c r="D135" s="1"/>
      <c r="E135" s="3"/>
      <c r="F135">
        <v>0.312</v>
      </c>
    </row>
    <row r="136" spans="2:7" x14ac:dyDescent="0.25">
      <c r="B136" t="s">
        <v>150</v>
      </c>
      <c r="C136" t="s">
        <v>83</v>
      </c>
      <c r="D136" s="1">
        <v>6787</v>
      </c>
      <c r="E136" s="3">
        <v>4</v>
      </c>
      <c r="F136">
        <v>0.42</v>
      </c>
      <c r="G136">
        <v>0.41199999999999998</v>
      </c>
    </row>
    <row r="137" spans="2:7" x14ac:dyDescent="0.25">
      <c r="C137" t="s">
        <v>84</v>
      </c>
      <c r="D137" s="1"/>
      <c r="E137" s="3"/>
      <c r="F137">
        <v>0.40400000000000003</v>
      </c>
    </row>
    <row r="138" spans="2:7" x14ac:dyDescent="0.25">
      <c r="B138" t="s">
        <v>151</v>
      </c>
      <c r="C138" t="s">
        <v>86</v>
      </c>
      <c r="D138" s="1">
        <v>6788</v>
      </c>
      <c r="E138" s="3">
        <v>2</v>
      </c>
      <c r="F138">
        <v>0.34300000000000003</v>
      </c>
      <c r="G138">
        <v>0.32500000000000001</v>
      </c>
    </row>
    <row r="139" spans="2:7" x14ac:dyDescent="0.25">
      <c r="C139" t="s">
        <v>87</v>
      </c>
      <c r="D139" s="1"/>
      <c r="E139" s="3"/>
      <c r="F139">
        <v>0.30599999999999999</v>
      </c>
    </row>
    <row r="140" spans="2:7" x14ac:dyDescent="0.25">
      <c r="B140" t="s">
        <v>152</v>
      </c>
      <c r="C140" t="s">
        <v>89</v>
      </c>
      <c r="D140" s="1">
        <v>6789</v>
      </c>
      <c r="E140" s="3">
        <v>3</v>
      </c>
      <c r="F140">
        <v>0.105</v>
      </c>
      <c r="G140">
        <v>0.10100000000000001</v>
      </c>
    </row>
    <row r="141" spans="2:7" x14ac:dyDescent="0.25">
      <c r="C141" t="s">
        <v>90</v>
      </c>
      <c r="D141" s="1"/>
      <c r="E141" s="3"/>
      <c r="F141">
        <v>9.8000000000000004E-2</v>
      </c>
    </row>
    <row r="142" spans="2:7" x14ac:dyDescent="0.25">
      <c r="B142" t="s">
        <v>153</v>
      </c>
      <c r="C142" t="s">
        <v>92</v>
      </c>
      <c r="D142" s="1">
        <v>6790</v>
      </c>
      <c r="E142" s="1">
        <v>1</v>
      </c>
      <c r="F142">
        <v>0.21199999999999999</v>
      </c>
      <c r="G142">
        <v>0.216</v>
      </c>
    </row>
    <row r="143" spans="2:7" x14ac:dyDescent="0.25">
      <c r="C143" t="s">
        <v>93</v>
      </c>
      <c r="D143" s="1"/>
      <c r="E143" s="1"/>
      <c r="F143">
        <v>0.22</v>
      </c>
    </row>
    <row r="144" spans="2:7" x14ac:dyDescent="0.25">
      <c r="B144" t="s">
        <v>154</v>
      </c>
      <c r="C144" t="s">
        <v>95</v>
      </c>
      <c r="D144" s="1">
        <v>6791</v>
      </c>
      <c r="E144" s="3">
        <v>5</v>
      </c>
      <c r="F144">
        <v>0.17599999999999999</v>
      </c>
      <c r="G144">
        <v>0.18</v>
      </c>
    </row>
    <row r="145" spans="2:7" x14ac:dyDescent="0.25">
      <c r="C145" t="s">
        <v>96</v>
      </c>
      <c r="D145" s="1"/>
      <c r="E145" s="3"/>
      <c r="F145">
        <v>0.183</v>
      </c>
    </row>
    <row r="146" spans="2:7" x14ac:dyDescent="0.25">
      <c r="B146" t="s">
        <v>155</v>
      </c>
      <c r="C146" t="s">
        <v>98</v>
      </c>
      <c r="D146" s="1">
        <v>6793</v>
      </c>
      <c r="E146" s="3">
        <v>3</v>
      </c>
      <c r="F146">
        <v>0.23</v>
      </c>
      <c r="G146">
        <v>0.245</v>
      </c>
    </row>
    <row r="147" spans="2:7" x14ac:dyDescent="0.25">
      <c r="C147" t="s">
        <v>99</v>
      </c>
      <c r="D147" s="1"/>
      <c r="E147" s="3"/>
      <c r="F147">
        <v>0.26</v>
      </c>
    </row>
    <row r="148" spans="2:7" x14ac:dyDescent="0.25">
      <c r="B148" t="s">
        <v>156</v>
      </c>
      <c r="C148" t="s">
        <v>101</v>
      </c>
      <c r="D148" s="1">
        <v>6794</v>
      </c>
      <c r="E148" s="3">
        <v>5</v>
      </c>
      <c r="F148">
        <v>0.153</v>
      </c>
      <c r="G148">
        <v>0.155</v>
      </c>
    </row>
    <row r="149" spans="2:7" x14ac:dyDescent="0.25">
      <c r="C149" t="s">
        <v>102</v>
      </c>
      <c r="D149" s="1"/>
      <c r="E149" s="3"/>
      <c r="F149">
        <v>0.156</v>
      </c>
    </row>
    <row r="150" spans="2:7" x14ac:dyDescent="0.25">
      <c r="B150" t="s">
        <v>157</v>
      </c>
      <c r="C150" t="s">
        <v>104</v>
      </c>
      <c r="D150" s="1">
        <v>6550</v>
      </c>
      <c r="E150" s="3">
        <v>4</v>
      </c>
      <c r="F150">
        <v>0.109</v>
      </c>
      <c r="G150">
        <v>0.104</v>
      </c>
    </row>
    <row r="151" spans="2:7" x14ac:dyDescent="0.25">
      <c r="C151" t="s">
        <v>105</v>
      </c>
      <c r="D151" s="1"/>
      <c r="E151" s="3"/>
      <c r="F151">
        <v>9.9000000000000005E-2</v>
      </c>
    </row>
    <row r="152" spans="2:7" x14ac:dyDescent="0.25">
      <c r="B152" t="s">
        <v>158</v>
      </c>
      <c r="C152" t="s">
        <v>107</v>
      </c>
      <c r="D152" s="1">
        <v>6796</v>
      </c>
      <c r="E152" s="3">
        <v>3</v>
      </c>
      <c r="F152">
        <v>0.125</v>
      </c>
      <c r="G152">
        <v>0.121</v>
      </c>
    </row>
    <row r="153" spans="2:7" x14ac:dyDescent="0.25">
      <c r="C153" t="s">
        <v>108</v>
      </c>
      <c r="D153" s="1"/>
      <c r="E153" s="3"/>
      <c r="F153">
        <v>0.11799999999999999</v>
      </c>
    </row>
    <row r="154" spans="2:7" x14ac:dyDescent="0.25">
      <c r="B154" t="s">
        <v>159</v>
      </c>
      <c r="C154" t="s">
        <v>110</v>
      </c>
      <c r="D154" s="1">
        <v>6797</v>
      </c>
      <c r="E154" s="3">
        <v>5</v>
      </c>
      <c r="F154">
        <v>0.255</v>
      </c>
      <c r="G154">
        <v>0.246</v>
      </c>
    </row>
    <row r="155" spans="2:7" x14ac:dyDescent="0.25">
      <c r="C155" t="s">
        <v>111</v>
      </c>
      <c r="D155" s="1"/>
      <c r="E155" s="3"/>
      <c r="F155">
        <v>0.23699999999999999</v>
      </c>
    </row>
    <row r="156" spans="2:7" x14ac:dyDescent="0.25">
      <c r="B156" t="s">
        <v>160</v>
      </c>
      <c r="C156" t="s">
        <v>113</v>
      </c>
      <c r="D156" s="1">
        <v>6798</v>
      </c>
      <c r="E156" s="1">
        <v>1</v>
      </c>
      <c r="F156">
        <v>0.217</v>
      </c>
      <c r="G156">
        <v>0.214</v>
      </c>
    </row>
    <row r="157" spans="2:7" x14ac:dyDescent="0.25">
      <c r="C157" t="s">
        <v>114</v>
      </c>
      <c r="D157" s="1"/>
      <c r="E157" s="1"/>
      <c r="F157">
        <v>0.21099999999999999</v>
      </c>
    </row>
    <row r="158" spans="2:7" x14ac:dyDescent="0.25">
      <c r="B158" t="s">
        <v>161</v>
      </c>
      <c r="C158" t="s">
        <v>116</v>
      </c>
      <c r="D158" s="1">
        <v>6799</v>
      </c>
      <c r="E158" s="1">
        <v>1</v>
      </c>
      <c r="F158">
        <v>0.20200000000000001</v>
      </c>
      <c r="G158">
        <v>0.19700000000000001</v>
      </c>
    </row>
    <row r="159" spans="2:7" x14ac:dyDescent="0.25">
      <c r="C159" t="s">
        <v>117</v>
      </c>
      <c r="D159" s="1"/>
      <c r="E159" s="1"/>
      <c r="F159">
        <v>0.193</v>
      </c>
    </row>
    <row r="160" spans="2:7" x14ac:dyDescent="0.25">
      <c r="B160" t="s">
        <v>162</v>
      </c>
      <c r="C160" t="s">
        <v>119</v>
      </c>
      <c r="D160" s="1">
        <v>6800</v>
      </c>
      <c r="E160" s="3">
        <v>2</v>
      </c>
      <c r="F160">
        <v>0.26500000000000001</v>
      </c>
      <c r="G160">
        <v>0.27600000000000002</v>
      </c>
    </row>
    <row r="161" spans="3:6" x14ac:dyDescent="0.25">
      <c r="C161" t="s">
        <v>120</v>
      </c>
      <c r="D161" s="4"/>
      <c r="E161" s="4"/>
      <c r="F161">
        <v>0.28599999999999998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3"/>
  <sheetViews>
    <sheetView tabSelected="1" topLeftCell="A4" workbookViewId="0">
      <selection activeCell="P25" sqref="P25"/>
    </sheetView>
  </sheetViews>
  <sheetFormatPr defaultRowHeight="15" x14ac:dyDescent="0.25"/>
  <cols>
    <col min="2" max="3" width="8.28515625" style="6" customWidth="1"/>
    <col min="4" max="5" width="8.28515625" style="5" customWidth="1"/>
    <col min="6" max="7" width="8.28515625" customWidth="1"/>
    <col min="8" max="11" width="8.28515625" style="5" customWidth="1"/>
    <col min="12" max="15" width="8.28515625" customWidth="1"/>
  </cols>
  <sheetData>
    <row r="2" spans="2:15" ht="15.75" thickBot="1" x14ac:dyDescent="0.3">
      <c r="B2" s="63" t="s">
        <v>181</v>
      </c>
    </row>
    <row r="3" spans="2:15" ht="65.25" thickBot="1" x14ac:dyDescent="0.3">
      <c r="B3" s="14"/>
      <c r="C3" s="18"/>
      <c r="D3" s="19" t="s">
        <v>176</v>
      </c>
      <c r="E3" s="20" t="s">
        <v>176</v>
      </c>
      <c r="F3" s="21" t="s">
        <v>177</v>
      </c>
      <c r="G3" s="20" t="s">
        <v>177</v>
      </c>
      <c r="H3" s="22" t="s">
        <v>178</v>
      </c>
      <c r="I3" s="23" t="s">
        <v>178</v>
      </c>
      <c r="J3" s="19" t="s">
        <v>179</v>
      </c>
      <c r="K3" s="24" t="s">
        <v>179</v>
      </c>
      <c r="L3" s="21" t="s">
        <v>180</v>
      </c>
      <c r="M3" s="20" t="s">
        <v>180</v>
      </c>
      <c r="N3" s="25">
        <v>41456</v>
      </c>
      <c r="O3" s="26">
        <v>41456</v>
      </c>
    </row>
    <row r="4" spans="2:15" ht="27" thickBot="1" x14ac:dyDescent="0.3">
      <c r="B4" s="15" t="s">
        <v>164</v>
      </c>
      <c r="C4" s="14" t="s">
        <v>163</v>
      </c>
      <c r="D4" s="28" t="s">
        <v>165</v>
      </c>
      <c r="E4" s="16" t="s">
        <v>166</v>
      </c>
      <c r="F4" s="31" t="s">
        <v>165</v>
      </c>
      <c r="G4" s="16" t="s">
        <v>166</v>
      </c>
      <c r="H4" s="31" t="s">
        <v>165</v>
      </c>
      <c r="I4" s="17" t="s">
        <v>166</v>
      </c>
      <c r="J4" s="28" t="s">
        <v>165</v>
      </c>
      <c r="K4" s="16" t="s">
        <v>166</v>
      </c>
      <c r="L4" s="31" t="s">
        <v>165</v>
      </c>
      <c r="M4" s="17" t="s">
        <v>166</v>
      </c>
      <c r="N4" s="28" t="s">
        <v>165</v>
      </c>
      <c r="O4" s="16" t="s">
        <v>166</v>
      </c>
    </row>
    <row r="5" spans="2:15" x14ac:dyDescent="0.25">
      <c r="B5" s="64" t="s">
        <v>171</v>
      </c>
      <c r="C5" s="55">
        <v>787</v>
      </c>
      <c r="D5" s="34">
        <v>0.47</v>
      </c>
      <c r="E5" s="35">
        <f>D5/0.798*100</f>
        <v>58.897243107769413</v>
      </c>
      <c r="F5" s="32">
        <v>0.42599999999999999</v>
      </c>
      <c r="G5" s="35">
        <f>F5/0.95*100</f>
        <v>44.842105263157897</v>
      </c>
      <c r="H5" s="32">
        <v>0.54100000000000004</v>
      </c>
      <c r="I5" s="29">
        <f>H5/0.912*100</f>
        <v>59.320175438596493</v>
      </c>
      <c r="J5" s="34">
        <v>0.19</v>
      </c>
      <c r="K5" s="35">
        <f>J5/0.299*100</f>
        <v>63.545150501672239</v>
      </c>
      <c r="L5" s="32">
        <v>0.14499999999999999</v>
      </c>
      <c r="M5" s="29">
        <f>L5/0.979*100</f>
        <v>14.811031664964251</v>
      </c>
      <c r="N5" s="34">
        <v>0.23899999999999999</v>
      </c>
      <c r="O5" s="35">
        <f>N5/0.979*100</f>
        <v>24.412665985699693</v>
      </c>
    </row>
    <row r="6" spans="2:15" x14ac:dyDescent="0.25">
      <c r="B6" s="65"/>
      <c r="C6" s="56">
        <v>1030</v>
      </c>
      <c r="D6" s="36">
        <v>0.215</v>
      </c>
      <c r="E6" s="37">
        <f t="shared" ref="E6:E21" si="0">D6/0.798*100</f>
        <v>26.942355889724308</v>
      </c>
      <c r="F6" s="33">
        <v>0.26500000000000001</v>
      </c>
      <c r="G6" s="35">
        <f t="shared" ref="G6:G21" si="1">F6/0.95*100</f>
        <v>27.894736842105267</v>
      </c>
      <c r="H6" s="33">
        <v>0.39</v>
      </c>
      <c r="I6" s="29">
        <f t="shared" ref="I6:I21" si="2">H6/0.912*100</f>
        <v>42.763157894736842</v>
      </c>
      <c r="J6" s="36">
        <v>0.36</v>
      </c>
      <c r="K6" s="35">
        <f t="shared" ref="K6:K21" si="3">J6/0.299*100</f>
        <v>120.40133779264215</v>
      </c>
      <c r="L6" s="33">
        <v>0.44600000000000001</v>
      </c>
      <c r="M6" s="29">
        <f t="shared" ref="M6:M21" si="4">L6/0.979*100</f>
        <v>45.556690500510726</v>
      </c>
      <c r="N6" s="36">
        <v>0.42199999999999999</v>
      </c>
      <c r="O6" s="35">
        <f t="shared" ref="O6:O21" si="5">N6/0.979*100</f>
        <v>43.105209397344233</v>
      </c>
    </row>
    <row r="7" spans="2:15" x14ac:dyDescent="0.25">
      <c r="B7" s="65"/>
      <c r="C7" s="56">
        <v>1032</v>
      </c>
      <c r="D7" s="36">
        <v>0.29299999999999998</v>
      </c>
      <c r="E7" s="37">
        <f t="shared" si="0"/>
        <v>36.716791979949868</v>
      </c>
      <c r="F7" s="33">
        <v>0.189</v>
      </c>
      <c r="G7" s="35">
        <f t="shared" si="1"/>
        <v>19.894736842105264</v>
      </c>
      <c r="H7" s="33">
        <v>0.13300000000000001</v>
      </c>
      <c r="I7" s="29">
        <f t="shared" si="2"/>
        <v>14.583333333333334</v>
      </c>
      <c r="J7" s="36">
        <v>0.19500000000000001</v>
      </c>
      <c r="K7" s="35">
        <f t="shared" si="3"/>
        <v>65.217391304347828</v>
      </c>
      <c r="L7" s="33">
        <v>0.155</v>
      </c>
      <c r="M7" s="29">
        <f t="shared" si="4"/>
        <v>15.832482124616956</v>
      </c>
      <c r="N7" s="36">
        <v>0.156</v>
      </c>
      <c r="O7" s="35">
        <f t="shared" si="5"/>
        <v>15.934627170582228</v>
      </c>
    </row>
    <row r="8" spans="2:15" x14ac:dyDescent="0.25">
      <c r="B8" s="65"/>
      <c r="C8" s="56">
        <v>1045</v>
      </c>
      <c r="D8" s="36">
        <v>0.69699999999999995</v>
      </c>
      <c r="E8" s="37">
        <f t="shared" si="0"/>
        <v>87.343358395989966</v>
      </c>
      <c r="F8" s="33">
        <v>0.66400000000000003</v>
      </c>
      <c r="G8" s="35">
        <f t="shared" si="1"/>
        <v>69.89473684210526</v>
      </c>
      <c r="H8" s="33">
        <v>0.54100000000000004</v>
      </c>
      <c r="I8" s="29">
        <f t="shared" si="2"/>
        <v>59.320175438596493</v>
      </c>
      <c r="J8" s="36">
        <v>8.4000000000000005E-2</v>
      </c>
      <c r="K8" s="35">
        <f t="shared" si="3"/>
        <v>28.093645484949835</v>
      </c>
      <c r="L8" s="33">
        <v>9.8000000000000004E-2</v>
      </c>
      <c r="M8" s="29">
        <f t="shared" si="4"/>
        <v>10.010214504596528</v>
      </c>
      <c r="N8" s="36">
        <v>0.159</v>
      </c>
      <c r="O8" s="35">
        <f t="shared" si="5"/>
        <v>16.241062308478039</v>
      </c>
    </row>
    <row r="9" spans="2:15" x14ac:dyDescent="0.25">
      <c r="B9" s="65"/>
      <c r="C9" s="56">
        <v>1050</v>
      </c>
      <c r="D9" s="36">
        <v>0.20100000000000001</v>
      </c>
      <c r="E9" s="37">
        <f t="shared" si="0"/>
        <v>25.18796992481203</v>
      </c>
      <c r="F9" s="33">
        <v>0.108</v>
      </c>
      <c r="G9" s="35">
        <f t="shared" si="1"/>
        <v>11.368421052631579</v>
      </c>
      <c r="H9" s="33">
        <v>0.13500000000000001</v>
      </c>
      <c r="I9" s="29">
        <f t="shared" si="2"/>
        <v>14.80263157894737</v>
      </c>
      <c r="J9" s="36">
        <v>0.17199999999999999</v>
      </c>
      <c r="K9" s="35">
        <f t="shared" si="3"/>
        <v>57.525083612040127</v>
      </c>
      <c r="L9" s="33">
        <v>0.27300000000000002</v>
      </c>
      <c r="M9" s="29">
        <f t="shared" si="4"/>
        <v>27.885597548518898</v>
      </c>
      <c r="N9" s="36">
        <v>0.247</v>
      </c>
      <c r="O9" s="35">
        <f t="shared" si="5"/>
        <v>25.229826353421856</v>
      </c>
    </row>
    <row r="10" spans="2:15" x14ac:dyDescent="0.25">
      <c r="B10" s="65"/>
      <c r="C10" s="56">
        <v>2390</v>
      </c>
      <c r="D10" s="36">
        <v>0.155</v>
      </c>
      <c r="E10" s="37">
        <f t="shared" si="0"/>
        <v>19.423558897243108</v>
      </c>
      <c r="F10" s="33">
        <v>8.3000000000000004E-2</v>
      </c>
      <c r="G10" s="35">
        <f t="shared" si="1"/>
        <v>8.7368421052631575</v>
      </c>
      <c r="H10" s="33">
        <v>0.16200000000000001</v>
      </c>
      <c r="I10" s="29">
        <f t="shared" si="2"/>
        <v>17.763157894736842</v>
      </c>
      <c r="J10" s="36">
        <v>0.245</v>
      </c>
      <c r="K10" s="35">
        <f t="shared" si="3"/>
        <v>81.939799331103686</v>
      </c>
      <c r="L10" s="33">
        <v>0.26900000000000002</v>
      </c>
      <c r="M10" s="29">
        <f t="shared" si="4"/>
        <v>27.477017364657819</v>
      </c>
      <c r="N10" s="36">
        <v>0.26100000000000001</v>
      </c>
      <c r="O10" s="35">
        <f t="shared" si="5"/>
        <v>26.659856996935648</v>
      </c>
    </row>
    <row r="11" spans="2:15" x14ac:dyDescent="0.25">
      <c r="B11" s="65"/>
      <c r="C11" s="56">
        <v>6751</v>
      </c>
      <c r="D11" s="36">
        <v>0.63800000000000001</v>
      </c>
      <c r="E11" s="37">
        <f t="shared" si="0"/>
        <v>79.949874686716797</v>
      </c>
      <c r="F11" s="33">
        <v>0.69399999999999995</v>
      </c>
      <c r="G11" s="35">
        <f t="shared" si="1"/>
        <v>73.05263157894737</v>
      </c>
      <c r="H11" s="33">
        <v>0.48599999999999999</v>
      </c>
      <c r="I11" s="29">
        <f t="shared" si="2"/>
        <v>53.28947368421052</v>
      </c>
      <c r="J11" s="36">
        <v>0.17100000000000001</v>
      </c>
      <c r="K11" s="35">
        <f t="shared" si="3"/>
        <v>57.190635451505024</v>
      </c>
      <c r="L11" s="33">
        <v>0.16300000000000001</v>
      </c>
      <c r="M11" s="29">
        <f t="shared" si="4"/>
        <v>16.649642492339122</v>
      </c>
      <c r="N11" s="36">
        <v>0.247</v>
      </c>
      <c r="O11" s="35">
        <f t="shared" si="5"/>
        <v>25.229826353421856</v>
      </c>
    </row>
    <row r="12" spans="2:15" x14ac:dyDescent="0.25">
      <c r="B12" s="65"/>
      <c r="C12" s="56">
        <v>6755</v>
      </c>
      <c r="D12" s="36">
        <v>0.184</v>
      </c>
      <c r="E12" s="37">
        <f t="shared" si="0"/>
        <v>23.057644110275689</v>
      </c>
      <c r="F12" s="33">
        <v>0.123</v>
      </c>
      <c r="G12" s="35">
        <f t="shared" si="1"/>
        <v>12.947368421052632</v>
      </c>
      <c r="H12" s="33">
        <v>0.17499999999999999</v>
      </c>
      <c r="I12" s="29">
        <f t="shared" si="2"/>
        <v>19.188596491228068</v>
      </c>
      <c r="J12" s="36">
        <v>0.214</v>
      </c>
      <c r="K12" s="35">
        <f t="shared" si="3"/>
        <v>71.57190635451505</v>
      </c>
      <c r="L12" s="33">
        <v>0.14199999999999999</v>
      </c>
      <c r="M12" s="29">
        <f t="shared" si="4"/>
        <v>14.504596527068436</v>
      </c>
      <c r="N12" s="36">
        <v>0.13</v>
      </c>
      <c r="O12" s="35">
        <f t="shared" si="5"/>
        <v>13.27885597548519</v>
      </c>
    </row>
    <row r="13" spans="2:15" x14ac:dyDescent="0.25">
      <c r="B13" s="65"/>
      <c r="C13" s="56">
        <v>6765</v>
      </c>
      <c r="D13" s="36">
        <v>0.23799999999999999</v>
      </c>
      <c r="E13" s="37">
        <f t="shared" si="0"/>
        <v>29.82456140350877</v>
      </c>
      <c r="F13" s="33">
        <v>0.32100000000000001</v>
      </c>
      <c r="G13" s="35">
        <f t="shared" si="1"/>
        <v>33.789473684210527</v>
      </c>
      <c r="H13" s="33">
        <v>0.19</v>
      </c>
      <c r="I13" s="29">
        <f t="shared" si="2"/>
        <v>20.833333333333332</v>
      </c>
      <c r="J13" s="36">
        <v>0.183</v>
      </c>
      <c r="K13" s="35">
        <f t="shared" si="3"/>
        <v>61.204013377926422</v>
      </c>
      <c r="L13" s="33">
        <v>0.23499999999999999</v>
      </c>
      <c r="M13" s="29">
        <f t="shared" si="4"/>
        <v>24.00408580183861</v>
      </c>
      <c r="N13" s="36">
        <v>0.47499999999999998</v>
      </c>
      <c r="O13" s="35">
        <f t="shared" si="5"/>
        <v>48.518896833503575</v>
      </c>
    </row>
    <row r="14" spans="2:15" x14ac:dyDescent="0.25">
      <c r="B14" s="65"/>
      <c r="C14" s="56">
        <v>6772</v>
      </c>
      <c r="D14" s="36">
        <v>0.44500000000000001</v>
      </c>
      <c r="E14" s="37">
        <f t="shared" si="0"/>
        <v>55.764411027568919</v>
      </c>
      <c r="F14" s="33">
        <v>0.55900000000000005</v>
      </c>
      <c r="G14" s="35">
        <f t="shared" si="1"/>
        <v>58.842105263157904</v>
      </c>
      <c r="H14" s="33">
        <v>0.376</v>
      </c>
      <c r="I14" s="29">
        <f t="shared" si="2"/>
        <v>41.228070175438596</v>
      </c>
      <c r="J14" s="36">
        <v>0.252</v>
      </c>
      <c r="K14" s="35">
        <f t="shared" si="3"/>
        <v>84.280936454849495</v>
      </c>
      <c r="L14" s="33">
        <v>0.26400000000000001</v>
      </c>
      <c r="M14" s="29">
        <f t="shared" si="4"/>
        <v>26.966292134831459</v>
      </c>
      <c r="N14" s="36">
        <v>0.27</v>
      </c>
      <c r="O14" s="35">
        <f t="shared" si="5"/>
        <v>27.579162410623088</v>
      </c>
    </row>
    <row r="15" spans="2:15" x14ac:dyDescent="0.25">
      <c r="B15" s="65"/>
      <c r="C15" s="56">
        <v>6776</v>
      </c>
      <c r="D15" s="36">
        <v>0.72599999999999998</v>
      </c>
      <c r="E15" s="37">
        <f t="shared" si="0"/>
        <v>90.977443609022544</v>
      </c>
      <c r="F15" s="33">
        <v>0.82799999999999996</v>
      </c>
      <c r="G15" s="35">
        <f t="shared" si="1"/>
        <v>87.157894736842096</v>
      </c>
      <c r="H15" s="33">
        <v>0.60499999999999998</v>
      </c>
      <c r="I15" s="29">
        <f t="shared" si="2"/>
        <v>66.337719298245617</v>
      </c>
      <c r="J15" s="36">
        <v>0.16700000000000001</v>
      </c>
      <c r="K15" s="35">
        <f t="shared" si="3"/>
        <v>55.852842809364553</v>
      </c>
      <c r="L15" s="33">
        <v>0.17399999999999999</v>
      </c>
      <c r="M15" s="29">
        <f t="shared" si="4"/>
        <v>17.773237997957096</v>
      </c>
      <c r="N15" s="36">
        <v>0.26500000000000001</v>
      </c>
      <c r="O15" s="35">
        <f t="shared" si="5"/>
        <v>27.068437180796735</v>
      </c>
    </row>
    <row r="16" spans="2:15" x14ac:dyDescent="0.25">
      <c r="B16" s="65"/>
      <c r="C16" s="56">
        <v>6777</v>
      </c>
      <c r="D16" s="36">
        <v>0.64100000000000001</v>
      </c>
      <c r="E16" s="37">
        <f t="shared" si="0"/>
        <v>80.325814536340843</v>
      </c>
      <c r="F16" s="33">
        <v>0.78600000000000003</v>
      </c>
      <c r="G16" s="35">
        <f t="shared" si="1"/>
        <v>82.736842105263165</v>
      </c>
      <c r="H16" s="33">
        <v>0.67400000000000004</v>
      </c>
      <c r="I16" s="29">
        <f t="shared" si="2"/>
        <v>73.903508771929822</v>
      </c>
      <c r="J16" s="36">
        <v>0.19700000000000001</v>
      </c>
      <c r="K16" s="35">
        <f t="shared" si="3"/>
        <v>65.886287625418063</v>
      </c>
      <c r="L16" s="33">
        <v>0.17699999999999999</v>
      </c>
      <c r="M16" s="29">
        <f t="shared" si="4"/>
        <v>18.079673135852911</v>
      </c>
      <c r="N16" s="36">
        <v>0.28799999999999998</v>
      </c>
      <c r="O16" s="35">
        <f t="shared" si="5"/>
        <v>29.417773237997956</v>
      </c>
    </row>
    <row r="17" spans="2:15" x14ac:dyDescent="0.25">
      <c r="B17" s="65"/>
      <c r="C17" s="56">
        <v>6779</v>
      </c>
      <c r="D17" s="36">
        <v>0.28699999999999998</v>
      </c>
      <c r="E17" s="37">
        <f t="shared" si="0"/>
        <v>35.964912280701746</v>
      </c>
      <c r="F17" s="33">
        <v>0.42799999999999999</v>
      </c>
      <c r="G17" s="35">
        <f t="shared" si="1"/>
        <v>45.05263157894737</v>
      </c>
      <c r="H17" s="33">
        <v>0.36699999999999999</v>
      </c>
      <c r="I17" s="29">
        <f t="shared" si="2"/>
        <v>40.241228070175438</v>
      </c>
      <c r="J17" s="36">
        <v>0.23300000000000001</v>
      </c>
      <c r="K17" s="35">
        <f t="shared" si="3"/>
        <v>77.926421404682273</v>
      </c>
      <c r="L17" s="33">
        <v>0.20100000000000001</v>
      </c>
      <c r="M17" s="29">
        <f t="shared" si="4"/>
        <v>20.531154239019408</v>
      </c>
      <c r="N17" s="36">
        <v>0.189</v>
      </c>
      <c r="O17" s="35">
        <f t="shared" si="5"/>
        <v>19.305413687436161</v>
      </c>
    </row>
    <row r="18" spans="2:15" x14ac:dyDescent="0.25">
      <c r="B18" s="65"/>
      <c r="C18" s="56">
        <v>6785</v>
      </c>
      <c r="D18" s="36">
        <v>1.028</v>
      </c>
      <c r="E18" s="37">
        <f t="shared" si="0"/>
        <v>128.82205513784461</v>
      </c>
      <c r="F18" s="33">
        <v>1.038</v>
      </c>
      <c r="G18" s="35">
        <f t="shared" si="1"/>
        <v>109.26315789473684</v>
      </c>
      <c r="H18" s="33">
        <v>0.86599999999999999</v>
      </c>
      <c r="I18" s="29">
        <f t="shared" si="2"/>
        <v>94.956140350877192</v>
      </c>
      <c r="J18" s="36">
        <v>0.26</v>
      </c>
      <c r="K18" s="35">
        <f t="shared" si="3"/>
        <v>86.956521739130437</v>
      </c>
      <c r="L18" s="33">
        <v>0.28399999999999997</v>
      </c>
      <c r="M18" s="29">
        <f t="shared" si="4"/>
        <v>29.009193054136873</v>
      </c>
      <c r="N18" s="36">
        <v>0.33200000000000002</v>
      </c>
      <c r="O18" s="35">
        <f t="shared" si="5"/>
        <v>33.912155260469866</v>
      </c>
    </row>
    <row r="19" spans="2:15" x14ac:dyDescent="0.25">
      <c r="B19" s="65"/>
      <c r="C19" s="56">
        <v>6790</v>
      </c>
      <c r="D19" s="36">
        <v>0.32100000000000001</v>
      </c>
      <c r="E19" s="37">
        <f t="shared" si="0"/>
        <v>40.225563909774436</v>
      </c>
      <c r="F19" s="33">
        <v>0.78300000000000003</v>
      </c>
      <c r="G19" s="35">
        <f t="shared" si="1"/>
        <v>82.421052631578945</v>
      </c>
      <c r="H19" s="33">
        <v>0.39900000000000002</v>
      </c>
      <c r="I19" s="29">
        <f t="shared" si="2"/>
        <v>43.75</v>
      </c>
      <c r="J19" s="36">
        <v>0.26600000000000001</v>
      </c>
      <c r="K19" s="35">
        <f t="shared" si="3"/>
        <v>88.963210702341144</v>
      </c>
      <c r="L19" s="33">
        <v>0.29699999999999999</v>
      </c>
      <c r="M19" s="29">
        <f t="shared" si="4"/>
        <v>30.337078651685395</v>
      </c>
      <c r="N19" s="36">
        <v>0.216</v>
      </c>
      <c r="O19" s="35">
        <f t="shared" si="5"/>
        <v>22.063329928498469</v>
      </c>
    </row>
    <row r="20" spans="2:15" x14ac:dyDescent="0.25">
      <c r="B20" s="65"/>
      <c r="C20" s="56">
        <v>6798</v>
      </c>
      <c r="D20" s="36">
        <v>0.40500000000000003</v>
      </c>
      <c r="E20" s="37">
        <f t="shared" si="0"/>
        <v>50.751879699248128</v>
      </c>
      <c r="F20" s="33">
        <v>0.60299999999999998</v>
      </c>
      <c r="G20" s="35">
        <f t="shared" si="1"/>
        <v>63.473684210526315</v>
      </c>
      <c r="H20" s="33">
        <v>0.34399999999999997</v>
      </c>
      <c r="I20" s="29">
        <f t="shared" si="2"/>
        <v>37.719298245614027</v>
      </c>
      <c r="J20" s="36">
        <v>0.28100000000000003</v>
      </c>
      <c r="K20" s="35">
        <f t="shared" si="3"/>
        <v>93.979933110367909</v>
      </c>
      <c r="L20" s="33">
        <v>0.29299999999999998</v>
      </c>
      <c r="M20" s="29">
        <f t="shared" si="4"/>
        <v>29.928498467824312</v>
      </c>
      <c r="N20" s="36">
        <v>0.214</v>
      </c>
      <c r="O20" s="35">
        <f t="shared" si="5"/>
        <v>21.859039836567927</v>
      </c>
    </row>
    <row r="21" spans="2:15" ht="15.75" thickBot="1" x14ac:dyDescent="0.3">
      <c r="B21" s="65"/>
      <c r="C21" s="57">
        <v>6799</v>
      </c>
      <c r="D21" s="38">
        <v>0.21199999999999999</v>
      </c>
      <c r="E21" s="39">
        <f t="shared" si="0"/>
        <v>26.56641604010025</v>
      </c>
      <c r="F21" s="40">
        <v>0.24199999999999999</v>
      </c>
      <c r="G21" s="35">
        <f t="shared" si="1"/>
        <v>25.473684210526315</v>
      </c>
      <c r="H21" s="40">
        <v>0.17299999999999999</v>
      </c>
      <c r="I21" s="29">
        <f t="shared" si="2"/>
        <v>18.969298245614034</v>
      </c>
      <c r="J21" s="38">
        <v>0.24299999999999999</v>
      </c>
      <c r="K21" s="35">
        <f t="shared" si="3"/>
        <v>81.27090301003345</v>
      </c>
      <c r="L21" s="40">
        <v>0.26400000000000001</v>
      </c>
      <c r="M21" s="29">
        <f t="shared" si="4"/>
        <v>26.966292134831459</v>
      </c>
      <c r="N21" s="38">
        <v>0.19700000000000001</v>
      </c>
      <c r="O21" s="35">
        <f t="shared" si="5"/>
        <v>20.122574055158328</v>
      </c>
    </row>
    <row r="22" spans="2:15" x14ac:dyDescent="0.25">
      <c r="B22" s="65"/>
      <c r="C22" s="55" t="s">
        <v>167</v>
      </c>
      <c r="D22" s="7">
        <f>MEDIAN(D5:D21)</f>
        <v>0.32100000000000001</v>
      </c>
      <c r="E22" s="50">
        <f t="shared" ref="E22:O22" si="6">MEDIAN(E5:E21)</f>
        <v>40.225563909774436</v>
      </c>
      <c r="F22" s="7">
        <f t="shared" si="6"/>
        <v>0.42799999999999999</v>
      </c>
      <c r="G22" s="50">
        <f t="shared" si="6"/>
        <v>45.05263157894737</v>
      </c>
      <c r="H22" s="7">
        <f t="shared" si="6"/>
        <v>0.376</v>
      </c>
      <c r="I22" s="50">
        <f t="shared" si="6"/>
        <v>41.228070175438596</v>
      </c>
      <c r="J22" s="7">
        <f t="shared" si="6"/>
        <v>0.214</v>
      </c>
      <c r="K22" s="50">
        <f t="shared" si="6"/>
        <v>71.57190635451505</v>
      </c>
      <c r="L22" s="8">
        <f t="shared" si="6"/>
        <v>0.23499999999999999</v>
      </c>
      <c r="M22" s="9">
        <f t="shared" si="6"/>
        <v>24.00408580183861</v>
      </c>
      <c r="N22" s="7">
        <f t="shared" si="6"/>
        <v>0.247</v>
      </c>
      <c r="O22" s="50">
        <f t="shared" si="6"/>
        <v>25.229826353421856</v>
      </c>
    </row>
    <row r="23" spans="2:15" x14ac:dyDescent="0.25">
      <c r="B23" s="65"/>
      <c r="C23" s="56" t="s">
        <v>168</v>
      </c>
      <c r="D23" s="10">
        <f>AVERAGE(D5:D21)</f>
        <v>0.42094117647058821</v>
      </c>
      <c r="E23" s="51">
        <f t="shared" ref="E23:O23" si="7">AVERAGE(E5:E21)</f>
        <v>52.749520860975963</v>
      </c>
      <c r="F23" s="10">
        <f t="shared" si="7"/>
        <v>0.47882352941176476</v>
      </c>
      <c r="G23" s="51">
        <f t="shared" si="7"/>
        <v>50.402476780185765</v>
      </c>
      <c r="H23" s="10">
        <f t="shared" si="7"/>
        <v>0.38570588235294112</v>
      </c>
      <c r="I23" s="51">
        <f t="shared" si="7"/>
        <v>42.292311661506702</v>
      </c>
      <c r="J23" s="10">
        <f t="shared" si="7"/>
        <v>0.21841176470588236</v>
      </c>
      <c r="K23" s="51">
        <f t="shared" si="7"/>
        <v>73.047412945111162</v>
      </c>
      <c r="L23" s="11">
        <f t="shared" si="7"/>
        <v>0.22823529411764709</v>
      </c>
      <c r="M23" s="12">
        <f t="shared" si="7"/>
        <v>23.313104608544133</v>
      </c>
      <c r="N23" s="10">
        <f t="shared" si="7"/>
        <v>0.25335294117647061</v>
      </c>
      <c r="O23" s="51">
        <f t="shared" si="7"/>
        <v>25.878747821907115</v>
      </c>
    </row>
    <row r="24" spans="2:15" x14ac:dyDescent="0.25">
      <c r="B24" s="65"/>
      <c r="C24" s="56" t="s">
        <v>169</v>
      </c>
      <c r="D24" s="10">
        <f>STDEV(D5:D21)</f>
        <v>0.24693659879315058</v>
      </c>
      <c r="E24" s="51">
        <f t="shared" ref="E24:O24" si="8">STDEV(E5:E21)</f>
        <v>30.944435938991312</v>
      </c>
      <c r="F24" s="10">
        <f t="shared" si="8"/>
        <v>0.29163381047430809</v>
      </c>
      <c r="G24" s="51">
        <f t="shared" si="8"/>
        <v>30.698295839400863</v>
      </c>
      <c r="H24" s="10">
        <f t="shared" si="8"/>
        <v>0.21319819555576758</v>
      </c>
      <c r="I24" s="51">
        <f t="shared" si="8"/>
        <v>23.376995126728914</v>
      </c>
      <c r="J24" s="10">
        <f t="shared" si="8"/>
        <v>6.0626993599725704E-2</v>
      </c>
      <c r="K24" s="51">
        <f t="shared" si="8"/>
        <v>20.276586488202589</v>
      </c>
      <c r="L24" s="11">
        <f t="shared" si="8"/>
        <v>8.4030150401332451E-2</v>
      </c>
      <c r="M24" s="12">
        <f t="shared" si="8"/>
        <v>8.5832635752127331</v>
      </c>
      <c r="N24" s="10">
        <f t="shared" si="8"/>
        <v>8.9989541876035861E-2</v>
      </c>
      <c r="O24" s="51">
        <f t="shared" si="8"/>
        <v>9.1919858913213268</v>
      </c>
    </row>
    <row r="25" spans="2:15" ht="15.75" thickBot="1" x14ac:dyDescent="0.3">
      <c r="B25" s="66"/>
      <c r="C25" s="58" t="s">
        <v>170</v>
      </c>
      <c r="D25" s="13">
        <f>D24/SQRT(17)</f>
        <v>5.9890922332642961E-2</v>
      </c>
      <c r="E25" s="54">
        <f t="shared" ref="E25:O25" si="9">E24/SQRT(17)</f>
        <v>7.5051281118600226</v>
      </c>
      <c r="F25" s="13">
        <f t="shared" si="9"/>
        <v>7.0731588505113782E-2</v>
      </c>
      <c r="G25" s="54">
        <f t="shared" si="9"/>
        <v>7.4454303689593484</v>
      </c>
      <c r="H25" s="13">
        <f t="shared" si="9"/>
        <v>5.1708157615736439E-2</v>
      </c>
      <c r="I25" s="54">
        <f t="shared" si="9"/>
        <v>5.6697541245325072</v>
      </c>
      <c r="J25" s="41">
        <f t="shared" si="9"/>
        <v>1.4704205786783232E-2</v>
      </c>
      <c r="K25" s="52">
        <f t="shared" si="9"/>
        <v>4.9177945775194791</v>
      </c>
      <c r="L25" s="43">
        <f t="shared" si="9"/>
        <v>2.0380305049484231E-2</v>
      </c>
      <c r="M25" s="42">
        <f t="shared" si="9"/>
        <v>2.0817471960658103</v>
      </c>
      <c r="N25" s="41">
        <f t="shared" si="9"/>
        <v>2.1825669785637616E-2</v>
      </c>
      <c r="O25" s="52">
        <f t="shared" si="9"/>
        <v>2.2293840434767724</v>
      </c>
    </row>
    <row r="26" spans="2:15" x14ac:dyDescent="0.25">
      <c r="B26" s="67" t="s">
        <v>172</v>
      </c>
      <c r="C26" s="59">
        <v>1029</v>
      </c>
      <c r="D26" s="34">
        <v>0.30599999999999999</v>
      </c>
      <c r="E26" s="35">
        <f t="shared" ref="E26:E41" si="10">D26/0.798*100</f>
        <v>38.345864661654133</v>
      </c>
      <c r="F26" s="32">
        <v>0.23300000000000001</v>
      </c>
      <c r="G26" s="35">
        <f t="shared" ref="G26:G41" si="11">F26/0.95*100</f>
        <v>24.526315789473689</v>
      </c>
      <c r="H26" s="44">
        <v>0.36499999999999999</v>
      </c>
      <c r="I26" s="48">
        <f t="shared" ref="I26:I41" si="12">H26/0.912*100</f>
        <v>40.021929824561404</v>
      </c>
      <c r="J26" s="44">
        <v>0.189</v>
      </c>
      <c r="K26" s="48">
        <f t="shared" ref="K26:K41" si="13">J26/0.299*100</f>
        <v>63.210702341137129</v>
      </c>
      <c r="L26" s="44">
        <v>0.13400000000000001</v>
      </c>
      <c r="M26" s="48">
        <f t="shared" ref="M26:M41" si="14">L26/0.979*100</f>
        <v>13.687436159346273</v>
      </c>
      <c r="N26" s="44">
        <v>0.19500000000000001</v>
      </c>
      <c r="O26" s="45">
        <f t="shared" ref="O26:O41" si="15">N26/0.979*100</f>
        <v>19.918283963227783</v>
      </c>
    </row>
    <row r="27" spans="2:15" x14ac:dyDescent="0.25">
      <c r="B27" s="65"/>
      <c r="C27" s="56">
        <v>1034</v>
      </c>
      <c r="D27" s="36">
        <v>0.14599999999999999</v>
      </c>
      <c r="E27" s="37">
        <f t="shared" si="10"/>
        <v>18.295739348370926</v>
      </c>
      <c r="F27" s="33">
        <v>6.7000000000000004E-2</v>
      </c>
      <c r="G27" s="35">
        <f t="shared" si="11"/>
        <v>7.052631578947369</v>
      </c>
      <c r="H27" s="36">
        <v>9.6000000000000002E-2</v>
      </c>
      <c r="I27" s="29">
        <f t="shared" si="12"/>
        <v>10.526315789473683</v>
      </c>
      <c r="J27" s="36">
        <v>0.16700000000000001</v>
      </c>
      <c r="K27" s="30">
        <f t="shared" si="13"/>
        <v>55.852842809364553</v>
      </c>
      <c r="L27" s="36">
        <v>0.18099999999999999</v>
      </c>
      <c r="M27" s="30">
        <f t="shared" si="14"/>
        <v>18.488253319713994</v>
      </c>
      <c r="N27" s="36">
        <v>0.184</v>
      </c>
      <c r="O27" s="37">
        <f t="shared" si="15"/>
        <v>18.794688457609805</v>
      </c>
    </row>
    <row r="28" spans="2:15" x14ac:dyDescent="0.25">
      <c r="B28" s="65"/>
      <c r="C28" s="56">
        <v>1035</v>
      </c>
      <c r="D28" s="36">
        <v>0.111</v>
      </c>
      <c r="E28" s="37">
        <f t="shared" si="10"/>
        <v>13.909774436090224</v>
      </c>
      <c r="F28" s="33">
        <v>5.2999999999999999E-2</v>
      </c>
      <c r="G28" s="35">
        <f t="shared" si="11"/>
        <v>5.5789473684210531</v>
      </c>
      <c r="H28" s="36">
        <v>0.187</v>
      </c>
      <c r="I28" s="29">
        <f t="shared" si="12"/>
        <v>20.504385964912281</v>
      </c>
      <c r="J28" s="36">
        <v>0.20599999999999999</v>
      </c>
      <c r="K28" s="30">
        <f t="shared" si="13"/>
        <v>68.896321070234109</v>
      </c>
      <c r="L28" s="36">
        <v>0.33900000000000002</v>
      </c>
      <c r="M28" s="30">
        <f t="shared" si="14"/>
        <v>34.627170582226761</v>
      </c>
      <c r="N28" s="36">
        <v>0.24199999999999999</v>
      </c>
      <c r="O28" s="37">
        <f t="shared" si="15"/>
        <v>24.719101123595504</v>
      </c>
    </row>
    <row r="29" spans="2:15" x14ac:dyDescent="0.25">
      <c r="B29" s="65"/>
      <c r="C29" s="56">
        <v>1036</v>
      </c>
      <c r="D29" s="36">
        <v>0.38900000000000001</v>
      </c>
      <c r="E29" s="37">
        <f t="shared" si="10"/>
        <v>48.746867167919802</v>
      </c>
      <c r="F29" s="33">
        <v>0.52700000000000002</v>
      </c>
      <c r="G29" s="35">
        <f t="shared" si="11"/>
        <v>55.473684210526322</v>
      </c>
      <c r="H29" s="36">
        <v>0.38900000000000001</v>
      </c>
      <c r="I29" s="29">
        <f t="shared" si="12"/>
        <v>42.653508771929829</v>
      </c>
      <c r="J29" s="36">
        <v>9.2999999999999999E-2</v>
      </c>
      <c r="K29" s="30">
        <f t="shared" si="13"/>
        <v>31.103678929765888</v>
      </c>
      <c r="L29" s="36">
        <v>8.8999999999999996E-2</v>
      </c>
      <c r="M29" s="30">
        <f t="shared" si="14"/>
        <v>9.0909090909090917</v>
      </c>
      <c r="N29" s="36">
        <v>0.114</v>
      </c>
      <c r="O29" s="37">
        <f t="shared" si="15"/>
        <v>11.644535240040858</v>
      </c>
    </row>
    <row r="30" spans="2:15" x14ac:dyDescent="0.25">
      <c r="B30" s="65"/>
      <c r="C30" s="56">
        <v>1039</v>
      </c>
      <c r="D30" s="36">
        <v>0.46300000000000002</v>
      </c>
      <c r="E30" s="37">
        <f t="shared" si="10"/>
        <v>58.020050125313283</v>
      </c>
      <c r="F30" s="33">
        <v>0.439</v>
      </c>
      <c r="G30" s="35">
        <f t="shared" si="11"/>
        <v>46.210526315789473</v>
      </c>
      <c r="H30" s="36">
        <v>0.498</v>
      </c>
      <c r="I30" s="29">
        <f t="shared" si="12"/>
        <v>54.605263157894733</v>
      </c>
      <c r="J30" s="36">
        <v>0.252</v>
      </c>
      <c r="K30" s="30">
        <f t="shared" si="13"/>
        <v>84.280936454849495</v>
      </c>
      <c r="L30" s="36">
        <v>0.23599999999999999</v>
      </c>
      <c r="M30" s="30">
        <f t="shared" si="14"/>
        <v>24.106230847803882</v>
      </c>
      <c r="N30" s="36">
        <v>0.249</v>
      </c>
      <c r="O30" s="37">
        <f t="shared" si="15"/>
        <v>25.434116445352402</v>
      </c>
    </row>
    <row r="31" spans="2:15" x14ac:dyDescent="0.25">
      <c r="B31" s="65"/>
      <c r="C31" s="56">
        <v>1049</v>
      </c>
      <c r="D31" s="36">
        <v>0.41599999999999998</v>
      </c>
      <c r="E31" s="37">
        <f t="shared" si="10"/>
        <v>52.130325814536334</v>
      </c>
      <c r="F31" s="33">
        <v>0.32</v>
      </c>
      <c r="G31" s="35">
        <f t="shared" si="11"/>
        <v>33.684210526315795</v>
      </c>
      <c r="H31" s="36">
        <v>0.47799999999999998</v>
      </c>
      <c r="I31" s="29">
        <f t="shared" si="12"/>
        <v>52.412280701754376</v>
      </c>
      <c r="J31" s="36">
        <v>0.41099999999999998</v>
      </c>
      <c r="K31" s="30">
        <f t="shared" si="13"/>
        <v>137.4581939799331</v>
      </c>
      <c r="L31" s="36">
        <v>0.54100000000000004</v>
      </c>
      <c r="M31" s="30">
        <f t="shared" si="14"/>
        <v>55.260469867211448</v>
      </c>
      <c r="N31" s="36">
        <v>0.46899999999999997</v>
      </c>
      <c r="O31" s="37">
        <f t="shared" si="15"/>
        <v>47.906026557711954</v>
      </c>
    </row>
    <row r="32" spans="2:15" x14ac:dyDescent="0.25">
      <c r="B32" s="65"/>
      <c r="C32" s="56">
        <v>6743</v>
      </c>
      <c r="D32" s="36">
        <v>0.629</v>
      </c>
      <c r="E32" s="37">
        <f t="shared" si="10"/>
        <v>78.8220551378446</v>
      </c>
      <c r="F32" s="33">
        <v>0.64700000000000002</v>
      </c>
      <c r="G32" s="35">
        <f t="shared" si="11"/>
        <v>68.10526315789474</v>
      </c>
      <c r="H32" s="36">
        <v>0.439</v>
      </c>
      <c r="I32" s="29">
        <f t="shared" si="12"/>
        <v>48.135964912280699</v>
      </c>
      <c r="J32" s="36">
        <v>0.108</v>
      </c>
      <c r="K32" s="30">
        <f t="shared" si="13"/>
        <v>36.120401337792643</v>
      </c>
      <c r="L32" s="36">
        <v>0.11</v>
      </c>
      <c r="M32" s="30">
        <f t="shared" si="14"/>
        <v>11.235955056179774</v>
      </c>
      <c r="N32" s="36">
        <v>0.16300000000000001</v>
      </c>
      <c r="O32" s="37">
        <f t="shared" si="15"/>
        <v>16.649642492339122</v>
      </c>
    </row>
    <row r="33" spans="2:15" x14ac:dyDescent="0.25">
      <c r="B33" s="65"/>
      <c r="C33" s="56">
        <v>6752</v>
      </c>
      <c r="D33" s="36">
        <v>0.47299999999999998</v>
      </c>
      <c r="E33" s="37">
        <f t="shared" si="10"/>
        <v>59.27318295739348</v>
      </c>
      <c r="F33" s="33">
        <v>0.34100000000000003</v>
      </c>
      <c r="G33" s="35">
        <f t="shared" si="11"/>
        <v>35.894736842105267</v>
      </c>
      <c r="H33" s="36">
        <v>0.22600000000000001</v>
      </c>
      <c r="I33" s="29">
        <f t="shared" si="12"/>
        <v>24.780701754385966</v>
      </c>
      <c r="J33" s="36">
        <v>7.3999999999999996E-2</v>
      </c>
      <c r="K33" s="30">
        <f t="shared" si="13"/>
        <v>24.749163879598662</v>
      </c>
      <c r="L33" s="36">
        <v>7.8E-2</v>
      </c>
      <c r="M33" s="30">
        <f t="shared" si="14"/>
        <v>7.9673135852911141</v>
      </c>
      <c r="N33" s="36">
        <v>0.17799999999999999</v>
      </c>
      <c r="O33" s="37">
        <f t="shared" si="15"/>
        <v>18.181818181818183</v>
      </c>
    </row>
    <row r="34" spans="2:15" x14ac:dyDescent="0.25">
      <c r="B34" s="65"/>
      <c r="C34" s="56">
        <v>6758</v>
      </c>
      <c r="D34" s="36">
        <v>8.3000000000000004E-2</v>
      </c>
      <c r="E34" s="37">
        <f t="shared" si="10"/>
        <v>10.401002506265664</v>
      </c>
      <c r="F34" s="33">
        <v>4.3999999999999997E-2</v>
      </c>
      <c r="G34" s="35">
        <f t="shared" si="11"/>
        <v>4.6315789473684212</v>
      </c>
      <c r="H34" s="36">
        <v>6.0999999999999999E-2</v>
      </c>
      <c r="I34" s="29">
        <f t="shared" si="12"/>
        <v>6.6885964912280702</v>
      </c>
      <c r="J34" s="36">
        <v>0.224</v>
      </c>
      <c r="K34" s="30">
        <f t="shared" si="13"/>
        <v>74.916387959866228</v>
      </c>
      <c r="L34" s="36">
        <v>0.26100000000000001</v>
      </c>
      <c r="M34" s="30">
        <f t="shared" si="14"/>
        <v>26.659856996935648</v>
      </c>
      <c r="N34" s="36">
        <v>0.22500000000000001</v>
      </c>
      <c r="O34" s="37">
        <f t="shared" si="15"/>
        <v>22.982635342185905</v>
      </c>
    </row>
    <row r="35" spans="2:15" x14ac:dyDescent="0.25">
      <c r="B35" s="65"/>
      <c r="C35" s="56">
        <v>6759</v>
      </c>
      <c r="D35" s="36">
        <v>0.65</v>
      </c>
      <c r="E35" s="37">
        <f t="shared" si="10"/>
        <v>81.453634085213039</v>
      </c>
      <c r="F35" s="33">
        <v>0.86</v>
      </c>
      <c r="G35" s="35">
        <f t="shared" si="11"/>
        <v>90.526315789473685</v>
      </c>
      <c r="H35" s="36">
        <v>0.91900000000000004</v>
      </c>
      <c r="I35" s="29">
        <f t="shared" si="12"/>
        <v>100.76754385964912</v>
      </c>
      <c r="J35" s="36">
        <v>0.154</v>
      </c>
      <c r="K35" s="30">
        <f t="shared" si="13"/>
        <v>51.505016722408023</v>
      </c>
      <c r="L35" s="36">
        <v>0.17799999999999999</v>
      </c>
      <c r="M35" s="30">
        <f t="shared" si="14"/>
        <v>18.181818181818183</v>
      </c>
      <c r="N35" s="36">
        <v>0.17399999999999999</v>
      </c>
      <c r="O35" s="37">
        <f t="shared" si="15"/>
        <v>17.773237997957096</v>
      </c>
    </row>
    <row r="36" spans="2:15" x14ac:dyDescent="0.25">
      <c r="B36" s="65"/>
      <c r="C36" s="56">
        <v>6767</v>
      </c>
      <c r="D36" s="36">
        <v>8.1000000000000003E-2</v>
      </c>
      <c r="E36" s="37">
        <f t="shared" si="10"/>
        <v>10.150375939849624</v>
      </c>
      <c r="F36" s="33">
        <v>0.17499999999999999</v>
      </c>
      <c r="G36" s="35">
        <f t="shared" si="11"/>
        <v>18.421052631578945</v>
      </c>
      <c r="H36" s="36">
        <v>0.16300000000000001</v>
      </c>
      <c r="I36" s="29">
        <f t="shared" si="12"/>
        <v>17.87280701754386</v>
      </c>
      <c r="J36" s="36">
        <v>0.39500000000000002</v>
      </c>
      <c r="K36" s="30">
        <f t="shared" si="13"/>
        <v>132.10702341137124</v>
      </c>
      <c r="L36" s="36">
        <v>0.253</v>
      </c>
      <c r="M36" s="30">
        <f t="shared" si="14"/>
        <v>25.842696629213485</v>
      </c>
      <c r="N36" s="36">
        <v>0.24399999999999999</v>
      </c>
      <c r="O36" s="37">
        <f t="shared" si="15"/>
        <v>24.923391215526046</v>
      </c>
    </row>
    <row r="37" spans="2:15" x14ac:dyDescent="0.25">
      <c r="B37" s="65"/>
      <c r="C37" s="56">
        <v>6771</v>
      </c>
      <c r="D37" s="36">
        <v>0.30099999999999999</v>
      </c>
      <c r="E37" s="37">
        <f t="shared" si="10"/>
        <v>37.719298245614027</v>
      </c>
      <c r="F37" s="33">
        <v>0.61</v>
      </c>
      <c r="G37" s="35">
        <f t="shared" si="11"/>
        <v>64.21052631578948</v>
      </c>
      <c r="H37" s="36">
        <v>0.34399999999999997</v>
      </c>
      <c r="I37" s="29">
        <f t="shared" si="12"/>
        <v>37.719298245614027</v>
      </c>
      <c r="J37" s="36">
        <v>0.20300000000000001</v>
      </c>
      <c r="K37" s="30">
        <f t="shared" si="13"/>
        <v>67.89297658862877</v>
      </c>
      <c r="L37" s="36">
        <v>0.16600000000000001</v>
      </c>
      <c r="M37" s="30">
        <f t="shared" si="14"/>
        <v>16.956077630234933</v>
      </c>
      <c r="N37" s="36">
        <v>0.156</v>
      </c>
      <c r="O37" s="37">
        <f t="shared" si="15"/>
        <v>15.934627170582228</v>
      </c>
    </row>
    <row r="38" spans="2:15" x14ac:dyDescent="0.25">
      <c r="B38" s="65"/>
      <c r="C38" s="56">
        <v>6778</v>
      </c>
      <c r="D38" s="36">
        <v>0.48199999999999998</v>
      </c>
      <c r="E38" s="37">
        <f t="shared" si="10"/>
        <v>60.401002506265655</v>
      </c>
      <c r="F38" s="33">
        <v>0.623</v>
      </c>
      <c r="G38" s="35">
        <f t="shared" si="11"/>
        <v>65.578947368421055</v>
      </c>
      <c r="H38" s="36">
        <v>0.35399999999999998</v>
      </c>
      <c r="I38" s="29">
        <f t="shared" si="12"/>
        <v>38.815789473684212</v>
      </c>
      <c r="J38" s="36">
        <v>0.14099999999999999</v>
      </c>
      <c r="K38" s="30">
        <f t="shared" si="13"/>
        <v>47.157190635451499</v>
      </c>
      <c r="L38" s="36">
        <v>0.17499999999999999</v>
      </c>
      <c r="M38" s="30">
        <f t="shared" si="14"/>
        <v>17.875383043922369</v>
      </c>
      <c r="N38" s="36">
        <v>0.19</v>
      </c>
      <c r="O38" s="37">
        <f t="shared" si="15"/>
        <v>19.40755873340143</v>
      </c>
    </row>
    <row r="39" spans="2:15" x14ac:dyDescent="0.25">
      <c r="B39" s="65"/>
      <c r="C39" s="56">
        <v>6784</v>
      </c>
      <c r="D39" s="36">
        <v>4.2999999999999997E-2</v>
      </c>
      <c r="E39" s="37">
        <f t="shared" si="10"/>
        <v>5.3884711779448615</v>
      </c>
      <c r="F39" s="33">
        <v>0.17899999999999999</v>
      </c>
      <c r="G39" s="35">
        <f t="shared" si="11"/>
        <v>18.842105263157897</v>
      </c>
      <c r="H39" s="36">
        <v>9.6000000000000002E-2</v>
      </c>
      <c r="I39" s="29">
        <f t="shared" si="12"/>
        <v>10.526315789473683</v>
      </c>
      <c r="J39" s="36">
        <v>0.308</v>
      </c>
      <c r="K39" s="30">
        <f t="shared" si="13"/>
        <v>103.01003344481605</v>
      </c>
      <c r="L39" s="36">
        <v>0.27800000000000002</v>
      </c>
      <c r="M39" s="30">
        <f t="shared" si="14"/>
        <v>28.396322778345251</v>
      </c>
      <c r="N39" s="36">
        <v>0.28899999999999998</v>
      </c>
      <c r="O39" s="37">
        <f t="shared" si="15"/>
        <v>29.519918283963225</v>
      </c>
    </row>
    <row r="40" spans="2:15" x14ac:dyDescent="0.25">
      <c r="B40" s="65"/>
      <c r="C40" s="56">
        <v>6788</v>
      </c>
      <c r="D40" s="36">
        <v>0.42699999999999999</v>
      </c>
      <c r="E40" s="37">
        <f t="shared" si="10"/>
        <v>53.508771929824562</v>
      </c>
      <c r="F40" s="33">
        <v>0.90400000000000003</v>
      </c>
      <c r="G40" s="35">
        <f t="shared" si="11"/>
        <v>95.15789473684211</v>
      </c>
      <c r="H40" s="36">
        <v>0.48899999999999999</v>
      </c>
      <c r="I40" s="29">
        <f t="shared" si="12"/>
        <v>53.618421052631568</v>
      </c>
      <c r="J40" s="36">
        <v>0.39100000000000001</v>
      </c>
      <c r="K40" s="30">
        <f t="shared" si="13"/>
        <v>130.76923076923077</v>
      </c>
      <c r="L40" s="36">
        <v>0.45100000000000001</v>
      </c>
      <c r="M40" s="30">
        <f t="shared" si="14"/>
        <v>46.067415730337082</v>
      </c>
      <c r="N40" s="36">
        <v>0.32500000000000001</v>
      </c>
      <c r="O40" s="37">
        <f t="shared" si="15"/>
        <v>33.197139938712972</v>
      </c>
    </row>
    <row r="41" spans="2:15" ht="15.75" thickBot="1" x14ac:dyDescent="0.3">
      <c r="B41" s="65"/>
      <c r="C41" s="57">
        <v>6800</v>
      </c>
      <c r="D41" s="38">
        <v>0.17299999999999999</v>
      </c>
      <c r="E41" s="39">
        <f t="shared" si="10"/>
        <v>21.679197994987465</v>
      </c>
      <c r="F41" s="40">
        <v>0.18099999999999999</v>
      </c>
      <c r="G41" s="60">
        <f t="shared" si="11"/>
        <v>19.05263157894737</v>
      </c>
      <c r="H41" s="46">
        <v>0.17699999999999999</v>
      </c>
      <c r="I41" s="62">
        <f t="shared" si="12"/>
        <v>19.407894736842106</v>
      </c>
      <c r="J41" s="46">
        <v>0.39700000000000002</v>
      </c>
      <c r="K41" s="49">
        <f t="shared" si="13"/>
        <v>132.77591973244148</v>
      </c>
      <c r="L41" s="46">
        <v>0.42199999999999999</v>
      </c>
      <c r="M41" s="49">
        <f t="shared" si="14"/>
        <v>43.105209397344233</v>
      </c>
      <c r="N41" s="46">
        <v>0.27600000000000002</v>
      </c>
      <c r="O41" s="47">
        <f t="shared" si="15"/>
        <v>28.192032686414713</v>
      </c>
    </row>
    <row r="42" spans="2:15" x14ac:dyDescent="0.25">
      <c r="B42" s="65"/>
      <c r="C42" s="55" t="s">
        <v>167</v>
      </c>
      <c r="D42" s="7">
        <f>MEDIAN(D26:D41)</f>
        <v>0.34750000000000003</v>
      </c>
      <c r="E42" s="50">
        <f>MEDIAN(E26:E41)</f>
        <v>43.546365914786968</v>
      </c>
      <c r="F42" s="7">
        <f t="shared" ref="F42:O42" si="16">MEDIAN(F26:F41)</f>
        <v>0.33050000000000002</v>
      </c>
      <c r="G42" s="50">
        <f t="shared" si="16"/>
        <v>34.789473684210535</v>
      </c>
      <c r="H42" s="27">
        <f t="shared" si="16"/>
        <v>0.34899999999999998</v>
      </c>
      <c r="I42" s="53">
        <f t="shared" si="16"/>
        <v>38.267543859649123</v>
      </c>
      <c r="J42" s="27">
        <f t="shared" si="16"/>
        <v>0.20450000000000002</v>
      </c>
      <c r="K42" s="53">
        <f t="shared" si="16"/>
        <v>68.394648829431446</v>
      </c>
      <c r="L42" s="27">
        <f t="shared" si="16"/>
        <v>0.20849999999999999</v>
      </c>
      <c r="M42" s="53">
        <f t="shared" si="16"/>
        <v>21.297242083758938</v>
      </c>
      <c r="N42" s="27">
        <f t="shared" si="16"/>
        <v>0.21000000000000002</v>
      </c>
      <c r="O42" s="53">
        <f t="shared" si="16"/>
        <v>21.450459652706844</v>
      </c>
    </row>
    <row r="43" spans="2:15" x14ac:dyDescent="0.25">
      <c r="B43" s="65"/>
      <c r="C43" s="56" t="s">
        <v>168</v>
      </c>
      <c r="D43" s="10">
        <f>AVERAGE(D26:D41)</f>
        <v>0.3233125</v>
      </c>
      <c r="E43" s="51">
        <f>AVERAGE(E26:E41)</f>
        <v>40.515350877192979</v>
      </c>
      <c r="F43" s="10">
        <f t="shared" ref="F43:O43" si="17">AVERAGE(F26:F41)</f>
        <v>0.38768750000000007</v>
      </c>
      <c r="G43" s="51">
        <f t="shared" si="17"/>
        <v>40.809210526315795</v>
      </c>
      <c r="H43" s="10">
        <f t="shared" si="17"/>
        <v>0.33006249999999998</v>
      </c>
      <c r="I43" s="51">
        <f t="shared" si="17"/>
        <v>36.191063596491226</v>
      </c>
      <c r="J43" s="10">
        <f t="shared" si="17"/>
        <v>0.23206249999999995</v>
      </c>
      <c r="K43" s="51">
        <f t="shared" si="17"/>
        <v>77.612876254180605</v>
      </c>
      <c r="L43" s="10">
        <f t="shared" si="17"/>
        <v>0.24325000000000002</v>
      </c>
      <c r="M43" s="51">
        <f t="shared" si="17"/>
        <v>24.846782431052095</v>
      </c>
      <c r="N43" s="10">
        <f t="shared" si="17"/>
        <v>0.2295625</v>
      </c>
      <c r="O43" s="51">
        <f t="shared" si="17"/>
        <v>23.448672114402452</v>
      </c>
    </row>
    <row r="44" spans="2:15" x14ac:dyDescent="0.25">
      <c r="B44" s="65"/>
      <c r="C44" s="56" t="s">
        <v>169</v>
      </c>
      <c r="D44" s="10">
        <f>STDEV(D26:D41)</f>
        <v>0.19763188634428411</v>
      </c>
      <c r="E44" s="51">
        <f>STDEV(E26:E41)</f>
        <v>24.765900544396505</v>
      </c>
      <c r="F44" s="10">
        <f t="shared" ref="F44:O44" si="18">STDEV(F26:F41)</f>
        <v>0.28034614764608401</v>
      </c>
      <c r="G44" s="51">
        <f t="shared" si="18"/>
        <v>29.510120804850956</v>
      </c>
      <c r="H44" s="10">
        <f t="shared" si="18"/>
        <v>0.21666024669975803</v>
      </c>
      <c r="I44" s="51">
        <f t="shared" si="18"/>
        <v>23.756605997780483</v>
      </c>
      <c r="J44" s="10">
        <f t="shared" si="18"/>
        <v>0.11517318481313281</v>
      </c>
      <c r="K44" s="51">
        <f t="shared" si="18"/>
        <v>38.519459803723286</v>
      </c>
      <c r="L44" s="10">
        <f t="shared" si="18"/>
        <v>0.13519245541079575</v>
      </c>
      <c r="M44" s="51">
        <f t="shared" si="18"/>
        <v>13.809239572093542</v>
      </c>
      <c r="N44" s="10">
        <f t="shared" si="18"/>
        <v>8.4327906610643044E-2</v>
      </c>
      <c r="O44" s="51">
        <f t="shared" si="18"/>
        <v>8.6136778968991745</v>
      </c>
    </row>
    <row r="45" spans="2:15" ht="15.75" thickBot="1" x14ac:dyDescent="0.3">
      <c r="B45" s="66"/>
      <c r="C45" s="58" t="s">
        <v>170</v>
      </c>
      <c r="D45" s="13">
        <f>D44/SQRT(16)</f>
        <v>4.9407971586071027E-2</v>
      </c>
      <c r="E45" s="54">
        <f>E44/SQRT(16)</f>
        <v>6.1914751360991263</v>
      </c>
      <c r="F45" s="13">
        <f t="shared" ref="F45:O45" si="19">F44/SQRT(16)</f>
        <v>7.0086536911521002E-2</v>
      </c>
      <c r="G45" s="54">
        <f t="shared" si="19"/>
        <v>7.3775302012127391</v>
      </c>
      <c r="H45" s="41">
        <f t="shared" si="19"/>
        <v>5.4165061674939508E-2</v>
      </c>
      <c r="I45" s="52">
        <f t="shared" si="19"/>
        <v>5.9391514994451207</v>
      </c>
      <c r="J45" s="41">
        <f t="shared" si="19"/>
        <v>2.8793296203283202E-2</v>
      </c>
      <c r="K45" s="52">
        <f t="shared" si="19"/>
        <v>9.6298649509308216</v>
      </c>
      <c r="L45" s="41">
        <f t="shared" si="19"/>
        <v>3.3798113852698937E-2</v>
      </c>
      <c r="M45" s="52">
        <f t="shared" si="19"/>
        <v>3.4523098930233855</v>
      </c>
      <c r="N45" s="41">
        <f t="shared" si="19"/>
        <v>2.1081976652660761E-2</v>
      </c>
      <c r="O45" s="52">
        <f t="shared" si="19"/>
        <v>2.1534194742247936</v>
      </c>
    </row>
    <row r="46" spans="2:15" x14ac:dyDescent="0.25">
      <c r="B46" s="67" t="s">
        <v>173</v>
      </c>
      <c r="C46" s="59">
        <v>1026</v>
      </c>
      <c r="D46" s="34">
        <v>0.56999999999999995</v>
      </c>
      <c r="E46" s="35">
        <f t="shared" ref="E46:E60" si="20">D46/0.798*100</f>
        <v>71.428571428571416</v>
      </c>
      <c r="F46" s="32">
        <v>0.67800000000000005</v>
      </c>
      <c r="G46" s="35">
        <f t="shared" ref="G46:G60" si="21">F46/0.95*100</f>
        <v>71.368421052631589</v>
      </c>
      <c r="H46" s="44">
        <v>0.57999999999999996</v>
      </c>
      <c r="I46" s="48">
        <f t="shared" ref="I46:I60" si="22">H46/0.912*100</f>
        <v>63.596491228070171</v>
      </c>
      <c r="J46" s="44">
        <v>0.126</v>
      </c>
      <c r="K46" s="48">
        <f t="shared" ref="K46:K60" si="23">J46/0.299*100</f>
        <v>42.140468227424748</v>
      </c>
      <c r="L46" s="44">
        <v>0.10199999999999999</v>
      </c>
      <c r="M46" s="48">
        <f t="shared" ref="M46:M60" si="24">L46/0.979*100</f>
        <v>10.418794688457609</v>
      </c>
      <c r="N46" s="44">
        <v>0.13500000000000001</v>
      </c>
      <c r="O46" s="45">
        <f t="shared" ref="O46:O60" si="25">N46/0.979*100</f>
        <v>13.789581205311544</v>
      </c>
    </row>
    <row r="47" spans="2:15" x14ac:dyDescent="0.25">
      <c r="B47" s="65"/>
      <c r="C47" s="56">
        <v>1028</v>
      </c>
      <c r="D47" s="36">
        <v>0.69399999999999995</v>
      </c>
      <c r="E47" s="37">
        <f t="shared" si="20"/>
        <v>86.967418546365906</v>
      </c>
      <c r="F47" s="33">
        <v>0.42599999999999999</v>
      </c>
      <c r="G47" s="35">
        <f t="shared" si="21"/>
        <v>44.842105263157897</v>
      </c>
      <c r="H47" s="36">
        <v>0.44800000000000001</v>
      </c>
      <c r="I47" s="29">
        <f t="shared" si="22"/>
        <v>49.122807017543856</v>
      </c>
      <c r="J47" s="36">
        <v>0.11899999999999999</v>
      </c>
      <c r="K47" s="30">
        <f t="shared" si="23"/>
        <v>39.799331103678931</v>
      </c>
      <c r="L47" s="36">
        <v>7.1999999999999995E-2</v>
      </c>
      <c r="M47" s="30">
        <f t="shared" si="24"/>
        <v>7.354443309499489</v>
      </c>
      <c r="N47" s="36">
        <v>0.15</v>
      </c>
      <c r="O47" s="37">
        <f t="shared" si="25"/>
        <v>15.321756894790603</v>
      </c>
    </row>
    <row r="48" spans="2:15" x14ac:dyDescent="0.25">
      <c r="B48" s="65"/>
      <c r="C48" s="56">
        <v>1044</v>
      </c>
      <c r="D48" s="36">
        <v>0.95499999999999996</v>
      </c>
      <c r="E48" s="37">
        <f t="shared" si="20"/>
        <v>119.67418546365913</v>
      </c>
      <c r="F48" s="33">
        <v>1.0169999999999999</v>
      </c>
      <c r="G48" s="35">
        <f t="shared" si="21"/>
        <v>107.05263157894736</v>
      </c>
      <c r="H48" s="36">
        <v>0.95799999999999996</v>
      </c>
      <c r="I48" s="29">
        <f t="shared" si="22"/>
        <v>105.04385964912279</v>
      </c>
      <c r="J48" s="36">
        <v>0.22600000000000001</v>
      </c>
      <c r="K48" s="30">
        <f t="shared" si="23"/>
        <v>75.585284280936463</v>
      </c>
      <c r="L48" s="36">
        <v>0.23899999999999999</v>
      </c>
      <c r="M48" s="30">
        <f t="shared" si="24"/>
        <v>24.412665985699693</v>
      </c>
      <c r="N48" s="36">
        <v>0.32600000000000001</v>
      </c>
      <c r="O48" s="37">
        <f t="shared" si="25"/>
        <v>33.299284984678245</v>
      </c>
    </row>
    <row r="49" spans="2:15" x14ac:dyDescent="0.25">
      <c r="B49" s="65"/>
      <c r="C49" s="56">
        <v>6746</v>
      </c>
      <c r="D49" s="36">
        <v>0.48499999999999999</v>
      </c>
      <c r="E49" s="37">
        <f t="shared" si="20"/>
        <v>60.776942355889716</v>
      </c>
      <c r="F49" s="33">
        <v>0.438</v>
      </c>
      <c r="G49" s="35">
        <f t="shared" si="21"/>
        <v>46.10526315789474</v>
      </c>
      <c r="H49" s="36">
        <v>0.498</v>
      </c>
      <c r="I49" s="29">
        <f t="shared" si="22"/>
        <v>54.605263157894733</v>
      </c>
      <c r="J49" s="36">
        <v>0.55000000000000004</v>
      </c>
      <c r="K49" s="30">
        <f t="shared" si="23"/>
        <v>183.94648829431441</v>
      </c>
      <c r="L49" s="36">
        <v>0.30099999999999999</v>
      </c>
      <c r="M49" s="30">
        <f t="shared" si="24"/>
        <v>30.745658835546475</v>
      </c>
      <c r="N49" s="36">
        <v>0.32300000000000001</v>
      </c>
      <c r="O49" s="37">
        <f t="shared" si="25"/>
        <v>32.992849846782434</v>
      </c>
    </row>
    <row r="50" spans="2:15" x14ac:dyDescent="0.25">
      <c r="B50" s="65"/>
      <c r="C50" s="56">
        <v>6750</v>
      </c>
      <c r="D50" s="36">
        <v>6.2E-2</v>
      </c>
      <c r="E50" s="37">
        <f t="shared" si="20"/>
        <v>7.7694235588972429</v>
      </c>
      <c r="F50" s="33">
        <v>5.6000000000000001E-2</v>
      </c>
      <c r="G50" s="35">
        <f t="shared" si="21"/>
        <v>5.8947368421052637</v>
      </c>
      <c r="H50" s="36">
        <v>8.4000000000000005E-2</v>
      </c>
      <c r="I50" s="29">
        <f t="shared" si="22"/>
        <v>9.2105263157894743</v>
      </c>
      <c r="J50" s="36">
        <v>0.184</v>
      </c>
      <c r="K50" s="30">
        <f t="shared" si="23"/>
        <v>61.53846153846154</v>
      </c>
      <c r="L50" s="36">
        <v>0.19400000000000001</v>
      </c>
      <c r="M50" s="30">
        <f t="shared" si="24"/>
        <v>19.816138917262514</v>
      </c>
      <c r="N50" s="36">
        <v>0.20300000000000001</v>
      </c>
      <c r="O50" s="37">
        <f t="shared" si="25"/>
        <v>20.735444330949949</v>
      </c>
    </row>
    <row r="51" spans="2:15" x14ac:dyDescent="0.25">
      <c r="B51" s="65"/>
      <c r="C51" s="56">
        <v>6762</v>
      </c>
      <c r="D51" s="36">
        <v>0.41599999999999998</v>
      </c>
      <c r="E51" s="37">
        <f t="shared" si="20"/>
        <v>52.130325814536334</v>
      </c>
      <c r="F51" s="33">
        <v>0.46500000000000002</v>
      </c>
      <c r="G51" s="35">
        <f t="shared" si="21"/>
        <v>48.947368421052637</v>
      </c>
      <c r="H51" s="36">
        <v>0.379</v>
      </c>
      <c r="I51" s="29">
        <f t="shared" si="22"/>
        <v>41.557017543859651</v>
      </c>
      <c r="J51" s="36">
        <v>0.222</v>
      </c>
      <c r="K51" s="30">
        <f t="shared" si="23"/>
        <v>74.247491638795992</v>
      </c>
      <c r="L51" s="36">
        <v>0.214</v>
      </c>
      <c r="M51" s="30">
        <f t="shared" si="24"/>
        <v>21.859039836567927</v>
      </c>
      <c r="N51" s="36">
        <v>0.16500000000000001</v>
      </c>
      <c r="O51" s="37">
        <f t="shared" si="25"/>
        <v>16.853932584269664</v>
      </c>
    </row>
    <row r="52" spans="2:15" x14ac:dyDescent="0.25">
      <c r="B52" s="65"/>
      <c r="C52" s="56">
        <v>6766</v>
      </c>
      <c r="D52" s="36">
        <v>0.1</v>
      </c>
      <c r="E52" s="37">
        <f t="shared" si="20"/>
        <v>12.531328320802004</v>
      </c>
      <c r="F52" s="33">
        <v>0.20200000000000001</v>
      </c>
      <c r="G52" s="35">
        <f t="shared" si="21"/>
        <v>21.263157894736846</v>
      </c>
      <c r="H52" s="36">
        <v>0.185</v>
      </c>
      <c r="I52" s="29">
        <f t="shared" si="22"/>
        <v>20.285087719298247</v>
      </c>
      <c r="J52" s="36">
        <v>0.39700000000000002</v>
      </c>
      <c r="K52" s="30">
        <f t="shared" si="23"/>
        <v>132.77591973244148</v>
      </c>
      <c r="L52" s="36">
        <v>0.38</v>
      </c>
      <c r="M52" s="30">
        <f t="shared" si="24"/>
        <v>38.81511746680286</v>
      </c>
      <c r="N52" s="36">
        <v>0.26800000000000002</v>
      </c>
      <c r="O52" s="37">
        <f t="shared" si="25"/>
        <v>27.374872318692546</v>
      </c>
    </row>
    <row r="53" spans="2:15" x14ac:dyDescent="0.25">
      <c r="B53" s="65"/>
      <c r="C53" s="56">
        <v>6774</v>
      </c>
      <c r="D53" s="36">
        <v>0.16200000000000001</v>
      </c>
      <c r="E53" s="37">
        <f t="shared" si="20"/>
        <v>20.300751879699249</v>
      </c>
      <c r="F53" s="33">
        <v>0.32</v>
      </c>
      <c r="G53" s="35">
        <f t="shared" si="21"/>
        <v>33.684210526315795</v>
      </c>
      <c r="H53" s="36">
        <v>0.35599999999999998</v>
      </c>
      <c r="I53" s="29">
        <f t="shared" si="22"/>
        <v>39.035087719298247</v>
      </c>
      <c r="J53" s="36">
        <v>0.72599999999999998</v>
      </c>
      <c r="K53" s="30">
        <f t="shared" si="23"/>
        <v>242.80936454849501</v>
      </c>
      <c r="L53" s="36">
        <v>0.76300000000000001</v>
      </c>
      <c r="M53" s="30">
        <f t="shared" si="24"/>
        <v>77.936670071501538</v>
      </c>
      <c r="N53" s="36">
        <v>0.624</v>
      </c>
      <c r="O53" s="37">
        <f t="shared" si="25"/>
        <v>63.738508682328913</v>
      </c>
    </row>
    <row r="54" spans="2:15" x14ac:dyDescent="0.25">
      <c r="B54" s="65"/>
      <c r="C54" s="56">
        <v>6780</v>
      </c>
      <c r="D54" s="36">
        <v>0.35499999999999998</v>
      </c>
      <c r="E54" s="37">
        <f t="shared" si="20"/>
        <v>44.486215538847112</v>
      </c>
      <c r="F54" s="33">
        <v>0.55400000000000005</v>
      </c>
      <c r="G54" s="35">
        <f t="shared" si="21"/>
        <v>58.31578947368422</v>
      </c>
      <c r="H54" s="36">
        <v>0.34</v>
      </c>
      <c r="I54" s="29">
        <f t="shared" si="22"/>
        <v>37.280701754385966</v>
      </c>
      <c r="J54" s="36">
        <v>0.45700000000000002</v>
      </c>
      <c r="K54" s="30">
        <f t="shared" si="23"/>
        <v>152.84280936454851</v>
      </c>
      <c r="L54" s="36">
        <v>0.30499999999999999</v>
      </c>
      <c r="M54" s="30">
        <f t="shared" si="24"/>
        <v>31.154239019407559</v>
      </c>
      <c r="N54" s="36">
        <v>0.23699999999999999</v>
      </c>
      <c r="O54" s="37">
        <f t="shared" si="25"/>
        <v>24.208375893769151</v>
      </c>
    </row>
    <row r="55" spans="2:15" x14ac:dyDescent="0.25">
      <c r="B55" s="65"/>
      <c r="C55" s="56">
        <v>6781</v>
      </c>
      <c r="D55" s="36">
        <v>0.182</v>
      </c>
      <c r="E55" s="37">
        <f t="shared" si="20"/>
        <v>22.807017543859647</v>
      </c>
      <c r="F55" s="33">
        <v>0.32200000000000001</v>
      </c>
      <c r="G55" s="35">
        <f t="shared" si="21"/>
        <v>33.894736842105267</v>
      </c>
      <c r="H55" s="36">
        <v>0.20899999999999999</v>
      </c>
      <c r="I55" s="29">
        <f t="shared" si="22"/>
        <v>22.916666666666664</v>
      </c>
      <c r="J55" s="36">
        <v>0.30299999999999999</v>
      </c>
      <c r="K55" s="30">
        <f t="shared" si="23"/>
        <v>101.33779264214047</v>
      </c>
      <c r="L55" s="36">
        <v>0.25700000000000001</v>
      </c>
      <c r="M55" s="30">
        <f t="shared" si="24"/>
        <v>26.251276813074565</v>
      </c>
      <c r="N55" s="36">
        <v>0.25700000000000001</v>
      </c>
      <c r="O55" s="37">
        <f t="shared" si="25"/>
        <v>26.251276813074565</v>
      </c>
    </row>
    <row r="56" spans="2:15" x14ac:dyDescent="0.25">
      <c r="B56" s="65"/>
      <c r="C56" s="56">
        <v>6789</v>
      </c>
      <c r="D56" s="36">
        <v>0.14499999999999999</v>
      </c>
      <c r="E56" s="37">
        <f t="shared" si="20"/>
        <v>18.170426065162907</v>
      </c>
      <c r="F56" s="33">
        <v>0.24099999999999999</v>
      </c>
      <c r="G56" s="35">
        <f t="shared" si="21"/>
        <v>25.368421052631579</v>
      </c>
      <c r="H56" s="36">
        <v>0.20300000000000001</v>
      </c>
      <c r="I56" s="29">
        <f t="shared" si="22"/>
        <v>22.258771929824562</v>
      </c>
      <c r="J56" s="36">
        <v>0.127</v>
      </c>
      <c r="K56" s="30">
        <f t="shared" si="23"/>
        <v>42.474916387959873</v>
      </c>
      <c r="L56" s="36">
        <v>0.109</v>
      </c>
      <c r="M56" s="30">
        <f t="shared" si="24"/>
        <v>11.133810010214505</v>
      </c>
      <c r="N56" s="36">
        <v>0.10100000000000001</v>
      </c>
      <c r="O56" s="37">
        <f t="shared" si="25"/>
        <v>10.31664964249234</v>
      </c>
    </row>
    <row r="57" spans="2:15" x14ac:dyDescent="0.25">
      <c r="B57" s="65"/>
      <c r="C57" s="56">
        <v>6793</v>
      </c>
      <c r="D57" s="36">
        <v>4.4999999999999998E-2</v>
      </c>
      <c r="E57" s="37">
        <f t="shared" si="20"/>
        <v>5.6390977443609023</v>
      </c>
      <c r="F57" s="33">
        <v>0.125</v>
      </c>
      <c r="G57" s="35">
        <f t="shared" si="21"/>
        <v>13.157894736842104</v>
      </c>
      <c r="H57" s="36">
        <v>0.129</v>
      </c>
      <c r="I57" s="29">
        <f t="shared" si="22"/>
        <v>14.144736842105262</v>
      </c>
      <c r="J57" s="36">
        <v>0.374</v>
      </c>
      <c r="K57" s="30">
        <f t="shared" si="23"/>
        <v>125.08361204013379</v>
      </c>
      <c r="L57" s="36">
        <v>0.36499999999999999</v>
      </c>
      <c r="M57" s="30">
        <f t="shared" si="24"/>
        <v>37.282941777323799</v>
      </c>
      <c r="N57" s="36">
        <v>0.245</v>
      </c>
      <c r="O57" s="37">
        <f t="shared" si="25"/>
        <v>25.025536261491315</v>
      </c>
    </row>
    <row r="58" spans="2:15" x14ac:dyDescent="0.25">
      <c r="B58" s="65"/>
      <c r="C58" s="56">
        <v>6796</v>
      </c>
      <c r="D58" s="36">
        <v>0.36699999999999999</v>
      </c>
      <c r="E58" s="37">
        <f t="shared" si="20"/>
        <v>45.989974937343355</v>
      </c>
      <c r="F58" s="33">
        <v>0.505</v>
      </c>
      <c r="G58" s="35">
        <f t="shared" si="21"/>
        <v>53.157894736842103</v>
      </c>
      <c r="H58" s="36">
        <v>0.216</v>
      </c>
      <c r="I58" s="29">
        <f t="shared" si="22"/>
        <v>23.684210526315788</v>
      </c>
      <c r="J58" s="36">
        <v>0.11700000000000001</v>
      </c>
      <c r="K58" s="30">
        <f t="shared" si="23"/>
        <v>39.130434782608695</v>
      </c>
      <c r="L58" s="36">
        <v>0.14499999999999999</v>
      </c>
      <c r="M58" s="30">
        <f t="shared" si="24"/>
        <v>14.811031664964251</v>
      </c>
      <c r="N58" s="36">
        <v>0.121</v>
      </c>
      <c r="O58" s="37">
        <f t="shared" si="25"/>
        <v>12.359550561797752</v>
      </c>
    </row>
    <row r="59" spans="2:15" x14ac:dyDescent="0.25">
      <c r="B59" s="65"/>
      <c r="C59" s="56">
        <v>7098</v>
      </c>
      <c r="D59" s="36">
        <v>0.16900000000000001</v>
      </c>
      <c r="E59" s="37">
        <f t="shared" si="20"/>
        <v>21.177944862155389</v>
      </c>
      <c r="F59" s="33">
        <v>0.11700000000000001</v>
      </c>
      <c r="G59" s="35">
        <f t="shared" si="21"/>
        <v>12.315789473684212</v>
      </c>
      <c r="H59" s="36">
        <v>0.10299999999999999</v>
      </c>
      <c r="I59" s="29">
        <f t="shared" si="22"/>
        <v>11.293859649122806</v>
      </c>
      <c r="J59" s="36">
        <v>0.152</v>
      </c>
      <c r="K59" s="30">
        <f t="shared" si="23"/>
        <v>50.836120401337794</v>
      </c>
      <c r="L59" s="36">
        <v>0.14499999999999999</v>
      </c>
      <c r="M59" s="30">
        <f t="shared" si="24"/>
        <v>14.811031664964251</v>
      </c>
      <c r="N59" s="36">
        <v>0.121</v>
      </c>
      <c r="O59" s="37">
        <f t="shared" si="25"/>
        <v>12.359550561797752</v>
      </c>
    </row>
    <row r="60" spans="2:15" ht="15.75" thickBot="1" x14ac:dyDescent="0.3">
      <c r="B60" s="65"/>
      <c r="C60" s="57">
        <v>7099</v>
      </c>
      <c r="D60" s="38">
        <v>0.14000000000000001</v>
      </c>
      <c r="E60" s="39">
        <f t="shared" si="20"/>
        <v>17.543859649122808</v>
      </c>
      <c r="F60" s="40">
        <v>8.6999999999999994E-2</v>
      </c>
      <c r="G60" s="60">
        <f t="shared" si="21"/>
        <v>9.1578947368421044</v>
      </c>
      <c r="H60" s="46">
        <v>0.14299999999999999</v>
      </c>
      <c r="I60" s="62">
        <f t="shared" si="22"/>
        <v>15.679824561403507</v>
      </c>
      <c r="J60" s="46">
        <v>0.105</v>
      </c>
      <c r="K60" s="49">
        <f t="shared" si="23"/>
        <v>35.11705685618729</v>
      </c>
      <c r="L60" s="46">
        <v>7.1999999999999995E-2</v>
      </c>
      <c r="M60" s="49">
        <f t="shared" si="24"/>
        <v>7.354443309499489</v>
      </c>
      <c r="N60" s="46">
        <v>0.1</v>
      </c>
      <c r="O60" s="47">
        <f t="shared" si="25"/>
        <v>10.214504596527069</v>
      </c>
    </row>
    <row r="61" spans="2:15" x14ac:dyDescent="0.25">
      <c r="B61" s="65"/>
      <c r="C61" s="55" t="s">
        <v>167</v>
      </c>
      <c r="D61" s="7">
        <f>MEDIAN(D46:D60)</f>
        <v>0.182</v>
      </c>
      <c r="E61" s="50">
        <f>MEDIAN(E46:E60)</f>
        <v>22.807017543859647</v>
      </c>
      <c r="F61" s="7">
        <f t="shared" ref="F61:O61" si="26">MEDIAN(F46:F60)</f>
        <v>0.32200000000000001</v>
      </c>
      <c r="G61" s="50">
        <f t="shared" si="26"/>
        <v>33.894736842105267</v>
      </c>
      <c r="H61" s="27">
        <f t="shared" si="26"/>
        <v>0.216</v>
      </c>
      <c r="I61" s="53">
        <f t="shared" si="26"/>
        <v>23.684210526315788</v>
      </c>
      <c r="J61" s="27">
        <f t="shared" si="26"/>
        <v>0.222</v>
      </c>
      <c r="K61" s="53">
        <f t="shared" si="26"/>
        <v>74.247491638795992</v>
      </c>
      <c r="L61" s="27">
        <f t="shared" si="26"/>
        <v>0.214</v>
      </c>
      <c r="M61" s="53">
        <f t="shared" si="26"/>
        <v>21.859039836567927</v>
      </c>
      <c r="N61" s="27">
        <f t="shared" si="26"/>
        <v>0.20300000000000001</v>
      </c>
      <c r="O61" s="53">
        <f t="shared" si="26"/>
        <v>20.735444330949949</v>
      </c>
    </row>
    <row r="62" spans="2:15" x14ac:dyDescent="0.25">
      <c r="B62" s="65"/>
      <c r="C62" s="56" t="s">
        <v>168</v>
      </c>
      <c r="D62" s="10">
        <f>AVERAGE(D46:D60)</f>
        <v>0.32313333333333322</v>
      </c>
      <c r="E62" s="51">
        <f>AVERAGE(E46:E60)</f>
        <v>40.492898913951549</v>
      </c>
      <c r="F62" s="10">
        <f t="shared" ref="F62:O62" si="27">AVERAGE(F46:F60)</f>
        <v>0.37019999999999992</v>
      </c>
      <c r="G62" s="51">
        <f t="shared" si="27"/>
        <v>38.96842105263157</v>
      </c>
      <c r="H62" s="10">
        <f t="shared" si="27"/>
        <v>0.32206666666666661</v>
      </c>
      <c r="I62" s="51">
        <f t="shared" si="27"/>
        <v>35.314327485380119</v>
      </c>
      <c r="J62" s="10">
        <f t="shared" si="27"/>
        <v>0.27899999999999997</v>
      </c>
      <c r="K62" s="51">
        <f t="shared" si="27"/>
        <v>93.311036789297688</v>
      </c>
      <c r="L62" s="10">
        <f t="shared" si="27"/>
        <v>0.24420000000000003</v>
      </c>
      <c r="M62" s="51">
        <f t="shared" si="27"/>
        <v>24.943820224719111</v>
      </c>
      <c r="N62" s="10">
        <f t="shared" si="27"/>
        <v>0.22506666666666669</v>
      </c>
      <c r="O62" s="51">
        <f t="shared" si="27"/>
        <v>22.989445011916921</v>
      </c>
    </row>
    <row r="63" spans="2:15" x14ac:dyDescent="0.25">
      <c r="B63" s="65"/>
      <c r="C63" s="56" t="s">
        <v>169</v>
      </c>
      <c r="D63" s="10">
        <f>STDEV(D46:D60)</f>
        <v>0.26264475373908897</v>
      </c>
      <c r="E63" s="51">
        <f>STDEV(E46:E60)</f>
        <v>32.912876408407108</v>
      </c>
      <c r="F63" s="10">
        <f t="shared" ref="F63:O63" si="28">STDEV(F46:F60)</f>
        <v>0.25839150804268207</v>
      </c>
      <c r="G63" s="51">
        <f t="shared" si="28"/>
        <v>27.19910610975602</v>
      </c>
      <c r="H63" s="10">
        <f t="shared" si="28"/>
        <v>0.23198998336340382</v>
      </c>
      <c r="I63" s="51">
        <f t="shared" si="28"/>
        <v>25.437498175811818</v>
      </c>
      <c r="J63" s="10">
        <f t="shared" si="28"/>
        <v>0.18675882078996214</v>
      </c>
      <c r="K63" s="51">
        <f t="shared" si="28"/>
        <v>62.461144076910365</v>
      </c>
      <c r="L63" s="10">
        <f t="shared" si="28"/>
        <v>0.17529982479006809</v>
      </c>
      <c r="M63" s="51">
        <f t="shared" si="28"/>
        <v>17.906008660885391</v>
      </c>
      <c r="N63" s="10">
        <f t="shared" si="28"/>
        <v>0.13439412543850623</v>
      </c>
      <c r="O63" s="51">
        <f t="shared" si="28"/>
        <v>13.727694120378576</v>
      </c>
    </row>
    <row r="64" spans="2:15" ht="15.75" thickBot="1" x14ac:dyDescent="0.3">
      <c r="B64" s="66"/>
      <c r="C64" s="58" t="s">
        <v>170</v>
      </c>
      <c r="D64" s="13">
        <f>D63/SQRT(15)</f>
        <v>6.7814583813349316E-2</v>
      </c>
      <c r="E64" s="54">
        <f>E63/SQRT(15)</f>
        <v>8.4980681470362462</v>
      </c>
      <c r="F64" s="13">
        <f t="shared" ref="F64:O64" si="29">F63/SQRT(15)</f>
        <v>6.6716400496715164E-2</v>
      </c>
      <c r="G64" s="54">
        <f t="shared" si="29"/>
        <v>7.0227789996542311</v>
      </c>
      <c r="H64" s="41">
        <f t="shared" si="29"/>
        <v>5.9899556136893246E-2</v>
      </c>
      <c r="I64" s="52">
        <f t="shared" si="29"/>
        <v>6.5679337869400474</v>
      </c>
      <c r="J64" s="41">
        <f t="shared" si="29"/>
        <v>4.8220920178457256E-2</v>
      </c>
      <c r="K64" s="52">
        <f t="shared" si="29"/>
        <v>16.127398052995726</v>
      </c>
      <c r="L64" s="41">
        <f t="shared" si="29"/>
        <v>4.5262220133667451E-2</v>
      </c>
      <c r="M64" s="52">
        <f t="shared" si="29"/>
        <v>4.6233115560436593</v>
      </c>
      <c r="N64" s="41">
        <f t="shared" si="29"/>
        <v>3.470041397676301E-2</v>
      </c>
      <c r="O64" s="52">
        <f t="shared" si="29"/>
        <v>3.5444753806703799</v>
      </c>
    </row>
    <row r="65" spans="2:15" x14ac:dyDescent="0.25">
      <c r="B65" s="67" t="s">
        <v>174</v>
      </c>
      <c r="C65" s="59">
        <v>1038</v>
      </c>
      <c r="D65" s="34">
        <v>0.69</v>
      </c>
      <c r="E65" s="35">
        <f t="shared" ref="E65:E79" si="30">D65/0.798*100</f>
        <v>86.46616541353383</v>
      </c>
      <c r="F65" s="32">
        <v>0.50600000000000001</v>
      </c>
      <c r="G65" s="35">
        <f t="shared" ref="G65:G79" si="31">F65/0.95*100</f>
        <v>53.263157894736842</v>
      </c>
      <c r="H65" s="44">
        <v>0.59</v>
      </c>
      <c r="I65" s="48">
        <f t="shared" ref="I65:I79" si="32">H65/0.912*100</f>
        <v>64.692982456140342</v>
      </c>
      <c r="J65" s="44">
        <v>0.33300000000000002</v>
      </c>
      <c r="K65" s="48">
        <f t="shared" ref="K65:K79" si="33">J65/0.299*100</f>
        <v>111.37123745819399</v>
      </c>
      <c r="L65" s="44">
        <v>0.28000000000000003</v>
      </c>
      <c r="M65" s="48">
        <f t="shared" ref="M65:M79" si="34">L65/0.979*100</f>
        <v>28.600612870275793</v>
      </c>
      <c r="N65" s="44">
        <v>0.36899999999999999</v>
      </c>
      <c r="O65" s="45">
        <f t="shared" ref="O65:O79" si="35">N65/0.979*100</f>
        <v>37.691521961184883</v>
      </c>
    </row>
    <row r="66" spans="2:15" x14ac:dyDescent="0.25">
      <c r="B66" s="65"/>
      <c r="C66" s="56">
        <v>1042</v>
      </c>
      <c r="D66" s="36">
        <v>0.17</v>
      </c>
      <c r="E66" s="37">
        <f t="shared" si="30"/>
        <v>21.303258145363412</v>
      </c>
      <c r="F66" s="33">
        <v>0.16</v>
      </c>
      <c r="G66" s="35">
        <f t="shared" si="31"/>
        <v>16.842105263157897</v>
      </c>
      <c r="H66" s="36">
        <v>0.155</v>
      </c>
      <c r="I66" s="29">
        <f t="shared" si="32"/>
        <v>16.995614035087719</v>
      </c>
      <c r="J66" s="36">
        <v>0.26</v>
      </c>
      <c r="K66" s="30">
        <f t="shared" si="33"/>
        <v>86.956521739130437</v>
      </c>
      <c r="L66" s="36">
        <v>0.39200000000000002</v>
      </c>
      <c r="M66" s="30">
        <f t="shared" si="34"/>
        <v>40.04085801838611</v>
      </c>
      <c r="N66" s="36">
        <v>0.377</v>
      </c>
      <c r="O66" s="37">
        <f t="shared" si="35"/>
        <v>38.508682328907049</v>
      </c>
    </row>
    <row r="67" spans="2:15" x14ac:dyDescent="0.25">
      <c r="B67" s="65"/>
      <c r="C67" s="56">
        <v>1043</v>
      </c>
      <c r="D67" s="36">
        <v>0.158</v>
      </c>
      <c r="E67" s="37">
        <f t="shared" si="30"/>
        <v>19.799498746867165</v>
      </c>
      <c r="F67" s="33">
        <v>8.6999999999999994E-2</v>
      </c>
      <c r="G67" s="35">
        <f t="shared" si="31"/>
        <v>9.1578947368421044</v>
      </c>
      <c r="H67" s="36">
        <v>0.109</v>
      </c>
      <c r="I67" s="29">
        <f t="shared" si="32"/>
        <v>11.951754385964913</v>
      </c>
      <c r="J67" s="36">
        <v>0.22700000000000001</v>
      </c>
      <c r="K67" s="30">
        <f t="shared" si="33"/>
        <v>75.919732441471581</v>
      </c>
      <c r="L67" s="36">
        <v>0.40400000000000003</v>
      </c>
      <c r="M67" s="30">
        <f t="shared" si="34"/>
        <v>41.266598569969361</v>
      </c>
      <c r="N67" s="36">
        <v>0.36099999999999999</v>
      </c>
      <c r="O67" s="37">
        <f t="shared" si="35"/>
        <v>36.874361593462716</v>
      </c>
    </row>
    <row r="68" spans="2:15" x14ac:dyDescent="0.25">
      <c r="B68" s="65"/>
      <c r="C68" s="56">
        <v>1048</v>
      </c>
      <c r="D68" s="36">
        <v>0.46899999999999997</v>
      </c>
      <c r="E68" s="37">
        <f t="shared" si="30"/>
        <v>58.771929824561397</v>
      </c>
      <c r="F68" s="33">
        <v>0.32900000000000001</v>
      </c>
      <c r="G68" s="35">
        <f t="shared" si="31"/>
        <v>34.631578947368425</v>
      </c>
      <c r="H68" s="36">
        <v>0.55900000000000005</v>
      </c>
      <c r="I68" s="29">
        <f t="shared" si="32"/>
        <v>61.293859649122808</v>
      </c>
      <c r="J68" s="36">
        <v>0.621</v>
      </c>
      <c r="K68" s="30">
        <f t="shared" si="33"/>
        <v>207.69230769230771</v>
      </c>
      <c r="L68" s="36">
        <v>0.45200000000000001</v>
      </c>
      <c r="M68" s="30">
        <f t="shared" si="34"/>
        <v>46.169560776302355</v>
      </c>
      <c r="N68" s="36">
        <v>0.437</v>
      </c>
      <c r="O68" s="37">
        <f t="shared" si="35"/>
        <v>44.637385086823286</v>
      </c>
    </row>
    <row r="69" spans="2:15" x14ac:dyDescent="0.25">
      <c r="B69" s="65"/>
      <c r="C69" s="56">
        <v>6550</v>
      </c>
      <c r="D69" s="36">
        <v>0.41699999999999998</v>
      </c>
      <c r="E69" s="37">
        <f t="shared" si="30"/>
        <v>52.255639097744357</v>
      </c>
      <c r="F69" s="33">
        <v>0.56200000000000006</v>
      </c>
      <c r="G69" s="35">
        <f t="shared" si="31"/>
        <v>59.15789473684211</v>
      </c>
      <c r="H69" s="36">
        <v>0.22900000000000001</v>
      </c>
      <c r="I69" s="29">
        <f t="shared" si="32"/>
        <v>25.109649122807014</v>
      </c>
      <c r="J69" s="36">
        <v>8.4000000000000005E-2</v>
      </c>
      <c r="K69" s="30">
        <f t="shared" si="33"/>
        <v>28.093645484949835</v>
      </c>
      <c r="L69" s="36">
        <v>0.105</v>
      </c>
      <c r="M69" s="30">
        <f t="shared" si="34"/>
        <v>10.725229826353422</v>
      </c>
      <c r="N69" s="36">
        <v>0.104</v>
      </c>
      <c r="O69" s="37">
        <f t="shared" si="35"/>
        <v>10.623084780388151</v>
      </c>
    </row>
    <row r="70" spans="2:15" x14ac:dyDescent="0.25">
      <c r="B70" s="65"/>
      <c r="C70" s="56">
        <v>6744</v>
      </c>
      <c r="D70" s="36">
        <v>0.67200000000000004</v>
      </c>
      <c r="E70" s="37">
        <f t="shared" si="30"/>
        <v>84.210526315789465</v>
      </c>
      <c r="F70" s="33">
        <v>0.55000000000000004</v>
      </c>
      <c r="G70" s="35">
        <f t="shared" si="31"/>
        <v>57.894736842105267</v>
      </c>
      <c r="H70" s="36">
        <v>0.61599999999999999</v>
      </c>
      <c r="I70" s="29">
        <f t="shared" si="32"/>
        <v>67.543859649122808</v>
      </c>
      <c r="J70" s="36">
        <v>0.156</v>
      </c>
      <c r="K70" s="30">
        <f t="shared" si="33"/>
        <v>52.173913043478258</v>
      </c>
      <c r="L70" s="36">
        <v>0.11899999999999999</v>
      </c>
      <c r="M70" s="30">
        <f t="shared" si="34"/>
        <v>12.155260469867212</v>
      </c>
      <c r="N70" s="36">
        <v>0.17199999999999999</v>
      </c>
      <c r="O70" s="37">
        <f t="shared" si="35"/>
        <v>17.568947906026558</v>
      </c>
    </row>
    <row r="71" spans="2:15" x14ac:dyDescent="0.25">
      <c r="B71" s="65"/>
      <c r="C71" s="56">
        <v>6753</v>
      </c>
      <c r="D71" s="36">
        <v>0.498</v>
      </c>
      <c r="E71" s="37">
        <f t="shared" si="30"/>
        <v>62.406015037593974</v>
      </c>
      <c r="F71" s="33">
        <v>0.42399999999999999</v>
      </c>
      <c r="G71" s="35">
        <f t="shared" si="31"/>
        <v>44.631578947368425</v>
      </c>
      <c r="H71" s="36">
        <v>0.34899999999999998</v>
      </c>
      <c r="I71" s="29">
        <f t="shared" si="32"/>
        <v>38.267543859649116</v>
      </c>
      <c r="J71" s="36">
        <v>0.125</v>
      </c>
      <c r="K71" s="30">
        <f t="shared" si="33"/>
        <v>41.80602006688963</v>
      </c>
      <c r="L71" s="36">
        <v>0.11899999999999999</v>
      </c>
      <c r="M71" s="30">
        <f t="shared" si="34"/>
        <v>12.155260469867212</v>
      </c>
      <c r="N71" s="36">
        <v>0.14199999999999999</v>
      </c>
      <c r="O71" s="37">
        <f t="shared" si="35"/>
        <v>14.504596527068436</v>
      </c>
    </row>
    <row r="72" spans="2:15" x14ac:dyDescent="0.25">
      <c r="B72" s="65"/>
      <c r="C72" s="56">
        <v>6757</v>
      </c>
      <c r="D72" s="36">
        <v>0.19800000000000001</v>
      </c>
      <c r="E72" s="37">
        <f t="shared" si="30"/>
        <v>24.81203007518797</v>
      </c>
      <c r="F72" s="33">
        <v>0.09</v>
      </c>
      <c r="G72" s="35">
        <f t="shared" si="31"/>
        <v>9.4736842105263168</v>
      </c>
      <c r="H72" s="36">
        <v>0.10100000000000001</v>
      </c>
      <c r="I72" s="29">
        <f t="shared" si="32"/>
        <v>11.074561403508772</v>
      </c>
      <c r="J72" s="36">
        <v>0.251</v>
      </c>
      <c r="K72" s="30">
        <f t="shared" si="33"/>
        <v>83.946488294314378</v>
      </c>
      <c r="L72" s="36">
        <v>0.68799999999999994</v>
      </c>
      <c r="M72" s="30">
        <f t="shared" si="34"/>
        <v>70.275791624106233</v>
      </c>
      <c r="N72" s="36">
        <v>0.84799999999999998</v>
      </c>
      <c r="O72" s="37">
        <f t="shared" si="35"/>
        <v>86.618998978549541</v>
      </c>
    </row>
    <row r="73" spans="2:15" x14ac:dyDescent="0.25">
      <c r="B73" s="65"/>
      <c r="C73" s="56">
        <v>6760</v>
      </c>
      <c r="D73" s="36">
        <v>0.51300000000000001</v>
      </c>
      <c r="E73" s="37">
        <f t="shared" si="30"/>
        <v>64.285714285714278</v>
      </c>
      <c r="F73" s="33">
        <v>0.55400000000000005</v>
      </c>
      <c r="G73" s="35">
        <f t="shared" si="31"/>
        <v>58.31578947368422</v>
      </c>
      <c r="H73" s="36">
        <v>0.46100000000000002</v>
      </c>
      <c r="I73" s="29">
        <f t="shared" si="32"/>
        <v>50.548245614035089</v>
      </c>
      <c r="J73" s="36">
        <v>0.124</v>
      </c>
      <c r="K73" s="30">
        <f t="shared" si="33"/>
        <v>41.471571906354512</v>
      </c>
      <c r="L73" s="36">
        <v>0.13100000000000001</v>
      </c>
      <c r="M73" s="30">
        <f t="shared" si="34"/>
        <v>13.381001021450462</v>
      </c>
      <c r="N73" s="36">
        <v>0.14399999999999999</v>
      </c>
      <c r="O73" s="37">
        <f t="shared" si="35"/>
        <v>14.708886618998978</v>
      </c>
    </row>
    <row r="74" spans="2:15" x14ac:dyDescent="0.25">
      <c r="B74" s="65"/>
      <c r="C74" s="56">
        <v>6764</v>
      </c>
      <c r="D74" s="36">
        <v>0.25700000000000001</v>
      </c>
      <c r="E74" s="37">
        <f t="shared" si="30"/>
        <v>32.205513784461154</v>
      </c>
      <c r="F74" s="33">
        <v>0.36799999999999999</v>
      </c>
      <c r="G74" s="35">
        <f t="shared" si="31"/>
        <v>38.736842105263158</v>
      </c>
      <c r="H74" s="36">
        <v>0.25</v>
      </c>
      <c r="I74" s="29">
        <f t="shared" si="32"/>
        <v>27.412280701754383</v>
      </c>
      <c r="J74" s="36">
        <v>0.19500000000000001</v>
      </c>
      <c r="K74" s="30">
        <f t="shared" si="33"/>
        <v>65.217391304347828</v>
      </c>
      <c r="L74" s="36">
        <v>0.23699999999999999</v>
      </c>
      <c r="M74" s="30">
        <f t="shared" si="34"/>
        <v>24.208375893769151</v>
      </c>
      <c r="N74" s="36">
        <v>0.2</v>
      </c>
      <c r="O74" s="37">
        <f t="shared" si="35"/>
        <v>20.429009193054139</v>
      </c>
    </row>
    <row r="75" spans="2:15" x14ac:dyDescent="0.25">
      <c r="B75" s="65"/>
      <c r="C75" s="56">
        <v>6768</v>
      </c>
      <c r="D75" s="36">
        <v>0.57999999999999996</v>
      </c>
      <c r="E75" s="37">
        <f t="shared" si="30"/>
        <v>72.681704260651628</v>
      </c>
      <c r="F75" s="33">
        <v>0.66900000000000004</v>
      </c>
      <c r="G75" s="35">
        <f t="shared" si="31"/>
        <v>70.421052631578945</v>
      </c>
      <c r="H75" s="36">
        <v>0.754</v>
      </c>
      <c r="I75" s="29">
        <f t="shared" si="32"/>
        <v>82.675438596491219</v>
      </c>
      <c r="J75" s="36">
        <v>0.107</v>
      </c>
      <c r="K75" s="30">
        <f t="shared" si="33"/>
        <v>35.785953177257525</v>
      </c>
      <c r="L75" s="36">
        <v>0.13900000000000001</v>
      </c>
      <c r="M75" s="30">
        <f t="shared" si="34"/>
        <v>14.198161389172625</v>
      </c>
      <c r="N75" s="36">
        <v>0.16600000000000001</v>
      </c>
      <c r="O75" s="37">
        <f t="shared" si="35"/>
        <v>16.956077630234933</v>
      </c>
    </row>
    <row r="76" spans="2:15" x14ac:dyDescent="0.25">
      <c r="B76" s="65"/>
      <c r="C76" s="56">
        <v>6773</v>
      </c>
      <c r="D76" s="36">
        <v>0.19900000000000001</v>
      </c>
      <c r="E76" s="37">
        <f t="shared" si="30"/>
        <v>24.937343358395989</v>
      </c>
      <c r="F76" s="33">
        <v>0.28100000000000003</v>
      </c>
      <c r="G76" s="35">
        <f t="shared" si="31"/>
        <v>29.578947368421055</v>
      </c>
      <c r="H76" s="36">
        <v>0.20300000000000001</v>
      </c>
      <c r="I76" s="29">
        <f t="shared" si="32"/>
        <v>22.258771929824562</v>
      </c>
      <c r="J76" s="36">
        <v>0.27400000000000002</v>
      </c>
      <c r="K76" s="30">
        <f t="shared" si="33"/>
        <v>91.638795986622085</v>
      </c>
      <c r="L76" s="36">
        <v>0.49</v>
      </c>
      <c r="M76" s="30">
        <f t="shared" si="34"/>
        <v>50.051072522982629</v>
      </c>
      <c r="N76" s="36">
        <v>0.40799999999999997</v>
      </c>
      <c r="O76" s="37">
        <f t="shared" si="35"/>
        <v>41.675178753830437</v>
      </c>
    </row>
    <row r="77" spans="2:15" x14ac:dyDescent="0.25">
      <c r="B77" s="65"/>
      <c r="C77" s="56">
        <v>6783</v>
      </c>
      <c r="D77" s="36">
        <v>0.113</v>
      </c>
      <c r="E77" s="37">
        <f t="shared" si="30"/>
        <v>14.160401002506266</v>
      </c>
      <c r="F77" s="33">
        <v>0.18</v>
      </c>
      <c r="G77" s="35">
        <f t="shared" si="31"/>
        <v>18.947368421052634</v>
      </c>
      <c r="H77" s="36">
        <v>0.47899999999999998</v>
      </c>
      <c r="I77" s="29">
        <f t="shared" si="32"/>
        <v>52.521929824561397</v>
      </c>
      <c r="J77" s="36">
        <v>0.442</v>
      </c>
      <c r="K77" s="30">
        <f t="shared" si="33"/>
        <v>147.82608695652175</v>
      </c>
      <c r="L77" s="36">
        <v>0.41899999999999998</v>
      </c>
      <c r="M77" s="30">
        <f t="shared" si="34"/>
        <v>42.798774259448415</v>
      </c>
      <c r="N77" s="36">
        <v>0.35</v>
      </c>
      <c r="O77" s="37">
        <f t="shared" si="35"/>
        <v>35.750766087844738</v>
      </c>
    </row>
    <row r="78" spans="2:15" x14ac:dyDescent="0.25">
      <c r="B78" s="65"/>
      <c r="C78" s="56">
        <v>6787</v>
      </c>
      <c r="D78" s="36">
        <v>0.68700000000000006</v>
      </c>
      <c r="E78" s="37">
        <f t="shared" si="30"/>
        <v>86.090225563909769</v>
      </c>
      <c r="F78" s="33">
        <v>0.749</v>
      </c>
      <c r="G78" s="35">
        <f t="shared" si="31"/>
        <v>78.842105263157904</v>
      </c>
      <c r="H78" s="36">
        <v>0.92600000000000005</v>
      </c>
      <c r="I78" s="29">
        <f t="shared" si="32"/>
        <v>101.53508771929825</v>
      </c>
      <c r="J78" s="36">
        <v>0.39900000000000002</v>
      </c>
      <c r="K78" s="30">
        <f t="shared" si="33"/>
        <v>133.44481605351172</v>
      </c>
      <c r="L78" s="36">
        <v>0.52</v>
      </c>
      <c r="M78" s="30">
        <f t="shared" si="34"/>
        <v>53.115423901940758</v>
      </c>
      <c r="N78" s="36">
        <v>0.41199999999999998</v>
      </c>
      <c r="O78" s="37">
        <f t="shared" si="35"/>
        <v>42.08375893769152</v>
      </c>
    </row>
    <row r="79" spans="2:15" ht="15.75" thickBot="1" x14ac:dyDescent="0.3">
      <c r="B79" s="65"/>
      <c r="C79" s="57">
        <v>7100</v>
      </c>
      <c r="D79" s="38">
        <v>0.59199999999999997</v>
      </c>
      <c r="E79" s="39">
        <f t="shared" si="30"/>
        <v>74.185463659147871</v>
      </c>
      <c r="F79" s="40">
        <v>0.63200000000000001</v>
      </c>
      <c r="G79" s="60">
        <f t="shared" si="31"/>
        <v>66.526315789473685</v>
      </c>
      <c r="H79" s="46">
        <v>0.61099999999999999</v>
      </c>
      <c r="I79" s="62">
        <f t="shared" si="32"/>
        <v>66.995614035087712</v>
      </c>
      <c r="J79" s="46">
        <v>0.121</v>
      </c>
      <c r="K79" s="49">
        <f t="shared" si="33"/>
        <v>40.468227424749166</v>
      </c>
      <c r="L79" s="46">
        <v>0.128</v>
      </c>
      <c r="M79" s="49">
        <f t="shared" si="34"/>
        <v>13.074565883554648</v>
      </c>
      <c r="N79" s="46">
        <v>0.159</v>
      </c>
      <c r="O79" s="47">
        <f t="shared" si="35"/>
        <v>16.241062308478039</v>
      </c>
    </row>
    <row r="80" spans="2:15" x14ac:dyDescent="0.25">
      <c r="B80" s="65"/>
      <c r="C80" s="55" t="s">
        <v>167</v>
      </c>
      <c r="D80" s="7">
        <f>MEDIAN(D65:D79)</f>
        <v>0.46899999999999997</v>
      </c>
      <c r="E80" s="50">
        <f>MEDIAN(E65:E79)</f>
        <v>58.771929824561397</v>
      </c>
      <c r="F80" s="7">
        <f t="shared" ref="F80:O80" si="36">MEDIAN(F65:F79)</f>
        <v>0.42399999999999999</v>
      </c>
      <c r="G80" s="50">
        <f t="shared" si="36"/>
        <v>44.631578947368425</v>
      </c>
      <c r="H80" s="27">
        <f t="shared" si="36"/>
        <v>0.46100000000000002</v>
      </c>
      <c r="I80" s="53">
        <f t="shared" si="36"/>
        <v>50.548245614035089</v>
      </c>
      <c r="J80" s="27">
        <f t="shared" si="36"/>
        <v>0.22700000000000001</v>
      </c>
      <c r="K80" s="53">
        <f t="shared" si="36"/>
        <v>75.919732441471581</v>
      </c>
      <c r="L80" s="27">
        <f t="shared" si="36"/>
        <v>0.28000000000000003</v>
      </c>
      <c r="M80" s="53">
        <f t="shared" si="36"/>
        <v>28.600612870275793</v>
      </c>
      <c r="N80" s="27">
        <f t="shared" si="36"/>
        <v>0.35</v>
      </c>
      <c r="O80" s="53">
        <f t="shared" si="36"/>
        <v>35.750766087844738</v>
      </c>
    </row>
    <row r="81" spans="2:15" x14ac:dyDescent="0.25">
      <c r="B81" s="65"/>
      <c r="C81" s="56" t="s">
        <v>168</v>
      </c>
      <c r="D81" s="10">
        <f>AVERAGE(D65:D79)</f>
        <v>0.41420000000000001</v>
      </c>
      <c r="E81" s="51">
        <f>AVERAGE(E65:E79)</f>
        <v>51.904761904761912</v>
      </c>
      <c r="F81" s="10">
        <f t="shared" ref="F81:O81" si="37">AVERAGE(F65:F79)</f>
        <v>0.40939999999999988</v>
      </c>
      <c r="G81" s="51">
        <f t="shared" si="37"/>
        <v>43.094736842105263</v>
      </c>
      <c r="H81" s="10">
        <f t="shared" si="37"/>
        <v>0.42613333333333336</v>
      </c>
      <c r="I81" s="51">
        <f t="shared" si="37"/>
        <v>46.725146198830402</v>
      </c>
      <c r="J81" s="10">
        <f t="shared" si="37"/>
        <v>0.24793333333333337</v>
      </c>
      <c r="K81" s="51">
        <f t="shared" si="37"/>
        <v>82.920847268673342</v>
      </c>
      <c r="L81" s="10">
        <f t="shared" si="37"/>
        <v>0.30820000000000008</v>
      </c>
      <c r="M81" s="51">
        <f t="shared" si="37"/>
        <v>31.481103166496425</v>
      </c>
      <c r="N81" s="10">
        <f t="shared" si="37"/>
        <v>0.30993333333333334</v>
      </c>
      <c r="O81" s="51">
        <f t="shared" si="37"/>
        <v>31.658154579502888</v>
      </c>
    </row>
    <row r="82" spans="2:15" x14ac:dyDescent="0.25">
      <c r="B82" s="65"/>
      <c r="C82" s="56" t="s">
        <v>169</v>
      </c>
      <c r="D82" s="10">
        <f>STDEV(D65:D79)</f>
        <v>0.21206508434912155</v>
      </c>
      <c r="E82" s="51">
        <f>STDEV(E65:E79)</f>
        <v>26.574571973574098</v>
      </c>
      <c r="F82" s="10">
        <f t="shared" ref="F82:O82" si="38">STDEV(F65:F79)</f>
        <v>0.21567627858171429</v>
      </c>
      <c r="G82" s="51">
        <f t="shared" si="38"/>
        <v>22.702766166496236</v>
      </c>
      <c r="H82" s="10">
        <f t="shared" si="38"/>
        <v>0.25093051589936954</v>
      </c>
      <c r="I82" s="51">
        <f t="shared" si="38"/>
        <v>27.514310953878269</v>
      </c>
      <c r="J82" s="10">
        <f t="shared" si="38"/>
        <v>0.14946211496403958</v>
      </c>
      <c r="K82" s="51">
        <f t="shared" si="38"/>
        <v>49.987329419411267</v>
      </c>
      <c r="L82" s="10">
        <f t="shared" si="38"/>
        <v>0.18565759574319274</v>
      </c>
      <c r="M82" s="51">
        <f t="shared" si="38"/>
        <v>18.964003650990087</v>
      </c>
      <c r="N82" s="10">
        <f t="shared" si="38"/>
        <v>0.19098409307982647</v>
      </c>
      <c r="O82" s="51">
        <f t="shared" si="38"/>
        <v>19.508078966274422</v>
      </c>
    </row>
    <row r="83" spans="2:15" ht="15.75" thickBot="1" x14ac:dyDescent="0.3">
      <c r="B83" s="66"/>
      <c r="C83" s="58" t="s">
        <v>170</v>
      </c>
      <c r="D83" s="13">
        <f>D82/SQRT(15)</f>
        <v>5.4754969333081258E-2</v>
      </c>
      <c r="E83" s="54">
        <f>E82/SQRT(15)</f>
        <v>6.8615249790828567</v>
      </c>
      <c r="F83" s="13">
        <f t="shared" ref="F83:O83" si="39">F82/SQRT(15)</f>
        <v>5.5687375674598055E-2</v>
      </c>
      <c r="G83" s="54">
        <f t="shared" si="39"/>
        <v>5.8618290183787414</v>
      </c>
      <c r="H83" s="41">
        <f t="shared" si="39"/>
        <v>6.4789980608899581E-2</v>
      </c>
      <c r="I83" s="52">
        <f t="shared" si="39"/>
        <v>7.1041645404495224</v>
      </c>
      <c r="J83" s="41">
        <f t="shared" si="39"/>
        <v>3.8590952142977572E-2</v>
      </c>
      <c r="K83" s="52">
        <f t="shared" si="39"/>
        <v>12.906672957517593</v>
      </c>
      <c r="L83" s="41">
        <f t="shared" si="39"/>
        <v>4.7936585094019629E-2</v>
      </c>
      <c r="M83" s="52">
        <f t="shared" si="39"/>
        <v>4.8964846878467503</v>
      </c>
      <c r="N83" s="41">
        <f t="shared" si="39"/>
        <v>4.9311880792579671E-2</v>
      </c>
      <c r="O83" s="52">
        <f t="shared" si="39"/>
        <v>5.036964330192002</v>
      </c>
    </row>
    <row r="84" spans="2:15" x14ac:dyDescent="0.25">
      <c r="B84" s="67" t="s">
        <v>175</v>
      </c>
      <c r="C84" s="59">
        <v>1027</v>
      </c>
      <c r="D84" s="34">
        <v>0.67200000000000004</v>
      </c>
      <c r="E84" s="35">
        <f t="shared" ref="E84:E99" si="40">D84/0.798*100</f>
        <v>84.210526315789465</v>
      </c>
      <c r="F84" s="32">
        <v>0.64300000000000002</v>
      </c>
      <c r="G84" s="35">
        <f t="shared" ref="G84:G99" si="41">F84/0.95*100</f>
        <v>67.684210526315795</v>
      </c>
      <c r="H84" s="44">
        <v>0.59399999999999997</v>
      </c>
      <c r="I84" s="48">
        <f t="shared" ref="I84:I99" si="42">H84/0.912*100</f>
        <v>65.131578947368425</v>
      </c>
      <c r="J84" s="44">
        <v>0.109</v>
      </c>
      <c r="K84" s="48">
        <f t="shared" ref="K84:K99" si="43">J84/0.299*100</f>
        <v>36.454849498327761</v>
      </c>
      <c r="L84" s="44">
        <v>0.124</v>
      </c>
      <c r="M84" s="45">
        <f t="shared" ref="M84:M99" si="44">L84/0.979*100</f>
        <v>12.665985699693566</v>
      </c>
      <c r="N84" s="44">
        <v>0.16900000000000001</v>
      </c>
      <c r="O84" s="45">
        <f t="shared" ref="O84:O99" si="45">N84/0.979*100</f>
        <v>17.262512768130748</v>
      </c>
    </row>
    <row r="85" spans="2:15" x14ac:dyDescent="0.25">
      <c r="B85" s="65"/>
      <c r="C85" s="56">
        <v>1046</v>
      </c>
      <c r="D85" s="36">
        <v>0.57799999999999996</v>
      </c>
      <c r="E85" s="37">
        <f t="shared" si="40"/>
        <v>72.431077694235583</v>
      </c>
      <c r="F85" s="33">
        <v>0.47599999999999998</v>
      </c>
      <c r="G85" s="35">
        <f t="shared" si="41"/>
        <v>50.10526315789474</v>
      </c>
      <c r="H85" s="36">
        <v>0.55300000000000005</v>
      </c>
      <c r="I85" s="29">
        <f t="shared" si="42"/>
        <v>60.635964912280706</v>
      </c>
      <c r="J85" s="36">
        <v>0.186</v>
      </c>
      <c r="K85" s="30">
        <f t="shared" si="43"/>
        <v>62.207357859531776</v>
      </c>
      <c r="L85" s="36">
        <v>0.15</v>
      </c>
      <c r="M85" s="37">
        <f t="shared" si="44"/>
        <v>15.321756894790603</v>
      </c>
      <c r="N85" s="36">
        <v>0.184</v>
      </c>
      <c r="O85" s="35">
        <f t="shared" si="45"/>
        <v>18.794688457609805</v>
      </c>
    </row>
    <row r="86" spans="2:15" x14ac:dyDescent="0.25">
      <c r="B86" s="65"/>
      <c r="C86" s="56">
        <v>6549</v>
      </c>
      <c r="D86" s="36">
        <v>0.28199999999999997</v>
      </c>
      <c r="E86" s="37">
        <f t="shared" si="40"/>
        <v>35.338345864661648</v>
      </c>
      <c r="F86" s="33">
        <v>0.23100000000000001</v>
      </c>
      <c r="G86" s="35">
        <f t="shared" si="41"/>
        <v>24.315789473684212</v>
      </c>
      <c r="H86" s="36">
        <v>1.728</v>
      </c>
      <c r="I86" s="29">
        <f t="shared" si="42"/>
        <v>189.4736842105263</v>
      </c>
      <c r="J86" s="36">
        <v>0.154</v>
      </c>
      <c r="K86" s="30">
        <f t="shared" si="43"/>
        <v>51.505016722408023</v>
      </c>
      <c r="L86" s="36">
        <v>0.13</v>
      </c>
      <c r="M86" s="37">
        <f t="shared" si="44"/>
        <v>13.27885597548519</v>
      </c>
      <c r="N86" s="36">
        <v>0.14599999999999999</v>
      </c>
      <c r="O86" s="35">
        <f t="shared" si="45"/>
        <v>14.913176710929518</v>
      </c>
    </row>
    <row r="87" spans="2:15" x14ac:dyDescent="0.25">
      <c r="B87" s="65"/>
      <c r="C87" s="56">
        <v>6731</v>
      </c>
      <c r="D87" s="36">
        <v>5.8000000000000003E-2</v>
      </c>
      <c r="E87" s="37">
        <f t="shared" si="40"/>
        <v>7.2681704260651623</v>
      </c>
      <c r="F87" s="33">
        <v>0.05</v>
      </c>
      <c r="G87" s="35">
        <f t="shared" si="41"/>
        <v>5.2631578947368425</v>
      </c>
      <c r="H87" s="36">
        <v>6.7000000000000004E-2</v>
      </c>
      <c r="I87" s="29">
        <f t="shared" si="42"/>
        <v>7.3464912280701764</v>
      </c>
      <c r="J87" s="36">
        <v>0.28199999999999997</v>
      </c>
      <c r="K87" s="30">
        <f t="shared" si="43"/>
        <v>94.314381270902999</v>
      </c>
      <c r="L87" s="36">
        <v>0.31</v>
      </c>
      <c r="M87" s="37">
        <f t="shared" si="44"/>
        <v>31.664964249233911</v>
      </c>
      <c r="N87" s="36">
        <v>0.22500000000000001</v>
      </c>
      <c r="O87" s="35">
        <f t="shared" si="45"/>
        <v>22.982635342185905</v>
      </c>
    </row>
    <row r="88" spans="2:15" x14ac:dyDescent="0.25">
      <c r="B88" s="65"/>
      <c r="C88" s="56">
        <v>6748</v>
      </c>
      <c r="D88" s="36">
        <v>0.43099999999999999</v>
      </c>
      <c r="E88" s="37">
        <f t="shared" si="40"/>
        <v>54.010025062656638</v>
      </c>
      <c r="F88" s="33">
        <v>0.31900000000000001</v>
      </c>
      <c r="G88" s="35">
        <f t="shared" si="41"/>
        <v>33.578947368421055</v>
      </c>
      <c r="H88" s="36">
        <v>0.32800000000000001</v>
      </c>
      <c r="I88" s="29">
        <f t="shared" si="42"/>
        <v>35.964912280701753</v>
      </c>
      <c r="J88" s="36">
        <v>0.35499999999999998</v>
      </c>
      <c r="K88" s="30">
        <f t="shared" si="43"/>
        <v>118.72909698996656</v>
      </c>
      <c r="L88" s="36">
        <v>0.40200000000000002</v>
      </c>
      <c r="M88" s="37">
        <f t="shared" si="44"/>
        <v>41.062308478038815</v>
      </c>
      <c r="N88" s="36">
        <v>0.40400000000000003</v>
      </c>
      <c r="O88" s="35">
        <f t="shared" si="45"/>
        <v>41.266598569969361</v>
      </c>
    </row>
    <row r="89" spans="2:15" x14ac:dyDescent="0.25">
      <c r="B89" s="65"/>
      <c r="C89" s="56">
        <v>6754</v>
      </c>
      <c r="D89" s="36">
        <v>0.318</v>
      </c>
      <c r="E89" s="37">
        <f t="shared" si="40"/>
        <v>39.849624060150376</v>
      </c>
      <c r="F89" s="33">
        <v>0.23599999999999999</v>
      </c>
      <c r="G89" s="35">
        <f t="shared" si="41"/>
        <v>24.842105263157897</v>
      </c>
      <c r="H89" s="36">
        <v>0.27400000000000002</v>
      </c>
      <c r="I89" s="29">
        <f t="shared" si="42"/>
        <v>30.043859649122805</v>
      </c>
      <c r="J89" s="36">
        <v>0.19500000000000001</v>
      </c>
      <c r="K89" s="30">
        <f t="shared" si="43"/>
        <v>65.217391304347828</v>
      </c>
      <c r="L89" s="36">
        <v>0.184</v>
      </c>
      <c r="M89" s="37">
        <f t="shared" si="44"/>
        <v>18.794688457609805</v>
      </c>
      <c r="N89" s="36">
        <v>0.188</v>
      </c>
      <c r="O89" s="35">
        <f t="shared" si="45"/>
        <v>19.203268641470888</v>
      </c>
    </row>
    <row r="90" spans="2:15" x14ac:dyDescent="0.25">
      <c r="B90" s="65"/>
      <c r="C90" s="56">
        <v>6756</v>
      </c>
      <c r="D90" s="36">
        <v>0.13</v>
      </c>
      <c r="E90" s="37">
        <f t="shared" si="40"/>
        <v>16.290726817042607</v>
      </c>
      <c r="F90" s="33">
        <v>9.8000000000000004E-2</v>
      </c>
      <c r="G90" s="35">
        <f t="shared" si="41"/>
        <v>10.315789473684212</v>
      </c>
      <c r="H90" s="36">
        <v>9.4E-2</v>
      </c>
      <c r="I90" s="29">
        <f t="shared" si="42"/>
        <v>10.307017543859649</v>
      </c>
      <c r="J90" s="36">
        <v>0.13100000000000001</v>
      </c>
      <c r="K90" s="30">
        <f t="shared" si="43"/>
        <v>43.812709030100336</v>
      </c>
      <c r="L90" s="36">
        <v>0.19500000000000001</v>
      </c>
      <c r="M90" s="37">
        <f t="shared" si="44"/>
        <v>19.918283963227783</v>
      </c>
      <c r="N90" s="36">
        <v>0.15</v>
      </c>
      <c r="O90" s="35">
        <f t="shared" si="45"/>
        <v>15.321756894790603</v>
      </c>
    </row>
    <row r="91" spans="2:15" x14ac:dyDescent="0.25">
      <c r="B91" s="65"/>
      <c r="C91" s="56">
        <v>6761</v>
      </c>
      <c r="D91" s="36">
        <v>0.45800000000000002</v>
      </c>
      <c r="E91" s="37">
        <f t="shared" si="40"/>
        <v>57.393483709273184</v>
      </c>
      <c r="F91" s="33">
        <v>0.51400000000000001</v>
      </c>
      <c r="G91" s="35">
        <f t="shared" si="41"/>
        <v>54.105263157894747</v>
      </c>
      <c r="H91" s="36">
        <v>0.33900000000000002</v>
      </c>
      <c r="I91" s="29">
        <f t="shared" si="42"/>
        <v>37.171052631578952</v>
      </c>
      <c r="J91" s="36">
        <v>0.14799999999999999</v>
      </c>
      <c r="K91" s="30">
        <f t="shared" si="43"/>
        <v>49.498327759197323</v>
      </c>
      <c r="L91" s="36">
        <v>0.192</v>
      </c>
      <c r="M91" s="37">
        <f t="shared" si="44"/>
        <v>19.611848825331972</v>
      </c>
      <c r="N91" s="36">
        <v>0.20399999999999999</v>
      </c>
      <c r="O91" s="35">
        <f t="shared" si="45"/>
        <v>20.837589376915219</v>
      </c>
    </row>
    <row r="92" spans="2:15" x14ac:dyDescent="0.25">
      <c r="B92" s="65"/>
      <c r="C92" s="56">
        <v>6769</v>
      </c>
      <c r="D92" s="36">
        <v>0.79500000000000004</v>
      </c>
      <c r="E92" s="37">
        <f t="shared" si="40"/>
        <v>99.624060150375939</v>
      </c>
      <c r="F92" s="33">
        <v>1.0589999999999999</v>
      </c>
      <c r="G92" s="35">
        <f t="shared" si="41"/>
        <v>111.47368421052633</v>
      </c>
      <c r="H92" s="36">
        <v>0.63900000000000001</v>
      </c>
      <c r="I92" s="29">
        <f t="shared" si="42"/>
        <v>70.06578947368422</v>
      </c>
      <c r="J92" s="36">
        <v>0.18099999999999999</v>
      </c>
      <c r="K92" s="30">
        <f t="shared" si="43"/>
        <v>60.535117056856194</v>
      </c>
      <c r="L92" s="36">
        <v>0.17699999999999999</v>
      </c>
      <c r="M92" s="37">
        <f t="shared" si="44"/>
        <v>18.079673135852911</v>
      </c>
      <c r="N92" s="36">
        <v>0.24099999999999999</v>
      </c>
      <c r="O92" s="35">
        <f t="shared" si="45"/>
        <v>24.616956077630235</v>
      </c>
    </row>
    <row r="93" spans="2:15" x14ac:dyDescent="0.25">
      <c r="B93" s="65"/>
      <c r="C93" s="56">
        <v>6770</v>
      </c>
      <c r="D93" s="36">
        <v>0.82899999999999996</v>
      </c>
      <c r="E93" s="37">
        <f t="shared" si="40"/>
        <v>103.88471177944861</v>
      </c>
      <c r="F93" s="33">
        <v>0.79100000000000004</v>
      </c>
      <c r="G93" s="35">
        <f t="shared" si="41"/>
        <v>83.26315789473685</v>
      </c>
      <c r="H93" s="36">
        <v>0.65400000000000003</v>
      </c>
      <c r="I93" s="29">
        <f t="shared" si="42"/>
        <v>71.710526315789465</v>
      </c>
      <c r="J93" s="36">
        <v>0.23</v>
      </c>
      <c r="K93" s="30">
        <f t="shared" si="43"/>
        <v>76.923076923076934</v>
      </c>
      <c r="L93" s="36">
        <v>0.27200000000000002</v>
      </c>
      <c r="M93" s="37">
        <f t="shared" si="44"/>
        <v>27.783452502553629</v>
      </c>
      <c r="N93" s="36">
        <v>0.28899999999999998</v>
      </c>
      <c r="O93" s="35">
        <f t="shared" si="45"/>
        <v>29.519918283963225</v>
      </c>
    </row>
    <row r="94" spans="2:15" x14ac:dyDescent="0.25">
      <c r="B94" s="65"/>
      <c r="C94" s="56">
        <v>6775</v>
      </c>
      <c r="D94" s="36">
        <v>8.5000000000000006E-2</v>
      </c>
      <c r="E94" s="37">
        <f t="shared" si="40"/>
        <v>10.651629072681706</v>
      </c>
      <c r="F94" s="33">
        <v>0.17599999999999999</v>
      </c>
      <c r="G94" s="35">
        <f t="shared" si="41"/>
        <v>18.526315789473685</v>
      </c>
      <c r="H94" s="36">
        <v>0.14899999999999999</v>
      </c>
      <c r="I94" s="29">
        <f t="shared" si="42"/>
        <v>16.337719298245613</v>
      </c>
      <c r="J94" s="36">
        <v>0.42199999999999999</v>
      </c>
      <c r="K94" s="30">
        <f t="shared" si="43"/>
        <v>141.13712374581939</v>
      </c>
      <c r="L94" s="36">
        <v>0.40799999999999997</v>
      </c>
      <c r="M94" s="37">
        <f t="shared" si="44"/>
        <v>41.675178753830437</v>
      </c>
      <c r="N94" s="36">
        <v>0.33900000000000002</v>
      </c>
      <c r="O94" s="35">
        <f t="shared" si="45"/>
        <v>34.627170582226761</v>
      </c>
    </row>
    <row r="95" spans="2:15" x14ac:dyDescent="0.25">
      <c r="B95" s="65"/>
      <c r="C95" s="56">
        <v>6786</v>
      </c>
      <c r="D95" s="36">
        <v>0.57799999999999996</v>
      </c>
      <c r="E95" s="37">
        <f t="shared" si="40"/>
        <v>72.431077694235583</v>
      </c>
      <c r="F95" s="33">
        <v>0.83399999999999996</v>
      </c>
      <c r="G95" s="35">
        <f t="shared" si="41"/>
        <v>87.789473684210535</v>
      </c>
      <c r="H95" s="36">
        <v>0.61499999999999999</v>
      </c>
      <c r="I95" s="29">
        <f t="shared" si="42"/>
        <v>67.43421052631578</v>
      </c>
      <c r="J95" s="36">
        <v>0.26400000000000001</v>
      </c>
      <c r="K95" s="30">
        <f t="shared" si="43"/>
        <v>88.294314381270908</v>
      </c>
      <c r="L95" s="36">
        <v>0.22500000000000001</v>
      </c>
      <c r="M95" s="37">
        <f t="shared" si="44"/>
        <v>22.982635342185905</v>
      </c>
      <c r="N95" s="36">
        <v>0.314</v>
      </c>
      <c r="O95" s="35">
        <f t="shared" si="45"/>
        <v>32.073544433094995</v>
      </c>
    </row>
    <row r="96" spans="2:15" x14ac:dyDescent="0.25">
      <c r="B96" s="65"/>
      <c r="C96" s="56">
        <v>6791</v>
      </c>
      <c r="D96" s="36">
        <v>0.08</v>
      </c>
      <c r="E96" s="37">
        <f t="shared" si="40"/>
        <v>10.025062656641603</v>
      </c>
      <c r="F96" s="33">
        <v>0.13500000000000001</v>
      </c>
      <c r="G96" s="35">
        <f t="shared" si="41"/>
        <v>14.210526315789476</v>
      </c>
      <c r="H96" s="36">
        <v>0.191</v>
      </c>
      <c r="I96" s="29">
        <f t="shared" si="42"/>
        <v>20.942982456140349</v>
      </c>
      <c r="J96" s="36">
        <v>0.27900000000000003</v>
      </c>
      <c r="K96" s="30">
        <f t="shared" si="43"/>
        <v>93.311036789297674</v>
      </c>
      <c r="L96" s="36">
        <v>0.26200000000000001</v>
      </c>
      <c r="M96" s="37">
        <f t="shared" si="44"/>
        <v>26.762002042900924</v>
      </c>
      <c r="N96" s="36">
        <v>0.18</v>
      </c>
      <c r="O96" s="35">
        <f t="shared" si="45"/>
        <v>18.386108273748722</v>
      </c>
    </row>
    <row r="97" spans="2:15" x14ac:dyDescent="0.25">
      <c r="B97" s="65"/>
      <c r="C97" s="56">
        <v>6794</v>
      </c>
      <c r="D97" s="36">
        <v>0.59099999999999997</v>
      </c>
      <c r="E97" s="37">
        <f t="shared" si="40"/>
        <v>74.060150375939841</v>
      </c>
      <c r="F97" s="33">
        <v>0.74099999999999999</v>
      </c>
      <c r="G97" s="35">
        <f t="shared" si="41"/>
        <v>78</v>
      </c>
      <c r="H97" s="36">
        <v>0.47099999999999997</v>
      </c>
      <c r="I97" s="29">
        <f t="shared" si="42"/>
        <v>51.644736842105253</v>
      </c>
      <c r="J97" s="36">
        <v>0.16200000000000001</v>
      </c>
      <c r="K97" s="30">
        <f t="shared" si="43"/>
        <v>54.180602006688972</v>
      </c>
      <c r="L97" s="36">
        <v>0.16900000000000001</v>
      </c>
      <c r="M97" s="37">
        <f t="shared" si="44"/>
        <v>17.262512768130748</v>
      </c>
      <c r="N97" s="36">
        <v>0.155</v>
      </c>
      <c r="O97" s="35">
        <f t="shared" si="45"/>
        <v>15.832482124616956</v>
      </c>
    </row>
    <row r="98" spans="2:15" x14ac:dyDescent="0.25">
      <c r="B98" s="65"/>
      <c r="C98" s="56">
        <v>6797</v>
      </c>
      <c r="D98" s="36">
        <v>0.39700000000000002</v>
      </c>
      <c r="E98" s="37">
        <f t="shared" si="40"/>
        <v>49.749373433583962</v>
      </c>
      <c r="F98" s="33">
        <v>0.65500000000000003</v>
      </c>
      <c r="G98" s="35">
        <f t="shared" si="41"/>
        <v>68.94736842105263</v>
      </c>
      <c r="H98" s="36">
        <v>0.37</v>
      </c>
      <c r="I98" s="29">
        <f t="shared" si="42"/>
        <v>40.570175438596493</v>
      </c>
      <c r="J98" s="36">
        <v>0.313</v>
      </c>
      <c r="K98" s="30">
        <f t="shared" si="43"/>
        <v>104.68227424749163</v>
      </c>
      <c r="L98" s="36">
        <v>0.27200000000000002</v>
      </c>
      <c r="M98" s="37">
        <f t="shared" si="44"/>
        <v>27.783452502553629</v>
      </c>
      <c r="N98" s="36">
        <v>0.246</v>
      </c>
      <c r="O98" s="35">
        <f t="shared" si="45"/>
        <v>25.127681307456591</v>
      </c>
    </row>
    <row r="99" spans="2:15" ht="15.75" thickBot="1" x14ac:dyDescent="0.3">
      <c r="B99" s="65"/>
      <c r="C99" s="57">
        <v>7101</v>
      </c>
      <c r="D99" s="38">
        <v>0.17199999999999999</v>
      </c>
      <c r="E99" s="39">
        <f t="shared" si="40"/>
        <v>21.553884711779446</v>
      </c>
      <c r="F99" s="40">
        <v>0.192</v>
      </c>
      <c r="G99" s="60">
        <f t="shared" si="41"/>
        <v>20.210526315789476</v>
      </c>
      <c r="H99" s="46">
        <v>0.35699999999999998</v>
      </c>
      <c r="I99" s="62">
        <f t="shared" si="42"/>
        <v>39.14473684210526</v>
      </c>
      <c r="J99" s="46">
        <v>0.18</v>
      </c>
      <c r="K99" s="49">
        <f t="shared" si="43"/>
        <v>60.200668896321076</v>
      </c>
      <c r="L99" s="46">
        <v>0.21199999999999999</v>
      </c>
      <c r="M99" s="47">
        <f t="shared" si="44"/>
        <v>21.654749744637385</v>
      </c>
      <c r="N99" s="46">
        <v>0.19800000000000001</v>
      </c>
      <c r="O99" s="61">
        <f t="shared" si="45"/>
        <v>20.224719101123597</v>
      </c>
    </row>
    <row r="100" spans="2:15" x14ac:dyDescent="0.25">
      <c r="B100" s="65"/>
      <c r="C100" s="55" t="s">
        <v>167</v>
      </c>
      <c r="D100" s="7">
        <f>MEDIAN(D84:D99)</f>
        <v>0.41400000000000003</v>
      </c>
      <c r="E100" s="50">
        <f>MEDIAN(E84:E99)</f>
        <v>51.879699248120303</v>
      </c>
      <c r="F100" s="7">
        <f t="shared" ref="F100:O100" si="46">MEDIAN(F84:F99)</f>
        <v>0.39749999999999996</v>
      </c>
      <c r="G100" s="50">
        <f t="shared" si="46"/>
        <v>41.842105263157897</v>
      </c>
      <c r="H100" s="27">
        <f t="shared" si="46"/>
        <v>0.36349999999999999</v>
      </c>
      <c r="I100" s="53">
        <f t="shared" si="46"/>
        <v>39.857456140350877</v>
      </c>
      <c r="J100" s="27">
        <f t="shared" si="46"/>
        <v>0.1905</v>
      </c>
      <c r="K100" s="53">
        <f t="shared" si="46"/>
        <v>63.712374581939798</v>
      </c>
      <c r="L100" s="27">
        <f t="shared" si="46"/>
        <v>0.20350000000000001</v>
      </c>
      <c r="M100" s="53">
        <f t="shared" si="46"/>
        <v>20.786516853932582</v>
      </c>
      <c r="N100" s="27">
        <f t="shared" si="46"/>
        <v>0.20100000000000001</v>
      </c>
      <c r="O100" s="53">
        <f t="shared" si="46"/>
        <v>20.531154239019408</v>
      </c>
    </row>
    <row r="101" spans="2:15" x14ac:dyDescent="0.25">
      <c r="B101" s="65"/>
      <c r="C101" s="56" t="s">
        <v>168</v>
      </c>
      <c r="D101" s="10">
        <f>AVERAGE(D84:D99)</f>
        <v>0.40337500000000004</v>
      </c>
      <c r="E101" s="51">
        <f>AVERAGE(E84:E99)</f>
        <v>50.548245614035082</v>
      </c>
      <c r="F101" s="10">
        <f t="shared" ref="F101:O101" si="47">AVERAGE(F84:F99)</f>
        <v>0.44687500000000002</v>
      </c>
      <c r="G101" s="51">
        <f t="shared" si="47"/>
        <v>47.039473684210535</v>
      </c>
      <c r="H101" s="10">
        <f t="shared" si="47"/>
        <v>0.4639375</v>
      </c>
      <c r="I101" s="51">
        <f t="shared" si="47"/>
        <v>50.870339912280699</v>
      </c>
      <c r="J101" s="10">
        <f t="shared" si="47"/>
        <v>0.22443750000000001</v>
      </c>
      <c r="K101" s="51">
        <f t="shared" si="47"/>
        <v>75.062709030100336</v>
      </c>
      <c r="L101" s="10">
        <f t="shared" si="47"/>
        <v>0.23025000000000004</v>
      </c>
      <c r="M101" s="51">
        <f t="shared" si="47"/>
        <v>23.518896833503579</v>
      </c>
      <c r="N101" s="10">
        <f t="shared" si="47"/>
        <v>0.22700000000000001</v>
      </c>
      <c r="O101" s="51">
        <f t="shared" si="47"/>
        <v>23.186925434116443</v>
      </c>
    </row>
    <row r="102" spans="2:15" x14ac:dyDescent="0.25">
      <c r="B102" s="65"/>
      <c r="C102" s="56" t="s">
        <v>169</v>
      </c>
      <c r="D102" s="10">
        <f>STDEV(D84:D99)</f>
        <v>0.25588692164052967</v>
      </c>
      <c r="E102" s="51">
        <f>STDEV(E84:E99)</f>
        <v>32.06603028076816</v>
      </c>
      <c r="F102" s="10">
        <f t="shared" ref="F102:O102" si="48">STDEV(F84:F99)</f>
        <v>0.30971769403765093</v>
      </c>
      <c r="G102" s="51">
        <f t="shared" si="48"/>
        <v>32.601862530279043</v>
      </c>
      <c r="H102" s="10">
        <f t="shared" si="48"/>
        <v>0.38908961585561069</v>
      </c>
      <c r="I102" s="51">
        <f t="shared" si="48"/>
        <v>42.66333507188714</v>
      </c>
      <c r="J102" s="10">
        <f t="shared" si="48"/>
        <v>8.7472638579157963E-2</v>
      </c>
      <c r="K102" s="51">
        <f t="shared" si="48"/>
        <v>29.255063069952488</v>
      </c>
      <c r="L102" s="10">
        <f t="shared" si="48"/>
        <v>8.622412655399872E-2</v>
      </c>
      <c r="M102" s="51">
        <f t="shared" si="48"/>
        <v>8.8073673701735053</v>
      </c>
      <c r="N102" s="10">
        <f t="shared" si="48"/>
        <v>7.4759168891403091E-2</v>
      </c>
      <c r="O102" s="51">
        <f t="shared" si="48"/>
        <v>7.6362787427378169</v>
      </c>
    </row>
    <row r="103" spans="2:15" ht="15.75" thickBot="1" x14ac:dyDescent="0.3">
      <c r="B103" s="66"/>
      <c r="C103" s="58" t="s">
        <v>170</v>
      </c>
      <c r="D103" s="13">
        <f>D102/SQRT(16)</f>
        <v>6.3971730410132419E-2</v>
      </c>
      <c r="E103" s="54">
        <f>E102/SQRT(16)</f>
        <v>8.0165075701920401</v>
      </c>
      <c r="F103" s="13">
        <f t="shared" ref="F103:O103" si="49">F102/SQRT(16)</f>
        <v>7.7429423509412731E-2</v>
      </c>
      <c r="G103" s="54">
        <f t="shared" si="49"/>
        <v>8.1504656325697606</v>
      </c>
      <c r="H103" s="13">
        <f t="shared" si="49"/>
        <v>9.7272403963902673E-2</v>
      </c>
      <c r="I103" s="54">
        <f t="shared" si="49"/>
        <v>10.665833767971785</v>
      </c>
      <c r="J103" s="13">
        <f t="shared" si="49"/>
        <v>2.1868159644789491E-2</v>
      </c>
      <c r="K103" s="54">
        <f t="shared" si="49"/>
        <v>7.313765767488122</v>
      </c>
      <c r="L103" s="13">
        <f t="shared" si="49"/>
        <v>2.155603163849968E-2</v>
      </c>
      <c r="M103" s="54">
        <f t="shared" si="49"/>
        <v>2.2018418425433763</v>
      </c>
      <c r="N103" s="13">
        <f t="shared" si="49"/>
        <v>1.8689792222850773E-2</v>
      </c>
      <c r="O103" s="54">
        <f t="shared" si="49"/>
        <v>1.9090696856844542</v>
      </c>
    </row>
  </sheetData>
  <mergeCells count="5">
    <mergeCell ref="B5:B25"/>
    <mergeCell ref="B26:B45"/>
    <mergeCell ref="B46:B64"/>
    <mergeCell ref="B65:B83"/>
    <mergeCell ref="B84:B10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&amp;Z&amp;F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pre vac</vt:lpstr>
      <vt:lpstr>post vac</vt:lpstr>
      <vt:lpstr>pre challenge</vt:lpstr>
      <vt:lpstr>4 weeks post challenge</vt:lpstr>
      <vt:lpstr>6 weeks post challenge</vt:lpstr>
      <vt:lpstr>final bleed</vt:lpstr>
      <vt:lpstr>Results</vt:lpstr>
      <vt:lpstr>Results!Print_Area</vt:lpstr>
    </vt:vector>
  </TitlesOfParts>
  <Company>AgResearch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Tania</dc:creator>
  <cp:lastModifiedBy>Parlane, Natalie</cp:lastModifiedBy>
  <cp:lastPrinted>2014-04-03T22:25:15Z</cp:lastPrinted>
  <dcterms:created xsi:type="dcterms:W3CDTF">2013-11-06T19:53:26Z</dcterms:created>
  <dcterms:modified xsi:type="dcterms:W3CDTF">2014-07-30T20:07:09Z</dcterms:modified>
</cp:coreProperties>
</file>