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6"/>
  <workbookPr/>
  <mc:AlternateContent xmlns:mc="http://schemas.openxmlformats.org/markup-compatibility/2006">
    <mc:Choice Requires="x15">
      <x15ac:absPath xmlns:x15ac="http://schemas.microsoft.com/office/spreadsheetml/2010/11/ac" url="/Users/Joshua/Documents/chandlerLab/manuscripts/_accepted/I-BALL MPO Metabolomics/OriginalSubmission/Supplementary Data/"/>
    </mc:Choice>
  </mc:AlternateContent>
  <xr:revisionPtr revIDLastSave="0" documentId="13_ncr:1_{18BC8A2D-C93A-8444-A891-E4557105A7EB}" xr6:coauthVersionLast="36" xr6:coauthVersionMax="36" xr10:uidLastSave="{00000000-0000-0000-0000-000000000000}"/>
  <bookViews>
    <workbookView xWindow="25660" yWindow="460" windowWidth="38340" windowHeight="21140" tabRatio="500" xr2:uid="{00000000-000D-0000-FFFF-FFFF00000000}"/>
  </bookViews>
  <sheets>
    <sheet name="classlabels.withcovariates" sheetId="1" r:id="rId1"/>
  </sheets>
  <definedNames>
    <definedName name="_xlnm._FilterDatabase" localSheetId="0">'classlabels.withcovariates'!$A$1:$X$25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V31" i="1" l="1"/>
  <c r="V30" i="1" s="1"/>
  <c r="Q31" i="1"/>
  <c r="L31" i="1"/>
  <c r="Y31" i="1"/>
  <c r="Y30" i="1" s="1"/>
  <c r="X31" i="1"/>
  <c r="W31" i="1"/>
  <c r="W30" i="1" s="1"/>
  <c r="U31" i="1"/>
  <c r="T31" i="1"/>
  <c r="S31" i="1"/>
  <c r="S30" i="1" s="1"/>
  <c r="R31" i="1"/>
  <c r="P31" i="1"/>
  <c r="P30" i="1" s="1"/>
  <c r="O31" i="1"/>
  <c r="N31" i="1"/>
  <c r="M31" i="1"/>
  <c r="K31" i="1"/>
  <c r="J31" i="1"/>
  <c r="I31" i="1"/>
  <c r="H31" i="1"/>
  <c r="G31" i="1"/>
  <c r="G30" i="1" s="1"/>
  <c r="F31" i="1"/>
  <c r="F30" i="1" s="1"/>
  <c r="E31" i="1"/>
  <c r="E30" i="1" s="1"/>
  <c r="D31" i="1"/>
  <c r="C31" i="1"/>
  <c r="C30" i="1" s="1"/>
  <c r="B31" i="1"/>
  <c r="X29" i="1"/>
  <c r="X28" i="1"/>
  <c r="O29" i="1"/>
  <c r="O28" i="1"/>
  <c r="N29" i="1"/>
  <c r="N28" i="1"/>
  <c r="M29" i="1"/>
  <c r="M28" i="1"/>
  <c r="L29" i="1"/>
  <c r="L28" i="1"/>
  <c r="K29" i="1"/>
  <c r="K28" i="1"/>
  <c r="J29" i="1"/>
  <c r="J28" i="1"/>
  <c r="I29" i="1"/>
  <c r="I28" i="1"/>
  <c r="H29" i="1"/>
  <c r="H28" i="1"/>
  <c r="D29" i="1"/>
  <c r="D28" i="1"/>
  <c r="B29" i="1"/>
</calcChain>
</file>

<file path=xl/sharedStrings.xml><?xml version="1.0" encoding="utf-8"?>
<sst xmlns="http://schemas.openxmlformats.org/spreadsheetml/2006/main" count="412" uniqueCount="86">
  <si>
    <t>Gender</t>
  </si>
  <si>
    <t>PRAGMA-%Dis</t>
  </si>
  <si>
    <t>PRAGMA-%Bx</t>
  </si>
  <si>
    <t>PRAGMA-%TA</t>
  </si>
  <si>
    <t>Age (months)</t>
  </si>
  <si>
    <t>BAL PMNs (%)</t>
  </si>
  <si>
    <t>BAL Lymphs (%)</t>
  </si>
  <si>
    <t>BAL AMs (%)</t>
  </si>
  <si>
    <t>BAL Eos (%)</t>
  </si>
  <si>
    <t>Y</t>
  </si>
  <si>
    <t>N</t>
  </si>
  <si>
    <t>NA</t>
  </si>
  <si>
    <t>StudyID</t>
  </si>
  <si>
    <t>Panc Insuff</t>
  </si>
  <si>
    <t>GP</t>
  </si>
  <si>
    <t>GP, GN</t>
  </si>
  <si>
    <t>GN</t>
  </si>
  <si>
    <t>GP, F</t>
  </si>
  <si>
    <t>F</t>
  </si>
  <si>
    <t>Staphylococcus aureus</t>
  </si>
  <si>
    <t>Pseudomonas aeruginosa</t>
  </si>
  <si>
    <t>Neisseria meningitidis</t>
  </si>
  <si>
    <t>Aspergillus fumigatus</t>
  </si>
  <si>
    <t>Staphylococcus aureus, Aspergillus fumigatus</t>
  </si>
  <si>
    <t>Staphylococcus aureus, Streptococcus pneumoniae, Moraxella catarrhalis</t>
  </si>
  <si>
    <t>Past BAL Culture Positive</t>
  </si>
  <si>
    <t>Current BAL Culture Positive</t>
  </si>
  <si>
    <t>Streptococcus pyogenes</t>
  </si>
  <si>
    <t>Escherichia coli</t>
  </si>
  <si>
    <t>Haemophilus influenzae</t>
  </si>
  <si>
    <t>BAL-CT Wks</t>
  </si>
  <si>
    <t>HO</t>
  </si>
  <si>
    <t>HZ</t>
  </si>
  <si>
    <t>OT</t>
  </si>
  <si>
    <t># Abx Courses</t>
  </si>
  <si>
    <t>Sweat Cl (mM)</t>
  </si>
  <si>
    <t>F508del Status</t>
  </si>
  <si>
    <t>Current BAL Culture Type</t>
  </si>
  <si>
    <t>Current BAL Culture Specific</t>
  </si>
  <si>
    <t>Past BAL Culture Type</t>
  </si>
  <si>
    <t>Past BAL Culture Specific</t>
  </si>
  <si>
    <t>CFSPID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</si>
  <si>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</si>
  <si>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</si>
  <si>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</si>
  <si>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</si>
  <si>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</si>
  <si>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</si>
  <si>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</si>
  <si>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</si>
  <si>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</si>
  <si>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SD</t>
  </si>
  <si>
    <t>MEAN</t>
  </si>
  <si>
    <t>Current Abx</t>
  </si>
  <si>
    <t>Secondhand Smoke</t>
  </si>
  <si>
    <t>NA Count</t>
  </si>
  <si>
    <t>BAL Culture - Any Positive History</t>
  </si>
  <si>
    <t>M</t>
  </si>
  <si>
    <t>%Y/%F/%HO</t>
  </si>
  <si>
    <t>Abbreviations</t>
  </si>
  <si>
    <t>Identifier for patients enrolled in the study.</t>
  </si>
  <si>
    <t>CT score of extent of total lung disease.</t>
  </si>
  <si>
    <t>CT score of extent of bronciectasis.</t>
  </si>
  <si>
    <t>CT score of extent of trapped air.</t>
  </si>
  <si>
    <t>Proportion of neutrophils detected from clinical pathology assessment.</t>
  </si>
  <si>
    <t>Proportion of macrophages detected from clinical pathology assessment.</t>
  </si>
  <si>
    <t>Proportion of eosinophils detected from clinical pathology assessment.</t>
  </si>
  <si>
    <t>Proportion of lymphocytes detected from clinical pathology assessment.</t>
  </si>
  <si>
    <t>Age in months.</t>
  </si>
  <si>
    <t>Chloride concentration from sweat test.</t>
  </si>
  <si>
    <t>Number of antibiotic courses including prophylaxis received in the 12 months prior to study visit.</t>
  </si>
  <si>
    <t>Summary statistics</t>
  </si>
  <si>
    <t>Patient gender.</t>
  </si>
  <si>
    <t>Status of CF screen positive-inconclusive diagnosis (CFSPID) - either Y or N.</t>
  </si>
  <si>
    <t>Status of F508del zygosity - homozygous (HO), heterozygous (HET) or other (OT).</t>
  </si>
  <si>
    <t>Status of pancreatic insufficiency - either Y or N.</t>
  </si>
  <si>
    <t>Interval of time (in weeks) between CT and BAL procedures.</t>
  </si>
  <si>
    <t>Whether or not current BAL culture is pathogen-positive - either Y or N.</t>
  </si>
  <si>
    <t>If Current BAL Culture = Y, the organism(s) that were cultured.</t>
  </si>
  <si>
    <t xml:space="preserve">If Current BAL Culture = Y, the type of organisms cultured. Can be Gram-negative (GN), Gram-positive (GP) or fungal (F). </t>
  </si>
  <si>
    <t>Whether or not previous BAL cultures were pathogen-positive - either Y or N.</t>
  </si>
  <si>
    <t xml:space="preserve">If Past BAL Culture = Y, the type of organisms cultured. Can be Gram-negative (GN), Gram-positive (GP) or fungal (F). </t>
  </si>
  <si>
    <t>If Past BAL Culture = Y, the organism(s) that were cultured.</t>
  </si>
  <si>
    <t>Whether or not any BAL cultures were pathogen-positive - either Y or N.</t>
  </si>
  <si>
    <t>Whether or not the patient was receiving antibiotics at the time of the study visit - either Y or N.</t>
  </si>
  <si>
    <t>Whether or not the patient is exposed to secondhand smoke - either Y or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</si>
</sst>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6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ArialMT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/>
    <xf numFmtId="49" fontId="0" fillId="0" borderId="0" xfId="0" applyNumberFormat="1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5" xfId="0" applyBorder="1"/>
    <xf numFmtId="0" fontId="0" fillId="0" borderId="0" xfId="0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5" fillId="0" borderId="0" xfId="0" applyFont="1"/>
    <xf numFmtId="0" fontId="6" fillId="0" borderId="0" xfId="0" applyFont="1" applyFill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tabSelected="1" topLeftCell="P1" workbookViewId="0">
      <selection activeCell="R21" sqref="R21"/>
    </sheetView>
  </sheetViews>
  <sheetFormatPr baseColWidth="10" defaultRowHeight="21"/>
  <cols>
    <col min="1" max="1" width="28.5" style="1" bestFit="1" customWidth="1"/>
    <col min="2" max="4" width="10.625" style="2"/>
    <col min="5" max="5" width="12.25" style="4" customWidth="1"/>
    <col min="6" max="10" width="10.625" style="2"/>
    <col min="11" max="11" width="11" style="2" bestFit="1" customWidth="1"/>
    <col min="12" max="17" width="10.625" style="2"/>
    <col min="18" max="18" width="64.125" style="2" customWidth="1"/>
    <col min="19" max="19" width="19.875" style="2" customWidth="1"/>
    <col min="20" max="20" width="10.625" style="2"/>
    <col min="21" max="22" width="25.375" style="2" customWidth="1"/>
    <col min="23" max="24" width="10.625" style="2"/>
  </cols>
  <sheetData>
    <row r="1" spans="1:25" s="1" customFormat="1">
      <c r="A1" s="1" t="s">
        <v>12</v>
      </c>
      <c r="B1" s="1" t="s">
        <v>4</v>
      </c>
      <c r="C1" s="1" t="s">
        <v>0</v>
      </c>
      <c r="D1" s="1" t="s">
        <v>35</v>
      </c>
      <c r="E1" s="1" t="s">
        <v>41</v>
      </c>
      <c r="F1" s="1" t="s">
        <v>36</v>
      </c>
      <c r="G1" s="1" t="s">
        <v>13</v>
      </c>
      <c r="H1" s="1" t="s">
        <v>1</v>
      </c>
      <c r="I1" s="1" t="s">
        <v>2</v>
      </c>
      <c r="J1" s="1" t="s">
        <v>3</v>
      </c>
      <c r="K1" s="1" t="s">
        <v>30</v>
      </c>
      <c r="L1" s="1" t="s">
        <v>7</v>
      </c>
      <c r="M1" s="1" t="s">
        <v>8</v>
      </c>
      <c r="N1" s="1" t="s">
        <v>6</v>
      </c>
      <c r="O1" s="1" t="s">
        <v>5</v>
      </c>
      <c r="P1" s="1" t="s">
        <v>26</v>
      </c>
      <c r="Q1" s="1" t="s">
        <v>37</v>
      </c>
      <c r="R1" s="1" t="s">
        <v>38</v>
      </c>
      <c r="S1" s="1" t="s">
        <v>25</v>
      </c>
      <c r="T1" s="1" t="s">
        <v>39</v>
      </c>
      <c r="U1" s="1" t="s">
        <v>40</v>
      </c>
      <c r="V1" s="1" t="s">
        <v>56</v>
      </c>
      <c r="W1" s="1" t="s">
        <v>53</v>
      </c>
      <c r="X1" s="1" t="s">
        <v>34</v>
      </c>
      <c r="Y1" s="1" t="s">
        <v>54</v>
      </c>
    </row>
    <row r="2" spans="1:25">
      <c r="A2" s="5" t="s">
        <v>42</v>
      </c>
      <c r="B2" s="2">
        <v>38</v>
      </c>
      <c r="C2" s="2" t="s">
        <v>57</v>
      </c>
      <c r="D2" s="2">
        <v>55</v>
      </c>
      <c r="E2" s="4" t="s">
        <v>10</v>
      </c>
      <c r="F2" s="2" t="s">
        <v>31</v>
      </c>
      <c r="G2" s="2" t="s">
        <v>9</v>
      </c>
      <c r="H2" s="2">
        <v>5.8775510200000003</v>
      </c>
      <c r="I2" s="2">
        <v>2.6612903229999998</v>
      </c>
      <c r="J2" s="2">
        <v>2.998379254</v>
      </c>
      <c r="K2" s="3">
        <v>7.5714285714285712</v>
      </c>
      <c r="L2" s="2">
        <v>58</v>
      </c>
      <c r="M2" s="2">
        <v>1</v>
      </c>
      <c r="N2" s="2">
        <v>4</v>
      </c>
      <c r="O2" s="2">
        <v>37</v>
      </c>
      <c r="P2" s="2" t="s">
        <v>9</v>
      </c>
      <c r="Q2" s="2" t="s">
        <v>14</v>
      </c>
      <c r="R2" s="2" t="s">
        <v>19</v>
      </c>
      <c r="S2" s="2" t="s">
        <v>10</v>
      </c>
      <c r="T2" s="2" t="s">
        <v>11</v>
      </c>
      <c r="U2" s="2" t="s">
        <v>11</v>
      </c>
      <c r="V2" s="2" t="s">
        <v>9</v>
      </c>
      <c r="W2" s="2" t="s">
        <v>9</v>
      </c>
      <c r="X2" s="2">
        <v>7</v>
      </c>
      <c r="Y2" t="s">
        <v>10</v>
      </c>
    </row>
    <row r="3" spans="1:25">
      <c r="A3" s="5" t="s">
        <v>43</v>
      </c>
      <c r="B3" s="2">
        <v>37</v>
      </c>
      <c r="C3" s="2" t="s">
        <v>57</v>
      </c>
      <c r="D3" s="2">
        <v>110</v>
      </c>
      <c r="E3" s="4" t="s">
        <v>10</v>
      </c>
      <c r="F3" s="2" t="s">
        <v>31</v>
      </c>
      <c r="G3" s="2" t="s">
        <v>9</v>
      </c>
      <c r="H3" s="2">
        <v>5.0394656949999996</v>
      </c>
      <c r="I3" s="2">
        <v>0.485731633</v>
      </c>
      <c r="J3" s="2">
        <v>24.26525998</v>
      </c>
      <c r="K3" s="3">
        <v>2.5714285714285716</v>
      </c>
      <c r="L3" s="2">
        <v>51</v>
      </c>
      <c r="M3" s="2">
        <v>0</v>
      </c>
      <c r="N3" s="2">
        <v>20</v>
      </c>
      <c r="O3" s="2">
        <v>29</v>
      </c>
      <c r="P3" s="2" t="s">
        <v>9</v>
      </c>
      <c r="Q3" s="2" t="s">
        <v>14</v>
      </c>
      <c r="R3" s="2" t="s">
        <v>19</v>
      </c>
      <c r="S3" s="2" t="s">
        <v>10</v>
      </c>
      <c r="T3" s="2" t="s">
        <v>11</v>
      </c>
      <c r="U3" s="2" t="s">
        <v>11</v>
      </c>
      <c r="V3" s="2" t="s">
        <v>9</v>
      </c>
      <c r="W3" s="2" t="s">
        <v>9</v>
      </c>
      <c r="X3" s="2">
        <v>2</v>
      </c>
      <c r="Y3" t="s">
        <v>10</v>
      </c>
    </row>
    <row r="4" spans="1:25">
      <c r="A4" s="5" t="s">
        <v>44</v>
      </c>
      <c r="B4" s="2">
        <v>38</v>
      </c>
      <c r="C4" s="2" t="s">
        <v>18</v>
      </c>
      <c r="D4" s="2">
        <v>118</v>
      </c>
      <c r="E4" s="4" t="s">
        <v>10</v>
      </c>
      <c r="F4" s="2" t="s">
        <v>31</v>
      </c>
      <c r="G4" s="2" t="s">
        <v>9</v>
      </c>
      <c r="H4" s="2">
        <v>2.7941176470000002</v>
      </c>
      <c r="I4" s="2">
        <v>0.44117647100000001</v>
      </c>
      <c r="J4" s="2">
        <v>0.22058823499999999</v>
      </c>
      <c r="K4" s="3">
        <v>4.4285714285714288</v>
      </c>
      <c r="L4" s="2">
        <v>80</v>
      </c>
      <c r="M4" s="2">
        <v>0</v>
      </c>
      <c r="N4" s="2">
        <v>4</v>
      </c>
      <c r="O4" s="2">
        <v>16</v>
      </c>
      <c r="P4" s="2" t="s">
        <v>10</v>
      </c>
      <c r="Q4" s="2" t="s">
        <v>11</v>
      </c>
      <c r="R4" s="2" t="s">
        <v>11</v>
      </c>
      <c r="S4" s="2" t="s">
        <v>9</v>
      </c>
      <c r="T4" s="2" t="s">
        <v>16</v>
      </c>
      <c r="U4" s="2" t="s">
        <v>28</v>
      </c>
      <c r="V4" s="2" t="s">
        <v>9</v>
      </c>
      <c r="W4" s="2" t="s">
        <v>9</v>
      </c>
      <c r="X4" s="2">
        <v>2</v>
      </c>
      <c r="Y4" t="s">
        <v>9</v>
      </c>
    </row>
    <row r="5" spans="1:25">
      <c r="A5" s="5" t="s">
        <v>45</v>
      </c>
      <c r="B5" s="2">
        <v>36</v>
      </c>
      <c r="C5" s="2" t="s">
        <v>18</v>
      </c>
      <c r="D5" s="2">
        <v>123</v>
      </c>
      <c r="E5" s="4" t="s">
        <v>10</v>
      </c>
      <c r="F5" s="2" t="s">
        <v>31</v>
      </c>
      <c r="G5" s="2" t="s">
        <v>9</v>
      </c>
      <c r="H5" s="2">
        <v>1.5141955840000001</v>
      </c>
      <c r="I5" s="2">
        <v>0.44108380600000002</v>
      </c>
      <c r="J5" s="2">
        <v>0</v>
      </c>
      <c r="K5" s="3">
        <v>0.5714285714285714</v>
      </c>
      <c r="L5" s="2">
        <v>69</v>
      </c>
      <c r="M5" s="2">
        <v>0</v>
      </c>
      <c r="N5" s="2">
        <v>9</v>
      </c>
      <c r="O5" s="2">
        <v>22</v>
      </c>
      <c r="P5" s="2" t="s">
        <v>10</v>
      </c>
      <c r="Q5" s="2" t="s">
        <v>11</v>
      </c>
      <c r="R5" s="2" t="s">
        <v>11</v>
      </c>
      <c r="S5" s="2" t="s">
        <v>10</v>
      </c>
      <c r="T5" s="2" t="s">
        <v>11</v>
      </c>
      <c r="U5" s="2" t="s">
        <v>11</v>
      </c>
      <c r="V5" s="2" t="s">
        <v>10</v>
      </c>
      <c r="W5" s="2" t="s">
        <v>10</v>
      </c>
      <c r="X5" s="2">
        <v>1</v>
      </c>
      <c r="Y5" t="s">
        <v>10</v>
      </c>
    </row>
    <row r="6" spans="1:25">
      <c r="A6" s="5" t="s">
        <v>46</v>
      </c>
      <c r="B6" s="2">
        <v>37</v>
      </c>
      <c r="C6" s="2" t="s">
        <v>57</v>
      </c>
      <c r="D6" s="2">
        <v>33</v>
      </c>
      <c r="E6" s="4" t="s">
        <v>9</v>
      </c>
      <c r="F6" s="2" t="s">
        <v>32</v>
      </c>
      <c r="G6" s="2" t="s">
        <v>10</v>
      </c>
      <c r="H6" s="2">
        <v>0.928571429</v>
      </c>
      <c r="I6" s="2">
        <v>0</v>
      </c>
      <c r="J6" s="2">
        <v>0</v>
      </c>
      <c r="K6" s="3">
        <v>0.5714285714285714</v>
      </c>
      <c r="L6" s="2">
        <v>59</v>
      </c>
      <c r="M6" s="2">
        <v>0</v>
      </c>
      <c r="N6" s="2">
        <v>9</v>
      </c>
      <c r="O6" s="2">
        <v>32</v>
      </c>
      <c r="P6" s="2" t="s">
        <v>10</v>
      </c>
      <c r="Q6" s="2" t="s">
        <v>11</v>
      </c>
      <c r="R6" s="2" t="s">
        <v>11</v>
      </c>
      <c r="S6" s="2" t="s">
        <v>9</v>
      </c>
      <c r="T6" s="2" t="s">
        <v>16</v>
      </c>
      <c r="U6" s="2" t="s">
        <v>29</v>
      </c>
      <c r="V6" s="2" t="s">
        <v>9</v>
      </c>
      <c r="W6" s="2" t="s">
        <v>10</v>
      </c>
      <c r="X6" s="2">
        <v>2</v>
      </c>
      <c r="Y6" t="s">
        <v>10</v>
      </c>
    </row>
    <row r="7" spans="1:25">
      <c r="A7" s="5" t="s">
        <v>47</v>
      </c>
      <c r="B7" s="2">
        <v>37</v>
      </c>
      <c r="C7" s="2" t="s">
        <v>18</v>
      </c>
      <c r="D7" s="2">
        <v>55</v>
      </c>
      <c r="E7" s="4" t="s">
        <v>9</v>
      </c>
      <c r="F7" s="2" t="s">
        <v>32</v>
      </c>
      <c r="G7" s="2" t="s">
        <v>10</v>
      </c>
      <c r="H7" s="2">
        <v>2.3842917250000002</v>
      </c>
      <c r="I7" s="2">
        <v>0.28050490900000002</v>
      </c>
      <c r="J7" s="2">
        <v>1.1221122109999999</v>
      </c>
      <c r="K7" s="3">
        <v>0.5714285714285714</v>
      </c>
      <c r="L7" s="2">
        <v>65</v>
      </c>
      <c r="M7" s="2">
        <v>2</v>
      </c>
      <c r="N7" s="2">
        <v>13</v>
      </c>
      <c r="O7" s="2">
        <v>20</v>
      </c>
      <c r="P7" s="2" t="s">
        <v>9</v>
      </c>
      <c r="Q7" s="2" t="s">
        <v>14</v>
      </c>
      <c r="R7" s="2" t="s">
        <v>19</v>
      </c>
      <c r="S7" s="2" t="s">
        <v>9</v>
      </c>
      <c r="T7" s="2" t="s">
        <v>14</v>
      </c>
      <c r="U7" s="2" t="s">
        <v>27</v>
      </c>
      <c r="V7" s="2" t="s">
        <v>9</v>
      </c>
      <c r="W7" s="2" t="s">
        <v>9</v>
      </c>
      <c r="X7" s="2">
        <v>1</v>
      </c>
      <c r="Y7" t="s">
        <v>9</v>
      </c>
    </row>
    <row r="8" spans="1:25">
      <c r="A8" s="5" t="s">
        <v>48</v>
      </c>
      <c r="B8" s="2">
        <v>37</v>
      </c>
      <c r="C8" s="2" t="s">
        <v>18</v>
      </c>
      <c r="D8" s="2">
        <v>62</v>
      </c>
      <c r="E8" s="4" t="s">
        <v>10</v>
      </c>
      <c r="F8" s="2" t="s">
        <v>31</v>
      </c>
      <c r="G8" s="2" t="s">
        <v>9</v>
      </c>
      <c r="H8" s="2">
        <v>2.664796634</v>
      </c>
      <c r="I8" s="2">
        <v>1.612903226</v>
      </c>
      <c r="J8" s="2">
        <v>0</v>
      </c>
      <c r="K8" s="3">
        <v>2.5714285714285716</v>
      </c>
      <c r="L8" s="2">
        <v>26</v>
      </c>
      <c r="M8" s="2">
        <v>0</v>
      </c>
      <c r="N8" s="2">
        <v>7</v>
      </c>
      <c r="O8" s="2">
        <v>67</v>
      </c>
      <c r="P8" s="2" t="s">
        <v>9</v>
      </c>
      <c r="Q8" s="2" t="s">
        <v>15</v>
      </c>
      <c r="R8" s="2" t="s">
        <v>24</v>
      </c>
      <c r="S8" s="2" t="s">
        <v>10</v>
      </c>
      <c r="T8" s="2" t="s">
        <v>11</v>
      </c>
      <c r="U8" s="2" t="s">
        <v>11</v>
      </c>
      <c r="V8" s="2" t="s">
        <v>9</v>
      </c>
      <c r="W8" s="2" t="s">
        <v>9</v>
      </c>
      <c r="X8" s="2">
        <v>1</v>
      </c>
      <c r="Y8" t="s">
        <v>10</v>
      </c>
    </row>
    <row r="9" spans="1:25">
      <c r="A9" s="5" t="s">
        <v>49</v>
      </c>
      <c r="B9" s="2">
        <v>37</v>
      </c>
      <c r="C9" s="2" t="s">
        <v>18</v>
      </c>
      <c r="D9" s="2">
        <v>102</v>
      </c>
      <c r="E9" s="4" t="s">
        <v>10</v>
      </c>
      <c r="F9" s="2" t="s">
        <v>32</v>
      </c>
      <c r="G9" s="2" t="s">
        <v>9</v>
      </c>
      <c r="H9" s="2">
        <v>5.0247699929999996</v>
      </c>
      <c r="I9" s="2">
        <v>1.540616247</v>
      </c>
      <c r="J9" s="2">
        <v>35.8778626</v>
      </c>
      <c r="K9" s="3">
        <v>1</v>
      </c>
      <c r="L9" s="2">
        <v>62</v>
      </c>
      <c r="M9" s="2">
        <v>0</v>
      </c>
      <c r="N9" s="2">
        <v>17</v>
      </c>
      <c r="O9" s="2">
        <v>21</v>
      </c>
      <c r="P9" s="2" t="s">
        <v>10</v>
      </c>
      <c r="Q9" s="2" t="s">
        <v>11</v>
      </c>
      <c r="R9" s="2" t="s">
        <v>11</v>
      </c>
      <c r="S9" s="2" t="s">
        <v>10</v>
      </c>
      <c r="T9" s="2" t="s">
        <v>11</v>
      </c>
      <c r="U9" s="2" t="s">
        <v>11</v>
      </c>
      <c r="V9" s="2" t="s">
        <v>10</v>
      </c>
      <c r="W9" s="2" t="s">
        <v>9</v>
      </c>
      <c r="X9" s="2">
        <v>6</v>
      </c>
      <c r="Y9" t="s">
        <v>10</v>
      </c>
    </row>
    <row r="10" spans="1:25">
      <c r="A10" s="5" t="s">
        <v>50</v>
      </c>
      <c r="B10" s="2">
        <v>38</v>
      </c>
      <c r="C10" s="2" t="s">
        <v>57</v>
      </c>
      <c r="D10" s="2">
        <v>94</v>
      </c>
      <c r="E10" s="4" t="s">
        <v>10</v>
      </c>
      <c r="F10" s="2" t="s">
        <v>32</v>
      </c>
      <c r="G10" s="2" t="s">
        <v>9</v>
      </c>
      <c r="H10" s="2">
        <v>1.82767624</v>
      </c>
      <c r="I10" s="2">
        <v>0.34812880800000001</v>
      </c>
      <c r="J10" s="2">
        <v>1.497241923</v>
      </c>
      <c r="K10" s="3">
        <v>7.5714285714285712</v>
      </c>
      <c r="L10" s="2">
        <v>91</v>
      </c>
      <c r="M10" s="2">
        <v>0</v>
      </c>
      <c r="N10" s="2">
        <v>3</v>
      </c>
      <c r="O10" s="2">
        <v>6</v>
      </c>
      <c r="P10" s="2" t="s">
        <v>10</v>
      </c>
      <c r="Q10" s="2" t="s">
        <v>11</v>
      </c>
      <c r="R10" s="2" t="s">
        <v>11</v>
      </c>
      <c r="S10" s="2" t="s">
        <v>9</v>
      </c>
      <c r="T10" s="2" t="s">
        <v>16</v>
      </c>
      <c r="U10" s="2" t="s">
        <v>28</v>
      </c>
      <c r="V10" s="2" t="s">
        <v>9</v>
      </c>
      <c r="W10" s="2" t="s">
        <v>9</v>
      </c>
      <c r="X10" s="2" t="s">
        <v>11</v>
      </c>
      <c r="Y10" t="s">
        <v>10</v>
      </c>
    </row>
    <row r="11" spans="1:25">
      <c r="A11" s="5">
        <v>10</v>
      </c>
      <c r="B11" s="2">
        <v>37</v>
      </c>
      <c r="C11" s="2" t="s">
        <v>57</v>
      </c>
      <c r="D11" s="2">
        <v>111</v>
      </c>
      <c r="E11" s="4" t="s">
        <v>10</v>
      </c>
      <c r="F11" s="2" t="s">
        <v>32</v>
      </c>
      <c r="G11" s="2" t="s">
        <v>9</v>
      </c>
      <c r="H11" s="2">
        <v>1.5938606850000001</v>
      </c>
      <c r="I11" s="2">
        <v>0.35252643900000002</v>
      </c>
      <c r="J11" s="2">
        <v>0</v>
      </c>
      <c r="K11" s="3">
        <v>0.5714285714285714</v>
      </c>
      <c r="L11" s="2">
        <v>76</v>
      </c>
      <c r="M11" s="2">
        <v>0</v>
      </c>
      <c r="N11" s="2">
        <v>5</v>
      </c>
      <c r="O11" s="2">
        <v>19</v>
      </c>
      <c r="P11" s="2" t="s">
        <v>10</v>
      </c>
      <c r="Q11" s="2" t="s">
        <v>11</v>
      </c>
      <c r="R11" s="2" t="s">
        <v>11</v>
      </c>
      <c r="S11" s="2" t="s">
        <v>9</v>
      </c>
      <c r="T11" s="2" t="s">
        <v>16</v>
      </c>
      <c r="U11" s="2" t="s">
        <v>28</v>
      </c>
      <c r="V11" s="2" t="s">
        <v>9</v>
      </c>
      <c r="W11" s="2" t="s">
        <v>9</v>
      </c>
      <c r="X11" s="2">
        <v>3</v>
      </c>
      <c r="Y11" t="s">
        <v>9</v>
      </c>
    </row>
    <row r="12" spans="1:25">
      <c r="A12" s="5">
        <v>11</v>
      </c>
      <c r="B12" s="2">
        <v>37</v>
      </c>
      <c r="C12" s="2" t="s">
        <v>18</v>
      </c>
      <c r="D12" s="2">
        <v>112</v>
      </c>
      <c r="E12" s="4" t="s">
        <v>10</v>
      </c>
      <c r="F12" s="2" t="s">
        <v>31</v>
      </c>
      <c r="G12" s="2" t="s">
        <v>9</v>
      </c>
      <c r="H12" s="2">
        <v>2.2366522369999999</v>
      </c>
      <c r="I12" s="2">
        <v>0.36075036100000002</v>
      </c>
      <c r="J12" s="2">
        <v>0.926640927</v>
      </c>
      <c r="K12" s="3">
        <v>0.5714285714285714</v>
      </c>
      <c r="L12" s="2">
        <v>54</v>
      </c>
      <c r="M12" s="2">
        <v>1</v>
      </c>
      <c r="N12" s="2">
        <v>2</v>
      </c>
      <c r="O12" s="2">
        <v>43</v>
      </c>
      <c r="P12" s="2" t="s">
        <v>10</v>
      </c>
      <c r="Q12" s="2" t="s">
        <v>11</v>
      </c>
      <c r="R12" s="2" t="s">
        <v>11</v>
      </c>
      <c r="S12" s="2" t="s">
        <v>10</v>
      </c>
      <c r="T12" s="2" t="s">
        <v>11</v>
      </c>
      <c r="U12" s="2" t="s">
        <v>11</v>
      </c>
      <c r="V12" s="2" t="s">
        <v>10</v>
      </c>
      <c r="W12" s="2" t="s">
        <v>9</v>
      </c>
      <c r="X12" s="2">
        <v>3</v>
      </c>
      <c r="Y12" t="s">
        <v>10</v>
      </c>
    </row>
    <row r="13" spans="1:25">
      <c r="A13" s="5">
        <v>12</v>
      </c>
      <c r="B13" s="2">
        <v>35</v>
      </c>
      <c r="C13" s="2" t="s">
        <v>18</v>
      </c>
      <c r="D13" s="2">
        <v>24</v>
      </c>
      <c r="E13" s="4" t="s">
        <v>9</v>
      </c>
      <c r="F13" s="2" t="s">
        <v>33</v>
      </c>
      <c r="G13" s="2" t="s">
        <v>9</v>
      </c>
      <c r="H13" s="2">
        <v>1.057692308</v>
      </c>
      <c r="I13" s="2">
        <v>0</v>
      </c>
      <c r="J13" s="2">
        <v>0.34246575299999998</v>
      </c>
      <c r="K13" s="3">
        <v>0.5714285714285714</v>
      </c>
      <c r="L13" s="2">
        <v>91</v>
      </c>
      <c r="M13" s="2">
        <v>0</v>
      </c>
      <c r="N13" s="2">
        <v>5</v>
      </c>
      <c r="O13" s="2">
        <v>4</v>
      </c>
      <c r="P13" s="2" t="s">
        <v>9</v>
      </c>
      <c r="Q13" s="2" t="s">
        <v>16</v>
      </c>
      <c r="R13" s="2" t="s">
        <v>21</v>
      </c>
      <c r="S13" s="2" t="s">
        <v>10</v>
      </c>
      <c r="T13" s="2" t="s">
        <v>11</v>
      </c>
      <c r="U13" s="2" t="s">
        <v>11</v>
      </c>
      <c r="V13" s="2" t="s">
        <v>9</v>
      </c>
      <c r="W13" s="2" t="s">
        <v>9</v>
      </c>
      <c r="X13" s="2">
        <v>3</v>
      </c>
      <c r="Y13" t="s">
        <v>10</v>
      </c>
    </row>
    <row r="14" spans="1:25">
      <c r="A14" s="5">
        <v>13</v>
      </c>
      <c r="B14" s="2">
        <v>37</v>
      </c>
      <c r="C14" s="2" t="s">
        <v>18</v>
      </c>
      <c r="D14" s="2">
        <v>110</v>
      </c>
      <c r="E14" s="4" t="s">
        <v>10</v>
      </c>
      <c r="F14" s="2" t="s">
        <v>32</v>
      </c>
      <c r="G14" s="2" t="s">
        <v>9</v>
      </c>
      <c r="H14" s="2">
        <v>2.4941543259999999</v>
      </c>
      <c r="I14" s="2">
        <v>0.62208398099999995</v>
      </c>
      <c r="J14" s="2">
        <v>0.30052592</v>
      </c>
      <c r="K14" s="3">
        <v>0.5714285714285714</v>
      </c>
      <c r="L14" s="2">
        <v>52</v>
      </c>
      <c r="M14" s="2">
        <v>0</v>
      </c>
      <c r="N14" s="2">
        <v>3</v>
      </c>
      <c r="O14" s="2">
        <v>45</v>
      </c>
      <c r="P14" s="2" t="s">
        <v>9</v>
      </c>
      <c r="Q14" s="2" t="s">
        <v>14</v>
      </c>
      <c r="R14" s="2" t="s">
        <v>19</v>
      </c>
      <c r="S14" s="2" t="s">
        <v>10</v>
      </c>
      <c r="T14" s="2" t="s">
        <v>11</v>
      </c>
      <c r="U14" s="2" t="s">
        <v>11</v>
      </c>
      <c r="V14" s="2" t="s">
        <v>9</v>
      </c>
      <c r="W14" s="2" t="s">
        <v>9</v>
      </c>
      <c r="X14" s="2" t="s">
        <v>11</v>
      </c>
      <c r="Y14" t="s">
        <v>9</v>
      </c>
    </row>
    <row r="15" spans="1:25">
      <c r="A15" s="5">
        <v>14</v>
      </c>
      <c r="B15" s="2">
        <v>37</v>
      </c>
      <c r="C15" s="2" t="s">
        <v>18</v>
      </c>
      <c r="D15" s="2">
        <v>105</v>
      </c>
      <c r="E15" s="4" t="s">
        <v>10</v>
      </c>
      <c r="F15" s="2" t="s">
        <v>32</v>
      </c>
      <c r="G15" s="2" t="s">
        <v>9</v>
      </c>
      <c r="H15" s="2">
        <v>7.4735987000000002</v>
      </c>
      <c r="I15" s="2">
        <v>3.7367993500000001</v>
      </c>
      <c r="J15" s="2">
        <v>22.5</v>
      </c>
      <c r="K15" s="3">
        <v>-51.571428571428569</v>
      </c>
      <c r="L15" s="2" t="s">
        <v>11</v>
      </c>
      <c r="M15" s="2" t="s">
        <v>11</v>
      </c>
      <c r="N15" s="2" t="s">
        <v>11</v>
      </c>
      <c r="O15" s="2" t="s">
        <v>11</v>
      </c>
      <c r="P15" s="2" t="s">
        <v>9</v>
      </c>
      <c r="Q15" s="2" t="s">
        <v>17</v>
      </c>
      <c r="R15" s="2" t="s">
        <v>23</v>
      </c>
      <c r="S15" s="2" t="s">
        <v>9</v>
      </c>
      <c r="T15" s="2" t="s">
        <v>16</v>
      </c>
      <c r="U15" s="2" t="s">
        <v>20</v>
      </c>
      <c r="V15" s="2" t="s">
        <v>9</v>
      </c>
      <c r="W15" s="2" t="s">
        <v>9</v>
      </c>
      <c r="X15" s="2">
        <v>3</v>
      </c>
      <c r="Y15" t="s">
        <v>10</v>
      </c>
    </row>
    <row r="16" spans="1:25">
      <c r="A16" s="5">
        <v>15</v>
      </c>
      <c r="B16" s="2">
        <v>25</v>
      </c>
      <c r="C16" s="2" t="s">
        <v>18</v>
      </c>
      <c r="D16" s="2">
        <v>82</v>
      </c>
      <c r="E16" s="4" t="s">
        <v>10</v>
      </c>
      <c r="F16" s="2" t="s">
        <v>32</v>
      </c>
      <c r="G16" s="2" t="s">
        <v>9</v>
      </c>
      <c r="H16" s="2">
        <v>3.886010363</v>
      </c>
      <c r="I16" s="2">
        <v>1.2297734629999999</v>
      </c>
      <c r="J16" s="2">
        <v>0</v>
      </c>
      <c r="K16" s="3">
        <v>-1.4285714285714286</v>
      </c>
      <c r="L16" s="2">
        <v>29</v>
      </c>
      <c r="M16" s="2">
        <v>1</v>
      </c>
      <c r="N16" s="2">
        <v>4</v>
      </c>
      <c r="O16" s="2">
        <v>63</v>
      </c>
      <c r="P16" s="2" t="s">
        <v>10</v>
      </c>
      <c r="Q16" s="2" t="s">
        <v>11</v>
      </c>
      <c r="R16" s="2" t="s">
        <v>11</v>
      </c>
      <c r="S16" s="2" t="s">
        <v>11</v>
      </c>
      <c r="T16" s="2" t="s">
        <v>11</v>
      </c>
      <c r="U16" s="2" t="s">
        <v>11</v>
      </c>
      <c r="V16" s="2" t="s">
        <v>10</v>
      </c>
      <c r="W16" s="2" t="s">
        <v>9</v>
      </c>
      <c r="X16" s="2">
        <v>1</v>
      </c>
      <c r="Y16" t="s">
        <v>10</v>
      </c>
    </row>
    <row r="17" spans="1:25">
      <c r="A17" s="5">
        <v>16</v>
      </c>
      <c r="B17" s="2">
        <v>12</v>
      </c>
      <c r="C17" s="2" t="s">
        <v>18</v>
      </c>
      <c r="D17" s="2">
        <v>115</v>
      </c>
      <c r="E17" s="4" t="s">
        <v>10</v>
      </c>
      <c r="F17" s="2" t="s">
        <v>32</v>
      </c>
      <c r="G17" s="2" t="s">
        <v>9</v>
      </c>
      <c r="H17" s="2">
        <v>0.81871344999999995</v>
      </c>
      <c r="I17" s="2">
        <v>0.175438596</v>
      </c>
      <c r="J17" s="2">
        <v>0.27491408899999997</v>
      </c>
      <c r="K17" s="3">
        <v>0.5714285714285714</v>
      </c>
      <c r="L17" s="2">
        <v>91</v>
      </c>
      <c r="M17" s="2">
        <v>0</v>
      </c>
      <c r="N17" s="2">
        <v>5</v>
      </c>
      <c r="O17" s="2">
        <v>4</v>
      </c>
      <c r="P17" s="2" t="s">
        <v>10</v>
      </c>
      <c r="Q17" s="2" t="s">
        <v>11</v>
      </c>
      <c r="R17" s="2" t="s">
        <v>11</v>
      </c>
      <c r="S17" s="2" t="s">
        <v>11</v>
      </c>
      <c r="T17" s="2" t="s">
        <v>11</v>
      </c>
      <c r="U17" s="2" t="s">
        <v>11</v>
      </c>
      <c r="V17" s="2" t="s">
        <v>10</v>
      </c>
      <c r="W17" s="2" t="s">
        <v>9</v>
      </c>
      <c r="X17" s="2" t="s">
        <v>11</v>
      </c>
      <c r="Y17" t="s">
        <v>10</v>
      </c>
    </row>
    <row r="18" spans="1:25">
      <c r="A18" s="5">
        <v>17</v>
      </c>
      <c r="B18" s="2">
        <v>13</v>
      </c>
      <c r="C18" s="2" t="s">
        <v>18</v>
      </c>
      <c r="D18" s="2">
        <v>107</v>
      </c>
      <c r="E18" s="4" t="s">
        <v>10</v>
      </c>
      <c r="F18" s="2" t="s">
        <v>31</v>
      </c>
      <c r="G18" s="2" t="s">
        <v>9</v>
      </c>
      <c r="H18" s="2">
        <v>2.5988088789999999</v>
      </c>
      <c r="I18" s="2">
        <v>0.216450216</v>
      </c>
      <c r="J18" s="2">
        <v>0.391717963</v>
      </c>
      <c r="K18" s="3">
        <v>0.42857142857142855</v>
      </c>
      <c r="L18" s="2">
        <v>86</v>
      </c>
      <c r="M18" s="2">
        <v>0</v>
      </c>
      <c r="N18" s="2">
        <v>4</v>
      </c>
      <c r="O18" s="2">
        <v>10</v>
      </c>
      <c r="P18" s="2" t="s">
        <v>10</v>
      </c>
      <c r="Q18" s="2" t="s">
        <v>11</v>
      </c>
      <c r="R18" s="2" t="s">
        <v>11</v>
      </c>
      <c r="S18" s="2" t="s">
        <v>11</v>
      </c>
      <c r="T18" s="2" t="s">
        <v>11</v>
      </c>
      <c r="U18" s="2" t="s">
        <v>11</v>
      </c>
      <c r="V18" s="2" t="s">
        <v>10</v>
      </c>
      <c r="W18" s="2" t="s">
        <v>9</v>
      </c>
      <c r="X18" s="2" t="s">
        <v>11</v>
      </c>
      <c r="Y18" t="s">
        <v>10</v>
      </c>
    </row>
    <row r="19" spans="1:25">
      <c r="A19" s="5">
        <v>18</v>
      </c>
      <c r="B19" s="2">
        <v>13</v>
      </c>
      <c r="C19" s="2" t="s">
        <v>18</v>
      </c>
      <c r="D19" s="2">
        <v>108</v>
      </c>
      <c r="E19" s="4" t="s">
        <v>10</v>
      </c>
      <c r="F19" s="2" t="s">
        <v>31</v>
      </c>
      <c r="G19" s="2" t="s">
        <v>9</v>
      </c>
      <c r="H19" s="2">
        <v>1.507882111</v>
      </c>
      <c r="I19" s="2">
        <v>0.75394105600000005</v>
      </c>
      <c r="J19" s="2">
        <v>0</v>
      </c>
      <c r="K19" s="3">
        <v>0.42857142857142855</v>
      </c>
      <c r="L19" s="2">
        <v>58</v>
      </c>
      <c r="M19" s="2">
        <v>1</v>
      </c>
      <c r="N19" s="2">
        <v>3</v>
      </c>
      <c r="O19" s="2">
        <v>38</v>
      </c>
      <c r="P19" s="2" t="s">
        <v>10</v>
      </c>
      <c r="Q19" s="2" t="s">
        <v>11</v>
      </c>
      <c r="R19" s="2" t="s">
        <v>11</v>
      </c>
      <c r="S19" s="2" t="s">
        <v>11</v>
      </c>
      <c r="T19" s="2" t="s">
        <v>11</v>
      </c>
      <c r="U19" s="2" t="s">
        <v>11</v>
      </c>
      <c r="V19" s="2" t="s">
        <v>10</v>
      </c>
      <c r="W19" s="2" t="s">
        <v>9</v>
      </c>
      <c r="X19" s="2">
        <v>3</v>
      </c>
      <c r="Y19" t="s">
        <v>9</v>
      </c>
    </row>
    <row r="20" spans="1:25">
      <c r="A20" s="5">
        <v>19</v>
      </c>
      <c r="B20" s="2">
        <v>13</v>
      </c>
      <c r="C20" s="2" t="s">
        <v>57</v>
      </c>
      <c r="D20" s="2">
        <v>71</v>
      </c>
      <c r="E20" s="4" t="s">
        <v>10</v>
      </c>
      <c r="F20" s="2" t="s">
        <v>32</v>
      </c>
      <c r="G20" s="2" t="s">
        <v>10</v>
      </c>
      <c r="H20" s="2">
        <v>1.941747573</v>
      </c>
      <c r="I20" s="2">
        <v>0.26478375999999998</v>
      </c>
      <c r="J20" s="2">
        <v>17.634092580000001</v>
      </c>
      <c r="K20" s="3">
        <v>0.5714285714285714</v>
      </c>
      <c r="L20" s="2">
        <v>80</v>
      </c>
      <c r="M20" s="2">
        <v>0</v>
      </c>
      <c r="N20" s="2">
        <v>6</v>
      </c>
      <c r="O20" s="2">
        <v>14</v>
      </c>
      <c r="P20" s="2" t="s">
        <v>10</v>
      </c>
      <c r="Q20" s="2" t="s">
        <v>11</v>
      </c>
      <c r="R20" s="2" t="s">
        <v>11</v>
      </c>
      <c r="S20" s="2" t="s">
        <v>11</v>
      </c>
      <c r="T20" s="2" t="s">
        <v>11</v>
      </c>
      <c r="U20" s="2" t="s">
        <v>11</v>
      </c>
      <c r="V20" s="2" t="s">
        <v>10</v>
      </c>
      <c r="W20" s="2" t="s">
        <v>9</v>
      </c>
      <c r="X20" s="2">
        <v>2</v>
      </c>
      <c r="Y20" t="s">
        <v>10</v>
      </c>
    </row>
    <row r="21" spans="1:25">
      <c r="A21" s="5">
        <v>20</v>
      </c>
      <c r="B21" s="2">
        <v>37</v>
      </c>
      <c r="C21" s="2" t="s">
        <v>57</v>
      </c>
      <c r="D21" s="2">
        <v>98</v>
      </c>
      <c r="E21" s="4" t="s">
        <v>10</v>
      </c>
      <c r="F21" s="2" t="s">
        <v>31</v>
      </c>
      <c r="G21" s="2" t="s">
        <v>9</v>
      </c>
      <c r="H21" s="2">
        <v>3.7225905149999998</v>
      </c>
      <c r="I21" s="2">
        <v>1.22324159</v>
      </c>
      <c r="J21" s="2">
        <v>0</v>
      </c>
      <c r="K21" s="3">
        <v>0.5714285714285714</v>
      </c>
      <c r="L21" s="2">
        <v>35</v>
      </c>
      <c r="M21" s="2">
        <v>0</v>
      </c>
      <c r="N21" s="2">
        <v>7</v>
      </c>
      <c r="O21" s="2">
        <v>58</v>
      </c>
      <c r="P21" s="2" t="s">
        <v>9</v>
      </c>
      <c r="Q21" s="2" t="s">
        <v>18</v>
      </c>
      <c r="R21" s="2" t="s">
        <v>22</v>
      </c>
      <c r="S21" s="2" t="s">
        <v>9</v>
      </c>
      <c r="T21" s="2" t="s">
        <v>16</v>
      </c>
      <c r="U21" s="2" t="s">
        <v>20</v>
      </c>
      <c r="V21" s="2" t="s">
        <v>9</v>
      </c>
      <c r="W21" s="2" t="s">
        <v>9</v>
      </c>
      <c r="X21" s="2" t="s">
        <v>11</v>
      </c>
      <c r="Y21" t="s">
        <v>10</v>
      </c>
    </row>
    <row r="22" spans="1:25">
      <c r="A22" s="5">
        <v>21</v>
      </c>
      <c r="B22" s="2">
        <v>37</v>
      </c>
      <c r="C22" s="2" t="s">
        <v>18</v>
      </c>
      <c r="D22" s="2">
        <v>108</v>
      </c>
      <c r="E22" s="4" t="s">
        <v>10</v>
      </c>
      <c r="F22" s="2" t="s">
        <v>31</v>
      </c>
      <c r="G22" s="2" t="s">
        <v>9</v>
      </c>
      <c r="H22" s="2">
        <v>1.8532246109999999</v>
      </c>
      <c r="I22" s="2">
        <v>0.74128984399999998</v>
      </c>
      <c r="J22" s="2">
        <v>2.08913649</v>
      </c>
      <c r="K22" s="3">
        <v>3.5714285714285716</v>
      </c>
      <c r="L22" s="2">
        <v>70</v>
      </c>
      <c r="M22" s="2">
        <v>0</v>
      </c>
      <c r="N22" s="2">
        <v>6</v>
      </c>
      <c r="O22" s="2">
        <v>24</v>
      </c>
      <c r="P22" s="2" t="s">
        <v>10</v>
      </c>
      <c r="Q22" s="2" t="s">
        <v>11</v>
      </c>
      <c r="R22" s="2" t="s">
        <v>11</v>
      </c>
      <c r="S22" s="2" t="s">
        <v>9</v>
      </c>
      <c r="T22" s="2" t="s">
        <v>14</v>
      </c>
      <c r="U22" s="2" t="s">
        <v>19</v>
      </c>
      <c r="V22" s="2" t="s">
        <v>9</v>
      </c>
      <c r="W22" s="2" t="s">
        <v>9</v>
      </c>
      <c r="X22" s="2">
        <v>5</v>
      </c>
      <c r="Y22" t="s">
        <v>10</v>
      </c>
    </row>
    <row r="23" spans="1:25">
      <c r="A23" s="5">
        <v>22</v>
      </c>
      <c r="B23" s="2">
        <v>37</v>
      </c>
      <c r="C23" s="2" t="s">
        <v>18</v>
      </c>
      <c r="D23" s="2">
        <v>81</v>
      </c>
      <c r="E23" s="4" t="s">
        <v>10</v>
      </c>
      <c r="F23" s="2" t="s">
        <v>31</v>
      </c>
      <c r="G23" s="2" t="s">
        <v>9</v>
      </c>
      <c r="H23" s="2">
        <v>2.2346368719999998</v>
      </c>
      <c r="I23" s="2">
        <v>0.23942537899999999</v>
      </c>
      <c r="J23" s="2">
        <v>0</v>
      </c>
      <c r="K23" s="3">
        <v>0.5714285714285714</v>
      </c>
      <c r="L23" s="2">
        <v>42</v>
      </c>
      <c r="M23" s="2">
        <v>3</v>
      </c>
      <c r="N23" s="2">
        <v>10</v>
      </c>
      <c r="O23" s="2">
        <v>45</v>
      </c>
      <c r="P23" s="2" t="s">
        <v>10</v>
      </c>
      <c r="Q23" s="2" t="s">
        <v>11</v>
      </c>
      <c r="R23" s="2" t="s">
        <v>11</v>
      </c>
      <c r="S23" s="2" t="s">
        <v>10</v>
      </c>
      <c r="T23" s="2" t="s">
        <v>11</v>
      </c>
      <c r="U23" s="2" t="s">
        <v>11</v>
      </c>
      <c r="V23" s="2" t="s">
        <v>10</v>
      </c>
      <c r="W23" s="2" t="s">
        <v>9</v>
      </c>
      <c r="X23" s="2">
        <v>6</v>
      </c>
      <c r="Y23" t="s">
        <v>10</v>
      </c>
    </row>
    <row r="24" spans="1:25">
      <c r="A24" s="5">
        <v>23</v>
      </c>
      <c r="B24" s="2">
        <v>14</v>
      </c>
      <c r="C24" s="2" t="s">
        <v>57</v>
      </c>
      <c r="D24" s="2">
        <v>94</v>
      </c>
      <c r="E24" s="4" t="s">
        <v>10</v>
      </c>
      <c r="F24" s="2" t="s">
        <v>32</v>
      </c>
      <c r="G24" s="2" t="s">
        <v>9</v>
      </c>
      <c r="H24" s="2">
        <v>1.9166666670000001</v>
      </c>
      <c r="I24" s="2">
        <v>0</v>
      </c>
      <c r="J24" s="2">
        <v>1.0517799350000001</v>
      </c>
      <c r="K24" s="3">
        <v>7.5714285714285712</v>
      </c>
      <c r="L24" s="2">
        <v>73</v>
      </c>
      <c r="M24" s="2">
        <v>2</v>
      </c>
      <c r="N24" s="2">
        <v>13</v>
      </c>
      <c r="O24" s="2">
        <v>12</v>
      </c>
      <c r="P24" s="2" t="s">
        <v>11</v>
      </c>
      <c r="Q24" s="2" t="s">
        <v>11</v>
      </c>
      <c r="R24" s="2" t="s">
        <v>11</v>
      </c>
      <c r="S24" s="2" t="s">
        <v>11</v>
      </c>
      <c r="T24" s="2" t="s">
        <v>11</v>
      </c>
      <c r="U24" s="2" t="s">
        <v>11</v>
      </c>
      <c r="V24" s="2" t="s">
        <v>11</v>
      </c>
      <c r="W24" s="2" t="s">
        <v>9</v>
      </c>
      <c r="X24" s="2" t="s">
        <v>11</v>
      </c>
      <c r="Y24" t="s">
        <v>9</v>
      </c>
    </row>
    <row r="25" spans="1:25">
      <c r="A25" s="5">
        <v>24</v>
      </c>
      <c r="B25" s="2">
        <v>13</v>
      </c>
      <c r="C25" s="2" t="s">
        <v>18</v>
      </c>
      <c r="D25" s="2">
        <v>129</v>
      </c>
      <c r="E25" s="4" t="s">
        <v>10</v>
      </c>
      <c r="F25" s="2" t="s">
        <v>31</v>
      </c>
      <c r="G25" s="2" t="s">
        <v>9</v>
      </c>
      <c r="H25" s="2">
        <v>0.85245901599999996</v>
      </c>
      <c r="I25" s="2">
        <v>0</v>
      </c>
      <c r="J25" s="2">
        <v>2.9886431560000002</v>
      </c>
      <c r="K25" s="3">
        <v>0.42857142857142855</v>
      </c>
      <c r="L25" s="2">
        <v>87</v>
      </c>
      <c r="M25" s="2">
        <v>0</v>
      </c>
      <c r="N25" s="2">
        <v>6</v>
      </c>
      <c r="O25" s="2">
        <v>7</v>
      </c>
      <c r="P25" s="2" t="s">
        <v>9</v>
      </c>
      <c r="Q25" s="2" t="s">
        <v>16</v>
      </c>
      <c r="R25" s="2" t="s">
        <v>20</v>
      </c>
      <c r="S25" s="2" t="s">
        <v>11</v>
      </c>
      <c r="T25" s="2" t="s">
        <v>11</v>
      </c>
      <c r="U25" s="2" t="s">
        <v>11</v>
      </c>
      <c r="V25" s="2" t="s">
        <v>9</v>
      </c>
      <c r="W25" s="2" t="s">
        <v>9</v>
      </c>
      <c r="X25" s="2">
        <v>2</v>
      </c>
      <c r="Y25" t="s">
        <v>9</v>
      </c>
    </row>
    <row r="27" spans="1:25">
      <c r="A27" s="19" t="s">
        <v>71</v>
      </c>
    </row>
    <row r="28" spans="1:25">
      <c r="A28" s="1" t="s">
        <v>52</v>
      </c>
      <c r="B28" s="6">
        <f>AVERAGE(B2:B25)</f>
        <v>30.5</v>
      </c>
      <c r="C28" s="7"/>
      <c r="D28" s="7">
        <f>AVERAGE(D2:D25)</f>
        <v>91.958333333333329</v>
      </c>
      <c r="E28" s="8"/>
      <c r="F28" s="7"/>
      <c r="G28" s="7"/>
      <c r="H28" s="7">
        <f t="shared" ref="H28:O28" si="0">AVERAGE(H2:H25)</f>
        <v>2.6768389283333334</v>
      </c>
      <c r="I28" s="7">
        <f t="shared" si="0"/>
        <v>0.73866414408333336</v>
      </c>
      <c r="J28" s="7">
        <f t="shared" si="0"/>
        <v>4.7700567090000003</v>
      </c>
      <c r="K28" s="7">
        <f t="shared" si="0"/>
        <v>-0.35714285714285648</v>
      </c>
      <c r="L28" s="7">
        <f t="shared" si="0"/>
        <v>64.565217391304344</v>
      </c>
      <c r="M28" s="7">
        <f t="shared" si="0"/>
        <v>0.47826086956521741</v>
      </c>
      <c r="N28" s="7">
        <f t="shared" si="0"/>
        <v>7.1739130434782608</v>
      </c>
      <c r="O28" s="7">
        <f t="shared" si="0"/>
        <v>27.652173913043477</v>
      </c>
      <c r="P28" s="7"/>
      <c r="Q28" s="7"/>
      <c r="R28" s="7"/>
      <c r="S28" s="7"/>
      <c r="T28" s="7"/>
      <c r="U28" s="7"/>
      <c r="V28" s="7"/>
      <c r="W28" s="7"/>
      <c r="X28" s="7">
        <f>AVERAGE(X2:X25)</f>
        <v>2.9444444444444446</v>
      </c>
      <c r="Y28" s="9"/>
    </row>
    <row r="29" spans="1:25">
      <c r="A29" s="1" t="s">
        <v>51</v>
      </c>
      <c r="B29" s="10">
        <f>STDEV(B2:B25)</f>
        <v>10.62400890518223</v>
      </c>
      <c r="C29" s="11"/>
      <c r="D29" s="11">
        <f>STDEV(D2:D25)</f>
        <v>28.283470617039345</v>
      </c>
      <c r="E29" s="12"/>
      <c r="F29" s="11"/>
      <c r="G29" s="11"/>
      <c r="H29" s="11">
        <f t="shared" ref="H29:O29" si="1">STDEV(H2:H25)</f>
        <v>1.6978239270701858</v>
      </c>
      <c r="I29" s="11">
        <f t="shared" si="1"/>
        <v>0.90227177330526143</v>
      </c>
      <c r="J29" s="11">
        <f t="shared" si="1"/>
        <v>9.725337399016734</v>
      </c>
      <c r="K29" s="11">
        <f t="shared" si="1"/>
        <v>11.192594839308361</v>
      </c>
      <c r="L29" s="11">
        <f t="shared" si="1"/>
        <v>19.655732652001461</v>
      </c>
      <c r="M29" s="11">
        <f t="shared" si="1"/>
        <v>0.84582209699371524</v>
      </c>
      <c r="N29" s="11">
        <f t="shared" si="1"/>
        <v>4.6773358181481077</v>
      </c>
      <c r="O29" s="11">
        <f t="shared" si="1"/>
        <v>18.934357169519249</v>
      </c>
      <c r="P29" s="11"/>
      <c r="Q29" s="11"/>
      <c r="R29" s="11"/>
      <c r="S29" s="11"/>
      <c r="T29" s="11"/>
      <c r="U29" s="11"/>
      <c r="V29" s="11"/>
      <c r="W29" s="11"/>
      <c r="X29" s="11">
        <f>STDEV(X2:X25)</f>
        <v>1.8620741825818619</v>
      </c>
      <c r="Y29" s="13"/>
    </row>
    <row r="30" spans="1:25">
      <c r="A30" s="1" t="s">
        <v>58</v>
      </c>
      <c r="B30" s="10"/>
      <c r="C30" s="14">
        <f>COUNTIF(C2:C25,"F")/(24-C31)*100</f>
        <v>66.666666666666657</v>
      </c>
      <c r="D30" s="11"/>
      <c r="E30" s="14">
        <f>COUNTIF(E2:E25,"Y")/(24-E31)*100</f>
        <v>12.5</v>
      </c>
      <c r="F30" s="14">
        <f>COUNTIF(F2:F25,"HO")/(24-F31)*100</f>
        <v>50</v>
      </c>
      <c r="G30" s="14">
        <f>COUNTIF(G2:G25,"Y")/(24-G31)*100</f>
        <v>87.5</v>
      </c>
      <c r="H30" s="11"/>
      <c r="I30" s="11"/>
      <c r="J30" s="11"/>
      <c r="K30" s="11"/>
      <c r="L30" s="11"/>
      <c r="M30" s="11"/>
      <c r="N30" s="11"/>
      <c r="O30" s="11"/>
      <c r="P30" s="14">
        <f>COUNTIF(P2:P25,"Y")/(24-P31)*100</f>
        <v>39.130434782608695</v>
      </c>
      <c r="Q30" s="11"/>
      <c r="R30" s="11"/>
      <c r="S30" s="14">
        <f>COUNTIF(S2:S25,"Y")/(24-S31)*100</f>
        <v>47.058823529411761</v>
      </c>
      <c r="T30" s="11"/>
      <c r="U30" s="11"/>
      <c r="V30" s="14">
        <f>COUNTIF(V2:V25,"Y")/(24-V31)*100</f>
        <v>60.869565217391312</v>
      </c>
      <c r="W30" s="14">
        <f>COUNTIF(W2:W25,"Y")/(24-W31)*100</f>
        <v>91.666666666666657</v>
      </c>
      <c r="X30" s="11"/>
      <c r="Y30" s="13">
        <f>COUNTIF(Y2:Y25,"Y")/(24-Y31)*100</f>
        <v>29.166666666666668</v>
      </c>
    </row>
    <row r="31" spans="1:25">
      <c r="A31" s="1" t="s">
        <v>55</v>
      </c>
      <c r="B31" s="15">
        <f>COUNTIF(B2:B25,"NA")</f>
        <v>0</v>
      </c>
      <c r="C31" s="16">
        <f t="shared" ref="C31:Y31" si="2">COUNTIF(C2:C25,"NA")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>COUNTIF(L2:L25,"NA")</f>
        <v>1</v>
      </c>
      <c r="M31" s="16">
        <f t="shared" si="2"/>
        <v>1</v>
      </c>
      <c r="N31" s="16">
        <f t="shared" si="2"/>
        <v>1</v>
      </c>
      <c r="O31" s="16">
        <f t="shared" si="2"/>
        <v>1</v>
      </c>
      <c r="P31" s="16">
        <f t="shared" si="2"/>
        <v>1</v>
      </c>
      <c r="Q31" s="16">
        <f t="shared" si="2"/>
        <v>15</v>
      </c>
      <c r="R31" s="16">
        <f t="shared" si="2"/>
        <v>15</v>
      </c>
      <c r="S31" s="16">
        <f t="shared" si="2"/>
        <v>7</v>
      </c>
      <c r="T31" s="16">
        <f t="shared" si="2"/>
        <v>16</v>
      </c>
      <c r="U31" s="16">
        <f t="shared" si="2"/>
        <v>16</v>
      </c>
      <c r="V31" s="16">
        <f t="shared" si="2"/>
        <v>1</v>
      </c>
      <c r="W31" s="16">
        <f t="shared" si="2"/>
        <v>0</v>
      </c>
      <c r="X31" s="16">
        <f t="shared" si="2"/>
        <v>6</v>
      </c>
      <c r="Y31" s="17">
        <f t="shared" si="2"/>
        <v>0</v>
      </c>
    </row>
    <row r="34" spans="1:8">
      <c r="A34" s="18" t="s">
        <v>59</v>
      </c>
      <c r="B34"/>
    </row>
    <row r="35" spans="1:8">
      <c r="A35" t="s">
        <v>12</v>
      </c>
      <c r="B35" t="s">
        <v>60</v>
      </c>
    </row>
    <row r="36" spans="1:8">
      <c r="A36" t="s">
        <v>4</v>
      </c>
      <c r="B36" t="s">
        <v>68</v>
      </c>
    </row>
    <row r="37" spans="1:8">
      <c r="A37" t="s">
        <v>0</v>
      </c>
      <c r="B37" s="2" t="s">
        <v>72</v>
      </c>
    </row>
    <row r="38" spans="1:8">
      <c r="A38" t="s">
        <v>35</v>
      </c>
      <c r="B38" t="s">
        <v>69</v>
      </c>
    </row>
    <row r="39" spans="1:8">
      <c r="A39" t="s">
        <v>41</v>
      </c>
      <c r="B39" s="2" t="s">
        <v>73</v>
      </c>
      <c r="H39"/>
    </row>
    <row r="40" spans="1:8">
      <c r="A40" t="s">
        <v>36</v>
      </c>
      <c r="B40" s="2" t="s">
        <v>74</v>
      </c>
      <c r="H40"/>
    </row>
    <row r="41" spans="1:8">
      <c r="A41" t="s">
        <v>13</v>
      </c>
      <c r="B41" s="2" t="s">
        <v>75</v>
      </c>
      <c r="H41"/>
    </row>
    <row r="42" spans="1:8">
      <c r="A42" t="s">
        <v>1</v>
      </c>
      <c r="B42" t="s">
        <v>61</v>
      </c>
      <c r="H42"/>
    </row>
    <row r="43" spans="1:8">
      <c r="A43" t="s">
        <v>2</v>
      </c>
      <c r="B43" t="s">
        <v>62</v>
      </c>
      <c r="H43"/>
    </row>
    <row r="44" spans="1:8">
      <c r="A44" t="s">
        <v>3</v>
      </c>
      <c r="B44" t="s">
        <v>63</v>
      </c>
    </row>
    <row r="45" spans="1:8">
      <c r="A45" t="s">
        <v>30</v>
      </c>
      <c r="B45" s="2" t="s">
        <v>76</v>
      </c>
    </row>
    <row r="46" spans="1:8">
      <c r="A46" t="s">
        <v>7</v>
      </c>
      <c r="B46" t="s">
        <v>65</v>
      </c>
    </row>
    <row r="47" spans="1:8">
      <c r="A47" t="s">
        <v>8</v>
      </c>
      <c r="B47" t="s">
        <v>66</v>
      </c>
    </row>
    <row r="48" spans="1:8">
      <c r="A48" t="s">
        <v>6</v>
      </c>
      <c r="B48" t="s">
        <v>67</v>
      </c>
    </row>
    <row r="49" spans="1:2">
      <c r="A49" t="s">
        <v>5</v>
      </c>
      <c r="B49" t="s">
        <v>64</v>
      </c>
    </row>
    <row r="50" spans="1:2">
      <c r="A50" t="s">
        <v>26</v>
      </c>
      <c r="B50" s="2" t="s">
        <v>77</v>
      </c>
    </row>
    <row r="51" spans="1:2">
      <c r="A51" s="2" t="s">
        <v>37</v>
      </c>
      <c r="B51" s="2" t="s">
        <v>79</v>
      </c>
    </row>
    <row r="52" spans="1:2">
      <c r="A52" s="2" t="s">
        <v>38</v>
      </c>
      <c r="B52" s="2" t="s">
        <v>78</v>
      </c>
    </row>
    <row r="53" spans="1:2">
      <c r="A53" s="2" t="s">
        <v>25</v>
      </c>
      <c r="B53" s="2" t="s">
        <v>80</v>
      </c>
    </row>
    <row r="54" spans="1:2">
      <c r="A54" s="2" t="s">
        <v>39</v>
      </c>
      <c r="B54" s="2" t="s">
        <v>81</v>
      </c>
    </row>
    <row r="55" spans="1:2">
      <c r="A55" s="2" t="s">
        <v>40</v>
      </c>
      <c r="B55" s="2" t="s">
        <v>82</v>
      </c>
    </row>
    <row r="56" spans="1:2">
      <c r="A56" s="2" t="s">
        <v>56</v>
      </c>
      <c r="B56" s="2" t="s">
        <v>83</v>
      </c>
    </row>
    <row r="57" spans="1:2">
      <c r="A57" s="2" t="s">
        <v>53</v>
      </c>
      <c r="B57" s="2" t="s">
        <v>84</v>
      </c>
    </row>
    <row r="58" spans="1:2">
      <c r="A58" s="2" t="s">
        <v>34</v>
      </c>
      <c r="B58" t="s">
        <v>70</v>
      </c>
    </row>
    <row r="59" spans="1:2">
      <c r="A59" s="2" t="s">
        <v>54</v>
      </c>
      <c r="B59" s="2" t="s">
        <v>85</v>
      </c>
    </row>
  </sheetData>
  <autoFilter ref="A1:X25" xr:uid="{8553E3D9-F56D-C747-ABF4-D8D88D296405}">
    <sortState ref="A2:X25">
      <sortCondition ref="A2:A25"/>
    </sortState>
  </autoFilter>
  <sortState ref="A2:Y25">
    <sortCondition ref="A2:A25"/>
  </sortState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classlabels.withcovariates</vt:lpstr>
      <vt:lpstr>classlabels.withcovariates!_FilterDatabase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Joshua Chandler</cp:lastModifiedBy>
  <cp:lastPrinted>2017-12-20T22:53:02Z</cp:lastPrinted>
  <dcterms:created xsi:type="dcterms:W3CDTF">2017-09-20T18:30:53Z</dcterms:created>
  <dcterms:modified xsi:type="dcterms:W3CDTF">2018-08-09T20:21:08Z</dcterms:modified>
</cp:coreProperties>
</file>