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07"/>
  <workbookPr showInkAnnotation="0"/>
  <mc:AlternateContent xmlns:mc="http://schemas.openxmlformats.org/markup-compatibility/2006">
    <mc:Choice Requires="x15">
      <x15ac:absPath xmlns:x15ac="http://schemas.microsoft.com/office/spreadsheetml/2010/11/ac" url="/Users/archanasiddam/Desktop/CFP/Revisisons/Graphs Raw Data/untitled folder/"/>
    </mc:Choice>
  </mc:AlternateContent>
  <bookViews>
    <workbookView xWindow="1340" yWindow="1180" windowWidth="27460" windowHeight="1682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02" i="1" l="1"/>
  <c r="F20" i="1"/>
  <c r="F28" i="1"/>
  <c r="C20" i="1"/>
  <c r="C28" i="1"/>
  <c r="D20" i="1"/>
  <c r="D28" i="1"/>
  <c r="E20" i="1"/>
  <c r="E28" i="1"/>
  <c r="C29" i="1"/>
  <c r="D29" i="1"/>
  <c r="E29" i="1"/>
  <c r="C30" i="1"/>
  <c r="D30" i="1"/>
  <c r="E30" i="1"/>
  <c r="E31" i="1"/>
  <c r="F44" i="1"/>
  <c r="F60" i="1"/>
  <c r="F75" i="1"/>
  <c r="G20" i="1"/>
  <c r="G28" i="1"/>
  <c r="G44" i="1"/>
  <c r="G60" i="1"/>
  <c r="G75" i="1"/>
  <c r="H20" i="1"/>
  <c r="H28" i="1"/>
  <c r="H44" i="1"/>
  <c r="H60" i="1"/>
  <c r="H75" i="1"/>
  <c r="F29" i="1"/>
  <c r="F45" i="1"/>
  <c r="F61" i="1"/>
  <c r="F76" i="1"/>
  <c r="G29" i="1"/>
  <c r="G45" i="1"/>
  <c r="G61" i="1"/>
  <c r="G76" i="1"/>
  <c r="H29" i="1"/>
  <c r="H45" i="1"/>
  <c r="H61" i="1"/>
  <c r="H76" i="1"/>
  <c r="F30" i="1"/>
  <c r="F46" i="1"/>
  <c r="F62" i="1"/>
  <c r="F77" i="1"/>
  <c r="G30" i="1"/>
  <c r="G46" i="1"/>
  <c r="G62" i="1"/>
  <c r="G77" i="1"/>
  <c r="H30" i="1"/>
  <c r="H46" i="1"/>
  <c r="H62" i="1"/>
  <c r="H77" i="1"/>
  <c r="B101" i="1"/>
  <c r="D101" i="1"/>
  <c r="A101" i="1"/>
  <c r="C24" i="1"/>
  <c r="D24" i="1"/>
  <c r="E24" i="1"/>
  <c r="C25" i="1"/>
  <c r="D25" i="1"/>
  <c r="E25" i="1"/>
  <c r="C26" i="1"/>
  <c r="D26" i="1"/>
  <c r="E26" i="1"/>
  <c r="E27" i="1"/>
  <c r="C40" i="1"/>
  <c r="C56" i="1"/>
  <c r="C71" i="1"/>
  <c r="D40" i="1"/>
  <c r="D56" i="1"/>
  <c r="D71" i="1"/>
  <c r="E40" i="1"/>
  <c r="E56" i="1"/>
  <c r="E71" i="1"/>
  <c r="C41" i="1"/>
  <c r="C57" i="1"/>
  <c r="C72" i="1"/>
  <c r="D41" i="1"/>
  <c r="D57" i="1"/>
  <c r="D72" i="1"/>
  <c r="E41" i="1"/>
  <c r="E57" i="1"/>
  <c r="E72" i="1"/>
  <c r="C42" i="1"/>
  <c r="C58" i="1"/>
  <c r="C73" i="1"/>
  <c r="D42" i="1"/>
  <c r="D58" i="1"/>
  <c r="D73" i="1"/>
  <c r="E42" i="1"/>
  <c r="E58" i="1"/>
  <c r="E73" i="1"/>
  <c r="F24" i="1"/>
  <c r="F40" i="1"/>
  <c r="F56" i="1"/>
  <c r="F71" i="1"/>
  <c r="G24" i="1"/>
  <c r="G40" i="1"/>
  <c r="G56" i="1"/>
  <c r="G71" i="1"/>
  <c r="H24" i="1"/>
  <c r="H40" i="1"/>
  <c r="H56" i="1"/>
  <c r="H71" i="1"/>
  <c r="F25" i="1"/>
  <c r="F41" i="1"/>
  <c r="F57" i="1"/>
  <c r="F72" i="1"/>
  <c r="G25" i="1"/>
  <c r="G41" i="1"/>
  <c r="G57" i="1"/>
  <c r="G72" i="1"/>
  <c r="H25" i="1"/>
  <c r="H41" i="1"/>
  <c r="H57" i="1"/>
  <c r="H72" i="1"/>
  <c r="F26" i="1"/>
  <c r="F42" i="1"/>
  <c r="F58" i="1"/>
  <c r="F73" i="1"/>
  <c r="G26" i="1"/>
  <c r="G42" i="1"/>
  <c r="G58" i="1"/>
  <c r="G73" i="1"/>
  <c r="H26" i="1"/>
  <c r="H42" i="1"/>
  <c r="H58" i="1"/>
  <c r="H73" i="1"/>
  <c r="B100" i="1"/>
  <c r="A100" i="1"/>
  <c r="H92" i="1"/>
  <c r="G92" i="1"/>
  <c r="F92" i="1"/>
  <c r="E46" i="1"/>
  <c r="E62" i="1"/>
  <c r="E77" i="1"/>
  <c r="E92" i="1"/>
  <c r="D46" i="1"/>
  <c r="D62" i="1"/>
  <c r="D77" i="1"/>
  <c r="D92" i="1"/>
  <c r="C46" i="1"/>
  <c r="C62" i="1"/>
  <c r="C77" i="1"/>
  <c r="C92" i="1"/>
  <c r="A92" i="1"/>
  <c r="H91" i="1"/>
  <c r="G91" i="1"/>
  <c r="F91" i="1"/>
  <c r="E45" i="1"/>
  <c r="E61" i="1"/>
  <c r="E76" i="1"/>
  <c r="E91" i="1"/>
  <c r="D45" i="1"/>
  <c r="D61" i="1"/>
  <c r="D76" i="1"/>
  <c r="D91" i="1"/>
  <c r="C45" i="1"/>
  <c r="C61" i="1"/>
  <c r="C76" i="1"/>
  <c r="C91" i="1"/>
  <c r="A91" i="1"/>
  <c r="H90" i="1"/>
  <c r="G90" i="1"/>
  <c r="F90" i="1"/>
  <c r="E44" i="1"/>
  <c r="E60" i="1"/>
  <c r="E75" i="1"/>
  <c r="E90" i="1"/>
  <c r="D44" i="1"/>
  <c r="D60" i="1"/>
  <c r="D75" i="1"/>
  <c r="D90" i="1"/>
  <c r="C44" i="1"/>
  <c r="C60" i="1"/>
  <c r="C75" i="1"/>
  <c r="C90" i="1"/>
  <c r="A90" i="1"/>
  <c r="H88" i="1"/>
  <c r="G88" i="1"/>
  <c r="F88" i="1"/>
  <c r="E88" i="1"/>
  <c r="D88" i="1"/>
  <c r="C88" i="1"/>
  <c r="A88" i="1"/>
  <c r="H87" i="1"/>
  <c r="G87" i="1"/>
  <c r="F87" i="1"/>
  <c r="E87" i="1"/>
  <c r="D87" i="1"/>
  <c r="C87" i="1"/>
  <c r="A87" i="1"/>
  <c r="H86" i="1"/>
  <c r="G86" i="1"/>
  <c r="F86" i="1"/>
  <c r="E86" i="1"/>
  <c r="D86" i="1"/>
  <c r="C86" i="1"/>
  <c r="A86" i="1"/>
  <c r="I83" i="1"/>
  <c r="H74" i="1"/>
  <c r="H78" i="1"/>
  <c r="G74" i="1"/>
  <c r="G78" i="1"/>
  <c r="F74" i="1"/>
  <c r="F78" i="1"/>
  <c r="E74" i="1"/>
  <c r="E78" i="1"/>
  <c r="D74" i="1"/>
  <c r="D78" i="1"/>
  <c r="C74" i="1"/>
  <c r="C78" i="1"/>
  <c r="A77" i="1"/>
  <c r="A76" i="1"/>
  <c r="A75" i="1"/>
  <c r="B74" i="1"/>
  <c r="A73" i="1"/>
  <c r="A72" i="1"/>
  <c r="A71" i="1"/>
  <c r="A62" i="1"/>
  <c r="A61" i="1"/>
  <c r="A60" i="1"/>
  <c r="A58" i="1"/>
  <c r="A57" i="1"/>
  <c r="A56" i="1"/>
  <c r="E47" i="1"/>
  <c r="A46" i="1"/>
  <c r="A45" i="1"/>
  <c r="A44" i="1"/>
  <c r="E43" i="1"/>
  <c r="A42" i="1"/>
  <c r="A41" i="1"/>
  <c r="A40" i="1"/>
  <c r="A30" i="1"/>
  <c r="A29" i="1"/>
  <c r="A28" i="1"/>
  <c r="A26" i="1"/>
  <c r="A25" i="1"/>
  <c r="A24" i="1"/>
</calcChain>
</file>

<file path=xl/sharedStrings.xml><?xml version="1.0" encoding="utf-8"?>
<sst xmlns="http://schemas.openxmlformats.org/spreadsheetml/2006/main" count="79" uniqueCount="13">
  <si>
    <t>Control</t>
  </si>
  <si>
    <t xml:space="preserve">Celf1 compound Conditional kncokout </t>
  </si>
  <si>
    <t>Primer Set</t>
  </si>
  <si>
    <t>Bio Rep Sample #</t>
  </si>
  <si>
    <t>Sptb isoform 1</t>
  </si>
  <si>
    <t>tech rep</t>
  </si>
  <si>
    <t>Sptb isoform 2</t>
  </si>
  <si>
    <t>GAPDH</t>
  </si>
  <si>
    <t>GAPDH avg</t>
  </si>
  <si>
    <t>mean:</t>
  </si>
  <si>
    <t>Average:</t>
  </si>
  <si>
    <t>Average fold change</t>
  </si>
  <si>
    <t>Inverse for less than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</si>
</sst>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12"/>
      <color theme="3" tint="0.39997558519241921"/>
      <name val="Arial"/>
      <family val="2"/>
    </font>
    <font>
      <sz val="12"/>
      <color theme="7" tint="-0.249977111117893"/>
      <name val="Arial"/>
      <family val="2"/>
    </font>
    <font>
      <sz val="12"/>
      <color theme="9" tint="-0.249977111117893"/>
      <name val="Arial"/>
      <family val="2"/>
    </font>
    <font>
      <sz val="12"/>
      <color rgb="FFC00000"/>
      <name val="Arial"/>
      <family val="2"/>
    </font>
    <font>
      <sz val="12"/>
      <color rgb="FF00B050"/>
      <name val="Arial"/>
      <family val="2"/>
    </font>
    <font>
      <sz val="12"/>
      <color theme="1" tint="0.499984740745262"/>
      <name val="Arial"/>
      <family val="2"/>
    </font>
    <font>
      <sz val="12"/>
      <color theme="0" tint="-0.499984740745262"/>
      <name val="Arial"/>
      <family val="2"/>
    </font>
    <font>
      <sz val="12"/>
      <color theme="5" tint="-0.249977111117893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/>
    <xf numFmtId="0" fontId="3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left" vertical="top" wrapText="1"/>
    </xf>
    <xf numFmtId="0" fontId="4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left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0" xfId="0" applyFont="1"/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8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Border="1"/>
    <xf numFmtId="0" fontId="7" fillId="0" borderId="1" xfId="0" applyFont="1" applyBorder="1"/>
    <xf numFmtId="0" fontId="9" fillId="0" borderId="0" xfId="0" applyFont="1"/>
    <xf numFmtId="0" fontId="9" fillId="0" borderId="0" xfId="0" applyFont="1" applyAlignment="1">
      <alignment horizontal="left" vertical="top" wrapText="1"/>
    </xf>
    <xf numFmtId="0" fontId="10" fillId="0" borderId="0" xfId="0" applyFont="1"/>
    <xf numFmtId="0" fontId="10" fillId="0" borderId="0" xfId="0" applyFont="1" applyAlignment="1">
      <alignment horizontal="left" vertical="top" wrapText="1"/>
    </xf>
    <xf numFmtId="0" fontId="10" fillId="0" borderId="0" xfId="0" applyFont="1" applyFill="1"/>
    <xf numFmtId="0" fontId="1" fillId="0" borderId="0" xfId="0" applyFont="1" applyAlignment="1">
      <alignment horizontal="left" vertical="top"/>
    </xf>
    <xf numFmtId="0" fontId="10" fillId="0" borderId="1" xfId="0" applyFont="1" applyBorder="1"/>
    <xf numFmtId="0" fontId="11" fillId="0" borderId="0" xfId="0" applyFont="1" applyFill="1"/>
    <xf numFmtId="0" fontId="12" fillId="0" borderId="0" xfId="0" applyFont="1" applyAlignment="1">
      <alignment horizontal="left" vertical="top" wrapText="1"/>
    </xf>
    <xf numFmtId="0" fontId="14" fillId="0" borderId="0" xfId="1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29"/>
  <sheetViews>
    <sheetView tabSelected="1" topLeftCell="A79" workbookViewId="0">
      <selection activeCell="G107" sqref="G107"/>
    </sheetView>
  </sheetViews>
  <sheetFormatPr baseColWidth="10" defaultColWidth="8.83203125" defaultRowHeight="16" x14ac:dyDescent="0.2"/>
  <cols>
    <col min="1" max="1" width="18.6640625" style="1" customWidth="1"/>
    <col min="2" max="2" width="21.5" style="1" customWidth="1"/>
    <col min="3" max="3" width="14.6640625" style="1" customWidth="1"/>
    <col min="4" max="4" width="16" style="1" customWidth="1"/>
    <col min="5" max="5" width="15.83203125" style="1" customWidth="1"/>
    <col min="6" max="6" width="13.83203125" style="1" customWidth="1"/>
    <col min="7" max="7" width="13.6640625" style="1" customWidth="1"/>
    <col min="8" max="8" width="13.5" style="1" customWidth="1"/>
    <col min="9" max="9" width="11.6640625" style="1" customWidth="1"/>
    <col min="10" max="10" width="1.83203125" style="1" customWidth="1"/>
    <col min="11" max="11" width="9" style="1" customWidth="1"/>
    <col min="12" max="16384" width="8.83203125" style="1"/>
  </cols>
  <sheetData>
    <row r="2" spans="1:17" x14ac:dyDescent="0.2">
      <c r="C2" s="2" t="s">
        <v>0</v>
      </c>
      <c r="D2" s="2"/>
      <c r="E2" s="2"/>
      <c r="F2" s="2" t="s">
        <v>1</v>
      </c>
      <c r="G2" s="2"/>
      <c r="H2" s="2"/>
      <c r="I2" s="3"/>
      <c r="J2" s="4"/>
    </row>
    <row r="3" spans="1:17" x14ac:dyDescent="0.2">
      <c r="A3" s="5" t="s">
        <v>2</v>
      </c>
      <c r="B3" s="5" t="s">
        <v>3</v>
      </c>
      <c r="C3" s="3">
        <v>1</v>
      </c>
      <c r="D3" s="3">
        <v>2</v>
      </c>
      <c r="E3" s="3">
        <v>3</v>
      </c>
      <c r="F3" s="3">
        <v>1</v>
      </c>
      <c r="G3" s="3">
        <v>2</v>
      </c>
      <c r="H3" s="3">
        <v>3</v>
      </c>
      <c r="I3" s="3"/>
      <c r="J3" s="4"/>
    </row>
    <row r="4" spans="1:17" x14ac:dyDescent="0.2">
      <c r="A4" s="1" t="s">
        <v>4</v>
      </c>
      <c r="B4" s="6" t="s">
        <v>5</v>
      </c>
      <c r="C4" s="7">
        <v>27.097179412841797</v>
      </c>
      <c r="D4" s="7">
        <v>27.67884635925293</v>
      </c>
      <c r="E4" s="7">
        <v>27.105985641479492</v>
      </c>
      <c r="F4" s="7">
        <v>26.207376480102539</v>
      </c>
      <c r="G4" s="7">
        <v>24.947385787963867</v>
      </c>
      <c r="H4" s="7">
        <v>26.556026458740234</v>
      </c>
      <c r="J4" s="4"/>
      <c r="K4" s="8"/>
      <c r="L4" s="8"/>
      <c r="M4" s="8"/>
      <c r="N4" s="8"/>
      <c r="O4" s="8"/>
      <c r="P4" s="8"/>
      <c r="Q4" s="8"/>
    </row>
    <row r="5" spans="1:17" x14ac:dyDescent="0.2">
      <c r="A5" s="1" t="s">
        <v>4</v>
      </c>
      <c r="B5" s="6" t="s">
        <v>5</v>
      </c>
      <c r="C5" s="7">
        <v>27.163383483886719</v>
      </c>
      <c r="D5" s="7">
        <v>27.153585433959961</v>
      </c>
      <c r="E5" s="7">
        <v>27.182577133178711</v>
      </c>
      <c r="F5" s="7">
        <v>26.162775039672852</v>
      </c>
      <c r="G5" s="7">
        <v>24.821332931518555</v>
      </c>
      <c r="H5" s="7">
        <v>26.368621826171875</v>
      </c>
      <c r="J5" s="4"/>
      <c r="M5" s="9"/>
      <c r="N5" s="9"/>
      <c r="O5" s="9"/>
    </row>
    <row r="6" spans="1:17" x14ac:dyDescent="0.2">
      <c r="A6" s="1" t="s">
        <v>4</v>
      </c>
      <c r="B6" s="6" t="s">
        <v>5</v>
      </c>
      <c r="C6" s="7">
        <v>26.802553176879883</v>
      </c>
      <c r="D6" s="7">
        <v>27.70257568359375</v>
      </c>
      <c r="E6" s="7">
        <v>27.073635101318359</v>
      </c>
      <c r="F6" s="7">
        <v>26.192499160766602</v>
      </c>
      <c r="G6" s="7">
        <v>24.820772171020508</v>
      </c>
      <c r="H6" s="7">
        <v>26.409130096435547</v>
      </c>
      <c r="J6" s="4"/>
    </row>
    <row r="7" spans="1:17" x14ac:dyDescent="0.2">
      <c r="B7" s="6"/>
      <c r="C7"/>
      <c r="D7"/>
      <c r="E7"/>
      <c r="F7"/>
      <c r="G7"/>
      <c r="H7"/>
      <c r="J7" s="4"/>
    </row>
    <row r="8" spans="1:17" x14ac:dyDescent="0.2">
      <c r="A8" s="1" t="s">
        <v>6</v>
      </c>
      <c r="B8" s="6" t="s">
        <v>5</v>
      </c>
      <c r="C8" s="7">
        <v>27.970979690551758</v>
      </c>
      <c r="D8" s="7">
        <v>28.453609466552734</v>
      </c>
      <c r="E8" s="7">
        <v>28.379711151123047</v>
      </c>
      <c r="F8" s="7">
        <v>30.163948059082031</v>
      </c>
      <c r="G8" s="7">
        <v>29.510194778442383</v>
      </c>
      <c r="H8" s="7">
        <v>29.992883682250977</v>
      </c>
      <c r="J8" s="4"/>
    </row>
    <row r="9" spans="1:17" x14ac:dyDescent="0.2">
      <c r="A9" s="1" t="s">
        <v>6</v>
      </c>
      <c r="B9" s="6" t="s">
        <v>5</v>
      </c>
      <c r="C9" s="7">
        <v>27.921270370483398</v>
      </c>
      <c r="D9" s="7">
        <v>28.463027954101562</v>
      </c>
      <c r="E9" s="7">
        <v>28.420289993286133</v>
      </c>
      <c r="F9" s="7">
        <v>29.80607795715332</v>
      </c>
      <c r="G9" s="7">
        <v>29.421886444091797</v>
      </c>
      <c r="H9" s="7">
        <v>30.164163589477539</v>
      </c>
      <c r="J9" s="4"/>
    </row>
    <row r="10" spans="1:17" x14ac:dyDescent="0.2">
      <c r="A10" s="1" t="s">
        <v>6</v>
      </c>
      <c r="B10" s="6" t="s">
        <v>5</v>
      </c>
      <c r="C10" s="7">
        <v>27.860441207885742</v>
      </c>
      <c r="D10" s="7">
        <v>28.421169281005859</v>
      </c>
      <c r="E10" s="7">
        <v>28.173065185546875</v>
      </c>
      <c r="F10" s="7">
        <v>29.446157455444336</v>
      </c>
      <c r="G10" s="7">
        <v>29.169464111328125</v>
      </c>
      <c r="H10" s="7">
        <v>29.786504745483398</v>
      </c>
      <c r="J10" s="4"/>
    </row>
    <row r="11" spans="1:17" x14ac:dyDescent="0.2">
      <c r="B11" s="6"/>
      <c r="J11" s="4"/>
    </row>
    <row r="12" spans="1:17" x14ac:dyDescent="0.2">
      <c r="B12" s="6"/>
      <c r="J12" s="4"/>
    </row>
    <row r="13" spans="1:17" x14ac:dyDescent="0.2">
      <c r="B13" s="6"/>
      <c r="J13" s="4"/>
    </row>
    <row r="14" spans="1:17" x14ac:dyDescent="0.2">
      <c r="B14" s="6"/>
      <c r="J14" s="4"/>
    </row>
    <row r="15" spans="1:17" x14ac:dyDescent="0.2">
      <c r="B15" s="6"/>
      <c r="D15" s="10"/>
      <c r="E15" s="10"/>
      <c r="F15" s="10"/>
      <c r="G15" s="10"/>
      <c r="H15" s="10"/>
      <c r="I15" s="10"/>
      <c r="J15" s="4"/>
    </row>
    <row r="16" spans="1:17" x14ac:dyDescent="0.2">
      <c r="A16" s="10" t="s">
        <v>7</v>
      </c>
      <c r="B16" s="11" t="s">
        <v>5</v>
      </c>
      <c r="C16" s="7">
        <v>22.030059814453125</v>
      </c>
      <c r="D16" s="7">
        <v>21.956302642822266</v>
      </c>
      <c r="E16" s="7">
        <v>21.900247573852539</v>
      </c>
      <c r="F16" s="7">
        <v>21.812084197998047</v>
      </c>
      <c r="G16" s="7">
        <v>21.069314956665039</v>
      </c>
      <c r="H16" s="7">
        <v>21.926425933837891</v>
      </c>
      <c r="J16" s="4"/>
    </row>
    <row r="17" spans="1:18" ht="15" customHeight="1" x14ac:dyDescent="0.2">
      <c r="A17" s="10" t="s">
        <v>7</v>
      </c>
      <c r="B17" s="11" t="s">
        <v>5</v>
      </c>
      <c r="C17" s="7">
        <v>21.769243240356445</v>
      </c>
      <c r="D17" s="7">
        <v>21.993038177490234</v>
      </c>
      <c r="E17" s="7">
        <v>22.293611526489258</v>
      </c>
      <c r="F17" s="7">
        <v>21.87733268737793</v>
      </c>
      <c r="G17" s="7">
        <v>20.804807662963867</v>
      </c>
      <c r="H17" s="7">
        <v>22.034616470336914</v>
      </c>
      <c r="J17" s="4"/>
    </row>
    <row r="18" spans="1:18" ht="15" customHeight="1" x14ac:dyDescent="0.2">
      <c r="A18" s="10" t="s">
        <v>7</v>
      </c>
      <c r="B18" s="11" t="s">
        <v>5</v>
      </c>
      <c r="C18" s="7">
        <v>21.825563430786133</v>
      </c>
      <c r="D18" s="7">
        <v>22.633766174316406</v>
      </c>
      <c r="E18" s="7">
        <v>22.038629531860352</v>
      </c>
      <c r="F18" s="7">
        <v>21.57853889465332</v>
      </c>
      <c r="G18" s="7">
        <v>20.7830810546875</v>
      </c>
      <c r="H18" s="7">
        <v>22.307079315185547</v>
      </c>
      <c r="J18" s="4"/>
    </row>
    <row r="19" spans="1:18" ht="15" customHeight="1" x14ac:dyDescent="0.2">
      <c r="A19" s="10"/>
      <c r="B19" s="11"/>
      <c r="C19"/>
      <c r="D19"/>
      <c r="E19"/>
      <c r="F19"/>
      <c r="G19"/>
      <c r="H19"/>
      <c r="J19" s="4"/>
    </row>
    <row r="20" spans="1:18" ht="15" customHeight="1" thickBot="1" x14ac:dyDescent="0.25">
      <c r="A20" s="12"/>
      <c r="B20" s="13" t="s">
        <v>8</v>
      </c>
      <c r="C20" s="14">
        <f t="shared" ref="C20:H20" si="0">AVERAGE(C16:C18)</f>
        <v>21.874955495198567</v>
      </c>
      <c r="D20" s="14">
        <f t="shared" si="0"/>
        <v>22.194368998209637</v>
      </c>
      <c r="E20" s="14">
        <f t="shared" si="0"/>
        <v>22.077496210734051</v>
      </c>
      <c r="F20" s="14">
        <f t="shared" si="0"/>
        <v>21.755985260009766</v>
      </c>
      <c r="G20" s="14">
        <f t="shared" si="0"/>
        <v>20.885734558105469</v>
      </c>
      <c r="H20" s="14">
        <f t="shared" si="0"/>
        <v>22.089373906453449</v>
      </c>
      <c r="I20" s="14"/>
      <c r="J20" s="4"/>
      <c r="K20" s="15"/>
      <c r="L20" s="15"/>
      <c r="M20" s="15"/>
      <c r="N20" s="15"/>
      <c r="O20" s="15"/>
      <c r="P20" s="15"/>
      <c r="Q20" s="15"/>
    </row>
    <row r="21" spans="1:18" ht="15" customHeight="1" x14ac:dyDescent="0.2">
      <c r="J21" s="4"/>
    </row>
    <row r="22" spans="1:18" ht="15" customHeight="1" x14ac:dyDescent="0.2">
      <c r="C22" s="2" t="s">
        <v>0</v>
      </c>
      <c r="D22" s="2"/>
      <c r="E22" s="2"/>
      <c r="F22" s="2" t="s">
        <v>1</v>
      </c>
      <c r="G22" s="2"/>
      <c r="H22" s="2"/>
      <c r="I22" s="3"/>
      <c r="J22" s="4"/>
    </row>
    <row r="23" spans="1:18" ht="15" customHeight="1" x14ac:dyDescent="0.2">
      <c r="A23" s="5" t="s">
        <v>2</v>
      </c>
      <c r="B23" s="5" t="s">
        <v>3</v>
      </c>
      <c r="C23" s="3">
        <v>1</v>
      </c>
      <c r="D23" s="3">
        <v>2</v>
      </c>
      <c r="E23" s="3">
        <v>3</v>
      </c>
      <c r="F23" s="3">
        <v>1</v>
      </c>
      <c r="G23" s="3">
        <v>2</v>
      </c>
      <c r="H23" s="3">
        <v>3</v>
      </c>
      <c r="I23" s="3"/>
      <c r="J23" s="4"/>
    </row>
    <row r="24" spans="1:18" ht="15" customHeight="1" x14ac:dyDescent="0.2">
      <c r="A24" s="1" t="str">
        <f>$A$4</f>
        <v>Sptb isoform 1</v>
      </c>
      <c r="B24" s="6" t="s">
        <v>5</v>
      </c>
      <c r="C24" s="16">
        <f>C4-$C$20</f>
        <v>5.2222239176432304</v>
      </c>
      <c r="D24" s="16">
        <f>D4-$D$20</f>
        <v>5.4844773610432931</v>
      </c>
      <c r="E24" s="16">
        <f>E4-$E$20</f>
        <v>5.0284894307454415</v>
      </c>
      <c r="F24" s="16">
        <f>F4-$F$20</f>
        <v>4.4513912200927734</v>
      </c>
      <c r="G24" s="16">
        <f>G4-$G$20</f>
        <v>4.0616512298583984</v>
      </c>
      <c r="H24" s="16">
        <f>H4-$H$20</f>
        <v>4.466652552286785</v>
      </c>
      <c r="I24" s="16"/>
      <c r="J24" s="4"/>
      <c r="K24" s="17"/>
      <c r="L24" s="17"/>
      <c r="M24" s="17"/>
      <c r="N24" s="17"/>
      <c r="O24" s="17"/>
      <c r="P24" s="17"/>
      <c r="Q24" s="17"/>
      <c r="R24" s="16"/>
    </row>
    <row r="25" spans="1:18" ht="15" customHeight="1" x14ac:dyDescent="0.2">
      <c r="A25" s="1" t="str">
        <f>$A$5</f>
        <v>Sptb isoform 1</v>
      </c>
      <c r="B25" s="6" t="s">
        <v>5</v>
      </c>
      <c r="C25" s="16">
        <f>C5-$C$20</f>
        <v>5.2884279886881522</v>
      </c>
      <c r="D25" s="16">
        <f>D5-$D$20</f>
        <v>4.9592164357503243</v>
      </c>
      <c r="E25" s="16">
        <f>E5-$E$20</f>
        <v>5.1050809224446603</v>
      </c>
      <c r="F25" s="16">
        <f>F5-$F$20</f>
        <v>4.4067897796630859</v>
      </c>
      <c r="G25" s="16">
        <f>G5-$G$20</f>
        <v>3.9355983734130859</v>
      </c>
      <c r="H25" s="16">
        <f>H5-$H$20</f>
        <v>4.2792479197184257</v>
      </c>
      <c r="I25" s="16"/>
      <c r="J25" s="4"/>
      <c r="K25" s="17"/>
      <c r="L25" s="17"/>
      <c r="M25" s="17"/>
      <c r="N25" s="17"/>
      <c r="O25" s="17"/>
      <c r="P25" s="17"/>
      <c r="Q25" s="17"/>
    </row>
    <row r="26" spans="1:18" ht="15" customHeight="1" x14ac:dyDescent="0.2">
      <c r="A26" s="1" t="str">
        <f>$A$6</f>
        <v>Sptb isoform 1</v>
      </c>
      <c r="B26" s="6" t="s">
        <v>5</v>
      </c>
      <c r="C26" s="16">
        <f>C6-$C$20</f>
        <v>4.9275976816813163</v>
      </c>
      <c r="D26" s="16">
        <f>D6-$D$20</f>
        <v>5.5082066853841134</v>
      </c>
      <c r="E26" s="16">
        <f>E6-$E$20</f>
        <v>4.9961388905843087</v>
      </c>
      <c r="F26" s="16">
        <f>F6-$F$20</f>
        <v>4.4365139007568359</v>
      </c>
      <c r="G26" s="16">
        <f>G6-$G$20</f>
        <v>3.9350376129150391</v>
      </c>
      <c r="H26" s="16">
        <f>H6-$H$20</f>
        <v>4.3197561899820975</v>
      </c>
      <c r="I26" s="16"/>
      <c r="J26" s="4"/>
      <c r="K26" s="17"/>
      <c r="L26" s="17"/>
      <c r="M26" s="17"/>
      <c r="N26" s="17"/>
      <c r="O26" s="17"/>
      <c r="P26" s="17"/>
      <c r="Q26" s="17"/>
    </row>
    <row r="27" spans="1:18" ht="15" customHeight="1" x14ac:dyDescent="0.2">
      <c r="B27" s="6"/>
      <c r="C27" s="16"/>
      <c r="D27" s="18" t="s">
        <v>9</v>
      </c>
      <c r="E27" s="19">
        <f>AVERAGE(C24:E26)</f>
        <v>5.1688732571072036</v>
      </c>
      <c r="F27" s="16"/>
      <c r="G27" s="16"/>
      <c r="H27" s="16"/>
      <c r="I27" s="16"/>
      <c r="J27" s="4"/>
    </row>
    <row r="28" spans="1:18" ht="15" customHeight="1" x14ac:dyDescent="0.2">
      <c r="A28" s="1" t="str">
        <f>$A$8</f>
        <v>Sptb isoform 2</v>
      </c>
      <c r="B28" s="6" t="s">
        <v>5</v>
      </c>
      <c r="C28" s="16">
        <f>C8-$C$20</f>
        <v>6.0960241953531913</v>
      </c>
      <c r="D28" s="16">
        <f>D8-$D$20</f>
        <v>6.2592404683430978</v>
      </c>
      <c r="E28" s="16">
        <f>E8-$E$20</f>
        <v>6.3022149403889962</v>
      </c>
      <c r="F28" s="16">
        <f>F8-$F$20</f>
        <v>8.4079627990722656</v>
      </c>
      <c r="G28" s="16">
        <f>G8-$G$20</f>
        <v>8.6244602203369141</v>
      </c>
      <c r="H28" s="16">
        <f>H8-$H$20</f>
        <v>7.9035097757975272</v>
      </c>
      <c r="I28" s="16"/>
      <c r="J28" s="4"/>
    </row>
    <row r="29" spans="1:18" ht="15" customHeight="1" x14ac:dyDescent="0.2">
      <c r="A29" s="1" t="str">
        <f>$A$9</f>
        <v>Sptb isoform 2</v>
      </c>
      <c r="B29" s="6" t="s">
        <v>5</v>
      </c>
      <c r="C29" s="16">
        <f>C9-$C$20</f>
        <v>6.0463148752848319</v>
      </c>
      <c r="D29" s="16">
        <f>D9-$D$20</f>
        <v>6.2686589558919259</v>
      </c>
      <c r="E29" s="16">
        <f>E9-$E$20</f>
        <v>6.3427937825520821</v>
      </c>
      <c r="F29" s="16">
        <f>F9-$F$20</f>
        <v>8.0500926971435547</v>
      </c>
      <c r="G29" s="16">
        <f>G9-$G$20</f>
        <v>8.5361518859863281</v>
      </c>
      <c r="H29" s="16">
        <f>H9-$H$20</f>
        <v>8.0747896830240897</v>
      </c>
      <c r="I29" s="16"/>
      <c r="J29" s="4"/>
    </row>
    <row r="30" spans="1:18" ht="15" customHeight="1" x14ac:dyDescent="0.2">
      <c r="A30" s="1" t="str">
        <f>$A$10</f>
        <v>Sptb isoform 2</v>
      </c>
      <c r="B30" s="6" t="s">
        <v>5</v>
      </c>
      <c r="C30" s="16">
        <f>C10-$C$20</f>
        <v>5.9854857126871757</v>
      </c>
      <c r="D30" s="16">
        <f>D10-$D$20</f>
        <v>6.2268002827962228</v>
      </c>
      <c r="E30" s="16">
        <f>E10-$E$20</f>
        <v>6.0955689748128243</v>
      </c>
      <c r="F30" s="16">
        <f>F10-$F$20</f>
        <v>7.6901721954345703</v>
      </c>
      <c r="G30" s="16">
        <f>G10-$G$20</f>
        <v>8.2837295532226562</v>
      </c>
      <c r="H30" s="16">
        <f>H10-$H$20</f>
        <v>7.6971308390299491</v>
      </c>
      <c r="I30" s="16"/>
      <c r="J30" s="4"/>
    </row>
    <row r="31" spans="1:18" ht="15" customHeight="1" x14ac:dyDescent="0.2">
      <c r="B31" s="6"/>
      <c r="C31" s="16"/>
      <c r="D31" s="18" t="s">
        <v>9</v>
      </c>
      <c r="E31" s="19">
        <f>AVERAGE(C28:E30)</f>
        <v>6.180344687567815</v>
      </c>
      <c r="F31" s="16"/>
      <c r="G31" s="16"/>
      <c r="H31" s="16"/>
      <c r="I31" s="16"/>
      <c r="J31" s="4"/>
      <c r="K31" s="20"/>
      <c r="L31" s="20"/>
      <c r="M31" s="20"/>
      <c r="N31" s="20"/>
      <c r="O31" s="20"/>
      <c r="P31" s="20"/>
      <c r="Q31" s="20"/>
    </row>
    <row r="32" spans="1:18" ht="15" customHeight="1" x14ac:dyDescent="0.2">
      <c r="B32" s="6"/>
      <c r="C32" s="16"/>
      <c r="D32" s="16"/>
      <c r="E32" s="16"/>
      <c r="F32" s="16"/>
      <c r="G32" s="16"/>
      <c r="H32" s="16"/>
      <c r="I32" s="16"/>
      <c r="J32" s="4"/>
      <c r="K32" s="20"/>
      <c r="L32" s="20"/>
      <c r="M32" s="20"/>
      <c r="N32" s="20"/>
      <c r="O32" s="20"/>
      <c r="P32" s="20"/>
      <c r="Q32" s="20"/>
    </row>
    <row r="33" spans="1:17" x14ac:dyDescent="0.2">
      <c r="B33" s="6"/>
      <c r="C33" s="16"/>
      <c r="D33" s="16"/>
      <c r="E33" s="16"/>
      <c r="F33" s="16"/>
      <c r="G33" s="16"/>
      <c r="H33" s="16"/>
      <c r="I33" s="16"/>
      <c r="J33" s="4"/>
      <c r="K33" s="20"/>
      <c r="L33" s="20"/>
      <c r="M33" s="20"/>
      <c r="N33" s="20"/>
      <c r="O33" s="20"/>
      <c r="P33" s="20"/>
      <c r="Q33" s="20"/>
    </row>
    <row r="34" spans="1:17" x14ac:dyDescent="0.2">
      <c r="B34" s="6"/>
      <c r="C34" s="16"/>
      <c r="D34" s="16"/>
      <c r="E34" s="16"/>
      <c r="F34" s="16"/>
      <c r="G34" s="16"/>
      <c r="H34" s="16"/>
      <c r="I34" s="16"/>
      <c r="J34" s="4"/>
    </row>
    <row r="35" spans="1:17" x14ac:dyDescent="0.2">
      <c r="B35" s="6"/>
      <c r="C35" s="16"/>
      <c r="D35" s="18"/>
      <c r="E35" s="19"/>
      <c r="F35" s="16"/>
      <c r="G35" s="16"/>
      <c r="H35" s="16"/>
      <c r="I35" s="16"/>
      <c r="J35" s="4"/>
      <c r="K35" s="19"/>
    </row>
    <row r="36" spans="1:17" ht="17" thickBot="1" x14ac:dyDescent="0.25">
      <c r="A36" s="21"/>
      <c r="B36" s="22"/>
      <c r="C36" s="23"/>
      <c r="D36" s="23"/>
      <c r="E36" s="23"/>
      <c r="F36" s="23"/>
      <c r="G36" s="23"/>
      <c r="H36" s="23"/>
      <c r="I36" s="14"/>
      <c r="J36" s="4"/>
    </row>
    <row r="37" spans="1:17" x14ac:dyDescent="0.2">
      <c r="J37" s="4"/>
    </row>
    <row r="38" spans="1:17" x14ac:dyDescent="0.2">
      <c r="C38" s="2" t="s">
        <v>0</v>
      </c>
      <c r="D38" s="2"/>
      <c r="E38" s="2"/>
      <c r="F38" s="2" t="s">
        <v>1</v>
      </c>
      <c r="G38" s="2"/>
      <c r="H38" s="2"/>
      <c r="I38" s="3"/>
      <c r="J38" s="4"/>
    </row>
    <row r="39" spans="1:17" x14ac:dyDescent="0.2">
      <c r="A39" s="5" t="s">
        <v>2</v>
      </c>
      <c r="B39" s="5" t="s">
        <v>3</v>
      </c>
      <c r="C39" s="3">
        <v>1</v>
      </c>
      <c r="D39" s="3">
        <v>2</v>
      </c>
      <c r="E39" s="3">
        <v>3</v>
      </c>
      <c r="F39" s="3">
        <v>1</v>
      </c>
      <c r="G39" s="3">
        <v>2</v>
      </c>
      <c r="H39" s="3">
        <v>3</v>
      </c>
      <c r="I39" s="3"/>
      <c r="J39" s="4"/>
    </row>
    <row r="40" spans="1:17" x14ac:dyDescent="0.2">
      <c r="A40" s="1" t="str">
        <f>$A$4</f>
        <v>Sptb isoform 1</v>
      </c>
      <c r="B40" s="6" t="s">
        <v>5</v>
      </c>
      <c r="C40" s="24">
        <f t="shared" ref="C40:H42" si="1">C24-$E$27</f>
        <v>5.3350660536026773E-2</v>
      </c>
      <c r="D40" s="24">
        <f t="shared" si="1"/>
        <v>0.31560410393608951</v>
      </c>
      <c r="E40" s="24">
        <f t="shared" si="1"/>
        <v>-0.14038382636176205</v>
      </c>
      <c r="F40" s="24">
        <f t="shared" si="1"/>
        <v>-0.71748203701443014</v>
      </c>
      <c r="G40" s="24">
        <f t="shared" si="1"/>
        <v>-1.1072220272488051</v>
      </c>
      <c r="H40" s="24">
        <f t="shared" si="1"/>
        <v>-0.70222070482041854</v>
      </c>
      <c r="I40" s="24"/>
      <c r="J40" s="4"/>
      <c r="K40" s="25"/>
      <c r="L40" s="25"/>
      <c r="M40" s="25"/>
      <c r="N40" s="25"/>
      <c r="O40" s="25"/>
      <c r="P40" s="25"/>
      <c r="Q40" s="25"/>
    </row>
    <row r="41" spans="1:17" x14ac:dyDescent="0.2">
      <c r="A41" s="1" t="str">
        <f>$A$5</f>
        <v>Sptb isoform 1</v>
      </c>
      <c r="B41" s="6" t="s">
        <v>5</v>
      </c>
      <c r="C41" s="24">
        <f t="shared" si="1"/>
        <v>0.11955473158094865</v>
      </c>
      <c r="D41" s="24">
        <f t="shared" si="1"/>
        <v>-0.20965682135687924</v>
      </c>
      <c r="E41" s="24">
        <f t="shared" si="1"/>
        <v>-6.3792334662543304E-2</v>
      </c>
      <c r="F41" s="24">
        <f t="shared" si="1"/>
        <v>-0.76208347744411764</v>
      </c>
      <c r="G41" s="24">
        <f t="shared" si="1"/>
        <v>-1.2332748836941176</v>
      </c>
      <c r="H41" s="24">
        <f t="shared" si="1"/>
        <v>-0.88962533738877791</v>
      </c>
      <c r="I41" s="24"/>
      <c r="J41" s="4"/>
      <c r="K41" s="25"/>
      <c r="L41" s="25"/>
      <c r="M41" s="25"/>
      <c r="N41" s="25"/>
      <c r="O41" s="25"/>
      <c r="P41" s="25"/>
      <c r="Q41" s="25"/>
    </row>
    <row r="42" spans="1:17" x14ac:dyDescent="0.2">
      <c r="A42" s="1" t="str">
        <f>$A$6</f>
        <v>Sptb isoform 1</v>
      </c>
      <c r="B42" s="6" t="s">
        <v>5</v>
      </c>
      <c r="C42" s="24">
        <f t="shared" si="1"/>
        <v>-0.24127557542588729</v>
      </c>
      <c r="D42" s="24">
        <f t="shared" si="1"/>
        <v>0.33933342827690982</v>
      </c>
      <c r="E42" s="24">
        <f t="shared" si="1"/>
        <v>-0.17273436652289487</v>
      </c>
      <c r="F42" s="24">
        <f t="shared" si="1"/>
        <v>-0.73235935635036764</v>
      </c>
      <c r="G42" s="24">
        <f t="shared" si="1"/>
        <v>-1.2338356441921645</v>
      </c>
      <c r="H42" s="24">
        <f t="shared" si="1"/>
        <v>-0.84911706712510604</v>
      </c>
      <c r="I42" s="24"/>
      <c r="J42" s="4"/>
      <c r="L42" s="26"/>
      <c r="M42" s="26"/>
      <c r="N42" s="26"/>
      <c r="O42" s="26"/>
      <c r="P42" s="26"/>
      <c r="Q42" s="26"/>
    </row>
    <row r="43" spans="1:17" x14ac:dyDescent="0.2">
      <c r="B43" s="6"/>
      <c r="C43" s="24"/>
      <c r="D43" s="27" t="s">
        <v>10</v>
      </c>
      <c r="E43" s="27">
        <f>AVERAGE(C40:E42)</f>
        <v>8.8817841970012523E-16</v>
      </c>
      <c r="F43" s="24"/>
      <c r="G43" s="24"/>
      <c r="H43" s="24"/>
      <c r="I43" s="24"/>
      <c r="J43" s="4"/>
      <c r="L43" s="26"/>
      <c r="M43" s="26"/>
      <c r="N43" s="26"/>
      <c r="O43" s="26"/>
      <c r="P43" s="26"/>
      <c r="Q43" s="26"/>
    </row>
    <row r="44" spans="1:17" x14ac:dyDescent="0.2">
      <c r="A44" s="1" t="str">
        <f>$A$8</f>
        <v>Sptb isoform 2</v>
      </c>
      <c r="B44" s="6" t="s">
        <v>5</v>
      </c>
      <c r="C44" s="24">
        <f t="shared" ref="C44:H46" si="2">C28-$E$31</f>
        <v>-8.4320492214623677E-2</v>
      </c>
      <c r="D44" s="24">
        <f t="shared" si="2"/>
        <v>7.8895780775282809E-2</v>
      </c>
      <c r="E44" s="24">
        <f t="shared" si="2"/>
        <v>0.12187025282118125</v>
      </c>
      <c r="F44" s="24">
        <f t="shared" si="2"/>
        <v>2.2276181115044507</v>
      </c>
      <c r="G44" s="24">
        <f t="shared" si="2"/>
        <v>2.4441155327690991</v>
      </c>
      <c r="H44" s="24">
        <f t="shared" si="2"/>
        <v>1.7231650882297123</v>
      </c>
      <c r="I44" s="24"/>
      <c r="J44" s="4"/>
      <c r="L44" s="26"/>
      <c r="M44" s="26"/>
      <c r="N44" s="26"/>
      <c r="O44" s="26"/>
      <c r="P44" s="26"/>
      <c r="Q44" s="26"/>
    </row>
    <row r="45" spans="1:17" x14ac:dyDescent="0.2">
      <c r="A45" s="1" t="str">
        <f>$A$9</f>
        <v>Sptb isoform 2</v>
      </c>
      <c r="B45" s="6" t="s">
        <v>5</v>
      </c>
      <c r="C45" s="24">
        <f t="shared" si="2"/>
        <v>-0.13402981228298305</v>
      </c>
      <c r="D45" s="24">
        <f t="shared" si="2"/>
        <v>8.8314268324110934E-2</v>
      </c>
      <c r="E45" s="24">
        <f t="shared" si="2"/>
        <v>0.16244909498426718</v>
      </c>
      <c r="F45" s="24">
        <f t="shared" si="2"/>
        <v>1.8697480095757397</v>
      </c>
      <c r="G45" s="24">
        <f t="shared" si="2"/>
        <v>2.3558071984185132</v>
      </c>
      <c r="H45" s="24">
        <f t="shared" si="2"/>
        <v>1.8944449954562748</v>
      </c>
      <c r="I45" s="24"/>
      <c r="J45" s="4"/>
      <c r="L45" s="28"/>
      <c r="M45" s="28"/>
      <c r="N45" s="28"/>
      <c r="O45" s="28"/>
      <c r="P45" s="28"/>
      <c r="Q45" s="28"/>
    </row>
    <row r="46" spans="1:17" x14ac:dyDescent="0.2">
      <c r="A46" s="1" t="str">
        <f>$A$10</f>
        <v>Sptb isoform 2</v>
      </c>
      <c r="B46" s="6" t="s">
        <v>5</v>
      </c>
      <c r="C46" s="24">
        <f t="shared" si="2"/>
        <v>-0.1948589748806393</v>
      </c>
      <c r="D46" s="24">
        <f t="shared" si="2"/>
        <v>4.6455595228407809E-2</v>
      </c>
      <c r="E46" s="24">
        <f t="shared" si="2"/>
        <v>-8.4775712754990629E-2</v>
      </c>
      <c r="F46" s="24">
        <f t="shared" si="2"/>
        <v>1.5098275078667553</v>
      </c>
      <c r="G46" s="24">
        <f t="shared" si="2"/>
        <v>2.1033848656548413</v>
      </c>
      <c r="H46" s="24">
        <f t="shared" si="2"/>
        <v>1.5167861514621341</v>
      </c>
      <c r="I46" s="24"/>
      <c r="J46" s="4"/>
    </row>
    <row r="47" spans="1:17" x14ac:dyDescent="0.2">
      <c r="B47" s="6"/>
      <c r="C47" s="24"/>
      <c r="D47" s="27" t="s">
        <v>10</v>
      </c>
      <c r="E47" s="27">
        <f>AVERAGE(C44:E46)</f>
        <v>1.4802973661668755E-15</v>
      </c>
      <c r="F47" s="24"/>
      <c r="G47" s="24"/>
      <c r="H47" s="24"/>
      <c r="I47" s="24"/>
      <c r="J47" s="4"/>
    </row>
    <row r="48" spans="1:17" x14ac:dyDescent="0.2">
      <c r="B48" s="6"/>
      <c r="C48" s="24"/>
      <c r="D48" s="24"/>
      <c r="E48" s="24"/>
      <c r="F48" s="24"/>
      <c r="G48" s="24"/>
      <c r="H48" s="24"/>
      <c r="I48" s="24"/>
      <c r="J48" s="4"/>
    </row>
    <row r="49" spans="1:17" x14ac:dyDescent="0.2">
      <c r="B49" s="6"/>
      <c r="C49" s="24"/>
      <c r="D49" s="24"/>
      <c r="E49" s="24"/>
      <c r="F49" s="24"/>
      <c r="G49" s="24"/>
      <c r="H49" s="24"/>
      <c r="I49" s="24"/>
      <c r="J49" s="4"/>
    </row>
    <row r="50" spans="1:17" x14ac:dyDescent="0.2">
      <c r="B50" s="6"/>
      <c r="C50" s="24"/>
      <c r="D50" s="24"/>
      <c r="E50" s="24"/>
      <c r="F50" s="24"/>
      <c r="G50" s="24"/>
      <c r="H50" s="24"/>
      <c r="I50" s="24"/>
      <c r="J50" s="4"/>
    </row>
    <row r="51" spans="1:17" x14ac:dyDescent="0.2">
      <c r="B51" s="6"/>
      <c r="C51" s="24"/>
      <c r="D51" s="29"/>
      <c r="E51" s="29"/>
      <c r="F51" s="24"/>
      <c r="G51" s="24"/>
      <c r="H51" s="24"/>
      <c r="I51" s="24"/>
      <c r="J51" s="4"/>
    </row>
    <row r="52" spans="1:17" ht="17" thickBot="1" x14ac:dyDescent="0.25">
      <c r="A52" s="21"/>
      <c r="B52" s="22"/>
      <c r="C52" s="30"/>
      <c r="D52" s="21"/>
      <c r="E52" s="21"/>
      <c r="F52" s="30"/>
      <c r="G52" s="30"/>
      <c r="H52" s="30"/>
      <c r="I52" s="14"/>
      <c r="J52" s="4"/>
    </row>
    <row r="53" spans="1:17" x14ac:dyDescent="0.2">
      <c r="J53" s="4"/>
    </row>
    <row r="54" spans="1:17" x14ac:dyDescent="0.2">
      <c r="C54" s="2" t="s">
        <v>0</v>
      </c>
      <c r="D54" s="2"/>
      <c r="E54" s="2"/>
      <c r="F54" s="2" t="s">
        <v>1</v>
      </c>
      <c r="G54" s="2"/>
      <c r="H54" s="2"/>
      <c r="I54" s="3"/>
      <c r="J54" s="4"/>
    </row>
    <row r="55" spans="1:17" x14ac:dyDescent="0.2">
      <c r="A55" s="5" t="s">
        <v>2</v>
      </c>
      <c r="B55" s="5" t="s">
        <v>3</v>
      </c>
      <c r="C55" s="3">
        <v>1</v>
      </c>
      <c r="D55" s="3">
        <v>2</v>
      </c>
      <c r="E55" s="3">
        <v>3</v>
      </c>
      <c r="F55" s="3">
        <v>1</v>
      </c>
      <c r="G55" s="3">
        <v>2</v>
      </c>
      <c r="H55" s="3">
        <v>3</v>
      </c>
      <c r="I55" s="3"/>
      <c r="J55" s="4"/>
    </row>
    <row r="56" spans="1:17" x14ac:dyDescent="0.2">
      <c r="A56" s="1" t="str">
        <f>$A$4</f>
        <v>Sptb isoform 1</v>
      </c>
      <c r="B56" s="6" t="s">
        <v>5</v>
      </c>
      <c r="C56" s="31">
        <f t="shared" ref="C56:H58" si="3">-1*C40</f>
        <v>-5.3350660536026773E-2</v>
      </c>
      <c r="D56" s="31">
        <f t="shared" si="3"/>
        <v>-0.31560410393608951</v>
      </c>
      <c r="E56" s="31">
        <f t="shared" si="3"/>
        <v>0.14038382636176205</v>
      </c>
      <c r="F56" s="31">
        <f t="shared" si="3"/>
        <v>0.71748203701443014</v>
      </c>
      <c r="G56" s="31">
        <f t="shared" si="3"/>
        <v>1.1072220272488051</v>
      </c>
      <c r="H56" s="31">
        <f t="shared" si="3"/>
        <v>0.70222070482041854</v>
      </c>
      <c r="I56" s="31"/>
      <c r="J56" s="4"/>
    </row>
    <row r="57" spans="1:17" x14ac:dyDescent="0.2">
      <c r="A57" s="1" t="str">
        <f>$A$5</f>
        <v>Sptb isoform 1</v>
      </c>
      <c r="B57" s="6" t="s">
        <v>5</v>
      </c>
      <c r="C57" s="31">
        <f t="shared" si="3"/>
        <v>-0.11955473158094865</v>
      </c>
      <c r="D57" s="31">
        <f t="shared" si="3"/>
        <v>0.20965682135687924</v>
      </c>
      <c r="E57" s="31">
        <f t="shared" si="3"/>
        <v>6.3792334662543304E-2</v>
      </c>
      <c r="F57" s="31">
        <f t="shared" si="3"/>
        <v>0.76208347744411764</v>
      </c>
      <c r="G57" s="31">
        <f t="shared" si="3"/>
        <v>1.2332748836941176</v>
      </c>
      <c r="H57" s="31">
        <f t="shared" si="3"/>
        <v>0.88962533738877791</v>
      </c>
      <c r="I57" s="31"/>
      <c r="J57" s="4"/>
      <c r="K57" s="32"/>
      <c r="L57" s="32"/>
      <c r="M57" s="32"/>
      <c r="N57" s="32"/>
      <c r="O57" s="32"/>
      <c r="P57" s="32"/>
      <c r="Q57" s="32"/>
    </row>
    <row r="58" spans="1:17" x14ac:dyDescent="0.2">
      <c r="A58" s="1" t="str">
        <f>$A$6</f>
        <v>Sptb isoform 1</v>
      </c>
      <c r="B58" s="6" t="s">
        <v>5</v>
      </c>
      <c r="C58" s="31">
        <f t="shared" si="3"/>
        <v>0.24127557542588729</v>
      </c>
      <c r="D58" s="31">
        <f t="shared" si="3"/>
        <v>-0.33933342827690982</v>
      </c>
      <c r="E58" s="31">
        <f t="shared" si="3"/>
        <v>0.17273436652289487</v>
      </c>
      <c r="F58" s="31">
        <f t="shared" si="3"/>
        <v>0.73235935635036764</v>
      </c>
      <c r="G58" s="31">
        <f t="shared" si="3"/>
        <v>1.2338356441921645</v>
      </c>
      <c r="H58" s="31">
        <f t="shared" si="3"/>
        <v>0.84911706712510604</v>
      </c>
      <c r="I58" s="31"/>
      <c r="J58" s="4"/>
      <c r="K58" s="32"/>
      <c r="L58" s="32"/>
      <c r="M58" s="32"/>
      <c r="N58" s="32"/>
      <c r="O58" s="32"/>
      <c r="P58" s="32"/>
      <c r="Q58" s="32"/>
    </row>
    <row r="59" spans="1:17" x14ac:dyDescent="0.2">
      <c r="B59" s="6"/>
      <c r="C59" s="31"/>
      <c r="D59" s="31"/>
      <c r="E59" s="31"/>
      <c r="F59" s="31"/>
      <c r="G59" s="31"/>
      <c r="H59" s="31"/>
      <c r="I59" s="31"/>
      <c r="J59" s="4"/>
    </row>
    <row r="60" spans="1:17" x14ac:dyDescent="0.2">
      <c r="A60" s="1" t="str">
        <f>$A$8</f>
        <v>Sptb isoform 2</v>
      </c>
      <c r="B60" s="6" t="s">
        <v>5</v>
      </c>
      <c r="C60" s="31">
        <f t="shared" ref="C60:H62" si="4">-1*C44</f>
        <v>8.4320492214623677E-2</v>
      </c>
      <c r="D60" s="31">
        <f t="shared" si="4"/>
        <v>-7.8895780775282809E-2</v>
      </c>
      <c r="E60" s="31">
        <f t="shared" si="4"/>
        <v>-0.12187025282118125</v>
      </c>
      <c r="F60" s="31">
        <f t="shared" si="4"/>
        <v>-2.2276181115044507</v>
      </c>
      <c r="G60" s="31">
        <f t="shared" si="4"/>
        <v>-2.4441155327690991</v>
      </c>
      <c r="H60" s="31">
        <f t="shared" si="4"/>
        <v>-1.7231650882297123</v>
      </c>
      <c r="I60" s="31"/>
      <c r="J60" s="4"/>
    </row>
    <row r="61" spans="1:17" x14ac:dyDescent="0.2">
      <c r="A61" s="1" t="str">
        <f>$A$9</f>
        <v>Sptb isoform 2</v>
      </c>
      <c r="B61" s="6" t="s">
        <v>5</v>
      </c>
      <c r="C61" s="31">
        <f t="shared" si="4"/>
        <v>0.13402981228298305</v>
      </c>
      <c r="D61" s="31">
        <f t="shared" si="4"/>
        <v>-8.8314268324110934E-2</v>
      </c>
      <c r="E61" s="31">
        <f t="shared" si="4"/>
        <v>-0.16244909498426718</v>
      </c>
      <c r="F61" s="31">
        <f t="shared" si="4"/>
        <v>-1.8697480095757397</v>
      </c>
      <c r="G61" s="31">
        <f t="shared" si="4"/>
        <v>-2.3558071984185132</v>
      </c>
      <c r="H61" s="31">
        <f t="shared" si="4"/>
        <v>-1.8944449954562748</v>
      </c>
      <c r="I61" s="31"/>
      <c r="J61" s="4"/>
    </row>
    <row r="62" spans="1:17" x14ac:dyDescent="0.2">
      <c r="A62" s="1" t="str">
        <f>$A$10</f>
        <v>Sptb isoform 2</v>
      </c>
      <c r="B62" s="6" t="s">
        <v>5</v>
      </c>
      <c r="C62" s="31">
        <f t="shared" si="4"/>
        <v>0.1948589748806393</v>
      </c>
      <c r="D62" s="31">
        <f t="shared" si="4"/>
        <v>-4.6455595228407809E-2</v>
      </c>
      <c r="E62" s="31">
        <f t="shared" si="4"/>
        <v>8.4775712754990629E-2</v>
      </c>
      <c r="F62" s="31">
        <f t="shared" si="4"/>
        <v>-1.5098275078667553</v>
      </c>
      <c r="G62" s="31">
        <f t="shared" si="4"/>
        <v>-2.1033848656548413</v>
      </c>
      <c r="H62" s="31">
        <f t="shared" si="4"/>
        <v>-1.5167861514621341</v>
      </c>
      <c r="I62" s="31"/>
      <c r="J62" s="4"/>
    </row>
    <row r="63" spans="1:17" x14ac:dyDescent="0.2">
      <c r="B63" s="6"/>
      <c r="C63" s="31"/>
      <c r="D63" s="31"/>
      <c r="E63" s="31"/>
      <c r="F63" s="31"/>
      <c r="G63" s="31"/>
      <c r="H63" s="31"/>
      <c r="I63" s="31"/>
      <c r="J63" s="4"/>
    </row>
    <row r="64" spans="1:17" x14ac:dyDescent="0.2">
      <c r="B64" s="6"/>
      <c r="C64" s="31"/>
      <c r="D64" s="31"/>
      <c r="E64" s="31"/>
      <c r="F64" s="31"/>
      <c r="G64" s="31"/>
      <c r="H64" s="31"/>
      <c r="I64" s="31"/>
      <c r="J64" s="4"/>
    </row>
    <row r="65" spans="1:17" x14ac:dyDescent="0.2">
      <c r="B65" s="6"/>
      <c r="C65" s="31"/>
      <c r="D65" s="31"/>
      <c r="E65" s="31"/>
      <c r="F65" s="31"/>
      <c r="G65" s="31"/>
      <c r="H65" s="31"/>
      <c r="I65" s="31"/>
      <c r="J65" s="4"/>
    </row>
    <row r="66" spans="1:17" x14ac:dyDescent="0.2">
      <c r="B66" s="6"/>
      <c r="C66" s="31"/>
      <c r="D66" s="31"/>
      <c r="E66" s="31"/>
      <c r="F66" s="31"/>
      <c r="G66" s="31"/>
      <c r="H66" s="31"/>
      <c r="I66" s="31"/>
      <c r="J66" s="4"/>
    </row>
    <row r="67" spans="1:17" ht="17" thickBot="1" x14ac:dyDescent="0.25">
      <c r="A67" s="21"/>
      <c r="B67" s="22"/>
      <c r="C67" s="30"/>
      <c r="D67" s="30"/>
      <c r="E67" s="30"/>
      <c r="F67" s="30"/>
      <c r="G67" s="30"/>
      <c r="H67" s="30"/>
      <c r="I67" s="14"/>
      <c r="J67" s="4"/>
    </row>
    <row r="68" spans="1:17" x14ac:dyDescent="0.2">
      <c r="B68" s="6"/>
      <c r="C68" s="24"/>
      <c r="D68" s="24"/>
      <c r="E68" s="24"/>
      <c r="F68" s="24"/>
      <c r="G68" s="24"/>
      <c r="H68" s="24"/>
      <c r="I68" s="24"/>
      <c r="J68" s="4"/>
    </row>
    <row r="69" spans="1:17" x14ac:dyDescent="0.2">
      <c r="C69" s="2" t="s">
        <v>0</v>
      </c>
      <c r="D69" s="2"/>
      <c r="E69" s="2"/>
      <c r="F69" s="2" t="s">
        <v>1</v>
      </c>
      <c r="G69" s="2"/>
      <c r="H69" s="2"/>
      <c r="I69" s="3"/>
      <c r="J69" s="4"/>
    </row>
    <row r="70" spans="1:17" x14ac:dyDescent="0.2">
      <c r="A70" s="5" t="s">
        <v>2</v>
      </c>
      <c r="B70" s="5" t="s">
        <v>3</v>
      </c>
      <c r="C70" s="3">
        <v>1</v>
      </c>
      <c r="D70" s="3">
        <v>2</v>
      </c>
      <c r="E70" s="3">
        <v>3</v>
      </c>
      <c r="F70" s="3">
        <v>1</v>
      </c>
      <c r="G70" s="3">
        <v>2</v>
      </c>
      <c r="H70" s="3">
        <v>3</v>
      </c>
      <c r="I70" s="3"/>
      <c r="J70" s="4"/>
    </row>
    <row r="71" spans="1:17" x14ac:dyDescent="0.2">
      <c r="A71" s="1" t="str">
        <f>$A$4</f>
        <v>Sptb isoform 1</v>
      </c>
      <c r="B71" s="6" t="s">
        <v>5</v>
      </c>
      <c r="C71" s="33">
        <f t="shared" ref="C71:H73" si="5">2^C56</f>
        <v>0.96369554404782121</v>
      </c>
      <c r="D71" s="33">
        <f t="shared" si="5"/>
        <v>0.80351446231710866</v>
      </c>
      <c r="E71" s="33">
        <f t="shared" si="5"/>
        <v>1.1021983147064884</v>
      </c>
      <c r="F71" s="33">
        <f t="shared" si="5"/>
        <v>1.6443096838388964</v>
      </c>
      <c r="G71" s="33">
        <f t="shared" si="5"/>
        <v>2.1543042690494114</v>
      </c>
      <c r="H71" s="33">
        <f t="shared" si="5"/>
        <v>1.6270072783034686</v>
      </c>
      <c r="I71" s="33"/>
      <c r="J71" s="4"/>
      <c r="K71" s="34"/>
      <c r="L71" s="34"/>
      <c r="M71" s="34"/>
      <c r="N71" s="34"/>
      <c r="O71" s="34"/>
      <c r="P71" s="34"/>
      <c r="Q71" s="34"/>
    </row>
    <row r="72" spans="1:17" x14ac:dyDescent="0.2">
      <c r="A72" s="1" t="str">
        <f>$A$5</f>
        <v>Sptb isoform 1</v>
      </c>
      <c r="B72" s="6" t="s">
        <v>5</v>
      </c>
      <c r="C72" s="33">
        <f t="shared" si="5"/>
        <v>0.9204716979974793</v>
      </c>
      <c r="D72" s="33">
        <f t="shared" si="5"/>
        <v>1.1564130713818679</v>
      </c>
      <c r="E72" s="33">
        <f t="shared" si="5"/>
        <v>1.0452096391384309</v>
      </c>
      <c r="F72" s="33">
        <f t="shared" si="5"/>
        <v>1.6959380570581051</v>
      </c>
      <c r="G72" s="33">
        <f t="shared" si="5"/>
        <v>2.3510005617245904</v>
      </c>
      <c r="H72" s="33">
        <f t="shared" si="5"/>
        <v>1.8526949232233931</v>
      </c>
      <c r="I72" s="33"/>
      <c r="J72" s="4"/>
      <c r="K72" s="34"/>
      <c r="L72" s="34"/>
      <c r="M72" s="34"/>
      <c r="N72" s="34"/>
      <c r="O72" s="34"/>
      <c r="P72" s="34"/>
      <c r="Q72" s="34"/>
    </row>
    <row r="73" spans="1:17" x14ac:dyDescent="0.2">
      <c r="A73" s="1" t="str">
        <f>$A$6</f>
        <v>Sptb isoform 1</v>
      </c>
      <c r="B73" s="6" t="s">
        <v>5</v>
      </c>
      <c r="C73" s="33">
        <f t="shared" si="5"/>
        <v>1.1820373114360221</v>
      </c>
      <c r="D73" s="33">
        <f t="shared" si="5"/>
        <v>0.79040642081565993</v>
      </c>
      <c r="E73" s="33">
        <f t="shared" si="5"/>
        <v>1.127192850800429</v>
      </c>
      <c r="F73" s="33">
        <f t="shared" si="5"/>
        <v>1.6613538180217744</v>
      </c>
      <c r="G73" s="33">
        <f t="shared" si="5"/>
        <v>2.3519145487113247</v>
      </c>
      <c r="H73" s="33">
        <f t="shared" si="5"/>
        <v>1.8013981277619837</v>
      </c>
      <c r="I73" s="33"/>
      <c r="J73" s="4"/>
    </row>
    <row r="74" spans="1:17" x14ac:dyDescent="0.2">
      <c r="B74" s="6">
        <f>STDEV(C71:E73)</f>
        <v>0.14812365137152181</v>
      </c>
      <c r="C74" s="33">
        <f>AVERAGE(C71:C73)</f>
        <v>1.0220681844937742</v>
      </c>
      <c r="D74" s="33">
        <f t="shared" ref="D74:H74" si="6">AVERAGE(D71:D73)</f>
        <v>0.91677798483821216</v>
      </c>
      <c r="E74" s="33">
        <f t="shared" si="6"/>
        <v>1.0915336015484494</v>
      </c>
      <c r="F74" s="33">
        <f t="shared" si="6"/>
        <v>1.6672005196395918</v>
      </c>
      <c r="G74" s="33">
        <f t="shared" si="6"/>
        <v>2.2857397931617753</v>
      </c>
      <c r="H74" s="33">
        <f t="shared" si="6"/>
        <v>1.7603667764296151</v>
      </c>
      <c r="I74" s="33"/>
      <c r="J74" s="4"/>
    </row>
    <row r="75" spans="1:17" x14ac:dyDescent="0.2">
      <c r="A75" s="1" t="str">
        <f>$A$8</f>
        <v>Sptb isoform 2</v>
      </c>
      <c r="B75" s="6" t="s">
        <v>5</v>
      </c>
      <c r="C75" s="35">
        <f t="shared" ref="C75:H77" si="7">2^C60</f>
        <v>1.0601882762358457</v>
      </c>
      <c r="D75" s="35">
        <f t="shared" si="7"/>
        <v>0.94678202360082209</v>
      </c>
      <c r="E75" s="35">
        <f t="shared" si="7"/>
        <v>0.91899552860656342</v>
      </c>
      <c r="F75" s="33">
        <f t="shared" si="7"/>
        <v>0.21351093851713784</v>
      </c>
      <c r="G75" s="33">
        <f t="shared" si="7"/>
        <v>0.1837587008396995</v>
      </c>
      <c r="H75" s="33">
        <f t="shared" si="7"/>
        <v>0.30288350403152903</v>
      </c>
      <c r="I75" s="33"/>
      <c r="J75" s="4"/>
    </row>
    <row r="76" spans="1:17" x14ac:dyDescent="0.2">
      <c r="A76" s="1" t="str">
        <f>$A$9</f>
        <v>Sptb isoform 2</v>
      </c>
      <c r="B76" s="6" t="s">
        <v>5</v>
      </c>
      <c r="C76" s="35">
        <f t="shared" si="7"/>
        <v>1.0973546134097756</v>
      </c>
      <c r="D76" s="35">
        <f t="shared" si="7"/>
        <v>0.94062118572898412</v>
      </c>
      <c r="E76" s="35">
        <f t="shared" si="7"/>
        <v>0.89350698023671715</v>
      </c>
      <c r="F76" s="33">
        <f t="shared" si="7"/>
        <v>0.27362121358815722</v>
      </c>
      <c r="G76" s="33">
        <f t="shared" si="7"/>
        <v>0.19535807592702822</v>
      </c>
      <c r="H76" s="33">
        <f t="shared" si="7"/>
        <v>0.26897705314128306</v>
      </c>
      <c r="I76" s="33"/>
      <c r="J76" s="4"/>
      <c r="K76" s="36"/>
      <c r="L76" s="36"/>
      <c r="M76" s="36"/>
      <c r="N76" s="36"/>
      <c r="O76" s="36"/>
      <c r="P76" s="36"/>
      <c r="Q76" s="36"/>
    </row>
    <row r="77" spans="1:17" x14ac:dyDescent="0.2">
      <c r="A77" s="1" t="str">
        <f>$A$10</f>
        <v>Sptb isoform 2</v>
      </c>
      <c r="B77" s="6" t="s">
        <v>5</v>
      </c>
      <c r="C77" s="35">
        <f t="shared" si="7"/>
        <v>1.1446122679485802</v>
      </c>
      <c r="D77" s="35">
        <f t="shared" si="7"/>
        <v>0.96831235317655062</v>
      </c>
      <c r="E77" s="35">
        <f t="shared" si="7"/>
        <v>1.060522855350597</v>
      </c>
      <c r="F77" s="33">
        <f t="shared" si="7"/>
        <v>0.35115320115677973</v>
      </c>
      <c r="G77" s="33">
        <f t="shared" si="7"/>
        <v>0.23271161653729647</v>
      </c>
      <c r="H77" s="33">
        <f t="shared" si="7"/>
        <v>0.34946353958395593</v>
      </c>
      <c r="I77" s="33"/>
      <c r="J77" s="4"/>
    </row>
    <row r="78" spans="1:17" x14ac:dyDescent="0.2">
      <c r="B78" s="6"/>
      <c r="C78" s="33">
        <f>AVERAGE(C74:C76)</f>
        <v>1.0598703580464652</v>
      </c>
      <c r="D78" s="33">
        <f t="shared" ref="D78:H78" si="8">AVERAGE(D74:D76)</f>
        <v>0.93472706472267275</v>
      </c>
      <c r="E78" s="33">
        <f t="shared" si="8"/>
        <v>0.96801203679724335</v>
      </c>
      <c r="F78" s="33">
        <f t="shared" si="8"/>
        <v>0.71811089058162902</v>
      </c>
      <c r="G78" s="33">
        <f t="shared" si="8"/>
        <v>0.88828552330950117</v>
      </c>
      <c r="H78" s="33">
        <f t="shared" si="8"/>
        <v>0.77740911120080902</v>
      </c>
      <c r="I78" s="33"/>
      <c r="J78" s="4"/>
    </row>
    <row r="79" spans="1:17" x14ac:dyDescent="0.2">
      <c r="B79" s="6"/>
      <c r="C79" s="33"/>
      <c r="D79" s="33"/>
      <c r="E79" s="33"/>
      <c r="F79" s="33"/>
      <c r="G79" s="33"/>
      <c r="H79" s="33"/>
      <c r="I79" s="33"/>
      <c r="J79" s="4"/>
    </row>
    <row r="80" spans="1:17" x14ac:dyDescent="0.2">
      <c r="B80" s="6"/>
      <c r="C80" s="33"/>
      <c r="D80" s="33"/>
      <c r="E80" s="33"/>
      <c r="F80" s="33"/>
      <c r="G80" s="33"/>
      <c r="H80" s="33"/>
      <c r="I80" s="33"/>
      <c r="J80" s="4"/>
    </row>
    <row r="81" spans="1:17" x14ac:dyDescent="0.2">
      <c r="B81" s="6"/>
      <c r="C81" s="33"/>
      <c r="D81" s="33"/>
      <c r="E81" s="33"/>
      <c r="F81" s="33"/>
      <c r="G81" s="33"/>
      <c r="H81" s="33"/>
      <c r="I81" s="33"/>
      <c r="J81" s="4"/>
    </row>
    <row r="82" spans="1:17" ht="17" thickBot="1" x14ac:dyDescent="0.25">
      <c r="A82" s="21"/>
      <c r="B82" s="21"/>
      <c r="C82" s="21"/>
      <c r="D82" s="21"/>
      <c r="E82" s="37"/>
      <c r="F82" s="21"/>
      <c r="G82" s="21"/>
      <c r="H82" s="21"/>
      <c r="I82" s="14"/>
      <c r="J82" s="4"/>
    </row>
    <row r="83" spans="1:17" x14ac:dyDescent="0.2">
      <c r="B83" s="6"/>
      <c r="C83" s="24"/>
      <c r="D83" s="24"/>
      <c r="E83" s="24"/>
      <c r="F83" s="24"/>
      <c r="G83" s="24"/>
      <c r="H83" s="24"/>
      <c r="I83" s="24">
        <f>I818100</f>
        <v>0</v>
      </c>
      <c r="J83" s="4"/>
    </row>
    <row r="84" spans="1:17" x14ac:dyDescent="0.2">
      <c r="C84" s="2" t="s">
        <v>0</v>
      </c>
      <c r="D84" s="2"/>
      <c r="E84" s="2"/>
      <c r="F84" s="2" t="s">
        <v>1</v>
      </c>
      <c r="G84" s="2"/>
      <c r="H84" s="2"/>
      <c r="I84" s="3"/>
      <c r="J84" s="4"/>
    </row>
    <row r="85" spans="1:17" x14ac:dyDescent="0.2">
      <c r="A85" s="5" t="s">
        <v>2</v>
      </c>
      <c r="B85" s="5" t="s">
        <v>3</v>
      </c>
      <c r="C85" s="3">
        <v>1</v>
      </c>
      <c r="D85" s="3">
        <v>2</v>
      </c>
      <c r="E85" s="3">
        <v>3</v>
      </c>
      <c r="F85" s="3">
        <v>1</v>
      </c>
      <c r="G85" s="3">
        <v>2</v>
      </c>
      <c r="H85" s="3">
        <v>3</v>
      </c>
      <c r="I85" s="3"/>
      <c r="J85" s="4"/>
    </row>
    <row r="86" spans="1:17" x14ac:dyDescent="0.2">
      <c r="A86" s="1" t="str">
        <f>$A$4</f>
        <v>Sptb isoform 1</v>
      </c>
      <c r="B86" s="6" t="s">
        <v>5</v>
      </c>
      <c r="C86" s="35">
        <f t="shared" ref="C86:H88" si="9">-1/C71</f>
        <v>-1.0376721218401497</v>
      </c>
      <c r="D86" s="35">
        <f t="shared" si="9"/>
        <v>-1.2445326710315612</v>
      </c>
      <c r="E86" s="35">
        <f t="shared" si="9"/>
        <v>-0.90727774363027991</v>
      </c>
      <c r="F86" s="38">
        <f t="shared" si="9"/>
        <v>-0.60815794605389939</v>
      </c>
      <c r="G86" s="38">
        <f t="shared" si="9"/>
        <v>-0.46418698341123876</v>
      </c>
      <c r="H86" s="38">
        <f t="shared" si="9"/>
        <v>-0.61462540047315051</v>
      </c>
      <c r="I86" s="38"/>
      <c r="J86" s="4"/>
      <c r="K86" s="39"/>
      <c r="L86" s="39"/>
      <c r="M86" s="39"/>
      <c r="N86" s="39"/>
      <c r="O86" s="39"/>
      <c r="P86" s="39"/>
      <c r="Q86" s="39"/>
    </row>
    <row r="87" spans="1:17" x14ac:dyDescent="0.2">
      <c r="A87" s="1" t="str">
        <f>$A$5</f>
        <v>Sptb isoform 1</v>
      </c>
      <c r="B87" s="6" t="s">
        <v>5</v>
      </c>
      <c r="C87" s="35">
        <f t="shared" si="9"/>
        <v>-1.0863995081820956</v>
      </c>
      <c r="D87" s="35">
        <f t="shared" si="9"/>
        <v>-0.8647429061010522</v>
      </c>
      <c r="E87" s="35">
        <f t="shared" si="9"/>
        <v>-0.95674586470930623</v>
      </c>
      <c r="F87" s="38">
        <f t="shared" si="9"/>
        <v>-0.58964417706073013</v>
      </c>
      <c r="G87" s="38">
        <f t="shared" si="9"/>
        <v>-0.42535081287536747</v>
      </c>
      <c r="H87" s="38">
        <f t="shared" si="9"/>
        <v>-0.53975427225771189</v>
      </c>
      <c r="I87" s="38"/>
      <c r="J87" s="4"/>
      <c r="K87" s="39"/>
      <c r="L87" s="39"/>
      <c r="M87" s="39"/>
      <c r="N87" s="39"/>
      <c r="O87" s="39"/>
      <c r="P87" s="39"/>
      <c r="Q87" s="39"/>
    </row>
    <row r="88" spans="1:17" x14ac:dyDescent="0.2">
      <c r="A88" s="1" t="str">
        <f>$A$6</f>
        <v>Sptb isoform 1</v>
      </c>
      <c r="B88" s="6" t="s">
        <v>5</v>
      </c>
      <c r="C88" s="35">
        <f t="shared" si="9"/>
        <v>-0.84599698361901088</v>
      </c>
      <c r="D88" s="35">
        <f t="shared" si="9"/>
        <v>-1.2651719086088016</v>
      </c>
      <c r="E88" s="35">
        <f t="shared" si="9"/>
        <v>-0.88715963669383791</v>
      </c>
      <c r="F88" s="38">
        <f t="shared" si="9"/>
        <v>-0.60191874190335393</v>
      </c>
      <c r="G88" s="38">
        <f t="shared" si="9"/>
        <v>-0.42518551558258189</v>
      </c>
      <c r="H88" s="38">
        <f t="shared" si="9"/>
        <v>-0.55512436955975819</v>
      </c>
      <c r="I88" s="38"/>
      <c r="J88" s="4"/>
      <c r="K88" s="39"/>
      <c r="L88" s="39"/>
      <c r="M88" s="39"/>
      <c r="N88" s="39"/>
      <c r="O88" s="39"/>
      <c r="P88" s="39"/>
      <c r="Q88" s="39"/>
    </row>
    <row r="89" spans="1:17" x14ac:dyDescent="0.2">
      <c r="B89" s="6"/>
      <c r="C89" s="35"/>
      <c r="D89" s="35"/>
      <c r="E89" s="35"/>
      <c r="F89" s="35"/>
      <c r="G89" s="35"/>
      <c r="H89" s="35"/>
      <c r="I89" s="35"/>
      <c r="J89" s="4"/>
    </row>
    <row r="90" spans="1:17" x14ac:dyDescent="0.2">
      <c r="A90" s="1" t="str">
        <f>$A$8</f>
        <v>Sptb isoform 2</v>
      </c>
      <c r="B90" s="6" t="s">
        <v>5</v>
      </c>
      <c r="C90" s="35">
        <f t="shared" ref="C90:H92" si="10">-1/C75</f>
        <v>-0.94322869099294171</v>
      </c>
      <c r="D90" s="35">
        <f t="shared" si="10"/>
        <v>-1.0562093228141132</v>
      </c>
      <c r="E90" s="35">
        <f t="shared" si="10"/>
        <v>-1.0881445761942503</v>
      </c>
      <c r="F90" s="35">
        <f t="shared" si="10"/>
        <v>-4.683600788536336</v>
      </c>
      <c r="G90" s="35">
        <f t="shared" si="10"/>
        <v>-5.4419191876652544</v>
      </c>
      <c r="H90" s="35">
        <f t="shared" si="10"/>
        <v>-3.3015994159124089</v>
      </c>
      <c r="I90" s="35"/>
      <c r="J90" s="4"/>
    </row>
    <row r="91" spans="1:17" x14ac:dyDescent="0.2">
      <c r="A91" s="1" t="str">
        <f>$A$9</f>
        <v>Sptb isoform 2</v>
      </c>
      <c r="B91" s="6" t="s">
        <v>5</v>
      </c>
      <c r="C91" s="38">
        <f t="shared" si="10"/>
        <v>-0.91128244942875058</v>
      </c>
      <c r="D91" s="35">
        <f t="shared" si="10"/>
        <v>-1.063127234610389</v>
      </c>
      <c r="E91" s="35">
        <f t="shared" si="10"/>
        <v>-1.1191854368446787</v>
      </c>
      <c r="F91" s="35">
        <f t="shared" si="10"/>
        <v>-3.6546873938844398</v>
      </c>
      <c r="G91" s="35">
        <f t="shared" si="10"/>
        <v>-5.1188055331458546</v>
      </c>
      <c r="H91" s="35">
        <f t="shared" si="10"/>
        <v>-3.7177892623975599</v>
      </c>
      <c r="I91" s="35"/>
      <c r="J91" s="4"/>
    </row>
    <row r="92" spans="1:17" x14ac:dyDescent="0.2">
      <c r="A92" s="1" t="str">
        <f>$A$10</f>
        <v>Sptb isoform 2</v>
      </c>
      <c r="B92" s="6" t="s">
        <v>5</v>
      </c>
      <c r="C92" s="35">
        <f t="shared" si="10"/>
        <v>-0.8736582928577552</v>
      </c>
      <c r="D92" s="35">
        <f t="shared" si="10"/>
        <v>-1.0327246127961685</v>
      </c>
      <c r="E92" s="35">
        <f t="shared" si="10"/>
        <v>-0.94293111643446026</v>
      </c>
      <c r="F92" s="35">
        <f t="shared" si="10"/>
        <v>-2.8477598857301287</v>
      </c>
      <c r="G92" s="35">
        <f t="shared" si="10"/>
        <v>-4.2971640817927579</v>
      </c>
      <c r="H92" s="35">
        <f t="shared" si="10"/>
        <v>-2.8615288484473149</v>
      </c>
      <c r="I92" s="35"/>
      <c r="J92" s="4"/>
    </row>
    <row r="93" spans="1:17" x14ac:dyDescent="0.2">
      <c r="B93" s="6"/>
      <c r="C93" s="35"/>
      <c r="D93" s="35"/>
      <c r="E93" s="35"/>
      <c r="F93" s="35"/>
      <c r="G93" s="35"/>
      <c r="H93" s="35"/>
      <c r="I93" s="35"/>
      <c r="J93" s="4"/>
    </row>
    <row r="94" spans="1:17" x14ac:dyDescent="0.2">
      <c r="B94" s="6"/>
      <c r="C94" s="35"/>
      <c r="D94" s="35"/>
      <c r="E94" s="35"/>
      <c r="F94" s="35"/>
      <c r="G94" s="35"/>
      <c r="H94" s="35"/>
      <c r="I94" s="35"/>
      <c r="J94" s="4"/>
    </row>
    <row r="95" spans="1:17" x14ac:dyDescent="0.2">
      <c r="B95" s="6"/>
      <c r="C95" s="35"/>
      <c r="D95" s="35"/>
      <c r="E95" s="35"/>
      <c r="F95" s="35"/>
      <c r="G95" s="35"/>
      <c r="H95" s="35"/>
      <c r="I95" s="35"/>
      <c r="J95" s="4"/>
      <c r="L95" s="40"/>
      <c r="M95" s="40"/>
      <c r="N95" s="40"/>
      <c r="O95" s="40"/>
      <c r="P95" s="40"/>
    </row>
    <row r="96" spans="1:17" x14ac:dyDescent="0.2">
      <c r="B96" s="6"/>
      <c r="C96" s="35"/>
      <c r="D96" s="35"/>
      <c r="E96" s="35"/>
      <c r="F96" s="35"/>
      <c r="G96" s="35"/>
      <c r="H96" s="35"/>
      <c r="I96" s="35"/>
      <c r="J96" s="4"/>
    </row>
    <row r="97" spans="1:17" ht="17" thickBot="1" x14ac:dyDescent="0.25">
      <c r="A97" s="21"/>
      <c r="B97" s="21"/>
      <c r="C97" s="21"/>
      <c r="D97" s="21"/>
      <c r="E97" s="37"/>
      <c r="F97" s="21"/>
      <c r="G97" s="21"/>
      <c r="H97" s="21"/>
      <c r="I97" s="14"/>
      <c r="J97" s="4"/>
    </row>
    <row r="98" spans="1:17" x14ac:dyDescent="0.2">
      <c r="J98" s="4"/>
    </row>
    <row r="99" spans="1:17" x14ac:dyDescent="0.2">
      <c r="B99" s="41" t="s">
        <v>11</v>
      </c>
      <c r="C99" s="41"/>
      <c r="D99" s="41" t="s">
        <v>12</v>
      </c>
      <c r="E99" s="41"/>
      <c r="J99" s="4"/>
      <c r="K99" s="8"/>
      <c r="L99" s="8"/>
      <c r="M99" s="8"/>
      <c r="N99" s="8"/>
      <c r="O99" s="8"/>
      <c r="P99" s="8"/>
      <c r="Q99" s="8"/>
    </row>
    <row r="100" spans="1:17" x14ac:dyDescent="0.2">
      <c r="A100" s="1" t="str">
        <f>$A$4</f>
        <v>Sptb isoform 1</v>
      </c>
      <c r="B100" s="41">
        <f>AVERAGE(F71:H73)</f>
        <v>1.9044356964103275</v>
      </c>
      <c r="C100" s="41"/>
      <c r="D100" s="41"/>
      <c r="E100" s="41"/>
      <c r="J100" s="4"/>
      <c r="K100" s="8"/>
      <c r="L100" s="8"/>
      <c r="M100" s="8"/>
      <c r="N100" s="8"/>
      <c r="O100" s="8"/>
      <c r="P100" s="8"/>
      <c r="Q100" s="8"/>
    </row>
    <row r="101" spans="1:17" x14ac:dyDescent="0.2">
      <c r="A101" s="1" t="str">
        <f>$A$8</f>
        <v>Sptb isoform 2</v>
      </c>
      <c r="B101" s="41">
        <f>AVERAGE(F75:H77)</f>
        <v>0.26349309370254076</v>
      </c>
      <c r="C101" s="41"/>
      <c r="D101" s="41">
        <f t="shared" ref="D101:D102" si="11">-1/B101</f>
        <v>-3.7951658844193736</v>
      </c>
      <c r="E101" s="41"/>
      <c r="J101" s="4"/>
    </row>
    <row r="102" spans="1:17" x14ac:dyDescent="0.2">
      <c r="A102" s="1">
        <f>$A$12</f>
        <v>0</v>
      </c>
      <c r="B102" s="41"/>
      <c r="C102" s="41"/>
      <c r="D102" s="41"/>
      <c r="E102" s="41"/>
      <c r="J102" s="4"/>
    </row>
    <row r="103" spans="1:17" ht="17" thickBot="1" x14ac:dyDescent="0.25">
      <c r="A103" s="21"/>
      <c r="B103" s="21"/>
      <c r="C103" s="21"/>
      <c r="D103" s="21"/>
      <c r="E103" s="21"/>
      <c r="F103" s="21"/>
      <c r="G103" s="21"/>
      <c r="H103" s="21"/>
      <c r="I103" s="14"/>
      <c r="J103" s="4"/>
    </row>
    <row r="104" spans="1:17" x14ac:dyDescent="0.2">
      <c r="J104" s="4"/>
    </row>
    <row r="105" spans="1:17" x14ac:dyDescent="0.2">
      <c r="A105" s="42"/>
      <c r="J105" s="4"/>
    </row>
    <row r="106" spans="1:17" x14ac:dyDescent="0.2">
      <c r="J106" s="4"/>
    </row>
    <row r="107" spans="1:17" x14ac:dyDescent="0.2">
      <c r="J107" s="4"/>
    </row>
    <row r="108" spans="1:17" x14ac:dyDescent="0.2">
      <c r="J108" s="4"/>
    </row>
    <row r="109" spans="1:17" x14ac:dyDescent="0.2">
      <c r="J109" s="4"/>
    </row>
    <row r="110" spans="1:17" x14ac:dyDescent="0.2">
      <c r="J110" s="4"/>
    </row>
    <row r="111" spans="1:17" x14ac:dyDescent="0.2">
      <c r="J111" s="4"/>
    </row>
    <row r="112" spans="1:17" x14ac:dyDescent="0.2">
      <c r="J112" s="4"/>
    </row>
    <row r="113" spans="10:10" x14ac:dyDescent="0.2">
      <c r="J113" s="4"/>
    </row>
    <row r="114" spans="10:10" x14ac:dyDescent="0.2">
      <c r="J114" s="4"/>
    </row>
    <row r="115" spans="10:10" x14ac:dyDescent="0.2">
      <c r="J115" s="4"/>
    </row>
    <row r="116" spans="10:10" x14ac:dyDescent="0.2">
      <c r="J116" s="4"/>
    </row>
    <row r="117" spans="10:10" x14ac:dyDescent="0.2">
      <c r="J117" s="4"/>
    </row>
    <row r="118" spans="10:10" x14ac:dyDescent="0.2">
      <c r="J118" s="4"/>
    </row>
    <row r="119" spans="10:10" x14ac:dyDescent="0.2">
      <c r="J119" s="4"/>
    </row>
    <row r="120" spans="10:10" x14ac:dyDescent="0.2">
      <c r="J120" s="4"/>
    </row>
    <row r="121" spans="10:10" x14ac:dyDescent="0.2">
      <c r="J121" s="4"/>
    </row>
    <row r="122" spans="10:10" x14ac:dyDescent="0.2">
      <c r="J122" s="4"/>
    </row>
    <row r="123" spans="10:10" x14ac:dyDescent="0.2">
      <c r="J123" s="4"/>
    </row>
    <row r="124" spans="10:10" x14ac:dyDescent="0.2">
      <c r="J124" s="4"/>
    </row>
    <row r="125" spans="10:10" x14ac:dyDescent="0.2">
      <c r="J125" s="4"/>
    </row>
    <row r="126" spans="10:10" x14ac:dyDescent="0.2">
      <c r="J126" s="4"/>
    </row>
    <row r="127" spans="10:10" x14ac:dyDescent="0.2">
      <c r="J127" s="4"/>
    </row>
    <row r="128" spans="10:10" x14ac:dyDescent="0.2">
      <c r="J128" s="4"/>
    </row>
    <row r="129" spans="10:10" x14ac:dyDescent="0.2">
      <c r="J129" s="4"/>
    </row>
  </sheetData>
  <mergeCells count="32">
    <mergeCell ref="B101:C101"/>
    <mergeCell ref="D101:E101"/>
    <mergeCell ref="B102:C102"/>
    <mergeCell ref="D102:E102"/>
    <mergeCell ref="K76:Q76"/>
    <mergeCell ref="C84:E84"/>
    <mergeCell ref="F84:H84"/>
    <mergeCell ref="K86:Q88"/>
    <mergeCell ref="L95:P95"/>
    <mergeCell ref="B99:C99"/>
    <mergeCell ref="D99:E99"/>
    <mergeCell ref="K99:Q100"/>
    <mergeCell ref="B100:C100"/>
    <mergeCell ref="D100:E100"/>
    <mergeCell ref="C54:E54"/>
    <mergeCell ref="F54:H54"/>
    <mergeCell ref="K57:Q58"/>
    <mergeCell ref="C69:E69"/>
    <mergeCell ref="F69:H69"/>
    <mergeCell ref="K71:Q72"/>
    <mergeCell ref="K24:Q26"/>
    <mergeCell ref="K31:Q33"/>
    <mergeCell ref="C38:E38"/>
    <mergeCell ref="F38:H38"/>
    <mergeCell ref="K40:Q41"/>
    <mergeCell ref="L42:Q44"/>
    <mergeCell ref="C2:E2"/>
    <mergeCell ref="F2:H2"/>
    <mergeCell ref="K4:Q4"/>
    <mergeCell ref="K20:Q20"/>
    <mergeCell ref="C22:E22"/>
    <mergeCell ref="F22:H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2018-02-21T03:57:24Z</dcterms:created>
  <dcterms:modified xsi:type="dcterms:W3CDTF">2018-02-21T03:59:38Z</dcterms:modified>
</cp:coreProperties>
</file>