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patrosc\Documents\Biodiversity in S plumosum infested areas\Admin\Articles\Documents\"/>
    </mc:Choice>
  </mc:AlternateContent>
  <bookViews>
    <workbookView xWindow="0" yWindow="0" windowWidth="8988" windowHeight="7596"/>
  </bookViews>
  <sheets>
    <sheet name="Classes" sheetId="36" r:id="rId1"/>
    <sheet name="Results" sheetId="26" r:id="rId2"/>
    <sheet name="PresAbsent" sheetId="27" r:id="rId3"/>
    <sheet name="Height &amp; Cover" sheetId="24" r:id="rId4"/>
    <sheet name="3 sites separate" sheetId="11" r:id="rId5"/>
    <sheet name="Eological classes" sheetId="29" r:id="rId6"/>
    <sheet name="Grassland BioDivCal" sheetId="21" r:id="rId7"/>
    <sheet name="Intermediate BioDivCal" sheetId="20" r:id="rId8"/>
    <sheet name="Dense BioDivCal" sheetId="19" r:id="rId9"/>
  </sheets>
  <externalReferences>
    <externalReference r:id="rId10"/>
  </externalReferences>
  <definedNames>
    <definedName name="_xlchart.v1.0" hidden="1">#REF!</definedName>
    <definedName name="_xlchart.v1.1" hidden="1">#REF!</definedName>
    <definedName name="_xlchart.v1.10" hidden="1">#REF!</definedName>
    <definedName name="_xlchart.v1.11" hidden="1">#REF!</definedName>
    <definedName name="_xlchart.v1.12" hidden="1">#REF!</definedName>
    <definedName name="_xlchart.v1.13" hidden="1">#REF!</definedName>
    <definedName name="_xlchart.v1.14" hidden="1">#REF!</definedName>
    <definedName name="_xlchart.v1.15" hidden="1">#REF!</definedName>
    <definedName name="_xlchart.v1.16" hidden="1">#REF!</definedName>
    <definedName name="_xlchart.v1.17" hidden="1">#REF!</definedName>
    <definedName name="_xlchart.v1.18" hidden="1">#REF!</definedName>
    <definedName name="_xlchart.v1.19" hidden="1">#REF!</definedName>
    <definedName name="_xlchart.v1.2" hidden="1">#REF!</definedName>
    <definedName name="_xlchart.v1.20" hidden="1">#REF!</definedName>
    <definedName name="_xlchart.v1.3" hidden="1">#REF!</definedName>
    <definedName name="_xlchart.v1.4" hidden="1">#REF!</definedName>
    <definedName name="_xlchart.v1.5" hidden="1">#REF!</definedName>
    <definedName name="_xlchart.v1.6" hidden="1">#REF!</definedName>
    <definedName name="_xlchart.v1.7" hidden="1">#REF!</definedName>
    <definedName name="_xlchart.v1.8" hidden="1">#REF!</definedName>
    <definedName name="_xlchart.v1.9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36" l="1"/>
  <c r="G40" i="36"/>
  <c r="G27" i="36"/>
  <c r="G28" i="36"/>
  <c r="G29" i="36"/>
  <c r="G30" i="36"/>
  <c r="G31" i="36"/>
  <c r="G32" i="36"/>
  <c r="G33" i="36"/>
  <c r="G34" i="36"/>
  <c r="G35" i="36"/>
  <c r="G36" i="36"/>
  <c r="G37" i="36"/>
  <c r="G38" i="36"/>
  <c r="G39" i="36"/>
  <c r="G26" i="36"/>
  <c r="G25" i="36"/>
  <c r="F26" i="36"/>
  <c r="F27" i="36"/>
  <c r="F28" i="36"/>
  <c r="F29" i="36"/>
  <c r="F30" i="36"/>
  <c r="F31" i="36"/>
  <c r="F32" i="36"/>
  <c r="F33" i="36"/>
  <c r="F34" i="36"/>
  <c r="F35" i="36"/>
  <c r="F36" i="36"/>
  <c r="F37" i="36"/>
  <c r="F38" i="36"/>
  <c r="F39" i="36"/>
  <c r="F25" i="36"/>
  <c r="E26" i="36"/>
  <c r="E27" i="36"/>
  <c r="E28" i="36"/>
  <c r="E40" i="36" s="1"/>
  <c r="E29" i="36"/>
  <c r="E30" i="36"/>
  <c r="E31" i="36"/>
  <c r="E32" i="36"/>
  <c r="E33" i="36"/>
  <c r="E34" i="36"/>
  <c r="E35" i="36"/>
  <c r="E36" i="36"/>
  <c r="E37" i="36"/>
  <c r="E38" i="36"/>
  <c r="E39" i="36"/>
  <c r="E25" i="36"/>
  <c r="C40" i="36"/>
  <c r="D40" i="36"/>
  <c r="G21" i="36"/>
  <c r="F21" i="36"/>
  <c r="E21" i="36"/>
  <c r="D21" i="36"/>
  <c r="C21" i="36"/>
  <c r="G19" i="36"/>
  <c r="F19" i="36"/>
  <c r="E19" i="36"/>
  <c r="D19" i="36"/>
  <c r="C19" i="36"/>
  <c r="G17" i="36"/>
  <c r="F17" i="36"/>
  <c r="E17" i="36"/>
  <c r="D17" i="36"/>
  <c r="C17" i="36"/>
  <c r="F13" i="36"/>
  <c r="E147" i="27" l="1"/>
  <c r="D147" i="27"/>
  <c r="C147" i="27"/>
  <c r="F146" i="27"/>
  <c r="F145" i="27"/>
  <c r="F144" i="27"/>
  <c r="F143" i="27"/>
  <c r="F142" i="27"/>
  <c r="F141" i="27"/>
  <c r="F140" i="27"/>
  <c r="F139" i="27"/>
  <c r="F138" i="27"/>
  <c r="F137" i="27"/>
  <c r="F136" i="27"/>
  <c r="F135" i="27"/>
  <c r="F134" i="27"/>
  <c r="F133" i="27"/>
  <c r="F132" i="27"/>
  <c r="F131" i="27"/>
  <c r="F130" i="27"/>
  <c r="F129" i="27"/>
  <c r="F128" i="27"/>
  <c r="F127" i="27"/>
  <c r="F126" i="27"/>
  <c r="F125" i="27"/>
  <c r="F124" i="27"/>
  <c r="F123" i="27"/>
  <c r="F122" i="27"/>
  <c r="F121" i="27"/>
  <c r="F120" i="27"/>
  <c r="F119" i="27"/>
  <c r="F118" i="27"/>
  <c r="F117" i="27"/>
  <c r="F116" i="27"/>
  <c r="F115" i="27"/>
  <c r="F114" i="27"/>
  <c r="F113" i="27"/>
  <c r="F112" i="27"/>
  <c r="F111" i="27"/>
  <c r="F110" i="27"/>
  <c r="F109" i="27"/>
  <c r="F108" i="27"/>
  <c r="F107" i="27"/>
  <c r="F106" i="27"/>
  <c r="F105" i="27"/>
  <c r="F104" i="27"/>
  <c r="F103" i="27"/>
  <c r="F102" i="27"/>
  <c r="F101" i="27"/>
  <c r="F100" i="27"/>
  <c r="F99" i="27"/>
  <c r="F98" i="27"/>
  <c r="F97" i="27"/>
  <c r="F96" i="27"/>
  <c r="F95" i="27"/>
  <c r="F94" i="27"/>
  <c r="F93" i="27"/>
  <c r="F92" i="27"/>
  <c r="F91" i="27"/>
  <c r="F90" i="27"/>
  <c r="F89" i="27"/>
  <c r="F88" i="27"/>
  <c r="F87" i="27"/>
  <c r="F86" i="27"/>
  <c r="F85" i="27"/>
  <c r="F84" i="27"/>
  <c r="F83" i="27"/>
  <c r="F82" i="27"/>
  <c r="F81" i="27"/>
  <c r="F80" i="27"/>
  <c r="F79" i="27"/>
  <c r="F78" i="27"/>
  <c r="F77" i="27"/>
  <c r="F76" i="27"/>
  <c r="F75" i="27"/>
  <c r="F74" i="27"/>
  <c r="F73" i="27"/>
  <c r="F72" i="27"/>
  <c r="F71" i="27"/>
  <c r="F70" i="27"/>
  <c r="F69" i="27"/>
  <c r="F68" i="27"/>
  <c r="F67" i="27"/>
  <c r="F66" i="27"/>
  <c r="F65" i="27"/>
  <c r="F64" i="27"/>
  <c r="F63" i="27"/>
  <c r="F62" i="27"/>
  <c r="F61" i="27"/>
  <c r="F60" i="27"/>
  <c r="F59" i="27"/>
  <c r="F58" i="27"/>
  <c r="F57" i="27"/>
  <c r="F56" i="27"/>
  <c r="F55" i="27"/>
  <c r="F54" i="27"/>
  <c r="F53" i="27"/>
  <c r="F52" i="27"/>
  <c r="F51" i="27"/>
  <c r="F50" i="27"/>
  <c r="F49" i="27"/>
  <c r="F48" i="27"/>
  <c r="F47" i="27"/>
  <c r="F46" i="27"/>
  <c r="F45" i="27"/>
  <c r="F44" i="27"/>
  <c r="F43" i="27"/>
  <c r="F42" i="27"/>
  <c r="F41" i="27"/>
  <c r="F40" i="27"/>
  <c r="F39" i="27"/>
  <c r="F38" i="27"/>
  <c r="F37" i="27"/>
  <c r="F36" i="27"/>
  <c r="F35" i="27"/>
  <c r="F34" i="27"/>
  <c r="F33" i="27"/>
  <c r="F32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8" i="27"/>
  <c r="F17" i="27"/>
  <c r="F16" i="27"/>
  <c r="F15" i="27"/>
  <c r="F14" i="27"/>
  <c r="F13" i="27"/>
  <c r="F12" i="27"/>
  <c r="F11" i="27"/>
  <c r="F10" i="27"/>
  <c r="F9" i="27"/>
  <c r="F8" i="27"/>
  <c r="F7" i="27"/>
  <c r="F6" i="27"/>
  <c r="F5" i="27"/>
  <c r="F4" i="27"/>
  <c r="F3" i="27"/>
  <c r="C57" i="26" l="1"/>
  <c r="B57" i="26"/>
  <c r="E47" i="26"/>
  <c r="C47" i="26"/>
  <c r="E46" i="26"/>
  <c r="C46" i="26"/>
  <c r="E45" i="26"/>
  <c r="C45" i="26"/>
  <c r="B19" i="26"/>
  <c r="E18" i="26"/>
  <c r="C18" i="26"/>
  <c r="D18" i="26" s="1"/>
  <c r="E17" i="26"/>
  <c r="F17" i="26" s="1"/>
  <c r="C17" i="26"/>
  <c r="D17" i="26" s="1"/>
  <c r="E16" i="26"/>
  <c r="C16" i="26"/>
  <c r="D16" i="26" s="1"/>
  <c r="E13" i="26"/>
  <c r="F13" i="26" s="1"/>
  <c r="C13" i="26"/>
  <c r="D13" i="26" s="1"/>
  <c r="E12" i="26"/>
  <c r="C12" i="26"/>
  <c r="D12" i="26" s="1"/>
  <c r="E11" i="26"/>
  <c r="F11" i="26" s="1"/>
  <c r="C11" i="26"/>
  <c r="D11" i="26" s="1"/>
  <c r="G126" i="24"/>
  <c r="F126" i="24"/>
  <c r="E126" i="24"/>
  <c r="D126" i="24"/>
  <c r="C126" i="24"/>
  <c r="B126" i="24"/>
  <c r="F12" i="26" l="1"/>
  <c r="F16" i="26"/>
  <c r="F18" i="26"/>
  <c r="F22" i="20" l="1"/>
  <c r="F22" i="21"/>
  <c r="C22" i="21"/>
  <c r="D22" i="21"/>
  <c r="E22" i="21"/>
  <c r="B22" i="21"/>
  <c r="C22" i="19"/>
  <c r="D22" i="19"/>
  <c r="E22" i="19"/>
  <c r="B22" i="19"/>
  <c r="C22" i="20"/>
  <c r="D22" i="20"/>
  <c r="E22" i="20"/>
  <c r="B22" i="20"/>
  <c r="F22" i="19" l="1"/>
</calcChain>
</file>

<file path=xl/sharedStrings.xml><?xml version="1.0" encoding="utf-8"?>
<sst xmlns="http://schemas.openxmlformats.org/spreadsheetml/2006/main" count="582" uniqueCount="296">
  <si>
    <t>Plot #</t>
  </si>
  <si>
    <t>E6.1</t>
  </si>
  <si>
    <t>Themeda triandra</t>
  </si>
  <si>
    <t>Eragrostis nindensis</t>
  </si>
  <si>
    <t>Aristida transvaalensis</t>
  </si>
  <si>
    <t>Fimbristylis hispidula</t>
  </si>
  <si>
    <t>Elephantorrhiza elephantina</t>
  </si>
  <si>
    <t>Pollichia campestris</t>
  </si>
  <si>
    <t>Phyllanthus parvulus</t>
  </si>
  <si>
    <t>Richardia brasiliensis</t>
  </si>
  <si>
    <t>E6.2</t>
  </si>
  <si>
    <t>Tristachya leucothrix</t>
  </si>
  <si>
    <t>Diheteropogon amplectens</t>
  </si>
  <si>
    <t>Elionurus muticus</t>
  </si>
  <si>
    <t>Pogonarthria squarrosa</t>
  </si>
  <si>
    <t>Cleome rubella</t>
  </si>
  <si>
    <t>Cleome maculata</t>
  </si>
  <si>
    <t>Kohautia amatymbica</t>
  </si>
  <si>
    <t>Acanthospermum australe</t>
  </si>
  <si>
    <t>Seriphium plumosum</t>
  </si>
  <si>
    <t>Chamaecrista comosa</t>
  </si>
  <si>
    <t>E6.3</t>
  </si>
  <si>
    <t>Oldenlandia herbacea</t>
  </si>
  <si>
    <t>Oxygonum dregeanum</t>
  </si>
  <si>
    <t xml:space="preserve">Cucumus zeheri </t>
  </si>
  <si>
    <t>Parinari capensis</t>
  </si>
  <si>
    <t>Digitaria monodactyla</t>
  </si>
  <si>
    <t>Loudetia simplex</t>
  </si>
  <si>
    <t>Melinis repens</t>
  </si>
  <si>
    <t>E6.4</t>
  </si>
  <si>
    <t>Eragrostis gummiflua</t>
  </si>
  <si>
    <t>Melinis nerviglumis</t>
  </si>
  <si>
    <t>Eragrostis curvula</t>
  </si>
  <si>
    <t xml:space="preserve">Zornia milneana </t>
  </si>
  <si>
    <t>E1.1</t>
  </si>
  <si>
    <t>E1.2</t>
  </si>
  <si>
    <t>Perotis patens</t>
  </si>
  <si>
    <t>Brachiaria serrata</t>
  </si>
  <si>
    <t>Dichapetalum cymosum</t>
  </si>
  <si>
    <t>Acalypha angustata</t>
  </si>
  <si>
    <t>Helichrysum nudifolium</t>
  </si>
  <si>
    <t>Vernonia poskeana</t>
  </si>
  <si>
    <t>E1.3</t>
  </si>
  <si>
    <t>Eragrostis racemosa</t>
  </si>
  <si>
    <t>Polycarpaea corymbosa</t>
  </si>
  <si>
    <t>E1.4</t>
  </si>
  <si>
    <t>Ammocharis coranica</t>
  </si>
  <si>
    <t>A1.1</t>
  </si>
  <si>
    <t>Kyphocarpa angustifolia</t>
  </si>
  <si>
    <t>Yellow flower creeper</t>
  </si>
  <si>
    <t xml:space="preserve">Fadogia homblei </t>
  </si>
  <si>
    <t>Digitaria tricholaenoides</t>
  </si>
  <si>
    <t>A1.2</t>
  </si>
  <si>
    <t xml:space="preserve">Rhynchosia monophylla </t>
  </si>
  <si>
    <t xml:space="preserve">Blepharis integrifolia </t>
  </si>
  <si>
    <t>A1.3</t>
  </si>
  <si>
    <t>Becium obovatum</t>
  </si>
  <si>
    <t>Lupidium spp</t>
  </si>
  <si>
    <t>A1.4</t>
  </si>
  <si>
    <t>Panicum natalense</t>
  </si>
  <si>
    <t>Dicoma anomala</t>
  </si>
  <si>
    <t>Lotononis calycina</t>
  </si>
  <si>
    <t>Commelina erecta</t>
  </si>
  <si>
    <t>A6.1</t>
  </si>
  <si>
    <t>Ledebouria revoluta</t>
  </si>
  <si>
    <t>Indigofera oxytropis</t>
  </si>
  <si>
    <t>A6.2</t>
  </si>
  <si>
    <t>Sporobolus pectinata</t>
  </si>
  <si>
    <t>A6.3</t>
  </si>
  <si>
    <t>A6.4</t>
  </si>
  <si>
    <t>C3.1</t>
  </si>
  <si>
    <t>Raphionacme velutina</t>
  </si>
  <si>
    <t>C3.2</t>
  </si>
  <si>
    <t>Cyperus obtusiflorus</t>
  </si>
  <si>
    <t>Schizachyrium sanguineum</t>
  </si>
  <si>
    <t>C3.3</t>
  </si>
  <si>
    <t>Pentanisia prunelloides</t>
  </si>
  <si>
    <t>C3.4</t>
  </si>
  <si>
    <t>Tephrosia lupinifolia</t>
  </si>
  <si>
    <t>Sesamum triphyllum</t>
  </si>
  <si>
    <t>Aristida congesta subsp. Congesta</t>
  </si>
  <si>
    <t>Cynodon dactylon</t>
  </si>
  <si>
    <t>Schkuhria pinnata</t>
  </si>
  <si>
    <t xml:space="preserve">Lantana rugosa </t>
  </si>
  <si>
    <t>Aristida stipitata</t>
  </si>
  <si>
    <t>Trichoneura grandiglumus</t>
  </si>
  <si>
    <t>Gomphocarpus fruticosus</t>
  </si>
  <si>
    <t>Eragrostis chloromelas</t>
  </si>
  <si>
    <t>Pentarrhinum insipidum</t>
  </si>
  <si>
    <t xml:space="preserve">Gladiolus ecklonii </t>
  </si>
  <si>
    <t>Zornia linearis</t>
  </si>
  <si>
    <t>Cyperus rupestris</t>
  </si>
  <si>
    <t>Monsonia angustifolia</t>
  </si>
  <si>
    <t>Setaria sphacelata</t>
  </si>
  <si>
    <t>Imperata cylindrica</t>
  </si>
  <si>
    <t>Pelargonium dolomiticum</t>
  </si>
  <si>
    <t>Eragrostis plana</t>
  </si>
  <si>
    <t>Kyllinga brevifolia</t>
  </si>
  <si>
    <t>Conyza bonariensis</t>
  </si>
  <si>
    <t>Rhynchosia totta</t>
  </si>
  <si>
    <t>Heteropogon contortus</t>
  </si>
  <si>
    <t>Gisekia africana</t>
  </si>
  <si>
    <t>Cleome monophylla</t>
  </si>
  <si>
    <t>Bidens pilosa</t>
  </si>
  <si>
    <t>Hyparrhenia hirta</t>
  </si>
  <si>
    <t>Verbena bonariensis</t>
  </si>
  <si>
    <t>Oenothera indecora</t>
  </si>
  <si>
    <t>Commelina africana var barberae</t>
  </si>
  <si>
    <t>Dolichos angustifolius</t>
  </si>
  <si>
    <t>Erica drakensbergensis</t>
  </si>
  <si>
    <t xml:space="preserve">Hypochaeris radicata </t>
  </si>
  <si>
    <t>Nemesia fruticans</t>
  </si>
  <si>
    <t>Neorautanenia ficifolius</t>
  </si>
  <si>
    <t>Pygmaeothamnus zeyheri</t>
  </si>
  <si>
    <t>Solanum retroflexum</t>
  </si>
  <si>
    <t>Vernonia oligocephala</t>
  </si>
  <si>
    <t>Acrotome hispida</t>
  </si>
  <si>
    <t>Chascanum hederaceum</t>
  </si>
  <si>
    <t>Commelina africana var krebsiana</t>
  </si>
  <si>
    <t>Crinum graminicola</t>
  </si>
  <si>
    <t>Evolvulus alsinoides</t>
  </si>
  <si>
    <t>Felicia mossamedensis</t>
  </si>
  <si>
    <t>Felicia muricata</t>
  </si>
  <si>
    <t>Habenaria epipactidea</t>
  </si>
  <si>
    <t>Helichrysum aureonitens</t>
  </si>
  <si>
    <t>Helicrystum rugulosum</t>
  </si>
  <si>
    <t>Indigofera spicata</t>
  </si>
  <si>
    <t>Lactuca inermis</t>
  </si>
  <si>
    <t>Nidorella anomala</t>
  </si>
  <si>
    <t>Pseudognaphalium luteo-album</t>
  </si>
  <si>
    <t>Asclepias aurea</t>
  </si>
  <si>
    <t>Asclepias glaucophylla</t>
  </si>
  <si>
    <t>Anthericum fasciculatum</t>
  </si>
  <si>
    <t>Cheilanthes viridis var. viridis</t>
  </si>
  <si>
    <t>Cyanotis speciosa</t>
  </si>
  <si>
    <t>Delosperma cooperi</t>
  </si>
  <si>
    <t>Eriosema cordatum</t>
  </si>
  <si>
    <t>Euphorbia clavaroides</t>
  </si>
  <si>
    <t>Gazania krebsiana</t>
  </si>
  <si>
    <t>Gnidia kraussiana</t>
  </si>
  <si>
    <t>Helichrysum coriaceum</t>
  </si>
  <si>
    <t>Helichrysum dasymallum</t>
  </si>
  <si>
    <t>Hermannia lancifolia</t>
  </si>
  <si>
    <t>Hypoxis rigidula</t>
  </si>
  <si>
    <t>Indigofera melanadenia</t>
  </si>
  <si>
    <t>Ipomoea bolusiana</t>
  </si>
  <si>
    <t>Jatropha lagarinthoides</t>
  </si>
  <si>
    <t>Justicia anagalloides</t>
  </si>
  <si>
    <t>Kyllinga alba</t>
  </si>
  <si>
    <t>Ledebouria ovatifolia</t>
  </si>
  <si>
    <t>Nidorella hottentotica</t>
  </si>
  <si>
    <t>Pellaea calomelanos</t>
  </si>
  <si>
    <t>Protea welwitschii</t>
  </si>
  <si>
    <t>Scabiosa columbaria</t>
  </si>
  <si>
    <t>Sida cordifolia</t>
  </si>
  <si>
    <t xml:space="preserve">Sonchus wilmsii </t>
  </si>
  <si>
    <t>Striga elegans</t>
  </si>
  <si>
    <t>Tulbaghia acutiloba</t>
  </si>
  <si>
    <t>Vernonia capensis</t>
  </si>
  <si>
    <t>Vernonia galpinii</t>
  </si>
  <si>
    <t>Purple flower</t>
  </si>
  <si>
    <t>Vigna vexillata</t>
  </si>
  <si>
    <t>Location</t>
  </si>
  <si>
    <t>Species_number</t>
  </si>
  <si>
    <t xml:space="preserve">Species_name </t>
  </si>
  <si>
    <t>Helichrysum kraussii</t>
  </si>
  <si>
    <t>Felicia filifolia</t>
  </si>
  <si>
    <t>Class</t>
  </si>
  <si>
    <t>Digitaria eriantha</t>
  </si>
  <si>
    <t>Site 1 G</t>
  </si>
  <si>
    <t>Site 2 I</t>
  </si>
  <si>
    <t>Site 3 S</t>
  </si>
  <si>
    <t>Total species cnt</t>
  </si>
  <si>
    <t>Shannon-Wiener</t>
  </si>
  <si>
    <t>Simpson's</t>
  </si>
  <si>
    <t>Effective numbers</t>
  </si>
  <si>
    <t>Total individual cnt</t>
  </si>
  <si>
    <t>Species cnt</t>
  </si>
  <si>
    <t>Average</t>
  </si>
  <si>
    <t>Intermediate site</t>
  </si>
  <si>
    <t>Intermediate</t>
  </si>
  <si>
    <t>Grassland</t>
  </si>
  <si>
    <t>Stoebe</t>
  </si>
  <si>
    <t>Site</t>
  </si>
  <si>
    <t>Veld condition</t>
  </si>
  <si>
    <t>Grazing Capacity</t>
  </si>
  <si>
    <t>Veld Condition Index %</t>
  </si>
  <si>
    <t>ha/LSU Cattle</t>
  </si>
  <si>
    <t>ha/LSU Game</t>
  </si>
  <si>
    <t>Grassland site</t>
  </si>
  <si>
    <t>Stoebe site</t>
  </si>
  <si>
    <t>Biomass</t>
  </si>
  <si>
    <t>10x10m plots</t>
  </si>
  <si>
    <t>Cover Estimate</t>
  </si>
  <si>
    <t xml:space="preserve">Woody </t>
  </si>
  <si>
    <t>Grass</t>
  </si>
  <si>
    <t>Forbs</t>
  </si>
  <si>
    <t>Height</t>
  </si>
  <si>
    <t>100m transect</t>
  </si>
  <si>
    <t>Grass H</t>
  </si>
  <si>
    <t>Stoebe H</t>
  </si>
  <si>
    <t>Grass Height</t>
  </si>
  <si>
    <t xml:space="preserve">Number of species present </t>
  </si>
  <si>
    <r>
      <t>Dense</t>
    </r>
    <r>
      <rPr>
        <i/>
        <sz val="11"/>
        <color theme="1"/>
        <rFont val="Calibri"/>
        <family val="2"/>
        <scheme val="minor"/>
      </rPr>
      <t xml:space="preserve"> S. plumosum</t>
    </r>
  </si>
  <si>
    <t>Standardized residual = (observed count – expected count) / √expected count</t>
  </si>
  <si>
    <t>Species Richness  Observed count (A)</t>
  </si>
  <si>
    <t>Expected       count (B)</t>
  </si>
  <si>
    <t>Sqr expected count</t>
  </si>
  <si>
    <t>Deviation (A - B)</t>
  </si>
  <si>
    <t>Standardized Residuals</t>
  </si>
  <si>
    <t>Effective numbers (A)</t>
  </si>
  <si>
    <t xml:space="preserve">Biodiversity </t>
  </si>
  <si>
    <t>Species Richness (S)</t>
  </si>
  <si>
    <t>Number of Individuals (N)</t>
  </si>
  <si>
    <t>Shannon-Wiener Index</t>
  </si>
  <si>
    <t>Species Evenness (H'/ln(S))</t>
  </si>
  <si>
    <t>Margalef’s index</t>
  </si>
  <si>
    <t xml:space="preserve">Simpson's Index </t>
  </si>
  <si>
    <t>i Species count per site A, B &amp; C</t>
  </si>
  <si>
    <t>ii Species count added per site (a+b) (b+c) (a+c)</t>
  </si>
  <si>
    <t>iii Species shared (ab) (bc) (ac)</t>
  </si>
  <si>
    <t>iv Species shared x2</t>
  </si>
  <si>
    <t>Sorensen Similarity Index iv/ii</t>
  </si>
  <si>
    <t>A Grassland &amp; B Intermediate (ab)</t>
  </si>
  <si>
    <t>B Intermediate &amp; C Dense S. plumosum (bc)</t>
  </si>
  <si>
    <r>
      <t>A Grassland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&amp; C Dense S. plumosum (ac)</t>
    </r>
  </si>
  <si>
    <t>Species Observed per site</t>
  </si>
  <si>
    <t>Species shared (ab) (bc) (ac)</t>
  </si>
  <si>
    <t>Shared species in all 3 sites (abc)</t>
  </si>
  <si>
    <t xml:space="preserve">Overall similarity </t>
  </si>
  <si>
    <t>Grassland (A)</t>
  </si>
  <si>
    <t>Grassland &amp; Intermediate (ab)</t>
  </si>
  <si>
    <t>Intermediate (B)</t>
  </si>
  <si>
    <t>Intermediate &amp; Dense S. plumosum (bc)</t>
  </si>
  <si>
    <r>
      <t>Dense</t>
    </r>
    <r>
      <rPr>
        <i/>
        <sz val="11"/>
        <color theme="1"/>
        <rFont val="Calibri"/>
        <family val="2"/>
        <scheme val="minor"/>
      </rPr>
      <t xml:space="preserve"> S. plumosum </t>
    </r>
    <r>
      <rPr>
        <sz val="11"/>
        <color theme="1"/>
        <rFont val="Calibri"/>
        <family val="2"/>
        <scheme val="minor"/>
      </rPr>
      <t>(C)</t>
    </r>
  </si>
  <si>
    <r>
      <t>Dense</t>
    </r>
    <r>
      <rPr>
        <i/>
        <sz val="11"/>
        <color theme="1"/>
        <rFont val="Calibri"/>
        <family val="2"/>
        <scheme val="minor"/>
      </rPr>
      <t xml:space="preserve"> S. plumosum </t>
    </r>
    <r>
      <rPr>
        <sz val="11"/>
        <color theme="1"/>
        <rFont val="Calibri"/>
        <family val="2"/>
        <scheme val="minor"/>
      </rPr>
      <t>&amp; Grassland (ac)</t>
    </r>
  </si>
  <si>
    <t>Total</t>
  </si>
  <si>
    <t>Sorensen extention =</t>
  </si>
  <si>
    <t>ab + ac + bc - abc</t>
  </si>
  <si>
    <t>A + B + C</t>
  </si>
  <si>
    <t>most rich</t>
  </si>
  <si>
    <t>poorest</t>
  </si>
  <si>
    <t>sum</t>
  </si>
  <si>
    <t>total # absent</t>
  </si>
  <si>
    <t>unexpected absent</t>
  </si>
  <si>
    <t>Shared</t>
  </si>
  <si>
    <t>total</t>
  </si>
  <si>
    <t>count of how often a species is absent from a site with equal or greater richness than the species poorest site in which the species occurs</t>
  </si>
  <si>
    <t/>
  </si>
  <si>
    <t>Location * Class Crosstabulation</t>
  </si>
  <si>
    <t>Count</t>
  </si>
  <si>
    <t>1</t>
  </si>
  <si>
    <t>2</t>
  </si>
  <si>
    <t>3</t>
  </si>
  <si>
    <t>4</t>
  </si>
  <si>
    <t>5</t>
  </si>
  <si>
    <t>Dense S. plumosum</t>
  </si>
  <si>
    <t>Class 1</t>
  </si>
  <si>
    <t xml:space="preserve">Class 5 </t>
  </si>
  <si>
    <t>Class 4</t>
  </si>
  <si>
    <t>Class 3</t>
  </si>
  <si>
    <t xml:space="preserve">Class 2 </t>
  </si>
  <si>
    <t>Class 2</t>
  </si>
  <si>
    <t>Pioneer annual</t>
  </si>
  <si>
    <t>Pioneer perennial</t>
  </si>
  <si>
    <t xml:space="preserve">Secondary succession </t>
  </si>
  <si>
    <t>Secondary succession with Anthropogenic distrubance</t>
  </si>
  <si>
    <t>Climax</t>
  </si>
  <si>
    <t>Class 5</t>
  </si>
  <si>
    <t>GClass 1</t>
  </si>
  <si>
    <t>GClass 2</t>
  </si>
  <si>
    <t>GClass 3</t>
  </si>
  <si>
    <t>GClass 4</t>
  </si>
  <si>
    <t>GClass 5</t>
  </si>
  <si>
    <t>IClass 1</t>
  </si>
  <si>
    <t>IClass 2</t>
  </si>
  <si>
    <t>IClass 3</t>
  </si>
  <si>
    <t>IClass 4</t>
  </si>
  <si>
    <t>IClass 5</t>
  </si>
  <si>
    <t>SClass 1</t>
  </si>
  <si>
    <t>SClass 2</t>
  </si>
  <si>
    <t>SClass 3</t>
  </si>
  <si>
    <t>SClass 4</t>
  </si>
  <si>
    <t>SClass 5</t>
  </si>
  <si>
    <t>Observed</t>
  </si>
  <si>
    <t>Expected</t>
  </si>
  <si>
    <t>O-E</t>
  </si>
  <si>
    <t>(O-E)sqr</t>
  </si>
  <si>
    <t>(O-E)sqr/E</t>
  </si>
  <si>
    <t xml:space="preserve">Dense </t>
  </si>
  <si>
    <t>Dense site</t>
  </si>
  <si>
    <r>
      <rPr>
        <b/>
        <i/>
        <sz val="11"/>
        <color theme="1"/>
        <rFont val="Calibri"/>
        <family val="2"/>
        <scheme val="minor"/>
      </rPr>
      <t>S. plumosum</t>
    </r>
    <r>
      <rPr>
        <b/>
        <sz val="11"/>
        <color theme="1"/>
        <rFont val="Calibri"/>
        <family val="2"/>
        <scheme val="minor"/>
      </rPr>
      <t xml:space="preserve"> Height</t>
    </r>
  </si>
  <si>
    <t>Dense</t>
  </si>
  <si>
    <t xml:space="preserve">Grassland </t>
  </si>
  <si>
    <t xml:space="preserve">Intermediate </t>
  </si>
  <si>
    <t>Site 3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</si>
</sst>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##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rgb="FF777777"/>
      <name val="Arial"/>
      <family val="2"/>
    </font>
    <font>
      <sz val="10"/>
      <name val="Arial"/>
      <family val="2"/>
    </font>
    <font>
      <b/>
      <sz val="11"/>
      <color indexed="60"/>
      <name val="Arial Bold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/>
      <right/>
      <top/>
      <bottom style="thin">
        <color indexed="61"/>
      </bottom>
      <diagonal/>
    </border>
    <border>
      <left/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/>
      <top/>
      <bottom style="thin">
        <color indexed="61"/>
      </bottom>
      <diagonal/>
    </border>
    <border>
      <left/>
      <right/>
      <top style="thin">
        <color indexed="61"/>
      </top>
      <bottom style="thin">
        <color indexed="22"/>
      </bottom>
      <diagonal/>
    </border>
    <border>
      <left/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/>
      <top style="thin">
        <color indexed="61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1"/>
      </bottom>
      <diagonal/>
    </border>
    <border>
      <left/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/>
      <top style="thin">
        <color indexed="22"/>
      </top>
      <bottom style="thin">
        <color indexed="61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148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Fill="1" applyBorder="1"/>
    <xf numFmtId="0" fontId="0" fillId="0" borderId="1" xfId="0" applyFill="1" applyBorder="1"/>
    <xf numFmtId="0" fontId="0" fillId="2" borderId="0" xfId="0" applyFill="1" applyBorder="1"/>
    <xf numFmtId="0" fontId="0" fillId="2" borderId="1" xfId="0" applyFill="1" applyBorder="1"/>
    <xf numFmtId="0" fontId="1" fillId="0" borderId="0" xfId="0" applyFont="1"/>
    <xf numFmtId="0" fontId="0" fillId="0" borderId="0" xfId="0" applyFont="1" applyFill="1" applyBorder="1"/>
    <xf numFmtId="0" fontId="0" fillId="0" borderId="1" xfId="0" applyFont="1" applyFill="1" applyBorder="1"/>
    <xf numFmtId="0" fontId="0" fillId="0" borderId="0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/>
    <xf numFmtId="0" fontId="0" fillId="3" borderId="0" xfId="0" applyFill="1" applyBorder="1"/>
    <xf numFmtId="0" fontId="0" fillId="3" borderId="0" xfId="0" applyFont="1" applyFill="1" applyBorder="1"/>
    <xf numFmtId="0" fontId="0" fillId="0" borderId="0" xfId="0" applyFill="1" applyBorder="1" applyAlignment="1">
      <alignment horizontal="center"/>
    </xf>
    <xf numFmtId="0" fontId="0" fillId="4" borderId="0" xfId="0" applyFill="1" applyBorder="1"/>
    <xf numFmtId="0" fontId="0" fillId="0" borderId="2" xfId="0" applyBorder="1" applyAlignment="1">
      <alignment horizontal="center"/>
    </xf>
    <xf numFmtId="0" fontId="0" fillId="0" borderId="2" xfId="0" applyFill="1" applyBorder="1"/>
    <xf numFmtId="0" fontId="0" fillId="4" borderId="1" xfId="0" applyFill="1" applyBorder="1"/>
    <xf numFmtId="0" fontId="0" fillId="3" borderId="2" xfId="0" applyFill="1" applyBorder="1"/>
    <xf numFmtId="0" fontId="1" fillId="0" borderId="0" xfId="0" applyFont="1" applyBorder="1" applyAlignment="1">
      <alignment horizontal="center"/>
    </xf>
    <xf numFmtId="0" fontId="0" fillId="2" borderId="0" xfId="0" applyFill="1"/>
    <xf numFmtId="0" fontId="0" fillId="6" borderId="0" xfId="0" applyFill="1"/>
    <xf numFmtId="0" fontId="0" fillId="6" borderId="0" xfId="0" applyFill="1" applyBorder="1"/>
    <xf numFmtId="0" fontId="0" fillId="6" borderId="0" xfId="0" applyFont="1" applyFill="1" applyBorder="1"/>
    <xf numFmtId="0" fontId="1" fillId="6" borderId="0" xfId="0" applyFont="1" applyFill="1"/>
    <xf numFmtId="0" fontId="0" fillId="6" borderId="2" xfId="0" applyFill="1" applyBorder="1"/>
    <xf numFmtId="0" fontId="0" fillId="6" borderId="1" xfId="0" applyFill="1" applyBorder="1"/>
    <xf numFmtId="0" fontId="0" fillId="7" borderId="0" xfId="0" applyFill="1" applyBorder="1"/>
    <xf numFmtId="0" fontId="0" fillId="7" borderId="0" xfId="0" applyFill="1"/>
    <xf numFmtId="0" fontId="0" fillId="7" borderId="1" xfId="0" applyFill="1" applyBorder="1"/>
    <xf numFmtId="0" fontId="0" fillId="7" borderId="0" xfId="0" applyFont="1" applyFill="1" applyBorder="1"/>
    <xf numFmtId="0" fontId="0" fillId="8" borderId="0" xfId="0" applyFill="1"/>
    <xf numFmtId="0" fontId="0" fillId="8" borderId="0" xfId="0" applyFill="1" applyBorder="1"/>
    <xf numFmtId="0" fontId="0" fillId="8" borderId="0" xfId="0" applyFont="1" applyFill="1" applyBorder="1"/>
    <xf numFmtId="0" fontId="0" fillId="8" borderId="1" xfId="0" applyFill="1" applyBorder="1"/>
    <xf numFmtId="0" fontId="1" fillId="0" borderId="0" xfId="0" applyFont="1" applyAlignment="1">
      <alignment wrapText="1"/>
    </xf>
    <xf numFmtId="2" fontId="0" fillId="0" borderId="0" xfId="0" applyNumberFormat="1"/>
    <xf numFmtId="2" fontId="1" fillId="0" borderId="0" xfId="0" applyNumberFormat="1" applyFont="1" applyAlignment="1">
      <alignment wrapText="1"/>
    </xf>
    <xf numFmtId="1" fontId="0" fillId="0" borderId="0" xfId="0" applyNumberFormat="1"/>
    <xf numFmtId="1" fontId="1" fillId="0" borderId="0" xfId="0" applyNumberFormat="1" applyFont="1" applyAlignment="1">
      <alignment wrapText="1"/>
    </xf>
    <xf numFmtId="2" fontId="0" fillId="0" borderId="1" xfId="0" applyNumberFormat="1" applyBorder="1"/>
    <xf numFmtId="1" fontId="0" fillId="0" borderId="1" xfId="0" applyNumberFormat="1" applyBorder="1"/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3" fillId="0" borderId="7" xfId="0" applyFont="1" applyFill="1" applyBorder="1"/>
    <xf numFmtId="1" fontId="4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7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/>
    <xf numFmtId="0" fontId="3" fillId="0" borderId="4" xfId="0" applyFont="1" applyFill="1" applyBorder="1"/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4" xfId="0" applyBorder="1" applyAlignment="1">
      <alignment horizontal="left"/>
    </xf>
    <xf numFmtId="0" fontId="0" fillId="0" borderId="5" xfId="0" applyBorder="1"/>
    <xf numFmtId="0" fontId="1" fillId="0" borderId="0" xfId="0" applyFont="1" applyBorder="1" applyAlignment="1"/>
    <xf numFmtId="0" fontId="0" fillId="0" borderId="7" xfId="0" applyBorder="1"/>
    <xf numFmtId="0" fontId="0" fillId="0" borderId="6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6" fillId="0" borderId="0" xfId="0" applyFont="1"/>
    <xf numFmtId="0" fontId="1" fillId="9" borderId="11" xfId="0" applyFont="1" applyFill="1" applyBorder="1"/>
    <xf numFmtId="0" fontId="1" fillId="9" borderId="11" xfId="0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" fillId="9" borderId="11" xfId="0" applyFont="1" applyFill="1" applyBorder="1" applyAlignment="1">
      <alignment wrapText="1"/>
    </xf>
    <xf numFmtId="0" fontId="0" fillId="10" borderId="0" xfId="0" applyFill="1"/>
    <xf numFmtId="0" fontId="0" fillId="10" borderId="0" xfId="0" applyFill="1" applyBorder="1"/>
    <xf numFmtId="0" fontId="0" fillId="10" borderId="1" xfId="0" applyFill="1" applyBorder="1"/>
    <xf numFmtId="0" fontId="0" fillId="10" borderId="0" xfId="0" applyFill="1" applyAlignment="1">
      <alignment horizontal="center"/>
    </xf>
    <xf numFmtId="0" fontId="0" fillId="10" borderId="1" xfId="0" applyFill="1" applyBorder="1" applyAlignment="1">
      <alignment horizontal="center"/>
    </xf>
    <xf numFmtId="0" fontId="1" fillId="0" borderId="11" xfId="0" applyFont="1" applyBorder="1"/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/>
    <xf numFmtId="0" fontId="0" fillId="5" borderId="0" xfId="0" applyFont="1" applyFill="1" applyBorder="1" applyAlignment="1">
      <alignment horizontal="center"/>
    </xf>
    <xf numFmtId="0" fontId="1" fillId="11" borderId="11" xfId="1" applyFont="1" applyFill="1" applyBorder="1"/>
    <xf numFmtId="0" fontId="1" fillId="11" borderId="11" xfId="1" applyFont="1" applyFill="1" applyBorder="1" applyAlignment="1">
      <alignment horizontal="center" wrapText="1"/>
    </xf>
    <xf numFmtId="0" fontId="2" fillId="11" borderId="0" xfId="1" applyFill="1"/>
    <xf numFmtId="2" fontId="2" fillId="11" borderId="0" xfId="1" applyNumberFormat="1" applyFill="1" applyBorder="1" applyAlignment="1">
      <alignment horizontal="center"/>
    </xf>
    <xf numFmtId="0" fontId="2" fillId="11" borderId="1" xfId="1" applyFill="1" applyBorder="1"/>
    <xf numFmtId="2" fontId="2" fillId="11" borderId="1" xfId="1" applyNumberFormat="1" applyFill="1" applyBorder="1" applyAlignment="1">
      <alignment horizontal="center"/>
    </xf>
    <xf numFmtId="0" fontId="7" fillId="0" borderId="0" xfId="2"/>
    <xf numFmtId="0" fontId="10" fillId="0" borderId="16" xfId="2" applyFont="1" applyBorder="1" applyAlignment="1">
      <alignment horizontal="center"/>
    </xf>
    <xf numFmtId="0" fontId="10" fillId="0" borderId="17" xfId="2" applyFont="1" applyBorder="1" applyAlignment="1">
      <alignment horizontal="center"/>
    </xf>
    <xf numFmtId="0" fontId="10" fillId="13" borderId="19" xfId="2" applyFont="1" applyFill="1" applyBorder="1" applyAlignment="1">
      <alignment horizontal="left" vertical="top"/>
    </xf>
    <xf numFmtId="166" fontId="9" fillId="0" borderId="20" xfId="2" applyNumberFormat="1" applyFont="1" applyBorder="1" applyAlignment="1">
      <alignment horizontal="right" vertical="top"/>
    </xf>
    <xf numFmtId="166" fontId="9" fillId="0" borderId="21" xfId="2" applyNumberFormat="1" applyFont="1" applyBorder="1" applyAlignment="1">
      <alignment horizontal="right" vertical="top"/>
    </xf>
    <xf numFmtId="166" fontId="9" fillId="0" borderId="22" xfId="2" applyNumberFormat="1" applyFont="1" applyBorder="1" applyAlignment="1">
      <alignment horizontal="right" vertical="top"/>
    </xf>
    <xf numFmtId="0" fontId="10" fillId="13" borderId="23" xfId="2" applyFont="1" applyFill="1" applyBorder="1" applyAlignment="1">
      <alignment horizontal="left" vertical="top"/>
    </xf>
    <xf numFmtId="166" fontId="9" fillId="0" borderId="24" xfId="2" applyNumberFormat="1" applyFont="1" applyBorder="1" applyAlignment="1">
      <alignment horizontal="right" vertical="top"/>
    </xf>
    <xf numFmtId="166" fontId="9" fillId="0" borderId="25" xfId="2" applyNumberFormat="1" applyFont="1" applyBorder="1" applyAlignment="1">
      <alignment horizontal="right" vertical="top"/>
    </xf>
    <xf numFmtId="166" fontId="9" fillId="0" borderId="26" xfId="2" applyNumberFormat="1" applyFont="1" applyBorder="1" applyAlignment="1">
      <alignment horizontal="right" vertical="top"/>
    </xf>
    <xf numFmtId="166" fontId="9" fillId="0" borderId="28" xfId="2" applyNumberFormat="1" applyFont="1" applyBorder="1" applyAlignment="1">
      <alignment horizontal="right" vertical="top"/>
    </xf>
    <xf numFmtId="166" fontId="9" fillId="0" borderId="29" xfId="2" applyNumberFormat="1" applyFont="1" applyBorder="1" applyAlignment="1">
      <alignment horizontal="right" vertical="top"/>
    </xf>
    <xf numFmtId="166" fontId="9" fillId="0" borderId="30" xfId="2" applyNumberFormat="1" applyFont="1" applyBorder="1" applyAlignment="1">
      <alignment horizontal="right" vertical="top"/>
    </xf>
    <xf numFmtId="10" fontId="0" fillId="0" borderId="0" xfId="0" applyNumberFormat="1"/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0" fillId="13" borderId="27" xfId="2" applyFont="1" applyFill="1" applyBorder="1" applyAlignment="1">
      <alignment horizontal="left" vertical="top" wrapText="1"/>
    </xf>
    <xf numFmtId="0" fontId="8" fillId="0" borderId="0" xfId="2" applyFont="1" applyBorder="1" applyAlignment="1">
      <alignment horizontal="center" vertical="center" wrapText="1"/>
    </xf>
    <xf numFmtId="0" fontId="9" fillId="12" borderId="0" xfId="2" applyFont="1" applyFill="1"/>
    <xf numFmtId="0" fontId="7" fillId="0" borderId="0" xfId="2"/>
    <xf numFmtId="0" fontId="10" fillId="0" borderId="0" xfId="2" applyFont="1" applyBorder="1" applyAlignment="1">
      <alignment horizontal="left" wrapText="1"/>
    </xf>
    <xf numFmtId="0" fontId="10" fillId="0" borderId="15" xfId="2" applyFont="1" applyBorder="1" applyAlignment="1">
      <alignment horizontal="left" wrapText="1"/>
    </xf>
    <xf numFmtId="0" fontId="10" fillId="0" borderId="12" xfId="2" applyFont="1" applyBorder="1" applyAlignment="1">
      <alignment horizontal="center" wrapText="1"/>
    </xf>
    <xf numFmtId="0" fontId="10" fillId="0" borderId="13" xfId="2" applyFont="1" applyBorder="1" applyAlignment="1">
      <alignment horizontal="center" wrapText="1"/>
    </xf>
    <xf numFmtId="0" fontId="10" fillId="0" borderId="14" xfId="2" applyFont="1" applyBorder="1" applyAlignment="1">
      <alignment horizontal="center" wrapText="1"/>
    </xf>
    <xf numFmtId="0" fontId="10" fillId="0" borderId="18" xfId="2" applyFont="1" applyBorder="1" applyAlignment="1">
      <alignment horizontal="center" wrapText="1"/>
    </xf>
    <xf numFmtId="0" fontId="10" fillId="13" borderId="19" xfId="2" applyFont="1" applyFill="1" applyBorder="1" applyAlignment="1">
      <alignment horizontal="left" vertical="top" wrapText="1"/>
    </xf>
    <xf numFmtId="0" fontId="10" fillId="13" borderId="23" xfId="2" applyFont="1" applyFill="1" applyBorder="1" applyAlignment="1">
      <alignment horizontal="left" vertical="top" wrapText="1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Classes!$A$2:$B$2</c:f>
              <c:strCache>
                <c:ptCount val="2"/>
                <c:pt idx="0">
                  <c:v>Class 1</c:v>
                </c:pt>
                <c:pt idx="1">
                  <c:v>Pioneer annual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Classes!$C$1:$E$1</c:f>
              <c:strCache>
                <c:ptCount val="3"/>
                <c:pt idx="0">
                  <c:v>Grassland</c:v>
                </c:pt>
                <c:pt idx="1">
                  <c:v>Intermediate</c:v>
                </c:pt>
                <c:pt idx="2">
                  <c:v>Dense </c:v>
                </c:pt>
              </c:strCache>
            </c:strRef>
          </c:cat>
          <c:val>
            <c:numRef>
              <c:f>Classes!$C$2:$E$2</c:f>
              <c:numCache>
                <c:formatCode>0.00%</c:formatCode>
                <c:ptCount val="3"/>
                <c:pt idx="0">
                  <c:v>0.59354838709677415</c:v>
                </c:pt>
                <c:pt idx="1">
                  <c:v>0.22903225806451613</c:v>
                </c:pt>
                <c:pt idx="2">
                  <c:v>0.17741935483870969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1E-4719-9F21-4EE99993B2DD}"/>
            </c:ext>
          </c:extLst>
        </c:ser>
        <c:ser>
          <c:idx val="1"/>
          <c:order val="1"/>
          <c:tx>
            <c:strRef>
              <c:f>Classes!$A$3:$B$3</c:f>
              <c:strCache>
                <c:ptCount val="2"/>
                <c:pt idx="0">
                  <c:v>Class 2 </c:v>
                </c:pt>
                <c:pt idx="1">
                  <c:v>Pioneer perennial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Classes!$C$1:$E$1</c:f>
              <c:strCache>
                <c:ptCount val="3"/>
                <c:pt idx="0">
                  <c:v>Grassland</c:v>
                </c:pt>
                <c:pt idx="1">
                  <c:v>Intermediate</c:v>
                </c:pt>
                <c:pt idx="2">
                  <c:v>Dense </c:v>
                </c:pt>
              </c:strCache>
            </c:strRef>
          </c:cat>
          <c:val>
            <c:numRef>
              <c:f>Classes!$C$3:$E$3</c:f>
              <c:numCache>
                <c:formatCode>0.00%</c:formatCode>
                <c:ptCount val="3"/>
                <c:pt idx="0">
                  <c:v>0.27741935483870966</c:v>
                </c:pt>
                <c:pt idx="1">
                  <c:v>0.27906976744186046</c:v>
                </c:pt>
                <c:pt idx="2">
                  <c:v>0.14950166112956811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1E-4719-9F21-4EE99993B2DD}"/>
            </c:ext>
          </c:extLst>
        </c:ser>
        <c:ser>
          <c:idx val="2"/>
          <c:order val="2"/>
          <c:tx>
            <c:strRef>
              <c:f>Classes!$A$4:$B$4</c:f>
              <c:strCache>
                <c:ptCount val="2"/>
                <c:pt idx="0">
                  <c:v>Class 3</c:v>
                </c:pt>
                <c:pt idx="1">
                  <c:v>Secondary succession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Classes!$C$1:$E$1</c:f>
              <c:strCache>
                <c:ptCount val="3"/>
                <c:pt idx="0">
                  <c:v>Grassland</c:v>
                </c:pt>
                <c:pt idx="1">
                  <c:v>Intermediate</c:v>
                </c:pt>
                <c:pt idx="2">
                  <c:v>Dense </c:v>
                </c:pt>
              </c:strCache>
            </c:strRef>
          </c:cat>
          <c:val>
            <c:numRef>
              <c:f>Classes!$C$4:$E$4</c:f>
              <c:numCache>
                <c:formatCode>0.00%</c:formatCode>
                <c:ptCount val="3"/>
                <c:pt idx="0">
                  <c:v>1.017741935483871</c:v>
                </c:pt>
                <c:pt idx="1">
                  <c:v>0.27689873417721517</c:v>
                </c:pt>
                <c:pt idx="2">
                  <c:v>0.22389240506329114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1E-4719-9F21-4EE99993B2DD}"/>
            </c:ext>
          </c:extLst>
        </c:ser>
        <c:ser>
          <c:idx val="3"/>
          <c:order val="3"/>
          <c:tx>
            <c:strRef>
              <c:f>Classes!$A$5:$B$5</c:f>
              <c:strCache>
                <c:ptCount val="2"/>
                <c:pt idx="0">
                  <c:v>Class 4</c:v>
                </c:pt>
                <c:pt idx="1">
                  <c:v>Secondary succession with Anthropogenic distrubance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Classes!$C$1:$E$1</c:f>
              <c:strCache>
                <c:ptCount val="3"/>
                <c:pt idx="0">
                  <c:v>Grassland</c:v>
                </c:pt>
                <c:pt idx="1">
                  <c:v>Intermediate</c:v>
                </c:pt>
                <c:pt idx="2">
                  <c:v>Dense </c:v>
                </c:pt>
              </c:strCache>
            </c:strRef>
          </c:cat>
          <c:val>
            <c:numRef>
              <c:f>Classes!$C$5:$E$5</c:f>
              <c:numCache>
                <c:formatCode>0.00%</c:formatCode>
                <c:ptCount val="3"/>
                <c:pt idx="0">
                  <c:v>4.8387096774193551E-3</c:v>
                </c:pt>
                <c:pt idx="1">
                  <c:v>0.62643678160919536</c:v>
                </c:pt>
                <c:pt idx="2">
                  <c:v>0.35632183908045978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1E-4719-9F21-4EE99993B2DD}"/>
            </c:ext>
          </c:extLst>
        </c:ser>
        <c:ser>
          <c:idx val="4"/>
          <c:order val="4"/>
          <c:tx>
            <c:strRef>
              <c:f>Classes!$A$6:$B$6</c:f>
              <c:strCache>
                <c:ptCount val="2"/>
                <c:pt idx="0">
                  <c:v>Class 5 </c:v>
                </c:pt>
                <c:pt idx="1">
                  <c:v>Climax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Classes!$C$1:$E$1</c:f>
              <c:strCache>
                <c:ptCount val="3"/>
                <c:pt idx="0">
                  <c:v>Grassland</c:v>
                </c:pt>
                <c:pt idx="1">
                  <c:v>Intermediate</c:v>
                </c:pt>
                <c:pt idx="2">
                  <c:v>Dense </c:v>
                </c:pt>
              </c:strCache>
            </c:strRef>
          </c:cat>
          <c:val>
            <c:numRef>
              <c:f>Classes!$C$6:$E$6</c:f>
              <c:numCache>
                <c:formatCode>0.00%</c:formatCode>
                <c:ptCount val="3"/>
                <c:pt idx="0">
                  <c:v>7.7419354838709681E-2</c:v>
                </c:pt>
                <c:pt idx="1">
                  <c:v>0.76488549618320612</c:v>
                </c:pt>
                <c:pt idx="2">
                  <c:v>0.16183206106870229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1E-4719-9F21-4EE99993B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8916664"/>
        <c:axId val="388917320"/>
      </c:barChart>
      <c:catAx>
        <c:axId val="388916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917320"/>
        <c:crosses val="autoZero"/>
        <c:auto val="1"/>
        <c:lblAlgn val="ctr"/>
        <c:lblOffset val="100"/>
        <c:noMultiLvlLbl val="0"/>
      </c:catAx>
      <c:valAx>
        <c:axId val="3889173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916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Results!$B$26</c:f>
              <c:strCache>
                <c:ptCount val="1"/>
                <c:pt idx="0">
                  <c:v>Margalef’s index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CBF-423B-849F-022AB39EA1E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CBF-423B-849F-022AB39EA1E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Results!$A$27:$A$29</c:f>
              <c:strCache>
                <c:ptCount val="3"/>
                <c:pt idx="0">
                  <c:v>Grassland</c:v>
                </c:pt>
                <c:pt idx="1">
                  <c:v>Intermediate</c:v>
                </c:pt>
                <c:pt idx="2">
                  <c:v>Dense S. plumosum</c:v>
                </c:pt>
              </c:strCache>
            </c:strRef>
          </c:cat>
          <c:val>
            <c:numRef>
              <c:f>Results!$B$27:$B$29</c:f>
              <c:numCache>
                <c:formatCode>0.00</c:formatCode>
                <c:ptCount val="3"/>
                <c:pt idx="0">
                  <c:v>35.0702</c:v>
                </c:pt>
                <c:pt idx="1">
                  <c:v>31.1889</c:v>
                </c:pt>
                <c:pt idx="2">
                  <c:v>34.926200000000001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BF-423B-849F-022AB39EA1E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6282344"/>
        <c:axId val="426281360"/>
      </c:barChart>
      <c:catAx>
        <c:axId val="426282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Sites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281360"/>
        <c:crosses val="autoZero"/>
        <c:auto val="1"/>
        <c:lblAlgn val="ctr"/>
        <c:lblOffset val="100"/>
        <c:noMultiLvlLbl val="0"/>
      </c:catAx>
      <c:valAx>
        <c:axId val="426281360"/>
        <c:scaling>
          <c:orientation val="minMax"/>
          <c:max val="36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 i="0" baseline="0">
                    <a:effectLst/>
                  </a:rPr>
                  <a:t>Species richness </a:t>
                </a:r>
                <a:endParaRPr lang="en-US" sz="12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28234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Results!$B$38</c:f>
              <c:strCache>
                <c:ptCount val="1"/>
                <c:pt idx="0">
                  <c:v>Effective numbers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4DE-4D93-9660-E3EF4BA7F95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4DE-4D93-9660-E3EF4BA7F9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Results!$A$39:$A$41</c:f>
              <c:strCache>
                <c:ptCount val="3"/>
                <c:pt idx="0">
                  <c:v>Grassland</c:v>
                </c:pt>
                <c:pt idx="1">
                  <c:v>Intermediate</c:v>
                </c:pt>
                <c:pt idx="2">
                  <c:v>Dense S. plumosum</c:v>
                </c:pt>
              </c:strCache>
            </c:strRef>
          </c:cat>
          <c:val>
            <c:numRef>
              <c:f>Results!$B$39:$B$41</c:f>
              <c:numCache>
                <c:formatCode>General</c:formatCode>
                <c:ptCount val="3"/>
                <c:pt idx="0">
                  <c:v>17.600000000000001</c:v>
                </c:pt>
                <c:pt idx="1">
                  <c:v>29.82</c:v>
                </c:pt>
                <c:pt idx="2">
                  <c:v>22.95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DE-4D93-9660-E3EF4BA7F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2153312"/>
        <c:axId val="481786848"/>
      </c:barChart>
      <c:catAx>
        <c:axId val="48215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786848"/>
        <c:crosses val="autoZero"/>
        <c:auto val="1"/>
        <c:lblAlgn val="ctr"/>
        <c:lblOffset val="100"/>
        <c:noMultiLvlLbl val="0"/>
      </c:catAx>
      <c:valAx>
        <c:axId val="481786848"/>
        <c:scaling>
          <c:orientation val="minMax"/>
          <c:max val="3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 i="0" baseline="0">
                    <a:effectLst/>
                  </a:rPr>
                  <a:t>Effective species numbers</a:t>
                </a:r>
                <a:endParaRPr lang="en-US" sz="12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153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'Height &amp; Cover'!$A$17</c:f>
              <c:strCache>
                <c:ptCount val="1"/>
                <c:pt idx="0">
                  <c:v>Woody 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'Height &amp; Cover'!$B$16:$D$16</c:f>
              <c:strCache>
                <c:ptCount val="3"/>
                <c:pt idx="0">
                  <c:v>Grassland </c:v>
                </c:pt>
                <c:pt idx="1">
                  <c:v>Intermediate </c:v>
                </c:pt>
                <c:pt idx="2">
                  <c:v>Dense</c:v>
                </c:pt>
              </c:strCache>
            </c:strRef>
          </c:cat>
          <c:val>
            <c:numRef>
              <c:f>'Height &amp; Cover'!$B$17:$D$17</c:f>
              <c:numCache>
                <c:formatCode>0%</c:formatCode>
                <c:ptCount val="3"/>
                <c:pt idx="0">
                  <c:v>6.6666666666666666E-2</c:v>
                </c:pt>
                <c:pt idx="1">
                  <c:v>0.2</c:v>
                </c:pt>
                <c:pt idx="2">
                  <c:v>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0-47B7-AAFA-B5353AA8B7D2}"/>
            </c:ext>
          </c:extLst>
        </c:ser>
        <c:ser>
          <c:idx val="1"/>
          <c:order val="1"/>
          <c:tx>
            <c:strRef>
              <c:f>'Height &amp; Cover'!$A$18</c:f>
              <c:strCache>
                <c:ptCount val="1"/>
                <c:pt idx="0">
                  <c:v>Grass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'Height &amp; Cover'!$B$16:$D$16</c:f>
              <c:strCache>
                <c:ptCount val="3"/>
                <c:pt idx="0">
                  <c:v>Grassland </c:v>
                </c:pt>
                <c:pt idx="1">
                  <c:v>Intermediate </c:v>
                </c:pt>
                <c:pt idx="2">
                  <c:v>Dense</c:v>
                </c:pt>
              </c:strCache>
            </c:strRef>
          </c:cat>
          <c:val>
            <c:numRef>
              <c:f>'Height &amp; Cover'!$B$18:$D$18</c:f>
              <c:numCache>
                <c:formatCode>0%</c:formatCode>
                <c:ptCount val="3"/>
                <c:pt idx="0">
                  <c:v>0.81666666666666676</c:v>
                </c:pt>
                <c:pt idx="1">
                  <c:v>0.70000000000000007</c:v>
                </c:pt>
                <c:pt idx="2">
                  <c:v>0.28333333333333338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0-47B7-AAFA-B5353AA8B7D2}"/>
            </c:ext>
          </c:extLst>
        </c:ser>
        <c:ser>
          <c:idx val="2"/>
          <c:order val="2"/>
          <c:tx>
            <c:strRef>
              <c:f>'Height &amp; Cover'!$A$19</c:f>
              <c:strCache>
                <c:ptCount val="1"/>
                <c:pt idx="0">
                  <c:v>Forbs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'Height &amp; Cover'!$B$16:$D$16</c:f>
              <c:strCache>
                <c:ptCount val="3"/>
                <c:pt idx="0">
                  <c:v>Grassland </c:v>
                </c:pt>
                <c:pt idx="1">
                  <c:v>Intermediate </c:v>
                </c:pt>
                <c:pt idx="2">
                  <c:v>Dense</c:v>
                </c:pt>
              </c:strCache>
            </c:strRef>
          </c:cat>
          <c:val>
            <c:numRef>
              <c:f>'Height &amp; Cover'!$B$19:$D$19</c:f>
              <c:numCache>
                <c:formatCode>0%</c:formatCode>
                <c:ptCount val="3"/>
                <c:pt idx="0">
                  <c:v>9.9999999999999992E-2</c:v>
                </c:pt>
                <c:pt idx="1">
                  <c:v>0.15</c:v>
                </c:pt>
                <c:pt idx="2">
                  <c:v>5.6666666666666671E-2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0-47B7-AAFA-B5353AA8B7D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80903504"/>
        <c:axId val="280903832"/>
      </c:barChart>
      <c:catAx>
        <c:axId val="280903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903832"/>
        <c:crosses val="autoZero"/>
        <c:auto val="1"/>
        <c:lblAlgn val="ctr"/>
        <c:lblOffset val="100"/>
        <c:noMultiLvlLbl val="0"/>
      </c:catAx>
      <c:valAx>
        <c:axId val="280903832"/>
        <c:scaling>
          <c:orientation val="minMax"/>
          <c:max val="1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Cover estimate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90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652893812002313"/>
          <c:y val="0.90066461143728616"/>
          <c:w val="0.32343912095733801"/>
          <c:h val="7.93852638744346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'Height &amp; Cover'!$B$3</c:f>
              <c:strCache>
                <c:ptCount val="1"/>
                <c:pt idx="0">
                  <c:v>Veld Condition Index 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BE4-4D26-A9EA-8EB8EE39E41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BE4-4D26-A9EA-8EB8EE39E41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BE4-4D26-A9EA-8EB8EE39E41D}"/>
              </c:ext>
            </c:extLst>
          </c:dPt>
          <c:cat>
            <c:strRef>
              <c:f>'Height &amp; Cover'!$A$4:$A$6</c:f>
              <c:strCache>
                <c:ptCount val="3"/>
                <c:pt idx="0">
                  <c:v>Grassland site</c:v>
                </c:pt>
                <c:pt idx="1">
                  <c:v>Intermediate site</c:v>
                </c:pt>
                <c:pt idx="2">
                  <c:v>Dense site</c:v>
                </c:pt>
              </c:strCache>
            </c:strRef>
          </c:cat>
          <c:val>
            <c:numRef>
              <c:f>'Height &amp; Cover'!$B$4:$B$6</c:f>
              <c:numCache>
                <c:formatCode>0</c:formatCode>
                <c:ptCount val="3"/>
                <c:pt idx="0">
                  <c:v>36.4</c:v>
                </c:pt>
                <c:pt idx="1">
                  <c:v>52.944162436548233</c:v>
                </c:pt>
                <c:pt idx="2">
                  <c:v>25.875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E4-4D26-A9EA-8EB8EE39E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'Height &amp; Cover'!$C$129</c:f>
              <c:strCache>
                <c:ptCount val="1"/>
                <c:pt idx="0">
                  <c:v>Grass Height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'Height &amp; Cover'!$B$130:$B$132</c:f>
              <c:strCache>
                <c:ptCount val="3"/>
                <c:pt idx="0">
                  <c:v>Grassland site</c:v>
                </c:pt>
                <c:pt idx="1">
                  <c:v>Intermediate site</c:v>
                </c:pt>
                <c:pt idx="2">
                  <c:v>Dense site</c:v>
                </c:pt>
              </c:strCache>
            </c:strRef>
          </c:cat>
          <c:val>
            <c:numRef>
              <c:f>'Height &amp; Cover'!$C$130:$C$132</c:f>
              <c:numCache>
                <c:formatCode>0</c:formatCode>
                <c:ptCount val="3"/>
                <c:pt idx="0">
                  <c:v>594</c:v>
                </c:pt>
                <c:pt idx="1">
                  <c:v>490</c:v>
                </c:pt>
                <c:pt idx="2" formatCode="General">
                  <c:v>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6A-4AE8-AE82-AB1A14F4903F}"/>
            </c:ext>
          </c:extLst>
        </c:ser>
        <c:ser>
          <c:idx val="1"/>
          <c:order val="1"/>
          <c:tx>
            <c:strRef>
              <c:f>'Height &amp; Cover'!$D$129</c:f>
              <c:strCache>
                <c:ptCount val="1"/>
                <c:pt idx="0">
                  <c:v>S. plumosum Height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'Height &amp; Cover'!$B$130:$B$132</c:f>
              <c:strCache>
                <c:ptCount val="3"/>
                <c:pt idx="0">
                  <c:v>Grassland site</c:v>
                </c:pt>
                <c:pt idx="1">
                  <c:v>Intermediate site</c:v>
                </c:pt>
                <c:pt idx="2">
                  <c:v>Dense site</c:v>
                </c:pt>
              </c:strCache>
            </c:strRef>
          </c:cat>
          <c:val>
            <c:numRef>
              <c:f>'Height &amp; Cover'!$D$130:$D$132</c:f>
              <c:numCache>
                <c:formatCode>0</c:formatCode>
                <c:ptCount val="3"/>
                <c:pt idx="0">
                  <c:v>0</c:v>
                </c:pt>
                <c:pt idx="1">
                  <c:v>750</c:v>
                </c:pt>
                <c:pt idx="2" formatCode="General">
                  <c:v>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6A-4AE8-AE82-AB1A14F49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624560"/>
        <c:axId val="411552328"/>
      </c:barChart>
      <c:catAx>
        <c:axId val="47662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552328"/>
        <c:crosses val="autoZero"/>
        <c:auto val="1"/>
        <c:lblAlgn val="ctr"/>
        <c:lblOffset val="100"/>
        <c:noMultiLvlLbl val="0"/>
      </c:catAx>
      <c:valAx>
        <c:axId val="411552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624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'Eological classes'!$C$3:$C$4</c:f>
              <c:strCache>
                <c:ptCount val="2"/>
                <c:pt idx="0">
                  <c:v>Class</c:v>
                </c:pt>
                <c:pt idx="1">
                  <c:v>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'Eological classes'!$A$5:$B$7</c:f>
              <c:multiLvlStrCache>
                <c:ptCount val="3"/>
                <c:lvl>
                  <c:pt idx="0">
                    <c:v>Grassland</c:v>
                  </c:pt>
                  <c:pt idx="1">
                    <c:v>Intermediate</c:v>
                  </c:pt>
                  <c:pt idx="2">
                    <c:v>Stoebe</c:v>
                  </c:pt>
                </c:lvl>
                <c:lvl>
                  <c:pt idx="0">
                    <c:v>Location</c:v>
                  </c:pt>
                </c:lvl>
              </c:multiLvlStrCache>
            </c:multiLvlStrRef>
          </c:cat>
          <c:val>
            <c:numRef>
              <c:f>'Eological classes'!$C$5:$C$7</c:f>
              <c:numCache>
                <c:formatCode>###0</c:formatCode>
                <c:ptCount val="3"/>
                <c:pt idx="0">
                  <c:v>12</c:v>
                </c:pt>
                <c:pt idx="1">
                  <c:v>12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41-43B5-8E60-07C6E22B1940}"/>
            </c:ext>
          </c:extLst>
        </c:ser>
        <c:ser>
          <c:idx val="1"/>
          <c:order val="1"/>
          <c:tx>
            <c:strRef>
              <c:f>'Eological classes'!$D$3:$D$4</c:f>
              <c:strCache>
                <c:ptCount val="2"/>
                <c:pt idx="0">
                  <c:v>Class</c:v>
                </c:pt>
                <c:pt idx="1">
                  <c:v>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'Eological classes'!$A$5:$B$7</c:f>
              <c:multiLvlStrCache>
                <c:ptCount val="3"/>
                <c:lvl>
                  <c:pt idx="0">
                    <c:v>Grassland</c:v>
                  </c:pt>
                  <c:pt idx="1">
                    <c:v>Intermediate</c:v>
                  </c:pt>
                  <c:pt idx="2">
                    <c:v>Stoebe</c:v>
                  </c:pt>
                </c:lvl>
                <c:lvl>
                  <c:pt idx="0">
                    <c:v>Location</c:v>
                  </c:pt>
                </c:lvl>
              </c:multiLvlStrCache>
            </c:multiLvlStrRef>
          </c:cat>
          <c:val>
            <c:numRef>
              <c:f>'Eological classes'!$D$5:$D$7</c:f>
              <c:numCache>
                <c:formatCode>###0</c:formatCode>
                <c:ptCount val="3"/>
                <c:pt idx="0">
                  <c:v>11</c:v>
                </c:pt>
                <c:pt idx="1">
                  <c:v>8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41-43B5-8E60-07C6E22B1940}"/>
            </c:ext>
          </c:extLst>
        </c:ser>
        <c:ser>
          <c:idx val="2"/>
          <c:order val="2"/>
          <c:tx>
            <c:strRef>
              <c:f>'Eological classes'!$E$3:$E$4</c:f>
              <c:strCache>
                <c:ptCount val="2"/>
                <c:pt idx="0">
                  <c:v>Class</c:v>
                </c:pt>
                <c:pt idx="1">
                  <c:v>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'Eological classes'!$A$5:$B$7</c:f>
              <c:multiLvlStrCache>
                <c:ptCount val="3"/>
                <c:lvl>
                  <c:pt idx="0">
                    <c:v>Grassland</c:v>
                  </c:pt>
                  <c:pt idx="1">
                    <c:v>Intermediate</c:v>
                  </c:pt>
                  <c:pt idx="2">
                    <c:v>Stoebe</c:v>
                  </c:pt>
                </c:lvl>
                <c:lvl>
                  <c:pt idx="0">
                    <c:v>Location</c:v>
                  </c:pt>
                </c:lvl>
              </c:multiLvlStrCache>
            </c:multiLvlStrRef>
          </c:cat>
          <c:val>
            <c:numRef>
              <c:f>'Eological classes'!$E$5:$E$7</c:f>
              <c:numCache>
                <c:formatCode>###0</c:formatCode>
                <c:ptCount val="3"/>
                <c:pt idx="0">
                  <c:v>21</c:v>
                </c:pt>
                <c:pt idx="1">
                  <c:v>34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41-43B5-8E60-07C6E22B1940}"/>
            </c:ext>
          </c:extLst>
        </c:ser>
        <c:ser>
          <c:idx val="3"/>
          <c:order val="3"/>
          <c:tx>
            <c:strRef>
              <c:f>'Eological classes'!$F$3:$F$4</c:f>
              <c:strCache>
                <c:ptCount val="2"/>
                <c:pt idx="0">
                  <c:v>Class</c:v>
                </c:pt>
                <c:pt idx="1">
                  <c:v>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'Eological classes'!$A$5:$B$7</c:f>
              <c:multiLvlStrCache>
                <c:ptCount val="3"/>
                <c:lvl>
                  <c:pt idx="0">
                    <c:v>Grassland</c:v>
                  </c:pt>
                  <c:pt idx="1">
                    <c:v>Intermediate</c:v>
                  </c:pt>
                  <c:pt idx="2">
                    <c:v>Stoebe</c:v>
                  </c:pt>
                </c:lvl>
                <c:lvl>
                  <c:pt idx="0">
                    <c:v>Location</c:v>
                  </c:pt>
                </c:lvl>
              </c:multiLvlStrCache>
            </c:multiLvlStrRef>
          </c:cat>
          <c:val>
            <c:numRef>
              <c:f>'Eological classes'!$F$5:$F$7</c:f>
              <c:numCache>
                <c:formatCode>###0</c:formatCode>
                <c:ptCount val="3"/>
                <c:pt idx="0">
                  <c:v>3</c:v>
                </c:pt>
                <c:pt idx="1">
                  <c:v>7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41-43B5-8E60-07C6E22B1940}"/>
            </c:ext>
          </c:extLst>
        </c:ser>
        <c:ser>
          <c:idx val="4"/>
          <c:order val="4"/>
          <c:tx>
            <c:strRef>
              <c:f>'Eological classes'!$G$3:$G$4</c:f>
              <c:strCache>
                <c:ptCount val="2"/>
                <c:pt idx="0">
                  <c:v>Class</c:v>
                </c:pt>
                <c:pt idx="1">
                  <c:v>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'Eological classes'!$A$5:$B$7</c:f>
              <c:multiLvlStrCache>
                <c:ptCount val="3"/>
                <c:lvl>
                  <c:pt idx="0">
                    <c:v>Grassland</c:v>
                  </c:pt>
                  <c:pt idx="1">
                    <c:v>Intermediate</c:v>
                  </c:pt>
                  <c:pt idx="2">
                    <c:v>Stoebe</c:v>
                  </c:pt>
                </c:lvl>
                <c:lvl>
                  <c:pt idx="0">
                    <c:v>Location</c:v>
                  </c:pt>
                </c:lvl>
              </c:multiLvlStrCache>
            </c:multiLvlStrRef>
          </c:cat>
          <c:val>
            <c:numRef>
              <c:f>'Eological classes'!$G$5:$G$7</c:f>
              <c:numCache>
                <c:formatCode>###0</c:formatCode>
                <c:ptCount val="3"/>
                <c:pt idx="0">
                  <c:v>12</c:v>
                </c:pt>
                <c:pt idx="1">
                  <c:v>37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41-43B5-8E60-07C6E22B1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5060128"/>
        <c:axId val="385058488"/>
      </c:barChart>
      <c:catAx>
        <c:axId val="38506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058488"/>
        <c:crosses val="autoZero"/>
        <c:auto val="1"/>
        <c:lblAlgn val="ctr"/>
        <c:lblOffset val="100"/>
        <c:noMultiLvlLbl val="0"/>
      </c:catAx>
      <c:valAx>
        <c:axId val="385058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060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409575</xdr:colOff>
      <xdr:row>4</xdr:row>
      <xdr:rowOff>171450</xdr:rowOff>
    </xdr:from>
    <xdr:to>
      <xdr:col>18</xdr:col>
      <xdr:colOff>514350</xdr:colOff>
      <xdr:row>28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1</xdr:row>
      <xdr:rowOff>104774</xdr:rowOff>
    </xdr:from>
    <xdr:to>
      <xdr:col>14</xdr:col>
      <xdr:colOff>200025</xdr:colOff>
      <xdr:row>18</xdr:row>
      <xdr:rowOff>76207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266699</xdr:colOff>
      <xdr:row>24</xdr:row>
      <xdr:rowOff>180974</xdr:rowOff>
    </xdr:from>
    <xdr:to>
      <xdr:col>12</xdr:col>
      <xdr:colOff>352424</xdr:colOff>
      <xdr:row>33</xdr:row>
      <xdr:rowOff>152399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10</xdr:row>
      <xdr:rowOff>123824</xdr:rowOff>
    </xdr:from>
    <xdr:to>
      <xdr:col>14</xdr:col>
      <xdr:colOff>352425</xdr:colOff>
      <xdr:row>21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190500</xdr:colOff>
      <xdr:row>0</xdr:row>
      <xdr:rowOff>0</xdr:rowOff>
    </xdr:from>
    <xdr:to>
      <xdr:col>13</xdr:col>
      <xdr:colOff>0</xdr:colOff>
      <xdr:row>10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161925</xdr:colOff>
      <xdr:row>21</xdr:row>
      <xdr:rowOff>190500</xdr:rowOff>
    </xdr:from>
    <xdr:to>
      <xdr:col>14</xdr:col>
      <xdr:colOff>466725</xdr:colOff>
      <xdr:row>135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342899</xdr:colOff>
      <xdr:row>1</xdr:row>
      <xdr:rowOff>19050</xdr:rowOff>
    </xdr:from>
    <xdr:to>
      <xdr:col>19</xdr:col>
      <xdr:colOff>28575</xdr:colOff>
      <xdr:row>21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osc/Documents/Biodiversity%20in%20S%20plumosum%20infested%20areas/Vegetation%20data/Abundance%20ra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ared species"/>
      <sheetName val="Dominance"/>
      <sheetName val="Grassland basic"/>
      <sheetName val="Intermediate basic"/>
      <sheetName val="Stoebe basic"/>
      <sheetName val="Abundance"/>
      <sheetName val="basic 3 sites "/>
      <sheetName val="PA"/>
      <sheetName val="Results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Fimbristylis hispidula</v>
          </cell>
          <cell r="C2">
            <v>1</v>
          </cell>
          <cell r="D2">
            <v>338</v>
          </cell>
          <cell r="F2">
            <v>0.27704918032786885</v>
          </cell>
        </row>
        <row r="3">
          <cell r="B3" t="str">
            <v>Cleome rubella</v>
          </cell>
          <cell r="C3">
            <v>1</v>
          </cell>
          <cell r="D3">
            <v>98</v>
          </cell>
          <cell r="E3"/>
          <cell r="F3">
            <v>8.0327868852459017E-2</v>
          </cell>
        </row>
        <row r="4">
          <cell r="B4" t="str">
            <v>Eragrostis curvula</v>
          </cell>
          <cell r="C4">
            <v>1</v>
          </cell>
          <cell r="D4">
            <v>73</v>
          </cell>
          <cell r="E4"/>
          <cell r="F4">
            <v>5.983606557377049E-2</v>
          </cell>
        </row>
        <row r="5">
          <cell r="B5" t="str">
            <v>Phyllanthus parvulus</v>
          </cell>
          <cell r="C5">
            <v>1</v>
          </cell>
          <cell r="D5">
            <v>73</v>
          </cell>
          <cell r="E5"/>
          <cell r="F5">
            <v>5.983606557377049E-2</v>
          </cell>
        </row>
        <row r="6">
          <cell r="B6" t="str">
            <v>Cynodon dactylon</v>
          </cell>
          <cell r="C6">
            <v>1</v>
          </cell>
          <cell r="D6">
            <v>70</v>
          </cell>
          <cell r="E6"/>
          <cell r="F6">
            <v>5.737704918032787E-2</v>
          </cell>
        </row>
        <row r="7">
          <cell r="B7" t="str">
            <v>Aristida congesta subsp. Congesta</v>
          </cell>
          <cell r="C7">
            <v>1</v>
          </cell>
          <cell r="D7">
            <v>55</v>
          </cell>
          <cell r="E7"/>
          <cell r="F7">
            <v>4.5081967213114756E-2</v>
          </cell>
        </row>
        <row r="8">
          <cell r="B8" t="str">
            <v xml:space="preserve">Blepharis integrifolia </v>
          </cell>
          <cell r="C8">
            <v>1</v>
          </cell>
          <cell r="D8">
            <v>54</v>
          </cell>
          <cell r="E8"/>
          <cell r="F8">
            <v>4.4262295081967211E-2</v>
          </cell>
        </row>
        <row r="9">
          <cell r="B9" t="str">
            <v>Melinis repens</v>
          </cell>
          <cell r="C9">
            <v>1</v>
          </cell>
          <cell r="D9">
            <v>51</v>
          </cell>
          <cell r="E9"/>
          <cell r="F9">
            <v>4.1803278688524591E-2</v>
          </cell>
        </row>
        <row r="10">
          <cell r="B10" t="str">
            <v>Perotis patens</v>
          </cell>
          <cell r="C10">
            <v>1</v>
          </cell>
          <cell r="D10">
            <v>47</v>
          </cell>
          <cell r="E10"/>
          <cell r="F10">
            <v>3.8524590163934426E-2</v>
          </cell>
        </row>
        <row r="11">
          <cell r="B11" t="str">
            <v>Aristida stipitata</v>
          </cell>
          <cell r="C11">
            <v>1</v>
          </cell>
          <cell r="D11">
            <v>39</v>
          </cell>
          <cell r="E11"/>
          <cell r="F11">
            <v>3.1967213114754096E-2</v>
          </cell>
        </row>
        <row r="12">
          <cell r="B12" t="str">
            <v>Cleome maculata</v>
          </cell>
          <cell r="C12">
            <v>1</v>
          </cell>
          <cell r="D12">
            <v>39</v>
          </cell>
          <cell r="E12"/>
          <cell r="F12">
            <v>3.1967213114754096E-2</v>
          </cell>
        </row>
        <row r="13">
          <cell r="B13" t="str">
            <v>Schkuhria pinnata</v>
          </cell>
          <cell r="C13">
            <v>1</v>
          </cell>
          <cell r="D13">
            <v>37</v>
          </cell>
          <cell r="E13"/>
          <cell r="F13">
            <v>3.0327868852459017E-2</v>
          </cell>
        </row>
        <row r="14">
          <cell r="B14" t="str">
            <v>Vernonia poskeana</v>
          </cell>
          <cell r="C14">
            <v>1</v>
          </cell>
          <cell r="D14">
            <v>37</v>
          </cell>
          <cell r="E14"/>
          <cell r="F14">
            <v>3.0327868852459017E-2</v>
          </cell>
        </row>
        <row r="15">
          <cell r="B15" t="str">
            <v>Eragrostis chloromelas</v>
          </cell>
          <cell r="C15">
            <v>1</v>
          </cell>
          <cell r="D15">
            <v>26</v>
          </cell>
          <cell r="E15"/>
          <cell r="F15">
            <v>2.1311475409836064E-2</v>
          </cell>
        </row>
        <row r="16">
          <cell r="B16" t="str">
            <v>Trichoneura grandiglumus</v>
          </cell>
          <cell r="C16">
            <v>1</v>
          </cell>
          <cell r="D16">
            <v>21</v>
          </cell>
          <cell r="E16"/>
          <cell r="F16">
            <v>1.7213114754098362E-2</v>
          </cell>
        </row>
        <row r="17">
          <cell r="B17" t="str">
            <v>Pentarrhinum insipidum</v>
          </cell>
          <cell r="C17">
            <v>1</v>
          </cell>
          <cell r="D17">
            <v>19</v>
          </cell>
          <cell r="E17"/>
          <cell r="F17">
            <v>1.5573770491803279E-2</v>
          </cell>
        </row>
        <row r="18">
          <cell r="B18" t="str">
            <v>Pogonarthria squarrosa</v>
          </cell>
          <cell r="C18">
            <v>1</v>
          </cell>
          <cell r="D18">
            <v>18</v>
          </cell>
          <cell r="E18"/>
          <cell r="F18">
            <v>1.4754098360655738E-2</v>
          </cell>
        </row>
        <row r="19">
          <cell r="B19" t="str">
            <v>Oldenlandia herbacea</v>
          </cell>
          <cell r="C19">
            <v>1</v>
          </cell>
          <cell r="D19">
            <v>15</v>
          </cell>
          <cell r="F19">
            <v>1.2295081967213115E-2</v>
          </cell>
        </row>
        <row r="20">
          <cell r="B20" t="str">
            <v>Tephrosia lupinifolia</v>
          </cell>
          <cell r="C20">
            <v>1</v>
          </cell>
          <cell r="D20">
            <v>14</v>
          </cell>
          <cell r="E20"/>
          <cell r="F20">
            <v>1.1475409836065573E-2</v>
          </cell>
        </row>
        <row r="21">
          <cell r="B21" t="str">
            <v>Chamaecrista comosa</v>
          </cell>
          <cell r="C21">
            <v>1</v>
          </cell>
          <cell r="D21">
            <v>10</v>
          </cell>
          <cell r="E21"/>
          <cell r="F21">
            <v>8.1967213114754103E-3</v>
          </cell>
        </row>
        <row r="22">
          <cell r="B22" t="str">
            <v>Lupidium spp</v>
          </cell>
          <cell r="C22">
            <v>1</v>
          </cell>
          <cell r="D22">
            <v>10</v>
          </cell>
          <cell r="E22"/>
          <cell r="F22">
            <v>8.1967213114754103E-3</v>
          </cell>
        </row>
        <row r="23">
          <cell r="B23" t="str">
            <v>Richardia brasiliensis</v>
          </cell>
          <cell r="C23">
            <v>1</v>
          </cell>
          <cell r="D23">
            <v>10</v>
          </cell>
          <cell r="E23"/>
          <cell r="F23">
            <v>8.1967213114754103E-3</v>
          </cell>
        </row>
        <row r="24">
          <cell r="B24" t="str">
            <v>Acanthospermum australe</v>
          </cell>
          <cell r="C24">
            <v>1</v>
          </cell>
          <cell r="D24">
            <v>8</v>
          </cell>
          <cell r="E24"/>
          <cell r="F24">
            <v>6.5573770491803279E-3</v>
          </cell>
        </row>
        <row r="25">
          <cell r="B25" t="str">
            <v>Aristida transvaalensis</v>
          </cell>
          <cell r="C25">
            <v>1</v>
          </cell>
          <cell r="D25">
            <v>5</v>
          </cell>
          <cell r="E25"/>
          <cell r="F25">
            <v>4.0983606557377051E-3</v>
          </cell>
        </row>
        <row r="26">
          <cell r="B26" t="str">
            <v>Cyperus obtusiflorus</v>
          </cell>
          <cell r="C26">
            <v>1</v>
          </cell>
          <cell r="D26">
            <v>5</v>
          </cell>
          <cell r="E26"/>
          <cell r="F26">
            <v>4.0983606557377051E-3</v>
          </cell>
        </row>
        <row r="27">
          <cell r="B27" t="str">
            <v>Panicum natalense</v>
          </cell>
          <cell r="C27">
            <v>1</v>
          </cell>
          <cell r="D27">
            <v>5</v>
          </cell>
          <cell r="E27"/>
          <cell r="F27">
            <v>4.0983606557377051E-3</v>
          </cell>
        </row>
        <row r="28">
          <cell r="B28" t="str">
            <v xml:space="preserve">Cucumus zeheri </v>
          </cell>
          <cell r="C28">
            <v>1</v>
          </cell>
          <cell r="D28">
            <v>3</v>
          </cell>
          <cell r="E28"/>
          <cell r="F28">
            <v>2.4590163934426232E-3</v>
          </cell>
        </row>
        <row r="29">
          <cell r="B29" t="str">
            <v>Cyperus rupestris</v>
          </cell>
          <cell r="C29">
            <v>1</v>
          </cell>
          <cell r="D29">
            <v>3</v>
          </cell>
          <cell r="E29"/>
          <cell r="F29">
            <v>2.4590163934426232E-3</v>
          </cell>
        </row>
        <row r="30">
          <cell r="B30" t="str">
            <v>Pollichia campestris</v>
          </cell>
          <cell r="C30">
            <v>1</v>
          </cell>
          <cell r="D30">
            <v>3</v>
          </cell>
          <cell r="E30"/>
          <cell r="F30">
            <v>2.4590163934426232E-3</v>
          </cell>
        </row>
        <row r="31">
          <cell r="B31" t="str">
            <v>Commelina erecta</v>
          </cell>
          <cell r="C31">
            <v>1</v>
          </cell>
          <cell r="D31">
            <v>2</v>
          </cell>
          <cell r="E31"/>
          <cell r="F31">
            <v>1.639344262295082E-3</v>
          </cell>
        </row>
        <row r="32">
          <cell r="B32" t="str">
            <v>Gomphocarpus fruticosus</v>
          </cell>
          <cell r="C32">
            <v>1</v>
          </cell>
          <cell r="D32">
            <v>2</v>
          </cell>
          <cell r="E32"/>
          <cell r="F32">
            <v>1.639344262295082E-3</v>
          </cell>
        </row>
        <row r="33">
          <cell r="B33" t="str">
            <v>Monsonia angustifolia</v>
          </cell>
          <cell r="C33">
            <v>1</v>
          </cell>
          <cell r="D33">
            <v>2</v>
          </cell>
          <cell r="E33"/>
          <cell r="F33">
            <v>1.639344262295082E-3</v>
          </cell>
        </row>
        <row r="34">
          <cell r="B34" t="str">
            <v>Parinari capensis</v>
          </cell>
          <cell r="C34">
            <v>1</v>
          </cell>
          <cell r="D34">
            <v>2</v>
          </cell>
          <cell r="E34"/>
          <cell r="F34">
            <v>1.639344262295082E-3</v>
          </cell>
        </row>
        <row r="35">
          <cell r="B35" t="str">
            <v>Acrotome hispida</v>
          </cell>
          <cell r="C35">
            <v>1</v>
          </cell>
          <cell r="D35">
            <v>1</v>
          </cell>
          <cell r="F35">
            <v>8.1967213114754098E-4</v>
          </cell>
        </row>
        <row r="36">
          <cell r="B36" t="str">
            <v>Chascanum hederaceum</v>
          </cell>
          <cell r="C36">
            <v>1</v>
          </cell>
          <cell r="D36">
            <v>1</v>
          </cell>
          <cell r="E36"/>
          <cell r="F36">
            <v>8.1967213114754098E-4</v>
          </cell>
        </row>
        <row r="37">
          <cell r="B37" t="str">
            <v>Commelina africana var krebsiana</v>
          </cell>
          <cell r="C37">
            <v>1</v>
          </cell>
          <cell r="D37">
            <v>1</v>
          </cell>
          <cell r="E37"/>
          <cell r="F37">
            <v>8.1967213114754098E-4</v>
          </cell>
        </row>
        <row r="38">
          <cell r="B38" t="str">
            <v>Crinum graminicola</v>
          </cell>
          <cell r="C38">
            <v>1</v>
          </cell>
          <cell r="D38">
            <v>1</v>
          </cell>
          <cell r="E38"/>
          <cell r="F38">
            <v>8.1967213114754098E-4</v>
          </cell>
        </row>
        <row r="39">
          <cell r="B39" t="str">
            <v>Eragrostis gummiflua</v>
          </cell>
          <cell r="C39">
            <v>1</v>
          </cell>
          <cell r="D39">
            <v>1</v>
          </cell>
          <cell r="E39"/>
          <cell r="F39">
            <v>8.1967213114754098E-4</v>
          </cell>
        </row>
        <row r="40">
          <cell r="B40" t="str">
            <v>Evolvulus alsinoides</v>
          </cell>
          <cell r="C40">
            <v>1</v>
          </cell>
          <cell r="D40">
            <v>1</v>
          </cell>
          <cell r="E40"/>
          <cell r="F40">
            <v>8.1967213114754098E-4</v>
          </cell>
        </row>
        <row r="41">
          <cell r="B41" t="str">
            <v>Felicia mossamedensis</v>
          </cell>
          <cell r="C41">
            <v>1</v>
          </cell>
          <cell r="D41">
            <v>1</v>
          </cell>
          <cell r="E41"/>
          <cell r="F41">
            <v>8.1967213114754098E-4</v>
          </cell>
        </row>
        <row r="42">
          <cell r="B42" t="str">
            <v>Felicia muricata</v>
          </cell>
          <cell r="C42">
            <v>1</v>
          </cell>
          <cell r="D42">
            <v>1</v>
          </cell>
          <cell r="E42"/>
          <cell r="F42">
            <v>8.1967213114754098E-4</v>
          </cell>
        </row>
        <row r="43">
          <cell r="B43" t="str">
            <v xml:space="preserve">Gladiolus ecklonii </v>
          </cell>
          <cell r="C43">
            <v>1</v>
          </cell>
          <cell r="D43">
            <v>1</v>
          </cell>
          <cell r="E43"/>
          <cell r="F43">
            <v>8.1967213114754098E-4</v>
          </cell>
        </row>
        <row r="44">
          <cell r="B44" t="str">
            <v>Habenaria epipactidea</v>
          </cell>
          <cell r="C44">
            <v>1</v>
          </cell>
          <cell r="D44">
            <v>1</v>
          </cell>
          <cell r="E44"/>
          <cell r="F44">
            <v>8.1967213114754098E-4</v>
          </cell>
        </row>
        <row r="45">
          <cell r="B45" t="str">
            <v>Helichrysum aureonitens</v>
          </cell>
          <cell r="C45">
            <v>1</v>
          </cell>
          <cell r="D45">
            <v>1</v>
          </cell>
          <cell r="E45"/>
          <cell r="F45">
            <v>8.1967213114754098E-4</v>
          </cell>
        </row>
        <row r="46">
          <cell r="B46" t="str">
            <v>Helichrysum nudifolium</v>
          </cell>
          <cell r="C46">
            <v>1</v>
          </cell>
          <cell r="D46">
            <v>1</v>
          </cell>
          <cell r="E46"/>
          <cell r="F46">
            <v>8.1967213114754098E-4</v>
          </cell>
        </row>
        <row r="47">
          <cell r="B47" t="str">
            <v>Helicrystum rugulosum</v>
          </cell>
          <cell r="C47">
            <v>1</v>
          </cell>
          <cell r="D47">
            <v>1</v>
          </cell>
          <cell r="E47"/>
          <cell r="F47">
            <v>8.1967213114754098E-4</v>
          </cell>
        </row>
        <row r="48">
          <cell r="B48" t="str">
            <v>Indigofera spicata</v>
          </cell>
          <cell r="C48">
            <v>1</v>
          </cell>
          <cell r="D48">
            <v>1</v>
          </cell>
          <cell r="E48"/>
          <cell r="F48">
            <v>8.1967213114754098E-4</v>
          </cell>
        </row>
        <row r="49">
          <cell r="B49" t="str">
            <v>Lactuca inermis</v>
          </cell>
          <cell r="C49">
            <v>1</v>
          </cell>
          <cell r="D49">
            <v>1</v>
          </cell>
          <cell r="F49">
            <v>8.1967213114754098E-4</v>
          </cell>
        </row>
        <row r="50">
          <cell r="B50" t="str">
            <v xml:space="preserve">Lantana rugosa </v>
          </cell>
          <cell r="C50">
            <v>1</v>
          </cell>
          <cell r="D50">
            <v>1</v>
          </cell>
          <cell r="E50"/>
          <cell r="F50">
            <v>8.1967213114754098E-4</v>
          </cell>
        </row>
        <row r="51">
          <cell r="B51" t="str">
            <v>Nidorella anomala</v>
          </cell>
          <cell r="C51">
            <v>1</v>
          </cell>
          <cell r="D51">
            <v>1</v>
          </cell>
          <cell r="E51"/>
          <cell r="F51">
            <v>8.1967213114754098E-4</v>
          </cell>
        </row>
        <row r="52">
          <cell r="B52" t="str">
            <v>Oxygonum dregeanum</v>
          </cell>
          <cell r="C52">
            <v>1</v>
          </cell>
          <cell r="D52">
            <v>1</v>
          </cell>
          <cell r="F52">
            <v>8.1967213114754098E-4</v>
          </cell>
        </row>
        <row r="53">
          <cell r="B53" t="str">
            <v>Pelargonium dolomiticum</v>
          </cell>
          <cell r="C53">
            <v>1</v>
          </cell>
          <cell r="D53">
            <v>1</v>
          </cell>
          <cell r="E53"/>
          <cell r="F53">
            <v>8.1967213114754098E-4</v>
          </cell>
        </row>
        <row r="54">
          <cell r="B54" t="str">
            <v>Polycarpaea corymbosa</v>
          </cell>
          <cell r="C54">
            <v>1</v>
          </cell>
          <cell r="D54">
            <v>1</v>
          </cell>
          <cell r="E54"/>
          <cell r="F54">
            <v>8.1967213114754098E-4</v>
          </cell>
        </row>
        <row r="55">
          <cell r="B55" t="str">
            <v>Pseudognaphalium luteo-album</v>
          </cell>
          <cell r="C55">
            <v>1</v>
          </cell>
          <cell r="D55">
            <v>1</v>
          </cell>
          <cell r="E55"/>
          <cell r="F55">
            <v>8.1967213114754098E-4</v>
          </cell>
        </row>
        <row r="56">
          <cell r="B56" t="str">
            <v>Sesamum triphyllum</v>
          </cell>
          <cell r="C56">
            <v>1</v>
          </cell>
          <cell r="D56">
            <v>1</v>
          </cell>
          <cell r="E56"/>
          <cell r="F56">
            <v>8.1967213114754098E-4</v>
          </cell>
        </row>
        <row r="57">
          <cell r="B57" t="str">
            <v>Solanum retroflexum</v>
          </cell>
          <cell r="C57">
            <v>1</v>
          </cell>
          <cell r="D57">
            <v>1</v>
          </cell>
          <cell r="E57"/>
          <cell r="F57">
            <v>8.1967213114754098E-4</v>
          </cell>
        </row>
        <row r="58">
          <cell r="B58" t="str">
            <v>Vigna vexillata</v>
          </cell>
          <cell r="C58">
            <v>1</v>
          </cell>
          <cell r="D58">
            <v>1</v>
          </cell>
          <cell r="E58"/>
          <cell r="F58">
            <v>8.1967213114754098E-4</v>
          </cell>
        </row>
        <row r="59">
          <cell r="B59" t="str">
            <v>Zornia linearis</v>
          </cell>
          <cell r="C59">
            <v>1</v>
          </cell>
          <cell r="D59">
            <v>1</v>
          </cell>
          <cell r="E59"/>
          <cell r="F59">
            <v>8.1967213114754098E-4</v>
          </cell>
        </row>
        <row r="60">
          <cell r="B60" t="str">
            <v>Helichrysum kraussii</v>
          </cell>
          <cell r="C60">
            <v>1</v>
          </cell>
          <cell r="D60">
            <v>1</v>
          </cell>
          <cell r="E60"/>
          <cell r="F60">
            <v>8.1967213114754098E-4</v>
          </cell>
        </row>
        <row r="64">
          <cell r="B64" t="str">
            <v>Phyllanthus parvulus</v>
          </cell>
          <cell r="C64">
            <v>2</v>
          </cell>
          <cell r="D64">
            <v>148</v>
          </cell>
          <cell r="F64">
            <v>0.12478920741989882</v>
          </cell>
        </row>
        <row r="65">
          <cell r="B65" t="str">
            <v>Themeda triandra</v>
          </cell>
          <cell r="C65">
            <v>2</v>
          </cell>
          <cell r="D65">
            <v>144</v>
          </cell>
          <cell r="F65">
            <v>0.12141652613827993</v>
          </cell>
        </row>
        <row r="66">
          <cell r="B66" t="str">
            <v>Elephantorrhiza elephantina</v>
          </cell>
          <cell r="C66">
            <v>2</v>
          </cell>
          <cell r="D66">
            <v>99</v>
          </cell>
          <cell r="E66"/>
          <cell r="F66">
            <v>8.347386172006746E-2</v>
          </cell>
        </row>
        <row r="67">
          <cell r="B67" t="str">
            <v>Fimbristylis hispidula</v>
          </cell>
          <cell r="C67">
            <v>2</v>
          </cell>
          <cell r="D67">
            <v>94</v>
          </cell>
          <cell r="F67">
            <v>7.9258010118043842E-2</v>
          </cell>
        </row>
        <row r="68">
          <cell r="B68" t="str">
            <v>Brachiaria serrata</v>
          </cell>
          <cell r="C68">
            <v>2</v>
          </cell>
          <cell r="D68">
            <v>67</v>
          </cell>
          <cell r="F68">
            <v>5.6492411467116359E-2</v>
          </cell>
        </row>
        <row r="69">
          <cell r="B69" t="str">
            <v>Eragrostis nindensis</v>
          </cell>
          <cell r="C69">
            <v>2</v>
          </cell>
          <cell r="D69">
            <v>56</v>
          </cell>
          <cell r="F69">
            <v>4.7217537942664416E-2</v>
          </cell>
        </row>
        <row r="70">
          <cell r="B70" t="str">
            <v>Aristida transvaalensis</v>
          </cell>
          <cell r="C70">
            <v>2</v>
          </cell>
          <cell r="D70">
            <v>48</v>
          </cell>
          <cell r="F70">
            <v>4.0472175379426642E-2</v>
          </cell>
        </row>
        <row r="71">
          <cell r="B71" t="str">
            <v>Lupidium spp</v>
          </cell>
          <cell r="C71">
            <v>2</v>
          </cell>
          <cell r="D71">
            <v>36</v>
          </cell>
          <cell r="E71"/>
          <cell r="F71">
            <v>3.0354131534569982E-2</v>
          </cell>
        </row>
        <row r="72">
          <cell r="B72" t="str">
            <v>Parinari capensis</v>
          </cell>
          <cell r="C72">
            <v>2</v>
          </cell>
          <cell r="D72">
            <v>35</v>
          </cell>
          <cell r="E72"/>
          <cell r="F72">
            <v>2.9510961214165261E-2</v>
          </cell>
        </row>
        <row r="73">
          <cell r="B73" t="str">
            <v xml:space="preserve">Fadogia homblei </v>
          </cell>
          <cell r="C73">
            <v>2</v>
          </cell>
          <cell r="D73">
            <v>33</v>
          </cell>
          <cell r="F73">
            <v>2.7824620573355819E-2</v>
          </cell>
        </row>
        <row r="74">
          <cell r="B74" t="str">
            <v>Richardia brasiliensis</v>
          </cell>
          <cell r="C74">
            <v>2</v>
          </cell>
          <cell r="D74">
            <v>29</v>
          </cell>
          <cell r="F74">
            <v>2.4451939291736932E-2</v>
          </cell>
        </row>
        <row r="75">
          <cell r="B75" t="str">
            <v>Oldenlandia herbacea</v>
          </cell>
          <cell r="C75">
            <v>2</v>
          </cell>
          <cell r="D75">
            <v>28</v>
          </cell>
          <cell r="F75">
            <v>2.3608768971332208E-2</v>
          </cell>
        </row>
        <row r="76">
          <cell r="B76" t="str">
            <v>Tristachya leucothrix</v>
          </cell>
          <cell r="C76">
            <v>2</v>
          </cell>
          <cell r="D76">
            <v>28</v>
          </cell>
          <cell r="F76">
            <v>2.3608768971332208E-2</v>
          </cell>
        </row>
        <row r="77">
          <cell r="B77" t="str">
            <v>Cleome maculata</v>
          </cell>
          <cell r="C77">
            <v>2</v>
          </cell>
          <cell r="D77">
            <v>24</v>
          </cell>
          <cell r="F77">
            <v>2.0236087689713321E-2</v>
          </cell>
        </row>
        <row r="78">
          <cell r="B78" t="str">
            <v>Eragrostis curvula</v>
          </cell>
          <cell r="C78">
            <v>2</v>
          </cell>
          <cell r="D78">
            <v>22</v>
          </cell>
          <cell r="E78"/>
          <cell r="F78">
            <v>1.8549747048903879E-2</v>
          </cell>
        </row>
        <row r="79">
          <cell r="B79" t="str">
            <v>Acanthospermum australe</v>
          </cell>
          <cell r="C79">
            <v>2</v>
          </cell>
          <cell r="D79">
            <v>18</v>
          </cell>
          <cell r="E79"/>
          <cell r="F79">
            <v>1.5177065767284991E-2</v>
          </cell>
        </row>
        <row r="80">
          <cell r="B80" t="str">
            <v>Digitaria tricholaenoides</v>
          </cell>
          <cell r="C80">
            <v>2</v>
          </cell>
          <cell r="D80">
            <v>17</v>
          </cell>
          <cell r="E80"/>
          <cell r="F80">
            <v>1.433389544688027E-2</v>
          </cell>
        </row>
        <row r="81">
          <cell r="B81" t="str">
            <v>Melinis repens</v>
          </cell>
          <cell r="C81">
            <v>2</v>
          </cell>
          <cell r="D81">
            <v>16</v>
          </cell>
          <cell r="F81">
            <v>1.3490725126475547E-2</v>
          </cell>
        </row>
        <row r="82">
          <cell r="B82" t="str">
            <v>Vernonia poskeana</v>
          </cell>
          <cell r="C82">
            <v>2</v>
          </cell>
          <cell r="D82">
            <v>15</v>
          </cell>
          <cell r="E82"/>
          <cell r="F82">
            <v>1.2647554806070826E-2</v>
          </cell>
        </row>
        <row r="83">
          <cell r="B83" t="str">
            <v>Melinis nerviglumis</v>
          </cell>
          <cell r="C83">
            <v>2</v>
          </cell>
          <cell r="D83">
            <v>13</v>
          </cell>
          <cell r="F83">
            <v>1.0961214165261383E-2</v>
          </cell>
        </row>
        <row r="84">
          <cell r="B84" t="str">
            <v>Acalypha angustata</v>
          </cell>
          <cell r="C84">
            <v>2</v>
          </cell>
          <cell r="D84">
            <v>11</v>
          </cell>
          <cell r="E84"/>
          <cell r="F84">
            <v>9.2748735244519397E-3</v>
          </cell>
        </row>
        <row r="85">
          <cell r="B85" t="str">
            <v>Cyperus obtusiflorus</v>
          </cell>
          <cell r="C85">
            <v>2</v>
          </cell>
          <cell r="D85">
            <v>10</v>
          </cell>
          <cell r="F85">
            <v>8.4317032040472171E-3</v>
          </cell>
        </row>
        <row r="86">
          <cell r="B86" t="str">
            <v>Dichapetalum cymosum</v>
          </cell>
          <cell r="C86">
            <v>2</v>
          </cell>
          <cell r="D86">
            <v>10</v>
          </cell>
          <cell r="E86"/>
          <cell r="F86">
            <v>8.4317032040472171E-3</v>
          </cell>
        </row>
        <row r="87">
          <cell r="B87" t="str">
            <v>Loudetia simplex</v>
          </cell>
          <cell r="C87">
            <v>2</v>
          </cell>
          <cell r="D87">
            <v>10</v>
          </cell>
          <cell r="E87"/>
          <cell r="F87">
            <v>8.4317032040472171E-3</v>
          </cell>
        </row>
        <row r="88">
          <cell r="B88" t="str">
            <v xml:space="preserve">Zornia milneana </v>
          </cell>
          <cell r="C88">
            <v>2</v>
          </cell>
          <cell r="D88">
            <v>10</v>
          </cell>
          <cell r="E88"/>
          <cell r="F88">
            <v>8.4317032040472171E-3</v>
          </cell>
        </row>
        <row r="89">
          <cell r="B89" t="str">
            <v>Diheteropogon amplectens</v>
          </cell>
          <cell r="C89">
            <v>2</v>
          </cell>
          <cell r="D89">
            <v>9</v>
          </cell>
          <cell r="E89"/>
          <cell r="F89">
            <v>7.5885328836424954E-3</v>
          </cell>
        </row>
        <row r="90">
          <cell r="B90" t="str">
            <v>Kohautia amatymbica</v>
          </cell>
          <cell r="C90">
            <v>2</v>
          </cell>
          <cell r="D90">
            <v>9</v>
          </cell>
          <cell r="F90">
            <v>7.5885328836424954E-3</v>
          </cell>
        </row>
        <row r="91">
          <cell r="B91" t="str">
            <v>Oxygonum dregeanum</v>
          </cell>
          <cell r="C91">
            <v>2</v>
          </cell>
          <cell r="D91">
            <v>9</v>
          </cell>
          <cell r="F91">
            <v>7.5885328836424954E-3</v>
          </cell>
        </row>
        <row r="92">
          <cell r="B92" t="str">
            <v>Perotis patens</v>
          </cell>
          <cell r="C92">
            <v>2</v>
          </cell>
          <cell r="D92">
            <v>9</v>
          </cell>
          <cell r="E92"/>
          <cell r="F92">
            <v>7.5885328836424954E-3</v>
          </cell>
        </row>
        <row r="93">
          <cell r="B93" t="str">
            <v>Sporobolus pectinata</v>
          </cell>
          <cell r="C93">
            <v>2</v>
          </cell>
          <cell r="D93">
            <v>9</v>
          </cell>
          <cell r="F93">
            <v>7.5885328836424954E-3</v>
          </cell>
        </row>
        <row r="94">
          <cell r="B94" t="str">
            <v xml:space="preserve">Blepharis integrifolia </v>
          </cell>
          <cell r="C94">
            <v>2</v>
          </cell>
          <cell r="D94">
            <v>7</v>
          </cell>
          <cell r="E94"/>
          <cell r="F94">
            <v>5.902192242833052E-3</v>
          </cell>
        </row>
        <row r="95">
          <cell r="B95" t="str">
            <v>Digitaria monodactyla</v>
          </cell>
          <cell r="C95">
            <v>2</v>
          </cell>
          <cell r="D95">
            <v>7</v>
          </cell>
          <cell r="F95">
            <v>5.902192242833052E-3</v>
          </cell>
        </row>
        <row r="96">
          <cell r="B96" t="str">
            <v>Elionurus muticus</v>
          </cell>
          <cell r="C96">
            <v>2</v>
          </cell>
          <cell r="D96">
            <v>7</v>
          </cell>
          <cell r="F96">
            <v>5.902192242833052E-3</v>
          </cell>
        </row>
        <row r="97">
          <cell r="B97" t="str">
            <v>Pogonarthria squarrosa</v>
          </cell>
          <cell r="C97">
            <v>2</v>
          </cell>
          <cell r="D97">
            <v>6</v>
          </cell>
          <cell r="F97">
            <v>5.0590219224283303E-3</v>
          </cell>
        </row>
        <row r="98">
          <cell r="B98" t="str">
            <v>Chamaecrista comosa</v>
          </cell>
          <cell r="C98">
            <v>2</v>
          </cell>
          <cell r="D98">
            <v>5</v>
          </cell>
          <cell r="E98"/>
          <cell r="F98">
            <v>4.2158516020236085E-3</v>
          </cell>
        </row>
        <row r="99">
          <cell r="B99" t="str">
            <v>Cleome rubella</v>
          </cell>
          <cell r="C99">
            <v>2</v>
          </cell>
          <cell r="D99">
            <v>5</v>
          </cell>
          <cell r="E99"/>
          <cell r="F99">
            <v>4.2158516020236085E-3</v>
          </cell>
        </row>
        <row r="100">
          <cell r="B100" t="str">
            <v>Eragrostis gummiflua</v>
          </cell>
          <cell r="C100">
            <v>2</v>
          </cell>
          <cell r="D100">
            <v>5</v>
          </cell>
          <cell r="F100">
            <v>4.2158516020236085E-3</v>
          </cell>
        </row>
        <row r="101">
          <cell r="B101" t="str">
            <v>Kyphocarpa angustifolia</v>
          </cell>
          <cell r="C101">
            <v>2</v>
          </cell>
          <cell r="D101">
            <v>5</v>
          </cell>
          <cell r="E101"/>
          <cell r="F101">
            <v>4.2158516020236085E-3</v>
          </cell>
        </row>
        <row r="102">
          <cell r="B102" t="str">
            <v>Yellow flower creeper</v>
          </cell>
          <cell r="C102">
            <v>2</v>
          </cell>
          <cell r="D102">
            <v>4</v>
          </cell>
          <cell r="F102">
            <v>3.3726812816188868E-3</v>
          </cell>
        </row>
        <row r="103">
          <cell r="B103" t="str">
            <v>Eragrostis racemosa</v>
          </cell>
          <cell r="C103">
            <v>2</v>
          </cell>
          <cell r="D103">
            <v>3</v>
          </cell>
          <cell r="F103">
            <v>2.5295109612141651E-3</v>
          </cell>
        </row>
        <row r="104">
          <cell r="B104" t="str">
            <v>Pentanisia prunelloides</v>
          </cell>
          <cell r="C104">
            <v>2</v>
          </cell>
          <cell r="D104">
            <v>3</v>
          </cell>
          <cell r="F104">
            <v>2.5295109612141651E-3</v>
          </cell>
        </row>
        <row r="105">
          <cell r="B105" t="str">
            <v>Schizachyrium sanguineum</v>
          </cell>
          <cell r="C105">
            <v>2</v>
          </cell>
          <cell r="D105">
            <v>3</v>
          </cell>
          <cell r="E105"/>
          <cell r="F105">
            <v>2.5295109612141651E-3</v>
          </cell>
        </row>
        <row r="106">
          <cell r="B106" t="str">
            <v xml:space="preserve">Cucumus zeheri </v>
          </cell>
          <cell r="C106">
            <v>2</v>
          </cell>
          <cell r="D106">
            <v>2</v>
          </cell>
          <cell r="F106">
            <v>1.6863406408094434E-3</v>
          </cell>
        </row>
        <row r="107">
          <cell r="B107" t="str">
            <v>Helichrysum nudifolium</v>
          </cell>
          <cell r="C107">
            <v>2</v>
          </cell>
          <cell r="D107">
            <v>2</v>
          </cell>
          <cell r="F107">
            <v>1.6863406408094434E-3</v>
          </cell>
        </row>
        <row r="108">
          <cell r="B108" t="str">
            <v>Indigofera oxytropis</v>
          </cell>
          <cell r="C108">
            <v>2</v>
          </cell>
          <cell r="D108">
            <v>2</v>
          </cell>
          <cell r="F108">
            <v>1.6863406408094434E-3</v>
          </cell>
        </row>
        <row r="109">
          <cell r="B109" t="str">
            <v>Lotononis calycina</v>
          </cell>
          <cell r="C109">
            <v>2</v>
          </cell>
          <cell r="D109">
            <v>2</v>
          </cell>
          <cell r="F109">
            <v>1.6863406408094434E-3</v>
          </cell>
        </row>
        <row r="110">
          <cell r="B110" t="str">
            <v>Ammocharis coranica</v>
          </cell>
          <cell r="C110">
            <v>2</v>
          </cell>
          <cell r="D110">
            <v>1</v>
          </cell>
          <cell r="F110">
            <v>8.4317032040472171E-4</v>
          </cell>
        </row>
        <row r="111">
          <cell r="B111" t="str">
            <v>Anthericum fasciculatum</v>
          </cell>
          <cell r="C111">
            <v>2</v>
          </cell>
          <cell r="D111">
            <v>1</v>
          </cell>
          <cell r="E111"/>
          <cell r="F111">
            <v>8.4317032040472171E-4</v>
          </cell>
        </row>
        <row r="112">
          <cell r="B112" t="str">
            <v>Aristida congesta subsp. Congesta</v>
          </cell>
          <cell r="C112">
            <v>2</v>
          </cell>
          <cell r="D112">
            <v>1</v>
          </cell>
          <cell r="E112"/>
          <cell r="F112">
            <v>8.4317032040472171E-4</v>
          </cell>
        </row>
        <row r="113">
          <cell r="B113" t="str">
            <v>Asclepias aurea</v>
          </cell>
          <cell r="C113">
            <v>2</v>
          </cell>
          <cell r="D113">
            <v>1</v>
          </cell>
          <cell r="F113">
            <v>8.4317032040472171E-4</v>
          </cell>
        </row>
        <row r="114">
          <cell r="B114" t="str">
            <v>Asclepias glaucophylla</v>
          </cell>
          <cell r="C114">
            <v>2</v>
          </cell>
          <cell r="D114">
            <v>1</v>
          </cell>
          <cell r="F114">
            <v>8.4317032040472171E-4</v>
          </cell>
        </row>
        <row r="115">
          <cell r="B115" t="str">
            <v>Becium obovatum</v>
          </cell>
          <cell r="C115">
            <v>2</v>
          </cell>
          <cell r="D115">
            <v>1</v>
          </cell>
          <cell r="E115"/>
          <cell r="F115">
            <v>8.4317032040472171E-4</v>
          </cell>
        </row>
        <row r="116">
          <cell r="B116" t="str">
            <v>Cheilanthes viridis var. viridis</v>
          </cell>
          <cell r="C116">
            <v>2</v>
          </cell>
          <cell r="D116">
            <v>1</v>
          </cell>
          <cell r="E116"/>
          <cell r="F116">
            <v>8.4317032040472171E-4</v>
          </cell>
        </row>
        <row r="117">
          <cell r="B117" t="str">
            <v>Cleome monophylla</v>
          </cell>
          <cell r="C117">
            <v>2</v>
          </cell>
          <cell r="D117">
            <v>1</v>
          </cell>
          <cell r="E117"/>
          <cell r="F117">
            <v>8.4317032040472171E-4</v>
          </cell>
        </row>
        <row r="118">
          <cell r="B118" t="str">
            <v>Commelina erecta</v>
          </cell>
          <cell r="C118">
            <v>2</v>
          </cell>
          <cell r="D118">
            <v>1</v>
          </cell>
          <cell r="E118"/>
          <cell r="F118">
            <v>8.4317032040472171E-4</v>
          </cell>
        </row>
        <row r="119">
          <cell r="B119" t="str">
            <v>Cyanotis speciosa</v>
          </cell>
          <cell r="C119">
            <v>2</v>
          </cell>
          <cell r="D119">
            <v>1</v>
          </cell>
          <cell r="E119"/>
          <cell r="F119">
            <v>8.4317032040472171E-4</v>
          </cell>
        </row>
        <row r="120">
          <cell r="B120" t="str">
            <v>Cynodon dactylon</v>
          </cell>
          <cell r="C120">
            <v>2</v>
          </cell>
          <cell r="D120">
            <v>1</v>
          </cell>
          <cell r="E120"/>
          <cell r="F120">
            <v>8.4317032040472171E-4</v>
          </cell>
        </row>
        <row r="121">
          <cell r="B121" t="str">
            <v>Cyperus rupestris</v>
          </cell>
          <cell r="C121">
            <v>2</v>
          </cell>
          <cell r="D121">
            <v>1</v>
          </cell>
          <cell r="E121"/>
          <cell r="F121">
            <v>8.4317032040472171E-4</v>
          </cell>
        </row>
        <row r="122">
          <cell r="B122" t="str">
            <v>Delosperma cooperi</v>
          </cell>
          <cell r="C122">
            <v>2</v>
          </cell>
          <cell r="D122">
            <v>1</v>
          </cell>
          <cell r="F122">
            <v>8.4317032040472171E-4</v>
          </cell>
        </row>
        <row r="123">
          <cell r="B123" t="str">
            <v>Dicoma anomala</v>
          </cell>
          <cell r="C123">
            <v>2</v>
          </cell>
          <cell r="D123">
            <v>1</v>
          </cell>
          <cell r="F123">
            <v>8.4317032040472171E-4</v>
          </cell>
        </row>
        <row r="124">
          <cell r="B124" t="str">
            <v>Eriosema cordatum</v>
          </cell>
          <cell r="C124">
            <v>2</v>
          </cell>
          <cell r="D124">
            <v>1</v>
          </cell>
          <cell r="E124"/>
          <cell r="F124">
            <v>8.4317032040472171E-4</v>
          </cell>
        </row>
        <row r="125">
          <cell r="B125" t="str">
            <v>Euphorbia clavaroides</v>
          </cell>
          <cell r="C125">
            <v>2</v>
          </cell>
          <cell r="D125">
            <v>1</v>
          </cell>
          <cell r="E125"/>
          <cell r="F125">
            <v>8.4317032040472171E-4</v>
          </cell>
        </row>
        <row r="126">
          <cell r="B126" t="str">
            <v>Felicia muricata</v>
          </cell>
          <cell r="C126">
            <v>2</v>
          </cell>
          <cell r="D126">
            <v>1</v>
          </cell>
          <cell r="E126"/>
          <cell r="F126">
            <v>8.4317032040472171E-4</v>
          </cell>
        </row>
        <row r="127">
          <cell r="B127" t="str">
            <v>Gazania krebsiana</v>
          </cell>
          <cell r="C127">
            <v>2</v>
          </cell>
          <cell r="D127">
            <v>1</v>
          </cell>
          <cell r="E127"/>
          <cell r="F127">
            <v>8.4317032040472171E-4</v>
          </cell>
        </row>
        <row r="128">
          <cell r="B128" t="str">
            <v xml:space="preserve">Gladiolus ecklonii </v>
          </cell>
          <cell r="C128">
            <v>2</v>
          </cell>
          <cell r="D128">
            <v>1</v>
          </cell>
          <cell r="F128">
            <v>8.4317032040472171E-4</v>
          </cell>
        </row>
        <row r="129">
          <cell r="B129" t="str">
            <v>Gnidia kraussiana</v>
          </cell>
          <cell r="C129">
            <v>2</v>
          </cell>
          <cell r="D129">
            <v>1</v>
          </cell>
          <cell r="F129">
            <v>8.4317032040472171E-4</v>
          </cell>
        </row>
        <row r="130">
          <cell r="B130" t="str">
            <v>Helichrysum coriaceum</v>
          </cell>
          <cell r="C130">
            <v>2</v>
          </cell>
          <cell r="D130">
            <v>1</v>
          </cell>
          <cell r="E130"/>
          <cell r="F130">
            <v>8.4317032040472171E-4</v>
          </cell>
        </row>
        <row r="131">
          <cell r="B131" t="str">
            <v>Helichrysum dasymallum</v>
          </cell>
          <cell r="C131">
            <v>2</v>
          </cell>
          <cell r="D131">
            <v>1</v>
          </cell>
          <cell r="F131">
            <v>8.4317032040472171E-4</v>
          </cell>
        </row>
        <row r="132">
          <cell r="B132" t="str">
            <v>Hermannia lancifolia</v>
          </cell>
          <cell r="C132">
            <v>2</v>
          </cell>
          <cell r="D132">
            <v>1</v>
          </cell>
          <cell r="F132">
            <v>8.4317032040472171E-4</v>
          </cell>
        </row>
        <row r="133">
          <cell r="B133" t="str">
            <v>Hypoxis rigidula</v>
          </cell>
          <cell r="C133">
            <v>2</v>
          </cell>
          <cell r="D133">
            <v>1</v>
          </cell>
          <cell r="F133">
            <v>8.4317032040472171E-4</v>
          </cell>
        </row>
        <row r="134">
          <cell r="B134" t="str">
            <v>Indigofera melanadenia</v>
          </cell>
          <cell r="C134">
            <v>2</v>
          </cell>
          <cell r="D134">
            <v>1</v>
          </cell>
          <cell r="F134">
            <v>8.4317032040472171E-4</v>
          </cell>
        </row>
        <row r="135">
          <cell r="B135" t="str">
            <v>Indigofera spicata</v>
          </cell>
          <cell r="C135">
            <v>2</v>
          </cell>
          <cell r="D135">
            <v>1</v>
          </cell>
          <cell r="F135">
            <v>8.4317032040472171E-4</v>
          </cell>
        </row>
        <row r="136">
          <cell r="B136" t="str">
            <v>Ipomoea bolusiana</v>
          </cell>
          <cell r="C136">
            <v>2</v>
          </cell>
          <cell r="D136">
            <v>1</v>
          </cell>
          <cell r="F136">
            <v>8.4317032040472171E-4</v>
          </cell>
        </row>
        <row r="137">
          <cell r="B137" t="str">
            <v>Jatropha lagarinthoides</v>
          </cell>
          <cell r="C137">
            <v>2</v>
          </cell>
          <cell r="D137">
            <v>1</v>
          </cell>
          <cell r="F137">
            <v>8.4317032040472171E-4</v>
          </cell>
        </row>
        <row r="138">
          <cell r="B138" t="str">
            <v>Justicia anagalloides</v>
          </cell>
          <cell r="C138">
            <v>2</v>
          </cell>
          <cell r="D138">
            <v>1</v>
          </cell>
          <cell r="F138">
            <v>8.4317032040472171E-4</v>
          </cell>
        </row>
        <row r="139">
          <cell r="B139" t="str">
            <v>Kyllinga alba</v>
          </cell>
          <cell r="C139">
            <v>2</v>
          </cell>
          <cell r="D139">
            <v>1</v>
          </cell>
          <cell r="F139">
            <v>8.4317032040472171E-4</v>
          </cell>
        </row>
        <row r="140">
          <cell r="B140" t="str">
            <v>Ledebouria ovatifolia</v>
          </cell>
          <cell r="C140">
            <v>2</v>
          </cell>
          <cell r="D140">
            <v>1</v>
          </cell>
          <cell r="E140"/>
          <cell r="F140">
            <v>8.4317032040472171E-4</v>
          </cell>
        </row>
        <row r="141">
          <cell r="B141" t="str">
            <v>Ledebouria revoluta</v>
          </cell>
          <cell r="C141">
            <v>2</v>
          </cell>
          <cell r="D141">
            <v>1</v>
          </cell>
          <cell r="F141">
            <v>8.4317032040472171E-4</v>
          </cell>
        </row>
        <row r="142">
          <cell r="B142" t="str">
            <v>Nidorella hottentotica</v>
          </cell>
          <cell r="C142">
            <v>2</v>
          </cell>
          <cell r="D142">
            <v>1</v>
          </cell>
          <cell r="E142"/>
          <cell r="F142">
            <v>8.4317032040472171E-4</v>
          </cell>
        </row>
        <row r="143">
          <cell r="B143" t="str">
            <v>Panicum natalense</v>
          </cell>
          <cell r="C143">
            <v>2</v>
          </cell>
          <cell r="D143">
            <v>1</v>
          </cell>
          <cell r="F143">
            <v>8.4317032040472171E-4</v>
          </cell>
        </row>
        <row r="144">
          <cell r="B144" t="str">
            <v>Pellaea calomelanos</v>
          </cell>
          <cell r="C144">
            <v>2</v>
          </cell>
          <cell r="D144">
            <v>1</v>
          </cell>
          <cell r="E144"/>
          <cell r="F144">
            <v>8.4317032040472171E-4</v>
          </cell>
        </row>
        <row r="145">
          <cell r="B145" t="str">
            <v>Pollichia campestris</v>
          </cell>
          <cell r="C145">
            <v>2</v>
          </cell>
          <cell r="D145">
            <v>1</v>
          </cell>
          <cell r="F145">
            <v>8.4317032040472171E-4</v>
          </cell>
        </row>
        <row r="146">
          <cell r="B146" t="str">
            <v>Polycarpaea corymbosa</v>
          </cell>
          <cell r="C146">
            <v>2</v>
          </cell>
          <cell r="D146">
            <v>1</v>
          </cell>
          <cell r="F146">
            <v>8.4317032040472171E-4</v>
          </cell>
        </row>
        <row r="147">
          <cell r="B147" t="str">
            <v>Protea welwitschii</v>
          </cell>
          <cell r="C147">
            <v>2</v>
          </cell>
          <cell r="D147">
            <v>1</v>
          </cell>
          <cell r="F147">
            <v>8.4317032040472171E-4</v>
          </cell>
        </row>
        <row r="148">
          <cell r="B148" t="str">
            <v>Purple flower</v>
          </cell>
          <cell r="C148">
            <v>2</v>
          </cell>
          <cell r="D148">
            <v>1</v>
          </cell>
          <cell r="F148">
            <v>8.4317032040472171E-4</v>
          </cell>
        </row>
        <row r="149">
          <cell r="B149" t="str">
            <v>Raphionacme velutina</v>
          </cell>
          <cell r="C149">
            <v>2</v>
          </cell>
          <cell r="D149">
            <v>1</v>
          </cell>
          <cell r="F149">
            <v>8.4317032040472171E-4</v>
          </cell>
        </row>
        <row r="150">
          <cell r="B150" t="str">
            <v xml:space="preserve">Rhynchosia monophylla </v>
          </cell>
          <cell r="C150">
            <v>2</v>
          </cell>
          <cell r="D150">
            <v>1</v>
          </cell>
          <cell r="F150">
            <v>8.4317032040472171E-4</v>
          </cell>
        </row>
        <row r="151">
          <cell r="B151" t="str">
            <v>Scabiosa columbaria</v>
          </cell>
          <cell r="C151">
            <v>2</v>
          </cell>
          <cell r="D151">
            <v>1</v>
          </cell>
          <cell r="F151">
            <v>8.4317032040472171E-4</v>
          </cell>
        </row>
        <row r="152">
          <cell r="B152" t="str">
            <v>Seriphium plumosum</v>
          </cell>
          <cell r="C152">
            <v>2</v>
          </cell>
          <cell r="D152">
            <v>1</v>
          </cell>
          <cell r="F152">
            <v>8.4317032040472171E-4</v>
          </cell>
        </row>
        <row r="153">
          <cell r="B153" t="str">
            <v>Sida cordifolia</v>
          </cell>
          <cell r="C153">
            <v>2</v>
          </cell>
          <cell r="D153">
            <v>1</v>
          </cell>
          <cell r="E153"/>
          <cell r="F153">
            <v>8.4317032040472171E-4</v>
          </cell>
        </row>
        <row r="154">
          <cell r="B154" t="str">
            <v xml:space="preserve">Sonchus wilmsii </v>
          </cell>
          <cell r="C154">
            <v>2</v>
          </cell>
          <cell r="D154">
            <v>1</v>
          </cell>
          <cell r="E154"/>
          <cell r="F154">
            <v>8.4317032040472171E-4</v>
          </cell>
        </row>
        <row r="155">
          <cell r="B155" t="str">
            <v>Striga elegans</v>
          </cell>
          <cell r="C155">
            <v>2</v>
          </cell>
          <cell r="D155">
            <v>1</v>
          </cell>
          <cell r="E155"/>
          <cell r="F155">
            <v>8.4317032040472171E-4</v>
          </cell>
        </row>
        <row r="156">
          <cell r="B156" t="str">
            <v>Tulbaghia acutiloba</v>
          </cell>
          <cell r="C156">
            <v>2</v>
          </cell>
          <cell r="D156">
            <v>1</v>
          </cell>
          <cell r="E156"/>
          <cell r="F156">
            <v>8.4317032040472171E-4</v>
          </cell>
        </row>
        <row r="157">
          <cell r="B157" t="str">
            <v>Vernonia capensis</v>
          </cell>
          <cell r="C157">
            <v>2</v>
          </cell>
          <cell r="D157">
            <v>1</v>
          </cell>
          <cell r="E157"/>
          <cell r="F157">
            <v>8.4317032040472171E-4</v>
          </cell>
        </row>
        <row r="158">
          <cell r="B158" t="str">
            <v>Vernonia galpinii</v>
          </cell>
          <cell r="C158">
            <v>2</v>
          </cell>
          <cell r="D158">
            <v>1</v>
          </cell>
          <cell r="E158"/>
          <cell r="F158">
            <v>8.4317032040472171E-4</v>
          </cell>
        </row>
        <row r="159">
          <cell r="B159" t="str">
            <v>Zornia linearis</v>
          </cell>
          <cell r="C159">
            <v>2</v>
          </cell>
          <cell r="D159">
            <v>1</v>
          </cell>
          <cell r="E159"/>
          <cell r="F159">
            <v>8.4317032040472171E-4</v>
          </cell>
        </row>
        <row r="160">
          <cell r="B160" t="str">
            <v>Felicia filifolia</v>
          </cell>
          <cell r="C160">
            <v>2</v>
          </cell>
          <cell r="D160">
            <v>1</v>
          </cell>
          <cell r="F160">
            <v>8.4317032040472171E-4</v>
          </cell>
        </row>
        <row r="161">
          <cell r="B161" t="str">
            <v>Digitaria eriantha</v>
          </cell>
          <cell r="C161">
            <v>2</v>
          </cell>
          <cell r="D161">
            <v>1</v>
          </cell>
          <cell r="F161">
            <v>8.4317032040472171E-4</v>
          </cell>
        </row>
        <row r="165">
          <cell r="B165" t="str">
            <v>Kyllinga brevifolia</v>
          </cell>
          <cell r="C165">
            <v>3</v>
          </cell>
          <cell r="D165">
            <v>105</v>
          </cell>
          <cell r="E165"/>
          <cell r="F165">
            <v>0.17298187808896212</v>
          </cell>
        </row>
        <row r="166">
          <cell r="B166" t="str">
            <v>Perotis patens</v>
          </cell>
          <cell r="C166">
            <v>3</v>
          </cell>
          <cell r="D166">
            <v>60</v>
          </cell>
          <cell r="E166"/>
          <cell r="F166">
            <v>9.8846787479406922E-2</v>
          </cell>
        </row>
        <row r="167">
          <cell r="B167" t="str">
            <v>Fimbristylis hispidula</v>
          </cell>
          <cell r="C167">
            <v>3</v>
          </cell>
          <cell r="D167">
            <v>47</v>
          </cell>
          <cell r="E167"/>
          <cell r="F167">
            <v>7.7429983525535415E-2</v>
          </cell>
        </row>
        <row r="168">
          <cell r="B168" t="str">
            <v>Seriphium plumosum</v>
          </cell>
          <cell r="C168">
            <v>3</v>
          </cell>
          <cell r="D168">
            <v>46</v>
          </cell>
          <cell r="E168"/>
          <cell r="F168">
            <v>7.57825370675453E-2</v>
          </cell>
        </row>
        <row r="169">
          <cell r="B169" t="str">
            <v>Imperata cylindrica</v>
          </cell>
          <cell r="C169">
            <v>3</v>
          </cell>
          <cell r="D169">
            <v>40</v>
          </cell>
          <cell r="E169"/>
          <cell r="F169">
            <v>6.589785831960461E-2</v>
          </cell>
        </row>
        <row r="170">
          <cell r="B170" t="str">
            <v>Oldenlandia herbacea</v>
          </cell>
          <cell r="C170">
            <v>3</v>
          </cell>
          <cell r="D170">
            <v>39</v>
          </cell>
          <cell r="E170"/>
          <cell r="F170">
            <v>6.4250411861614495E-2</v>
          </cell>
        </row>
        <row r="171">
          <cell r="B171" t="str">
            <v>Eragrostis curvula</v>
          </cell>
          <cell r="C171">
            <v>3</v>
          </cell>
          <cell r="D171">
            <v>38</v>
          </cell>
          <cell r="E171"/>
          <cell r="F171">
            <v>6.260296540362438E-2</v>
          </cell>
        </row>
        <row r="172">
          <cell r="B172" t="str">
            <v>Cynodon dactylon</v>
          </cell>
          <cell r="C172">
            <v>3</v>
          </cell>
          <cell r="D172">
            <v>27</v>
          </cell>
          <cell r="E172"/>
          <cell r="F172">
            <v>4.4481054365733116E-2</v>
          </cell>
        </row>
        <row r="173">
          <cell r="B173" t="str">
            <v>Eragrostis racemosa</v>
          </cell>
          <cell r="C173">
            <v>3</v>
          </cell>
          <cell r="D173">
            <v>24</v>
          </cell>
          <cell r="E173"/>
          <cell r="F173">
            <v>3.9538714991762765E-2</v>
          </cell>
        </row>
        <row r="174">
          <cell r="B174" t="str">
            <v>Cheilanthes viridis</v>
          </cell>
          <cell r="C174">
            <v>3</v>
          </cell>
          <cell r="D174">
            <v>18</v>
          </cell>
          <cell r="E174"/>
          <cell r="F174">
            <v>2.9654036243822075E-2</v>
          </cell>
        </row>
        <row r="175">
          <cell r="B175" t="str">
            <v>Eragrostis gummiflua</v>
          </cell>
          <cell r="C175">
            <v>3</v>
          </cell>
          <cell r="D175">
            <v>11</v>
          </cell>
          <cell r="E175"/>
          <cell r="F175">
            <v>1.8121911037891267E-2</v>
          </cell>
        </row>
        <row r="176">
          <cell r="B176" t="str">
            <v>Phyllanthus parvulus</v>
          </cell>
          <cell r="C176">
            <v>3</v>
          </cell>
          <cell r="D176">
            <v>11</v>
          </cell>
          <cell r="E176"/>
          <cell r="F176">
            <v>1.8121911037891267E-2</v>
          </cell>
        </row>
        <row r="177">
          <cell r="B177" t="str">
            <v>Aristida congesta subsp. Congesta</v>
          </cell>
          <cell r="C177">
            <v>3</v>
          </cell>
          <cell r="D177">
            <v>10</v>
          </cell>
          <cell r="E177"/>
          <cell r="F177">
            <v>1.6474464579901153E-2</v>
          </cell>
        </row>
        <row r="178">
          <cell r="B178" t="str">
            <v xml:space="preserve">Pellaea calomelanos </v>
          </cell>
          <cell r="C178">
            <v>3</v>
          </cell>
          <cell r="D178">
            <v>10</v>
          </cell>
          <cell r="E178"/>
          <cell r="F178">
            <v>1.6474464579901153E-2</v>
          </cell>
        </row>
        <row r="179">
          <cell r="B179" t="str">
            <v>Richardia brasiliensis</v>
          </cell>
          <cell r="C179">
            <v>3</v>
          </cell>
          <cell r="D179">
            <v>10</v>
          </cell>
          <cell r="E179"/>
          <cell r="F179">
            <v>1.6474464579901153E-2</v>
          </cell>
        </row>
        <row r="180">
          <cell r="B180" t="str">
            <v>Pelargonium dolomiticum</v>
          </cell>
          <cell r="C180">
            <v>3</v>
          </cell>
          <cell r="D180">
            <v>8</v>
          </cell>
          <cell r="E180"/>
          <cell r="F180">
            <v>1.3179571663920923E-2</v>
          </cell>
        </row>
        <row r="181">
          <cell r="B181" t="str">
            <v>Melinis repens</v>
          </cell>
          <cell r="C181">
            <v>3</v>
          </cell>
          <cell r="D181">
            <v>7</v>
          </cell>
          <cell r="E181"/>
          <cell r="F181">
            <v>1.1532125205930808E-2</v>
          </cell>
        </row>
        <row r="182">
          <cell r="B182" t="str">
            <v>Setaria sphacelata</v>
          </cell>
          <cell r="C182">
            <v>3</v>
          </cell>
          <cell r="D182">
            <v>6</v>
          </cell>
          <cell r="E182"/>
          <cell r="F182">
            <v>9.8846787479406912E-3</v>
          </cell>
        </row>
        <row r="183">
          <cell r="B183" t="str">
            <v>Vernonia poskeana</v>
          </cell>
          <cell r="C183">
            <v>3</v>
          </cell>
          <cell r="D183">
            <v>6</v>
          </cell>
          <cell r="E183"/>
          <cell r="F183">
            <v>9.8846787479406912E-3</v>
          </cell>
        </row>
        <row r="184">
          <cell r="B184" t="str">
            <v>Aristida stipitata</v>
          </cell>
          <cell r="C184">
            <v>3</v>
          </cell>
          <cell r="D184">
            <v>5</v>
          </cell>
          <cell r="E184"/>
          <cell r="F184">
            <v>8.2372322899505763E-3</v>
          </cell>
        </row>
        <row r="185">
          <cell r="B185" t="str">
            <v>Cleome monophylla</v>
          </cell>
          <cell r="C185">
            <v>3</v>
          </cell>
          <cell r="D185">
            <v>5</v>
          </cell>
          <cell r="E185"/>
          <cell r="F185">
            <v>8.2372322899505763E-3</v>
          </cell>
        </row>
        <row r="186">
          <cell r="B186" t="str">
            <v>Eragrostis chloromelas</v>
          </cell>
          <cell r="C186">
            <v>3</v>
          </cell>
          <cell r="D186">
            <v>5</v>
          </cell>
          <cell r="E186"/>
          <cell r="F186">
            <v>8.2372322899505763E-3</v>
          </cell>
        </row>
        <row r="187">
          <cell r="B187" t="str">
            <v>Gisekia africana</v>
          </cell>
          <cell r="C187">
            <v>3</v>
          </cell>
          <cell r="D187">
            <v>5</v>
          </cell>
          <cell r="E187"/>
          <cell r="F187">
            <v>8.2372322899505763E-3</v>
          </cell>
        </row>
        <row r="188">
          <cell r="B188" t="str">
            <v>Cleome maculata</v>
          </cell>
          <cell r="C188">
            <v>3</v>
          </cell>
          <cell r="D188">
            <v>4</v>
          </cell>
          <cell r="E188"/>
          <cell r="F188">
            <v>6.5897858319604614E-3</v>
          </cell>
        </row>
        <row r="189">
          <cell r="B189" t="str">
            <v xml:space="preserve">Fadogia homblei </v>
          </cell>
          <cell r="C189">
            <v>3</v>
          </cell>
          <cell r="D189">
            <v>4</v>
          </cell>
          <cell r="E189"/>
          <cell r="F189">
            <v>6.5897858319604614E-3</v>
          </cell>
        </row>
        <row r="190">
          <cell r="B190" t="str">
            <v>Pogonarthria squarrosa</v>
          </cell>
          <cell r="C190">
            <v>3</v>
          </cell>
          <cell r="D190">
            <v>4</v>
          </cell>
          <cell r="E190"/>
          <cell r="F190">
            <v>6.5897858319604614E-3</v>
          </cell>
        </row>
        <row r="191">
          <cell r="B191" t="str">
            <v>Chamaecrista comosa</v>
          </cell>
          <cell r="C191">
            <v>3</v>
          </cell>
          <cell r="D191">
            <v>3</v>
          </cell>
          <cell r="E191"/>
          <cell r="F191">
            <v>4.9423393739703456E-3</v>
          </cell>
        </row>
        <row r="192">
          <cell r="B192" t="str">
            <v>Cleome rubella</v>
          </cell>
          <cell r="C192">
            <v>3</v>
          </cell>
          <cell r="D192">
            <v>3</v>
          </cell>
          <cell r="E192"/>
          <cell r="F192">
            <v>4.9423393739703456E-3</v>
          </cell>
        </row>
        <row r="193">
          <cell r="B193" t="str">
            <v>Cyperus rupestris</v>
          </cell>
          <cell r="C193">
            <v>3</v>
          </cell>
          <cell r="D193">
            <v>3</v>
          </cell>
          <cell r="E193"/>
          <cell r="F193">
            <v>4.9423393739703456E-3</v>
          </cell>
        </row>
        <row r="194">
          <cell r="B194" t="str">
            <v>Hyparrhenia hirta</v>
          </cell>
          <cell r="C194">
            <v>3</v>
          </cell>
          <cell r="D194">
            <v>3</v>
          </cell>
          <cell r="E194"/>
          <cell r="F194">
            <v>4.9423393739703456E-3</v>
          </cell>
        </row>
        <row r="195">
          <cell r="B195" t="str">
            <v>Melinis nerviglumis</v>
          </cell>
          <cell r="C195">
            <v>3</v>
          </cell>
          <cell r="D195">
            <v>3</v>
          </cell>
          <cell r="E195"/>
          <cell r="F195">
            <v>4.9423393739703456E-3</v>
          </cell>
        </row>
        <row r="196">
          <cell r="B196" t="str">
            <v>Sonchus wilmsii</v>
          </cell>
          <cell r="C196">
            <v>3</v>
          </cell>
          <cell r="D196">
            <v>3</v>
          </cell>
          <cell r="E196"/>
          <cell r="F196">
            <v>4.9423393739703456E-3</v>
          </cell>
        </row>
        <row r="197">
          <cell r="B197" t="str">
            <v>Bidens pilosa</v>
          </cell>
          <cell r="C197">
            <v>3</v>
          </cell>
          <cell r="D197">
            <v>2</v>
          </cell>
          <cell r="E197"/>
          <cell r="F197">
            <v>3.2948929159802307E-3</v>
          </cell>
        </row>
        <row r="198">
          <cell r="B198" t="str">
            <v xml:space="preserve">Blepharis integrifolia </v>
          </cell>
          <cell r="C198">
            <v>3</v>
          </cell>
          <cell r="D198">
            <v>2</v>
          </cell>
          <cell r="E198"/>
          <cell r="F198">
            <v>3.2948929159802307E-3</v>
          </cell>
        </row>
        <row r="199">
          <cell r="B199" t="str">
            <v>Conyza bonariensis</v>
          </cell>
          <cell r="C199">
            <v>3</v>
          </cell>
          <cell r="D199">
            <v>2</v>
          </cell>
          <cell r="E199"/>
          <cell r="F199">
            <v>3.2948929159802307E-3</v>
          </cell>
        </row>
        <row r="200">
          <cell r="B200" t="str">
            <v>Monsonia angustifolia</v>
          </cell>
          <cell r="C200">
            <v>3</v>
          </cell>
          <cell r="D200">
            <v>2</v>
          </cell>
          <cell r="E200"/>
          <cell r="F200">
            <v>3.2948929159802307E-3</v>
          </cell>
        </row>
        <row r="201">
          <cell r="B201" t="str">
            <v>Pollichia campestris</v>
          </cell>
          <cell r="C201">
            <v>3</v>
          </cell>
          <cell r="D201">
            <v>2</v>
          </cell>
          <cell r="E201"/>
          <cell r="F201">
            <v>3.2948929159802307E-3</v>
          </cell>
        </row>
        <row r="202">
          <cell r="B202" t="str">
            <v>Rhynchosia totta</v>
          </cell>
          <cell r="C202">
            <v>3</v>
          </cell>
          <cell r="D202">
            <v>2</v>
          </cell>
          <cell r="E202"/>
          <cell r="F202">
            <v>3.2948929159802307E-3</v>
          </cell>
        </row>
        <row r="203">
          <cell r="B203" t="str">
            <v>Commelina africana var barberae</v>
          </cell>
          <cell r="C203">
            <v>3</v>
          </cell>
          <cell r="D203">
            <v>1</v>
          </cell>
          <cell r="E203"/>
          <cell r="F203">
            <v>1.6474464579901153E-3</v>
          </cell>
        </row>
        <row r="204">
          <cell r="B204" t="str">
            <v>Commelina erecta</v>
          </cell>
          <cell r="C204">
            <v>3</v>
          </cell>
          <cell r="D204">
            <v>1</v>
          </cell>
          <cell r="E204"/>
          <cell r="F204">
            <v>1.6474464579901153E-3</v>
          </cell>
        </row>
        <row r="205">
          <cell r="B205" t="str">
            <v>Dolichos angustifolius</v>
          </cell>
          <cell r="C205">
            <v>3</v>
          </cell>
          <cell r="D205">
            <v>1</v>
          </cell>
          <cell r="E205"/>
          <cell r="F205">
            <v>1.6474464579901153E-3</v>
          </cell>
        </row>
        <row r="206">
          <cell r="B206" t="str">
            <v xml:space="preserve">Elephantorrhiza elephantina </v>
          </cell>
          <cell r="C206">
            <v>3</v>
          </cell>
          <cell r="D206">
            <v>1</v>
          </cell>
          <cell r="E206"/>
          <cell r="F206">
            <v>1.6474464579901153E-3</v>
          </cell>
        </row>
        <row r="207">
          <cell r="B207" t="str">
            <v>Eragrostis nindensis</v>
          </cell>
          <cell r="C207">
            <v>3</v>
          </cell>
          <cell r="D207">
            <v>1</v>
          </cell>
          <cell r="E207"/>
          <cell r="F207">
            <v>1.6474464579901153E-3</v>
          </cell>
        </row>
        <row r="208">
          <cell r="B208" t="str">
            <v>Eragrostis plana</v>
          </cell>
          <cell r="C208">
            <v>3</v>
          </cell>
          <cell r="D208">
            <v>1</v>
          </cell>
          <cell r="E208"/>
          <cell r="F208">
            <v>1.6474464579901153E-3</v>
          </cell>
        </row>
        <row r="209">
          <cell r="B209" t="str">
            <v>Erica drakensbergensis</v>
          </cell>
          <cell r="C209">
            <v>3</v>
          </cell>
          <cell r="D209">
            <v>1</v>
          </cell>
          <cell r="E209"/>
          <cell r="F209">
            <v>1.6474464579901153E-3</v>
          </cell>
        </row>
        <row r="210">
          <cell r="B210" t="str">
            <v>Heteropogon contortus</v>
          </cell>
          <cell r="C210">
            <v>3</v>
          </cell>
          <cell r="D210">
            <v>1</v>
          </cell>
          <cell r="E210"/>
          <cell r="F210">
            <v>1.6474464579901153E-3</v>
          </cell>
        </row>
        <row r="211">
          <cell r="B211" t="str">
            <v xml:space="preserve">Hypochaeris radicata </v>
          </cell>
          <cell r="C211">
            <v>3</v>
          </cell>
          <cell r="D211">
            <v>1</v>
          </cell>
          <cell r="E211"/>
          <cell r="F211">
            <v>1.6474464579901153E-3</v>
          </cell>
        </row>
        <row r="212">
          <cell r="B212" t="str">
            <v xml:space="preserve">Indigofera oxytropis </v>
          </cell>
          <cell r="C212">
            <v>3</v>
          </cell>
          <cell r="D212">
            <v>1</v>
          </cell>
          <cell r="E212"/>
          <cell r="F212">
            <v>1.6474464579901153E-3</v>
          </cell>
        </row>
        <row r="213">
          <cell r="B213" t="str">
            <v>Nemesia fruticans</v>
          </cell>
          <cell r="C213">
            <v>3</v>
          </cell>
          <cell r="D213">
            <v>1</v>
          </cell>
          <cell r="E213"/>
          <cell r="F213">
            <v>1.6474464579901153E-3</v>
          </cell>
        </row>
        <row r="214">
          <cell r="B214" t="str">
            <v>Neorautanenia ficifolius</v>
          </cell>
          <cell r="C214">
            <v>3</v>
          </cell>
          <cell r="D214">
            <v>1</v>
          </cell>
          <cell r="E214"/>
          <cell r="F214">
            <v>1.6474464579901153E-3</v>
          </cell>
        </row>
        <row r="215">
          <cell r="B215" t="str">
            <v xml:space="preserve">Nidorella hottentotica </v>
          </cell>
          <cell r="C215">
            <v>3</v>
          </cell>
          <cell r="D215">
            <v>1</v>
          </cell>
          <cell r="E215"/>
          <cell r="F215">
            <v>1.6474464579901153E-3</v>
          </cell>
        </row>
        <row r="216">
          <cell r="B216" t="str">
            <v>Oenothera indecora</v>
          </cell>
          <cell r="C216">
            <v>3</v>
          </cell>
          <cell r="D216">
            <v>1</v>
          </cell>
          <cell r="E216"/>
          <cell r="F216">
            <v>1.6474464579901153E-3</v>
          </cell>
        </row>
        <row r="217">
          <cell r="B217" t="str">
            <v>Pentarrhinum insipidum</v>
          </cell>
          <cell r="C217">
            <v>3</v>
          </cell>
          <cell r="D217">
            <v>1</v>
          </cell>
          <cell r="E217"/>
          <cell r="F217">
            <v>1.6474464579901153E-3</v>
          </cell>
        </row>
        <row r="218">
          <cell r="B218" t="str">
            <v>Pygmaeothamnus zeyheri</v>
          </cell>
          <cell r="C218">
            <v>3</v>
          </cell>
          <cell r="D218">
            <v>1</v>
          </cell>
          <cell r="E218"/>
          <cell r="F218">
            <v>1.6474464579901153E-3</v>
          </cell>
        </row>
        <row r="219">
          <cell r="B219" t="str">
            <v>Schizachyrium sanguineum</v>
          </cell>
          <cell r="C219">
            <v>3</v>
          </cell>
          <cell r="D219">
            <v>1</v>
          </cell>
          <cell r="E219"/>
          <cell r="F219">
            <v>1.6474464579901153E-3</v>
          </cell>
        </row>
        <row r="220">
          <cell r="B220" t="str">
            <v>Sesamum triphyllum</v>
          </cell>
          <cell r="C220">
            <v>3</v>
          </cell>
          <cell r="D220">
            <v>1</v>
          </cell>
          <cell r="E220"/>
          <cell r="F220">
            <v>1.6474464579901153E-3</v>
          </cell>
        </row>
        <row r="221">
          <cell r="B221" t="str">
            <v>Solanum retroflexum</v>
          </cell>
          <cell r="C221">
            <v>3</v>
          </cell>
          <cell r="D221">
            <v>1</v>
          </cell>
          <cell r="E221"/>
          <cell r="F221">
            <v>1.6474464579901153E-3</v>
          </cell>
        </row>
        <row r="222">
          <cell r="B222" t="str">
            <v>Trichoneura grandiglumus</v>
          </cell>
          <cell r="C222">
            <v>3</v>
          </cell>
          <cell r="D222">
            <v>1</v>
          </cell>
          <cell r="E222"/>
          <cell r="F222">
            <v>1.6474464579901153E-3</v>
          </cell>
        </row>
        <row r="223">
          <cell r="B223" t="str">
            <v>Verbena bonariensis</v>
          </cell>
          <cell r="C223">
            <v>3</v>
          </cell>
          <cell r="D223">
            <v>1</v>
          </cell>
          <cell r="E223"/>
          <cell r="F223">
            <v>1.6474464579901153E-3</v>
          </cell>
        </row>
        <row r="224">
          <cell r="B224" t="str">
            <v>Vernonia oligocephala</v>
          </cell>
          <cell r="C224">
            <v>3</v>
          </cell>
          <cell r="D224">
            <v>1</v>
          </cell>
          <cell r="F224">
            <v>1.6474464579901153E-3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K31" sqref="K31"/>
    </sheetView>
  </sheetViews>
  <sheetFormatPr defaultRowHeight="14.4" x14ac:dyDescent="0.3"/>
  <cols>
    <col min="1" max="1" width="7.88671875" customWidth="1"/>
    <col min="2" max="2" width="16.109375" customWidth="1"/>
    <col min="6" max="6" width="9.109375" customWidth="1"/>
  </cols>
  <sheetData>
    <row r="1" spans="1:8" x14ac:dyDescent="0.3">
      <c r="C1" t="s">
        <v>181</v>
      </c>
      <c r="D1" t="s">
        <v>180</v>
      </c>
      <c r="E1" t="s">
        <v>289</v>
      </c>
      <c r="F1" t="s">
        <v>236</v>
      </c>
    </row>
    <row r="2" spans="1:8" x14ac:dyDescent="0.3">
      <c r="A2" t="s">
        <v>257</v>
      </c>
      <c r="B2" t="s">
        <v>263</v>
      </c>
      <c r="C2" s="132">
        <v>0.59354838709677415</v>
      </c>
      <c r="D2" s="132">
        <v>0.22903225806451613</v>
      </c>
      <c r="E2" s="132">
        <v>0.17741935483870969</v>
      </c>
      <c r="F2" s="132"/>
    </row>
    <row r="3" spans="1:8" x14ac:dyDescent="0.3">
      <c r="A3" t="s">
        <v>261</v>
      </c>
      <c r="B3" t="s">
        <v>264</v>
      </c>
      <c r="C3" s="132">
        <v>0.27741935483870966</v>
      </c>
      <c r="D3" s="132">
        <v>0.27906976744186046</v>
      </c>
      <c r="E3" s="132">
        <v>0.14950166112956811</v>
      </c>
    </row>
    <row r="4" spans="1:8" x14ac:dyDescent="0.3">
      <c r="A4" t="s">
        <v>260</v>
      </c>
      <c r="B4" t="s">
        <v>265</v>
      </c>
      <c r="C4" s="132">
        <v>1.017741935483871</v>
      </c>
      <c r="D4" s="132">
        <v>0.27689873417721517</v>
      </c>
      <c r="E4" s="132">
        <v>0.22389240506329114</v>
      </c>
    </row>
    <row r="5" spans="1:8" x14ac:dyDescent="0.3">
      <c r="A5" t="s">
        <v>259</v>
      </c>
      <c r="B5" t="s">
        <v>266</v>
      </c>
      <c r="C5" s="132">
        <v>4.8387096774193551E-3</v>
      </c>
      <c r="D5" s="132">
        <v>0.62643678160919536</v>
      </c>
      <c r="E5" s="132">
        <v>0.35632183908045978</v>
      </c>
    </row>
    <row r="6" spans="1:8" x14ac:dyDescent="0.3">
      <c r="A6" t="s">
        <v>258</v>
      </c>
      <c r="B6" t="s">
        <v>267</v>
      </c>
      <c r="C6" s="132">
        <v>7.7419354838709681E-2</v>
      </c>
      <c r="D6" s="132">
        <v>0.76488549618320612</v>
      </c>
      <c r="E6" s="132">
        <v>0.16183206106870229</v>
      </c>
    </row>
    <row r="7" spans="1:8" x14ac:dyDescent="0.3">
      <c r="C7" t="s">
        <v>181</v>
      </c>
      <c r="D7" t="s">
        <v>180</v>
      </c>
      <c r="E7" t="s">
        <v>256</v>
      </c>
      <c r="F7" t="s">
        <v>236</v>
      </c>
    </row>
    <row r="8" spans="1:8" x14ac:dyDescent="0.3">
      <c r="A8" t="s">
        <v>269</v>
      </c>
      <c r="B8" t="s">
        <v>263</v>
      </c>
      <c r="C8">
        <v>368</v>
      </c>
      <c r="D8">
        <v>142</v>
      </c>
      <c r="E8">
        <v>110</v>
      </c>
      <c r="F8">
        <v>620</v>
      </c>
    </row>
    <row r="9" spans="1:8" x14ac:dyDescent="0.3">
      <c r="A9" t="s">
        <v>270</v>
      </c>
      <c r="B9" t="s">
        <v>264</v>
      </c>
      <c r="C9">
        <v>172</v>
      </c>
      <c r="D9">
        <v>84</v>
      </c>
      <c r="E9">
        <v>45</v>
      </c>
      <c r="F9">
        <v>301</v>
      </c>
    </row>
    <row r="10" spans="1:8" x14ac:dyDescent="0.3">
      <c r="A10" t="s">
        <v>271</v>
      </c>
      <c r="B10" t="s">
        <v>265</v>
      </c>
      <c r="C10">
        <v>631</v>
      </c>
      <c r="D10">
        <v>350</v>
      </c>
      <c r="E10">
        <v>283</v>
      </c>
      <c r="F10">
        <v>1264</v>
      </c>
    </row>
    <row r="11" spans="1:8" x14ac:dyDescent="0.3">
      <c r="A11" t="s">
        <v>272</v>
      </c>
      <c r="B11" t="s">
        <v>266</v>
      </c>
      <c r="C11">
        <v>3</v>
      </c>
      <c r="D11">
        <v>109</v>
      </c>
      <c r="E11">
        <v>62</v>
      </c>
      <c r="F11">
        <v>174</v>
      </c>
    </row>
    <row r="12" spans="1:8" x14ac:dyDescent="0.3">
      <c r="A12" t="s">
        <v>273</v>
      </c>
      <c r="B12" t="s">
        <v>267</v>
      </c>
      <c r="C12">
        <v>48</v>
      </c>
      <c r="D12">
        <v>501</v>
      </c>
      <c r="E12">
        <v>106</v>
      </c>
      <c r="F12">
        <v>655</v>
      </c>
    </row>
    <row r="13" spans="1:8" x14ac:dyDescent="0.3">
      <c r="A13" t="s">
        <v>236</v>
      </c>
      <c r="C13">
        <v>1222</v>
      </c>
      <c r="D13">
        <v>1186</v>
      </c>
      <c r="E13">
        <v>606</v>
      </c>
      <c r="F13">
        <f>SUM(C13:E13)</f>
        <v>3014</v>
      </c>
    </row>
    <row r="15" spans="1:8" x14ac:dyDescent="0.3">
      <c r="C15" t="s">
        <v>257</v>
      </c>
      <c r="D15" t="s">
        <v>262</v>
      </c>
      <c r="E15" t="s">
        <v>260</v>
      </c>
      <c r="F15" t="s">
        <v>259</v>
      </c>
      <c r="G15" t="s">
        <v>268</v>
      </c>
      <c r="H15" t="s">
        <v>246</v>
      </c>
    </row>
    <row r="16" spans="1:8" x14ac:dyDescent="0.3">
      <c r="A16" t="s">
        <v>181</v>
      </c>
      <c r="C16">
        <v>368</v>
      </c>
      <c r="D16">
        <v>172</v>
      </c>
      <c r="E16">
        <v>631</v>
      </c>
      <c r="F16">
        <v>3</v>
      </c>
      <c r="G16">
        <v>48</v>
      </c>
      <c r="H16">
        <v>1222</v>
      </c>
    </row>
    <row r="17" spans="1:8" x14ac:dyDescent="0.3">
      <c r="C17">
        <f>H16*C$22/H$22</f>
        <v>251.37358991373591</v>
      </c>
      <c r="D17">
        <f>H16*D$22/H$22</f>
        <v>122.03782349037823</v>
      </c>
      <c r="E17">
        <f>H16*E$22/H$22</f>
        <v>512.47777040477774</v>
      </c>
      <c r="F17">
        <f>H16*F$22/H$22</f>
        <v>70.54678168546782</v>
      </c>
      <c r="G17">
        <f>H16*G$22/H$22</f>
        <v>265.56403450564034</v>
      </c>
    </row>
    <row r="18" spans="1:8" x14ac:dyDescent="0.3">
      <c r="A18" t="s">
        <v>180</v>
      </c>
      <c r="C18">
        <v>142</v>
      </c>
      <c r="D18">
        <v>84</v>
      </c>
      <c r="E18">
        <v>350</v>
      </c>
      <c r="F18">
        <v>109</v>
      </c>
      <c r="G18">
        <v>501</v>
      </c>
      <c r="H18">
        <v>1186</v>
      </c>
    </row>
    <row r="19" spans="1:8" x14ac:dyDescent="0.3">
      <c r="C19">
        <f>H18*C$22/H$22</f>
        <v>243.96814863968149</v>
      </c>
      <c r="D19">
        <f>H18*D$22/H$22</f>
        <v>118.44260119442602</v>
      </c>
      <c r="E19">
        <f>H18*E$22/H$22</f>
        <v>497.38022561380228</v>
      </c>
      <c r="F19">
        <f>H18*F$22/H$22</f>
        <v>68.468480424684799</v>
      </c>
      <c r="G19">
        <f>H18*G$22/H$22</f>
        <v>257.74054412740543</v>
      </c>
    </row>
    <row r="20" spans="1:8" x14ac:dyDescent="0.3">
      <c r="A20" t="s">
        <v>256</v>
      </c>
      <c r="C20">
        <v>110</v>
      </c>
      <c r="D20">
        <v>45</v>
      </c>
      <c r="E20">
        <v>283</v>
      </c>
      <c r="F20">
        <v>62</v>
      </c>
      <c r="G20">
        <v>106</v>
      </c>
      <c r="H20">
        <v>606</v>
      </c>
    </row>
    <row r="21" spans="1:8" x14ac:dyDescent="0.3">
      <c r="C21">
        <f>H20*C$22/H$22</f>
        <v>124.65826144658261</v>
      </c>
      <c r="D21">
        <f>H20*D$22/H$22</f>
        <v>60.519575315195752</v>
      </c>
      <c r="E21">
        <f>H20*E$22/H$22</f>
        <v>254.14200398142003</v>
      </c>
      <c r="F21">
        <f>H20*F$22/H$22</f>
        <v>34.984737889847381</v>
      </c>
      <c r="G21">
        <f>H20*G$22/H$22</f>
        <v>131.69542136695421</v>
      </c>
    </row>
    <row r="22" spans="1:8" x14ac:dyDescent="0.3">
      <c r="A22" t="s">
        <v>236</v>
      </c>
      <c r="C22">
        <v>620</v>
      </c>
      <c r="D22">
        <v>301</v>
      </c>
      <c r="E22">
        <v>1264</v>
      </c>
      <c r="F22">
        <v>174</v>
      </c>
      <c r="G22">
        <v>655</v>
      </c>
      <c r="H22">
        <v>3014</v>
      </c>
    </row>
    <row r="24" spans="1:8" x14ac:dyDescent="0.3">
      <c r="C24" t="s">
        <v>284</v>
      </c>
      <c r="D24" t="s">
        <v>285</v>
      </c>
      <c r="E24" t="s">
        <v>286</v>
      </c>
      <c r="F24" t="s">
        <v>287</v>
      </c>
      <c r="G24" t="s">
        <v>288</v>
      </c>
    </row>
    <row r="25" spans="1:8" x14ac:dyDescent="0.3">
      <c r="A25" t="s">
        <v>269</v>
      </c>
      <c r="B25" t="s">
        <v>263</v>
      </c>
      <c r="C25">
        <v>368</v>
      </c>
      <c r="D25" s="41">
        <v>251.37358991373591</v>
      </c>
      <c r="E25" s="41">
        <f>C25-D25</f>
        <v>116.62641008626409</v>
      </c>
      <c r="F25">
        <f>(E25)*2</f>
        <v>233.25282017252817</v>
      </c>
      <c r="G25">
        <f>F25/D25</f>
        <v>0.92791299297819529</v>
      </c>
    </row>
    <row r="26" spans="1:8" x14ac:dyDescent="0.3">
      <c r="A26" t="s">
        <v>270</v>
      </c>
      <c r="B26" t="s">
        <v>264</v>
      </c>
      <c r="C26">
        <v>172</v>
      </c>
      <c r="D26" s="41">
        <v>122.03782349037823</v>
      </c>
      <c r="E26" s="41">
        <f t="shared" ref="E26:E39" si="0">C26-D26</f>
        <v>49.96217650962177</v>
      </c>
      <c r="F26">
        <f t="shared" ref="F26:F39" si="1">(E26)*2</f>
        <v>99.92435301924354</v>
      </c>
      <c r="G26">
        <f>F26/D26</f>
        <v>0.81879822305354233</v>
      </c>
    </row>
    <row r="27" spans="1:8" x14ac:dyDescent="0.3">
      <c r="A27" t="s">
        <v>271</v>
      </c>
      <c r="B27" t="s">
        <v>265</v>
      </c>
      <c r="C27">
        <v>631</v>
      </c>
      <c r="D27" s="41">
        <v>512.47777040477774</v>
      </c>
      <c r="E27" s="41">
        <f t="shared" si="0"/>
        <v>118.52222959522226</v>
      </c>
      <c r="F27">
        <f t="shared" si="1"/>
        <v>237.04445919044451</v>
      </c>
      <c r="G27">
        <f t="shared" ref="G27:G39" si="2">F27/D27</f>
        <v>0.46254583687252671</v>
      </c>
    </row>
    <row r="28" spans="1:8" x14ac:dyDescent="0.3">
      <c r="A28" t="s">
        <v>272</v>
      </c>
      <c r="B28" t="s">
        <v>266</v>
      </c>
      <c r="C28">
        <v>3</v>
      </c>
      <c r="D28" s="41">
        <v>70.54678168546782</v>
      </c>
      <c r="E28" s="41">
        <f t="shared" si="0"/>
        <v>-67.54678168546782</v>
      </c>
      <c r="F28">
        <f t="shared" si="1"/>
        <v>-135.09356337093564</v>
      </c>
      <c r="G28">
        <f t="shared" si="2"/>
        <v>-1.9149500536147639</v>
      </c>
    </row>
    <row r="29" spans="1:8" x14ac:dyDescent="0.3">
      <c r="A29" t="s">
        <v>273</v>
      </c>
      <c r="B29" t="s">
        <v>267</v>
      </c>
      <c r="C29">
        <v>48</v>
      </c>
      <c r="D29" s="41">
        <v>265.56403450564034</v>
      </c>
      <c r="E29" s="41">
        <f t="shared" si="0"/>
        <v>-217.56403450564034</v>
      </c>
      <c r="F29">
        <f t="shared" si="1"/>
        <v>-435.12806901128067</v>
      </c>
      <c r="G29">
        <f t="shared" si="2"/>
        <v>-1.6385052660511488</v>
      </c>
    </row>
    <row r="30" spans="1:8" x14ac:dyDescent="0.3">
      <c r="A30" t="s">
        <v>274</v>
      </c>
      <c r="C30">
        <v>142</v>
      </c>
      <c r="D30" s="41">
        <v>243.96814863968149</v>
      </c>
      <c r="E30" s="41">
        <f t="shared" si="0"/>
        <v>-101.96814863968149</v>
      </c>
      <c r="F30">
        <f t="shared" si="1"/>
        <v>-203.93629727936298</v>
      </c>
      <c r="G30">
        <f t="shared" si="2"/>
        <v>-0.83591361584072243</v>
      </c>
    </row>
    <row r="31" spans="1:8" x14ac:dyDescent="0.3">
      <c r="A31" t="s">
        <v>275</v>
      </c>
      <c r="C31">
        <v>84</v>
      </c>
      <c r="D31" s="41">
        <v>118.44260119442602</v>
      </c>
      <c r="E31" s="41">
        <f t="shared" si="0"/>
        <v>-34.442601194426018</v>
      </c>
      <c r="F31">
        <f t="shared" si="1"/>
        <v>-68.885202388852036</v>
      </c>
      <c r="G31">
        <f t="shared" si="2"/>
        <v>-0.58159143495823373</v>
      </c>
    </row>
    <row r="32" spans="1:8" x14ac:dyDescent="0.3">
      <c r="A32" t="s">
        <v>276</v>
      </c>
      <c r="C32">
        <v>350</v>
      </c>
      <c r="D32" s="41">
        <v>497.38022561380228</v>
      </c>
      <c r="E32" s="41">
        <f t="shared" si="0"/>
        <v>-147.38022561380228</v>
      </c>
      <c r="F32">
        <f t="shared" si="1"/>
        <v>-294.76045122760456</v>
      </c>
      <c r="G32">
        <f t="shared" si="2"/>
        <v>-0.59262599526116944</v>
      </c>
    </row>
    <row r="33" spans="1:7" x14ac:dyDescent="0.3">
      <c r="A33" t="s">
        <v>277</v>
      </c>
      <c r="C33">
        <v>109</v>
      </c>
      <c r="D33" s="41">
        <v>68.468480424684799</v>
      </c>
      <c r="E33" s="41">
        <f t="shared" si="0"/>
        <v>40.531519575315201</v>
      </c>
      <c r="F33">
        <f t="shared" si="1"/>
        <v>81.063039150630402</v>
      </c>
      <c r="G33">
        <f t="shared" si="2"/>
        <v>1.1839468124285246</v>
      </c>
    </row>
    <row r="34" spans="1:7" x14ac:dyDescent="0.3">
      <c r="A34" t="s">
        <v>278</v>
      </c>
      <c r="C34">
        <v>501</v>
      </c>
      <c r="D34" s="41">
        <v>257.74054412740543</v>
      </c>
      <c r="E34" s="41">
        <f t="shared" si="0"/>
        <v>243.25945587259457</v>
      </c>
      <c r="F34">
        <f t="shared" si="1"/>
        <v>486.51891174518914</v>
      </c>
      <c r="G34">
        <f t="shared" si="2"/>
        <v>1.8876304983072232</v>
      </c>
    </row>
    <row r="35" spans="1:7" x14ac:dyDescent="0.3">
      <c r="A35" t="s">
        <v>279</v>
      </c>
      <c r="C35">
        <v>110</v>
      </c>
      <c r="D35" s="41">
        <v>124.65826144658261</v>
      </c>
      <c r="E35" s="41">
        <f t="shared" si="0"/>
        <v>-14.658261446582614</v>
      </c>
      <c r="F35">
        <f t="shared" si="1"/>
        <v>-29.316522893165228</v>
      </c>
      <c r="G35">
        <f t="shared" si="2"/>
        <v>-0.23517513041626742</v>
      </c>
    </row>
    <row r="36" spans="1:7" x14ac:dyDescent="0.3">
      <c r="A36" t="s">
        <v>280</v>
      </c>
      <c r="C36">
        <v>45</v>
      </c>
      <c r="D36" s="41">
        <v>60.519575315195752</v>
      </c>
      <c r="E36" s="41">
        <f t="shared" si="0"/>
        <v>-15.519575315195752</v>
      </c>
      <c r="F36">
        <f t="shared" si="1"/>
        <v>-31.039150630391504</v>
      </c>
      <c r="G36">
        <f t="shared" si="2"/>
        <v>-0.51287786585967565</v>
      </c>
    </row>
    <row r="37" spans="1:7" x14ac:dyDescent="0.3">
      <c r="A37" t="s">
        <v>281</v>
      </c>
      <c r="C37">
        <v>283</v>
      </c>
      <c r="D37" s="41">
        <v>254.14200398142003</v>
      </c>
      <c r="E37" s="41">
        <f t="shared" si="0"/>
        <v>28.857996018579968</v>
      </c>
      <c r="F37">
        <f t="shared" si="1"/>
        <v>57.715992037159936</v>
      </c>
      <c r="G37">
        <f t="shared" si="2"/>
        <v>0.22710134937544393</v>
      </c>
    </row>
    <row r="38" spans="1:7" x14ac:dyDescent="0.3">
      <c r="A38" t="s">
        <v>282</v>
      </c>
      <c r="C38">
        <v>62</v>
      </c>
      <c r="D38" s="41">
        <v>34.984737889847381</v>
      </c>
      <c r="E38" s="41">
        <f t="shared" si="0"/>
        <v>27.015262110152619</v>
      </c>
      <c r="F38">
        <f t="shared" si="1"/>
        <v>54.030524220305239</v>
      </c>
      <c r="G38">
        <f t="shared" si="2"/>
        <v>1.5444027161336822</v>
      </c>
    </row>
    <row r="39" spans="1:7" x14ac:dyDescent="0.3">
      <c r="A39" t="s">
        <v>283</v>
      </c>
      <c r="C39">
        <v>106</v>
      </c>
      <c r="D39" s="41">
        <v>131.69542136695421</v>
      </c>
      <c r="E39" s="41">
        <f t="shared" si="0"/>
        <v>-25.695421366954207</v>
      </c>
      <c r="F39">
        <f t="shared" si="1"/>
        <v>-51.390842733908414</v>
      </c>
      <c r="G39">
        <f t="shared" si="2"/>
        <v>-0.39022497669614281</v>
      </c>
    </row>
    <row r="40" spans="1:7" x14ac:dyDescent="0.3">
      <c r="A40" t="s">
        <v>236</v>
      </c>
      <c r="C40">
        <f>SUM(C25:C39)</f>
        <v>3014</v>
      </c>
      <c r="D40">
        <f>SUM(D25:D39)</f>
        <v>3014</v>
      </c>
      <c r="E40">
        <f>SUM(E25:E39)</f>
        <v>0</v>
      </c>
      <c r="F40">
        <f>SUM(F25:F39)</f>
        <v>0</v>
      </c>
      <c r="G40" s="7">
        <f>SUM(G25:G39)</f>
        <v>0.35047409045101435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2"/>
  <sheetViews>
    <sheetView workbookViewId="0">
      <selection activeCell="E28" sqref="E28"/>
    </sheetView>
  </sheetViews>
  <sheetFormatPr defaultRowHeight="14.4" x14ac:dyDescent="0.3"/>
  <cols>
    <col min="1" max="1" width="39.6640625" customWidth="1"/>
    <col min="2" max="2" width="15" customWidth="1"/>
    <col min="3" max="3" width="15.33203125" customWidth="1"/>
    <col min="4" max="4" width="13.109375" customWidth="1"/>
    <col min="5" max="5" width="13.33203125" customWidth="1"/>
    <col min="6" max="6" width="15" customWidth="1"/>
  </cols>
  <sheetData>
    <row r="2" spans="1:6" x14ac:dyDescent="0.3">
      <c r="A2" t="s">
        <v>183</v>
      </c>
      <c r="B2" t="s">
        <v>202</v>
      </c>
    </row>
    <row r="3" spans="1:6" x14ac:dyDescent="0.3">
      <c r="A3" t="s">
        <v>181</v>
      </c>
      <c r="B3" s="12">
        <v>59</v>
      </c>
    </row>
    <row r="4" spans="1:6" x14ac:dyDescent="0.3">
      <c r="A4" t="s">
        <v>180</v>
      </c>
      <c r="B4" s="12">
        <v>98</v>
      </c>
    </row>
    <row r="5" spans="1:6" x14ac:dyDescent="0.3">
      <c r="A5" t="s">
        <v>203</v>
      </c>
      <c r="B5" s="12">
        <v>60</v>
      </c>
    </row>
    <row r="8" spans="1:6" x14ac:dyDescent="0.3">
      <c r="A8" s="91" t="s">
        <v>204</v>
      </c>
    </row>
    <row r="10" spans="1:6" ht="43.2" x14ac:dyDescent="0.3">
      <c r="A10" s="92" t="s">
        <v>183</v>
      </c>
      <c r="B10" s="93" t="s">
        <v>205</v>
      </c>
      <c r="C10" s="93" t="s">
        <v>206</v>
      </c>
      <c r="D10" s="93" t="s">
        <v>207</v>
      </c>
      <c r="E10" s="93" t="s">
        <v>208</v>
      </c>
      <c r="F10" s="93" t="s">
        <v>209</v>
      </c>
    </row>
    <row r="11" spans="1:6" x14ac:dyDescent="0.3">
      <c r="A11" t="s">
        <v>181</v>
      </c>
      <c r="B11" s="12">
        <v>59</v>
      </c>
      <c r="C11" s="94">
        <f>(B11+B12+B13)/3</f>
        <v>72.333333333333329</v>
      </c>
      <c r="D11" s="94">
        <f>SQRT(C11)</f>
        <v>8.5049005481153817</v>
      </c>
      <c r="E11" s="94">
        <f>B11-C11</f>
        <v>-13.333333333333329</v>
      </c>
      <c r="F11" s="94">
        <f>E11/D11</f>
        <v>-1.5677236033392405</v>
      </c>
    </row>
    <row r="12" spans="1:6" x14ac:dyDescent="0.3">
      <c r="A12" t="s">
        <v>180</v>
      </c>
      <c r="B12" s="12">
        <v>98</v>
      </c>
      <c r="C12" s="94">
        <f>AVERAGE(B11:B13)</f>
        <v>72.333333333333329</v>
      </c>
      <c r="D12" s="94">
        <f>SQRT(C12)</f>
        <v>8.5049005481153817</v>
      </c>
      <c r="E12" s="94">
        <f>B12-C12</f>
        <v>25.666666666666671</v>
      </c>
      <c r="F12" s="94">
        <f>E12/D12</f>
        <v>3.0178679364280399</v>
      </c>
    </row>
    <row r="13" spans="1:6" x14ac:dyDescent="0.3">
      <c r="A13" s="2" t="s">
        <v>203</v>
      </c>
      <c r="B13" s="14">
        <v>60</v>
      </c>
      <c r="C13" s="95">
        <f>AVERAGE(B11:B13)</f>
        <v>72.333333333333329</v>
      </c>
      <c r="D13" s="95">
        <f>SQRT(C13)</f>
        <v>8.5049005481153817</v>
      </c>
      <c r="E13" s="95">
        <f>B13-C13</f>
        <v>-12.333333333333329</v>
      </c>
      <c r="F13" s="95">
        <f>E13/D13</f>
        <v>-1.4501443330887975</v>
      </c>
    </row>
    <row r="15" spans="1:6" ht="28.8" x14ac:dyDescent="0.3">
      <c r="A15" s="92" t="s">
        <v>183</v>
      </c>
      <c r="B15" s="93" t="s">
        <v>210</v>
      </c>
      <c r="C15" s="93" t="s">
        <v>206</v>
      </c>
      <c r="D15" s="93" t="s">
        <v>207</v>
      </c>
      <c r="E15" s="93" t="s">
        <v>208</v>
      </c>
      <c r="F15" s="93" t="s">
        <v>209</v>
      </c>
    </row>
    <row r="16" spans="1:6" x14ac:dyDescent="0.3">
      <c r="A16" t="s">
        <v>181</v>
      </c>
      <c r="B16" s="13">
        <v>17.600000000000001</v>
      </c>
      <c r="C16" s="94">
        <f>(B16+B17+B18)/3</f>
        <v>23.456666666666667</v>
      </c>
      <c r="D16" s="94">
        <f>SQRT(C16)</f>
        <v>4.843208303043208</v>
      </c>
      <c r="E16" s="94">
        <f>B16-C16</f>
        <v>-5.8566666666666656</v>
      </c>
      <c r="F16" s="94">
        <f>E16/D16</f>
        <v>-1.2092535154820112</v>
      </c>
    </row>
    <row r="17" spans="1:6" x14ac:dyDescent="0.3">
      <c r="A17" t="s">
        <v>180</v>
      </c>
      <c r="B17" s="13">
        <v>29.82</v>
      </c>
      <c r="C17" s="94">
        <f>AVERAGE(B16:B18)</f>
        <v>23.456666666666667</v>
      </c>
      <c r="D17" s="94">
        <f>SQRT(C17)</f>
        <v>4.843208303043208</v>
      </c>
      <c r="E17" s="94">
        <f>B17-C17</f>
        <v>6.3633333333333333</v>
      </c>
      <c r="F17" s="94">
        <f>E17/D17</f>
        <v>1.313867365426955</v>
      </c>
    </row>
    <row r="18" spans="1:6" x14ac:dyDescent="0.3">
      <c r="A18" s="2" t="s">
        <v>203</v>
      </c>
      <c r="B18" s="14">
        <v>22.95</v>
      </c>
      <c r="C18" s="95">
        <f>AVERAGE(B16:B18)</f>
        <v>23.456666666666667</v>
      </c>
      <c r="D18" s="95">
        <f>SQRT(C18)</f>
        <v>4.843208303043208</v>
      </c>
      <c r="E18" s="95">
        <f>B18-C18</f>
        <v>-0.50666666666666771</v>
      </c>
      <c r="F18" s="95">
        <f>E18/D18</f>
        <v>-0.10461384994494373</v>
      </c>
    </row>
    <row r="19" spans="1:6" x14ac:dyDescent="0.3">
      <c r="B19">
        <f>SUM(B16:B18)</f>
        <v>70.37</v>
      </c>
    </row>
    <row r="20" spans="1:6" x14ac:dyDescent="0.3">
      <c r="A20" t="s">
        <v>211</v>
      </c>
    </row>
    <row r="21" spans="1:6" ht="43.2" x14ac:dyDescent="0.3">
      <c r="A21" s="92" t="s">
        <v>183</v>
      </c>
      <c r="B21" s="93" t="s">
        <v>212</v>
      </c>
      <c r="C21" s="93" t="s">
        <v>213</v>
      </c>
      <c r="D21" s="93" t="s">
        <v>214</v>
      </c>
      <c r="E21" s="93" t="s">
        <v>215</v>
      </c>
    </row>
    <row r="22" spans="1:6" x14ac:dyDescent="0.3">
      <c r="A22" t="s">
        <v>181</v>
      </c>
      <c r="B22" s="12">
        <v>59</v>
      </c>
      <c r="C22" s="12">
        <v>1219</v>
      </c>
      <c r="D22" s="13">
        <v>2.86</v>
      </c>
      <c r="E22" s="96">
        <v>0.70232307107392244</v>
      </c>
    </row>
    <row r="23" spans="1:6" x14ac:dyDescent="0.3">
      <c r="A23" t="s">
        <v>180</v>
      </c>
      <c r="B23" s="12">
        <v>98</v>
      </c>
      <c r="C23" s="12">
        <v>1184</v>
      </c>
      <c r="D23" s="13">
        <v>3.39</v>
      </c>
      <c r="E23" s="96">
        <v>0.73878418064240903</v>
      </c>
    </row>
    <row r="24" spans="1:6" x14ac:dyDescent="0.3">
      <c r="A24" s="2" t="s">
        <v>203</v>
      </c>
      <c r="B24" s="14">
        <v>60</v>
      </c>
      <c r="C24" s="14">
        <v>605</v>
      </c>
      <c r="D24" s="14">
        <v>3.12</v>
      </c>
      <c r="E24" s="97">
        <v>0.76190803655460204</v>
      </c>
    </row>
    <row r="25" spans="1:6" x14ac:dyDescent="0.3">
      <c r="A25" s="1"/>
      <c r="B25" s="13"/>
      <c r="C25" s="13"/>
      <c r="D25" s="13"/>
      <c r="E25" s="98"/>
    </row>
    <row r="26" spans="1:6" x14ac:dyDescent="0.3">
      <c r="A26" s="112" t="s">
        <v>183</v>
      </c>
      <c r="B26" s="113" t="s">
        <v>216</v>
      </c>
      <c r="C26" s="13"/>
      <c r="D26" s="13"/>
      <c r="E26" s="98"/>
    </row>
    <row r="27" spans="1:6" x14ac:dyDescent="0.3">
      <c r="A27" s="114" t="s">
        <v>181</v>
      </c>
      <c r="B27" s="115">
        <v>35.0702</v>
      </c>
      <c r="C27" s="13"/>
      <c r="D27" s="13"/>
      <c r="E27" s="98"/>
    </row>
    <row r="28" spans="1:6" x14ac:dyDescent="0.3">
      <c r="A28" s="114" t="s">
        <v>180</v>
      </c>
      <c r="B28" s="115">
        <v>31.1889</v>
      </c>
      <c r="C28" s="13"/>
      <c r="D28" s="13"/>
      <c r="E28" s="98"/>
    </row>
    <row r="29" spans="1:6" x14ac:dyDescent="0.3">
      <c r="A29" s="116" t="s">
        <v>203</v>
      </c>
      <c r="B29" s="117">
        <v>34.926200000000001</v>
      </c>
      <c r="C29" s="13"/>
      <c r="D29" s="13"/>
      <c r="E29" s="98"/>
    </row>
    <row r="30" spans="1:6" x14ac:dyDescent="0.3">
      <c r="A30" s="1"/>
      <c r="B30" s="13"/>
      <c r="C30" s="13"/>
      <c r="D30" s="13"/>
      <c r="E30" s="98"/>
    </row>
    <row r="32" spans="1:6" ht="43.2" x14ac:dyDescent="0.3">
      <c r="A32" s="92" t="s">
        <v>183</v>
      </c>
      <c r="B32" s="93" t="s">
        <v>205</v>
      </c>
      <c r="C32" s="99" t="s">
        <v>214</v>
      </c>
      <c r="D32" s="93" t="s">
        <v>217</v>
      </c>
      <c r="E32" s="93" t="s">
        <v>175</v>
      </c>
    </row>
    <row r="33" spans="1:6" x14ac:dyDescent="0.3">
      <c r="A33" t="s">
        <v>181</v>
      </c>
      <c r="B33" s="12">
        <v>59</v>
      </c>
      <c r="C33" s="13">
        <v>2.86</v>
      </c>
      <c r="D33" s="13">
        <v>0.89</v>
      </c>
      <c r="E33" s="13">
        <v>17.600000000000001</v>
      </c>
    </row>
    <row r="34" spans="1:6" x14ac:dyDescent="0.3">
      <c r="A34" t="s">
        <v>180</v>
      </c>
      <c r="B34" s="12">
        <v>98</v>
      </c>
      <c r="C34" s="13">
        <v>3.39</v>
      </c>
      <c r="D34" s="13">
        <v>0.94</v>
      </c>
      <c r="E34" s="13">
        <v>29.82</v>
      </c>
    </row>
    <row r="35" spans="1:6" x14ac:dyDescent="0.3">
      <c r="A35" s="2" t="s">
        <v>203</v>
      </c>
      <c r="B35" s="14">
        <v>60</v>
      </c>
      <c r="C35" s="14">
        <v>3.12</v>
      </c>
      <c r="D35" s="14">
        <v>0.93</v>
      </c>
      <c r="E35" s="14">
        <v>22.95</v>
      </c>
    </row>
    <row r="38" spans="1:6" ht="28.8" x14ac:dyDescent="0.3">
      <c r="A38" s="92" t="s">
        <v>183</v>
      </c>
      <c r="B38" s="93" t="s">
        <v>175</v>
      </c>
    </row>
    <row r="39" spans="1:6" x14ac:dyDescent="0.3">
      <c r="A39" t="s">
        <v>181</v>
      </c>
      <c r="B39" s="13">
        <v>17.600000000000001</v>
      </c>
    </row>
    <row r="40" spans="1:6" x14ac:dyDescent="0.3">
      <c r="A40" t="s">
        <v>180</v>
      </c>
      <c r="B40" s="13">
        <v>29.82</v>
      </c>
    </row>
    <row r="41" spans="1:6" x14ac:dyDescent="0.3">
      <c r="A41" s="2" t="s">
        <v>203</v>
      </c>
      <c r="B41" s="14">
        <v>22.95</v>
      </c>
    </row>
    <row r="44" spans="1:6" ht="43.2" x14ac:dyDescent="0.3">
      <c r="A44" s="92" t="s">
        <v>183</v>
      </c>
      <c r="B44" s="93" t="s">
        <v>218</v>
      </c>
      <c r="C44" s="93" t="s">
        <v>219</v>
      </c>
      <c r="D44" s="93" t="s">
        <v>220</v>
      </c>
      <c r="E44" s="93" t="s">
        <v>221</v>
      </c>
      <c r="F44" s="93" t="s">
        <v>222</v>
      </c>
    </row>
    <row r="45" spans="1:6" x14ac:dyDescent="0.3">
      <c r="A45" s="21" t="s">
        <v>223</v>
      </c>
      <c r="B45" s="12">
        <v>59</v>
      </c>
      <c r="C45" s="100">
        <f>B45+B46</f>
        <v>157</v>
      </c>
      <c r="D45" s="21">
        <v>33</v>
      </c>
      <c r="E45" s="101">
        <f>(D45)*2</f>
        <v>66</v>
      </c>
      <c r="F45" s="21">
        <v>0.42</v>
      </c>
    </row>
    <row r="46" spans="1:6" x14ac:dyDescent="0.3">
      <c r="A46" s="3" t="s">
        <v>224</v>
      </c>
      <c r="B46" s="12">
        <v>98</v>
      </c>
      <c r="C46" s="100">
        <f>B46+B47</f>
        <v>158</v>
      </c>
      <c r="D46" s="3">
        <v>32</v>
      </c>
      <c r="E46" s="101">
        <f>(D46)*2</f>
        <v>64</v>
      </c>
      <c r="F46" s="3">
        <v>0.41</v>
      </c>
    </row>
    <row r="47" spans="1:6" x14ac:dyDescent="0.3">
      <c r="A47" s="4" t="s">
        <v>225</v>
      </c>
      <c r="B47" s="14">
        <v>60</v>
      </c>
      <c r="C47" s="102">
        <f>B45+B47</f>
        <v>119</v>
      </c>
      <c r="D47" s="4">
        <v>27</v>
      </c>
      <c r="E47" s="102">
        <f>(D47)*2</f>
        <v>54</v>
      </c>
      <c r="F47" s="4">
        <v>0.45</v>
      </c>
    </row>
    <row r="50" spans="1:5" ht="43.2" x14ac:dyDescent="0.3">
      <c r="A50" s="92" t="s">
        <v>183</v>
      </c>
      <c r="B50" s="93" t="s">
        <v>226</v>
      </c>
      <c r="C50" s="93" t="s">
        <v>227</v>
      </c>
      <c r="D50" s="93" t="s">
        <v>228</v>
      </c>
      <c r="E50" s="93" t="s">
        <v>229</v>
      </c>
    </row>
    <row r="51" spans="1:5" x14ac:dyDescent="0.3">
      <c r="A51" t="s">
        <v>230</v>
      </c>
      <c r="B51" s="12">
        <v>59</v>
      </c>
      <c r="C51" s="12"/>
      <c r="D51" s="103"/>
    </row>
    <row r="52" spans="1:5" x14ac:dyDescent="0.3">
      <c r="A52" s="100" t="s">
        <v>231</v>
      </c>
      <c r="B52" s="103"/>
      <c r="C52" s="103">
        <v>33</v>
      </c>
      <c r="D52" s="103"/>
    </row>
    <row r="53" spans="1:5" x14ac:dyDescent="0.3">
      <c r="A53" t="s">
        <v>232</v>
      </c>
      <c r="B53" s="12">
        <v>98</v>
      </c>
      <c r="C53" s="12"/>
      <c r="D53" s="103"/>
    </row>
    <row r="54" spans="1:5" x14ac:dyDescent="0.3">
      <c r="A54" s="100" t="s">
        <v>233</v>
      </c>
      <c r="B54" s="103"/>
      <c r="C54" s="103">
        <v>32</v>
      </c>
      <c r="D54" s="103"/>
    </row>
    <row r="55" spans="1:5" x14ac:dyDescent="0.3">
      <c r="A55" s="1" t="s">
        <v>234</v>
      </c>
      <c r="B55" s="13">
        <v>60</v>
      </c>
      <c r="C55" s="12"/>
      <c r="D55" s="103"/>
    </row>
    <row r="56" spans="1:5" x14ac:dyDescent="0.3">
      <c r="A56" s="102" t="s">
        <v>235</v>
      </c>
      <c r="B56" s="104"/>
      <c r="C56" s="104">
        <v>27</v>
      </c>
      <c r="D56" s="104"/>
      <c r="E56" s="2"/>
    </row>
    <row r="57" spans="1:5" x14ac:dyDescent="0.3">
      <c r="A57" s="105" t="s">
        <v>236</v>
      </c>
      <c r="B57" s="106">
        <f>SUM(B51:B56)</f>
        <v>217</v>
      </c>
      <c r="C57" s="106">
        <f>SUM(C51:C56)</f>
        <v>92</v>
      </c>
      <c r="D57" s="106">
        <v>19</v>
      </c>
      <c r="E57" s="107">
        <v>0.34</v>
      </c>
    </row>
    <row r="60" spans="1:5" x14ac:dyDescent="0.3">
      <c r="A60" s="108" t="s">
        <v>237</v>
      </c>
      <c r="B60" s="2" t="s">
        <v>238</v>
      </c>
    </row>
    <row r="61" spans="1:5" x14ac:dyDescent="0.3">
      <c r="B61" s="12" t="s">
        <v>239</v>
      </c>
    </row>
    <row r="62" spans="1:5" x14ac:dyDescent="0.3">
      <c r="C62" s="1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workbookViewId="0">
      <selection activeCell="D3" sqref="D3"/>
    </sheetView>
  </sheetViews>
  <sheetFormatPr defaultRowHeight="14.4" x14ac:dyDescent="0.3"/>
  <cols>
    <col min="1" max="1" width="9.109375" style="12"/>
    <col min="2" max="2" width="31.109375" style="15" customWidth="1"/>
    <col min="3" max="5" width="9.109375" style="109" customWidth="1"/>
    <col min="9" max="9" width="18.33203125" bestFit="1" customWidth="1"/>
  </cols>
  <sheetData>
    <row r="1" spans="1:10" x14ac:dyDescent="0.3">
      <c r="C1" s="109" t="s">
        <v>240</v>
      </c>
      <c r="E1" s="109" t="s">
        <v>241</v>
      </c>
    </row>
    <row r="2" spans="1:10" x14ac:dyDescent="0.3">
      <c r="A2" s="11" t="s">
        <v>163</v>
      </c>
      <c r="B2" s="110" t="s">
        <v>164</v>
      </c>
      <c r="C2" s="109" t="s">
        <v>170</v>
      </c>
      <c r="D2" s="109" t="s">
        <v>295</v>
      </c>
      <c r="E2" s="109" t="s">
        <v>169</v>
      </c>
      <c r="F2" s="109" t="s">
        <v>242</v>
      </c>
    </row>
    <row r="3" spans="1:10" x14ac:dyDescent="0.3">
      <c r="A3" s="12">
        <v>6</v>
      </c>
      <c r="B3" s="3" t="s">
        <v>80</v>
      </c>
      <c r="C3" s="111">
        <v>1</v>
      </c>
      <c r="D3" s="111">
        <v>1</v>
      </c>
      <c r="E3" s="111">
        <v>1</v>
      </c>
      <c r="F3">
        <f>SUM(C3:E3)</f>
        <v>3</v>
      </c>
    </row>
    <row r="4" spans="1:10" x14ac:dyDescent="0.3">
      <c r="A4" s="12">
        <v>13</v>
      </c>
      <c r="B4" s="3" t="s">
        <v>54</v>
      </c>
      <c r="C4" s="111">
        <v>1</v>
      </c>
      <c r="D4" s="111">
        <v>1</v>
      </c>
      <c r="E4" s="111">
        <v>1</v>
      </c>
      <c r="F4">
        <f t="shared" ref="F4:F67" si="0">SUM(C4:E4)</f>
        <v>3</v>
      </c>
    </row>
    <row r="5" spans="1:10" x14ac:dyDescent="0.3">
      <c r="A5" s="12">
        <v>15</v>
      </c>
      <c r="B5" s="8" t="s">
        <v>20</v>
      </c>
      <c r="C5" s="111">
        <v>1</v>
      </c>
      <c r="D5" s="111">
        <v>1</v>
      </c>
      <c r="E5" s="111">
        <v>1</v>
      </c>
      <c r="F5">
        <f t="shared" si="0"/>
        <v>3</v>
      </c>
    </row>
    <row r="6" spans="1:10" x14ac:dyDescent="0.3">
      <c r="A6" s="12">
        <v>18</v>
      </c>
      <c r="B6" s="8" t="s">
        <v>16</v>
      </c>
      <c r="C6" s="111">
        <v>1</v>
      </c>
      <c r="D6" s="111">
        <v>1</v>
      </c>
      <c r="E6" s="111">
        <v>1</v>
      </c>
      <c r="F6">
        <f t="shared" si="0"/>
        <v>3</v>
      </c>
    </row>
    <row r="7" spans="1:10" x14ac:dyDescent="0.3">
      <c r="A7" s="12">
        <v>20</v>
      </c>
      <c r="B7" s="3" t="s">
        <v>15</v>
      </c>
      <c r="C7" s="111">
        <v>1</v>
      </c>
      <c r="D7" s="111">
        <v>1</v>
      </c>
      <c r="E7" s="111">
        <v>1</v>
      </c>
      <c r="F7">
        <f t="shared" si="0"/>
        <v>3</v>
      </c>
      <c r="I7" t="s">
        <v>243</v>
      </c>
      <c r="J7">
        <v>215</v>
      </c>
    </row>
    <row r="8" spans="1:10" x14ac:dyDescent="0.3">
      <c r="A8" s="12">
        <v>23</v>
      </c>
      <c r="B8" s="8" t="s">
        <v>62</v>
      </c>
      <c r="C8" s="111">
        <v>1</v>
      </c>
      <c r="D8" s="111">
        <v>1</v>
      </c>
      <c r="E8" s="111">
        <v>1</v>
      </c>
      <c r="F8">
        <f t="shared" si="0"/>
        <v>3</v>
      </c>
      <c r="I8" t="s">
        <v>244</v>
      </c>
      <c r="J8">
        <v>78</v>
      </c>
    </row>
    <row r="9" spans="1:10" x14ac:dyDescent="0.3">
      <c r="A9" s="12">
        <v>28</v>
      </c>
      <c r="B9" s="3" t="s">
        <v>81</v>
      </c>
      <c r="C9" s="111">
        <v>1</v>
      </c>
      <c r="D9" s="111">
        <v>1</v>
      </c>
      <c r="E9" s="111">
        <v>1</v>
      </c>
      <c r="F9">
        <f t="shared" si="0"/>
        <v>3</v>
      </c>
      <c r="I9" t="s">
        <v>245</v>
      </c>
      <c r="J9">
        <v>19</v>
      </c>
    </row>
    <row r="10" spans="1:10" x14ac:dyDescent="0.3">
      <c r="A10" s="12">
        <v>30</v>
      </c>
      <c r="B10" s="8" t="s">
        <v>91</v>
      </c>
      <c r="C10" s="111">
        <v>1</v>
      </c>
      <c r="D10" s="111">
        <v>1</v>
      </c>
      <c r="E10" s="111">
        <v>1</v>
      </c>
      <c r="F10">
        <f t="shared" si="0"/>
        <v>3</v>
      </c>
    </row>
    <row r="11" spans="1:10" x14ac:dyDescent="0.3">
      <c r="A11" s="12">
        <v>41</v>
      </c>
      <c r="B11" s="3" t="s">
        <v>32</v>
      </c>
      <c r="C11" s="111">
        <v>1</v>
      </c>
      <c r="D11" s="111">
        <v>1</v>
      </c>
      <c r="E11" s="111">
        <v>1</v>
      </c>
      <c r="F11">
        <f t="shared" si="0"/>
        <v>3</v>
      </c>
    </row>
    <row r="12" spans="1:10" x14ac:dyDescent="0.3">
      <c r="A12" s="12">
        <v>42</v>
      </c>
      <c r="B12" s="3" t="s">
        <v>30</v>
      </c>
      <c r="C12" s="111">
        <v>1</v>
      </c>
      <c r="D12" s="111">
        <v>1</v>
      </c>
      <c r="E12" s="111">
        <v>1</v>
      </c>
      <c r="F12">
        <f t="shared" si="0"/>
        <v>3</v>
      </c>
    </row>
    <row r="13" spans="1:10" x14ac:dyDescent="0.3">
      <c r="A13" s="12">
        <v>53</v>
      </c>
      <c r="B13" s="3" t="s">
        <v>5</v>
      </c>
      <c r="C13" s="111">
        <v>1</v>
      </c>
      <c r="D13" s="111">
        <v>1</v>
      </c>
      <c r="E13" s="111">
        <v>1</v>
      </c>
      <c r="F13">
        <f t="shared" si="0"/>
        <v>3</v>
      </c>
    </row>
    <row r="14" spans="1:10" x14ac:dyDescent="0.3">
      <c r="A14" s="12">
        <v>89</v>
      </c>
      <c r="B14" s="8" t="s">
        <v>28</v>
      </c>
      <c r="C14" s="111">
        <v>1</v>
      </c>
      <c r="D14" s="111">
        <v>1</v>
      </c>
      <c r="E14" s="111">
        <v>1</v>
      </c>
      <c r="F14">
        <f t="shared" si="0"/>
        <v>3</v>
      </c>
    </row>
    <row r="15" spans="1:10" x14ac:dyDescent="0.3">
      <c r="A15" s="12">
        <v>96</v>
      </c>
      <c r="B15" s="3" t="s">
        <v>22</v>
      </c>
      <c r="C15" s="111">
        <v>1</v>
      </c>
      <c r="D15" s="111">
        <v>1</v>
      </c>
      <c r="E15" s="111">
        <v>1</v>
      </c>
      <c r="F15">
        <f t="shared" si="0"/>
        <v>3</v>
      </c>
    </row>
    <row r="16" spans="1:10" x14ac:dyDescent="0.3">
      <c r="A16" s="12">
        <v>104</v>
      </c>
      <c r="B16" s="3" t="s">
        <v>36</v>
      </c>
      <c r="C16" s="111">
        <v>1</v>
      </c>
      <c r="D16" s="111">
        <v>1</v>
      </c>
      <c r="E16" s="111">
        <v>1</v>
      </c>
      <c r="F16">
        <f t="shared" si="0"/>
        <v>3</v>
      </c>
    </row>
    <row r="17" spans="1:6" s="2" customFormat="1" x14ac:dyDescent="0.3">
      <c r="A17" s="12">
        <v>105</v>
      </c>
      <c r="B17" s="4" t="s">
        <v>8</v>
      </c>
      <c r="C17" s="111">
        <v>1</v>
      </c>
      <c r="D17" s="111">
        <v>1</v>
      </c>
      <c r="E17" s="111">
        <v>1</v>
      </c>
      <c r="F17">
        <f t="shared" si="0"/>
        <v>3</v>
      </c>
    </row>
    <row r="18" spans="1:6" x14ac:dyDescent="0.3">
      <c r="A18" s="12">
        <v>106</v>
      </c>
      <c r="B18" s="3" t="s">
        <v>14</v>
      </c>
      <c r="C18" s="111">
        <v>1</v>
      </c>
      <c r="D18" s="111">
        <v>1</v>
      </c>
      <c r="E18" s="111">
        <v>1</v>
      </c>
      <c r="F18">
        <f t="shared" si="0"/>
        <v>3</v>
      </c>
    </row>
    <row r="19" spans="1:6" x14ac:dyDescent="0.3">
      <c r="A19" s="12">
        <v>107</v>
      </c>
      <c r="B19" s="8" t="s">
        <v>7</v>
      </c>
      <c r="C19" s="111">
        <v>1</v>
      </c>
      <c r="D19" s="111">
        <v>1</v>
      </c>
      <c r="E19" s="111">
        <v>1</v>
      </c>
      <c r="F19">
        <f t="shared" si="0"/>
        <v>3</v>
      </c>
    </row>
    <row r="20" spans="1:6" x14ac:dyDescent="0.3">
      <c r="A20" s="12">
        <v>116</v>
      </c>
      <c r="B20" s="8" t="s">
        <v>9</v>
      </c>
      <c r="C20" s="111">
        <v>1</v>
      </c>
      <c r="D20" s="111">
        <v>1</v>
      </c>
      <c r="E20" s="111">
        <v>1</v>
      </c>
      <c r="F20">
        <f t="shared" si="0"/>
        <v>3</v>
      </c>
    </row>
    <row r="21" spans="1:6" x14ac:dyDescent="0.3">
      <c r="A21" s="12">
        <v>137</v>
      </c>
      <c r="B21" s="8" t="s">
        <v>41</v>
      </c>
      <c r="C21" s="111">
        <v>1</v>
      </c>
      <c r="D21" s="111">
        <v>1</v>
      </c>
      <c r="E21" s="111">
        <v>1</v>
      </c>
      <c r="F21">
        <f t="shared" si="0"/>
        <v>3</v>
      </c>
    </row>
    <row r="22" spans="1:6" x14ac:dyDescent="0.3">
      <c r="A22" s="18">
        <v>38</v>
      </c>
      <c r="B22" s="3" t="s">
        <v>6</v>
      </c>
      <c r="C22" s="111">
        <v>1</v>
      </c>
      <c r="D22" s="111">
        <v>1</v>
      </c>
      <c r="E22" s="109">
        <v>0</v>
      </c>
      <c r="F22">
        <f t="shared" si="0"/>
        <v>2</v>
      </c>
    </row>
    <row r="23" spans="1:6" x14ac:dyDescent="0.3">
      <c r="A23" s="18">
        <v>43</v>
      </c>
      <c r="B23" s="3" t="s">
        <v>3</v>
      </c>
      <c r="C23" s="111">
        <v>1</v>
      </c>
      <c r="D23" s="111">
        <v>1</v>
      </c>
      <c r="E23" s="109">
        <v>0</v>
      </c>
      <c r="F23">
        <f t="shared" si="0"/>
        <v>2</v>
      </c>
    </row>
    <row r="24" spans="1:6" x14ac:dyDescent="0.3">
      <c r="A24" s="12">
        <v>45</v>
      </c>
      <c r="B24" s="3" t="s">
        <v>43</v>
      </c>
      <c r="C24" s="111">
        <v>1</v>
      </c>
      <c r="D24" s="111">
        <v>1</v>
      </c>
      <c r="E24" s="109">
        <v>0</v>
      </c>
      <c r="F24">
        <f t="shared" si="0"/>
        <v>2</v>
      </c>
    </row>
    <row r="25" spans="1:6" s="2" customFormat="1" x14ac:dyDescent="0.3">
      <c r="A25" s="18">
        <v>50</v>
      </c>
      <c r="B25" s="4" t="s">
        <v>50</v>
      </c>
      <c r="C25" s="111">
        <v>1</v>
      </c>
      <c r="D25" s="111">
        <v>1</v>
      </c>
      <c r="E25" s="109">
        <v>0</v>
      </c>
      <c r="F25">
        <f t="shared" si="0"/>
        <v>2</v>
      </c>
    </row>
    <row r="26" spans="1:6" x14ac:dyDescent="0.3">
      <c r="A26" s="12">
        <v>72</v>
      </c>
      <c r="B26" s="3" t="s">
        <v>65</v>
      </c>
      <c r="C26" s="111">
        <v>1</v>
      </c>
      <c r="D26" s="111">
        <v>1</v>
      </c>
      <c r="E26" s="109">
        <v>0</v>
      </c>
      <c r="F26">
        <f t="shared" si="0"/>
        <v>2</v>
      </c>
    </row>
    <row r="27" spans="1:6" x14ac:dyDescent="0.3">
      <c r="A27" s="12">
        <v>88</v>
      </c>
      <c r="B27" s="3" t="s">
        <v>31</v>
      </c>
      <c r="C27" s="111">
        <v>1</v>
      </c>
      <c r="D27" s="111">
        <v>1</v>
      </c>
      <c r="E27" s="109">
        <v>0</v>
      </c>
      <c r="F27">
        <f t="shared" si="0"/>
        <v>2</v>
      </c>
    </row>
    <row r="28" spans="1:6" x14ac:dyDescent="0.3">
      <c r="A28" s="12">
        <v>118</v>
      </c>
      <c r="B28" s="3" t="s">
        <v>74</v>
      </c>
      <c r="C28" s="111">
        <v>1</v>
      </c>
      <c r="D28" s="111">
        <v>1</v>
      </c>
      <c r="E28" s="109">
        <v>0</v>
      </c>
      <c r="F28">
        <f t="shared" si="0"/>
        <v>2</v>
      </c>
    </row>
    <row r="29" spans="1:6" x14ac:dyDescent="0.3">
      <c r="A29" s="18">
        <v>120</v>
      </c>
      <c r="B29" s="3" t="s">
        <v>19</v>
      </c>
      <c r="C29" s="111">
        <v>1</v>
      </c>
      <c r="D29" s="111">
        <v>1</v>
      </c>
      <c r="E29" s="109">
        <v>0</v>
      </c>
      <c r="F29">
        <f t="shared" si="0"/>
        <v>2</v>
      </c>
    </row>
    <row r="30" spans="1:6" x14ac:dyDescent="0.3">
      <c r="A30" s="12">
        <v>17</v>
      </c>
      <c r="B30" s="3" t="s">
        <v>133</v>
      </c>
      <c r="C30" s="111">
        <v>1</v>
      </c>
      <c r="D30" s="111">
        <v>1</v>
      </c>
      <c r="E30" s="109">
        <v>0</v>
      </c>
      <c r="F30">
        <f t="shared" si="0"/>
        <v>2</v>
      </c>
    </row>
    <row r="31" spans="1:6" s="2" customFormat="1" x14ac:dyDescent="0.3">
      <c r="A31" s="12">
        <v>19</v>
      </c>
      <c r="B31" s="4" t="s">
        <v>102</v>
      </c>
      <c r="C31" s="111">
        <v>1</v>
      </c>
      <c r="D31" s="111">
        <v>1</v>
      </c>
      <c r="E31" s="109">
        <v>0</v>
      </c>
      <c r="F31">
        <f t="shared" si="0"/>
        <v>2</v>
      </c>
    </row>
    <row r="32" spans="1:6" x14ac:dyDescent="0.3">
      <c r="A32" s="12">
        <v>94</v>
      </c>
      <c r="B32" s="3" t="s">
        <v>150</v>
      </c>
      <c r="C32" s="111">
        <v>1</v>
      </c>
      <c r="D32" s="111">
        <v>1</v>
      </c>
      <c r="E32" s="109">
        <v>0</v>
      </c>
      <c r="F32">
        <f t="shared" si="0"/>
        <v>2</v>
      </c>
    </row>
    <row r="33" spans="1:6" x14ac:dyDescent="0.3">
      <c r="A33" s="12">
        <v>101</v>
      </c>
      <c r="B33" s="3" t="s">
        <v>151</v>
      </c>
      <c r="C33" s="111">
        <v>1</v>
      </c>
      <c r="D33" s="111">
        <v>1</v>
      </c>
      <c r="E33" s="109">
        <v>0</v>
      </c>
      <c r="F33">
        <f t="shared" si="0"/>
        <v>2</v>
      </c>
    </row>
    <row r="34" spans="1:6" x14ac:dyDescent="0.3">
      <c r="A34" s="12">
        <v>125</v>
      </c>
      <c r="B34" s="3" t="s">
        <v>155</v>
      </c>
      <c r="C34" s="111">
        <v>1</v>
      </c>
      <c r="D34" s="111">
        <v>1</v>
      </c>
      <c r="E34" s="109">
        <v>0</v>
      </c>
      <c r="F34">
        <f t="shared" si="0"/>
        <v>2</v>
      </c>
    </row>
    <row r="35" spans="1:6" x14ac:dyDescent="0.3">
      <c r="A35" s="12">
        <v>2</v>
      </c>
      <c r="B35" s="8" t="s">
        <v>18</v>
      </c>
      <c r="C35" s="111">
        <v>1</v>
      </c>
      <c r="D35" s="53">
        <v>0</v>
      </c>
      <c r="E35" s="111">
        <v>1</v>
      </c>
      <c r="F35">
        <f t="shared" si="0"/>
        <v>2</v>
      </c>
    </row>
    <row r="36" spans="1:6" x14ac:dyDescent="0.3">
      <c r="A36" s="12">
        <v>8</v>
      </c>
      <c r="B36" s="8" t="s">
        <v>4</v>
      </c>
      <c r="C36" s="111">
        <v>1</v>
      </c>
      <c r="D36" s="53">
        <v>0</v>
      </c>
      <c r="E36" s="111">
        <v>1</v>
      </c>
      <c r="F36">
        <f t="shared" si="0"/>
        <v>2</v>
      </c>
    </row>
    <row r="37" spans="1:6" x14ac:dyDescent="0.3">
      <c r="A37" s="12">
        <v>26</v>
      </c>
      <c r="B37" s="3" t="s">
        <v>24</v>
      </c>
      <c r="C37" s="111">
        <v>1</v>
      </c>
      <c r="D37" s="53">
        <v>0</v>
      </c>
      <c r="E37" s="111">
        <v>1</v>
      </c>
      <c r="F37">
        <f t="shared" si="0"/>
        <v>2</v>
      </c>
    </row>
    <row r="38" spans="1:6" x14ac:dyDescent="0.3">
      <c r="A38" s="12">
        <v>29</v>
      </c>
      <c r="B38" s="8" t="s">
        <v>73</v>
      </c>
      <c r="C38" s="111">
        <v>1</v>
      </c>
      <c r="D38" s="53">
        <v>0</v>
      </c>
      <c r="E38" s="111">
        <v>1</v>
      </c>
      <c r="F38">
        <f t="shared" si="0"/>
        <v>2</v>
      </c>
    </row>
    <row r="39" spans="1:6" ht="15.75" customHeight="1" x14ac:dyDescent="0.3">
      <c r="A39" s="12">
        <v>56</v>
      </c>
      <c r="B39" s="8" t="s">
        <v>89</v>
      </c>
      <c r="C39" s="111">
        <v>1</v>
      </c>
      <c r="D39" s="53">
        <v>0</v>
      </c>
      <c r="E39" s="111">
        <v>1</v>
      </c>
      <c r="F39">
        <f t="shared" si="0"/>
        <v>2</v>
      </c>
    </row>
    <row r="40" spans="1:6" x14ac:dyDescent="0.3">
      <c r="A40" s="12">
        <v>87</v>
      </c>
      <c r="B40" s="8" t="s">
        <v>57</v>
      </c>
      <c r="C40" s="111">
        <v>1</v>
      </c>
      <c r="D40" s="53">
        <v>0</v>
      </c>
      <c r="E40" s="111">
        <v>1</v>
      </c>
      <c r="F40">
        <f t="shared" si="0"/>
        <v>2</v>
      </c>
    </row>
    <row r="41" spans="1:6" x14ac:dyDescent="0.3">
      <c r="A41" s="12">
        <v>98</v>
      </c>
      <c r="B41" s="8" t="s">
        <v>59</v>
      </c>
      <c r="C41" s="111">
        <v>1</v>
      </c>
      <c r="D41" s="53">
        <v>0</v>
      </c>
      <c r="E41" s="111">
        <v>1</v>
      </c>
      <c r="F41">
        <f t="shared" si="0"/>
        <v>2</v>
      </c>
    </row>
    <row r="42" spans="1:6" x14ac:dyDescent="0.3">
      <c r="A42" s="12">
        <v>99</v>
      </c>
      <c r="B42" s="8" t="s">
        <v>25</v>
      </c>
      <c r="C42" s="111">
        <v>1</v>
      </c>
      <c r="D42" s="53">
        <v>0</v>
      </c>
      <c r="E42" s="111">
        <v>1</v>
      </c>
      <c r="F42">
        <f t="shared" si="0"/>
        <v>2</v>
      </c>
    </row>
    <row r="43" spans="1:6" x14ac:dyDescent="0.3">
      <c r="A43" s="13">
        <v>140</v>
      </c>
      <c r="B43" s="8" t="s">
        <v>90</v>
      </c>
      <c r="C43" s="111">
        <v>1</v>
      </c>
      <c r="D43" s="53">
        <v>0</v>
      </c>
      <c r="E43" s="111">
        <v>1</v>
      </c>
      <c r="F43">
        <f t="shared" si="0"/>
        <v>2</v>
      </c>
    </row>
    <row r="44" spans="1:6" x14ac:dyDescent="0.3">
      <c r="A44" s="12">
        <v>52</v>
      </c>
      <c r="B44" s="3" t="s">
        <v>122</v>
      </c>
      <c r="C44" s="111">
        <v>1</v>
      </c>
      <c r="D44" s="53">
        <v>0</v>
      </c>
      <c r="E44" s="111">
        <v>1</v>
      </c>
      <c r="F44">
        <f t="shared" si="0"/>
        <v>2</v>
      </c>
    </row>
    <row r="45" spans="1:6" x14ac:dyDescent="0.3">
      <c r="A45" s="12">
        <v>63</v>
      </c>
      <c r="B45" s="8" t="s">
        <v>40</v>
      </c>
      <c r="C45" s="111">
        <v>1</v>
      </c>
      <c r="D45" s="53">
        <v>0</v>
      </c>
      <c r="E45" s="111">
        <v>1</v>
      </c>
      <c r="F45">
        <f t="shared" si="0"/>
        <v>2</v>
      </c>
    </row>
    <row r="46" spans="1:6" x14ac:dyDescent="0.3">
      <c r="A46" s="12">
        <v>73</v>
      </c>
      <c r="B46" s="8" t="s">
        <v>126</v>
      </c>
      <c r="C46" s="111">
        <v>1</v>
      </c>
      <c r="D46" s="53">
        <v>0</v>
      </c>
      <c r="E46" s="111">
        <v>1</v>
      </c>
      <c r="F46">
        <f t="shared" si="0"/>
        <v>2</v>
      </c>
    </row>
    <row r="47" spans="1:6" x14ac:dyDescent="0.3">
      <c r="A47" s="12">
        <v>97</v>
      </c>
      <c r="B47" s="3" t="s">
        <v>23</v>
      </c>
      <c r="C47" s="111">
        <v>1</v>
      </c>
      <c r="D47" s="53">
        <v>0</v>
      </c>
      <c r="E47" s="111">
        <v>1</v>
      </c>
      <c r="F47">
        <f t="shared" si="0"/>
        <v>2</v>
      </c>
    </row>
    <row r="48" spans="1:6" x14ac:dyDescent="0.3">
      <c r="A48" s="12">
        <v>108</v>
      </c>
      <c r="B48" s="8" t="s">
        <v>44</v>
      </c>
      <c r="C48" s="111">
        <v>1</v>
      </c>
      <c r="D48" s="53">
        <v>0</v>
      </c>
      <c r="E48" s="111">
        <v>1</v>
      </c>
      <c r="F48">
        <f t="shared" si="0"/>
        <v>2</v>
      </c>
    </row>
    <row r="49" spans="1:6" x14ac:dyDescent="0.3">
      <c r="A49" s="12">
        <v>7</v>
      </c>
      <c r="B49" s="8" t="s">
        <v>84</v>
      </c>
      <c r="C49" s="53">
        <v>0</v>
      </c>
      <c r="D49" s="111">
        <v>1</v>
      </c>
      <c r="E49" s="111">
        <v>1</v>
      </c>
      <c r="F49">
        <f t="shared" si="0"/>
        <v>2</v>
      </c>
    </row>
    <row r="50" spans="1:6" x14ac:dyDescent="0.3">
      <c r="A50" s="12">
        <v>40</v>
      </c>
      <c r="B50" s="8" t="s">
        <v>87</v>
      </c>
      <c r="C50" s="53">
        <v>0</v>
      </c>
      <c r="D50" s="111">
        <v>1</v>
      </c>
      <c r="E50" s="111">
        <v>1</v>
      </c>
      <c r="F50">
        <f t="shared" si="0"/>
        <v>2</v>
      </c>
    </row>
    <row r="51" spans="1:6" x14ac:dyDescent="0.3">
      <c r="A51" s="12">
        <v>90</v>
      </c>
      <c r="B51" s="8" t="s">
        <v>92</v>
      </c>
      <c r="C51" s="53">
        <v>0</v>
      </c>
      <c r="D51" s="111">
        <v>1</v>
      </c>
      <c r="E51" s="111">
        <v>1</v>
      </c>
      <c r="F51">
        <f t="shared" si="0"/>
        <v>2</v>
      </c>
    </row>
    <row r="52" spans="1:6" x14ac:dyDescent="0.3">
      <c r="A52" s="13">
        <v>103</v>
      </c>
      <c r="B52" s="8" t="s">
        <v>88</v>
      </c>
      <c r="C52" s="53">
        <v>0</v>
      </c>
      <c r="D52" s="111">
        <v>1</v>
      </c>
      <c r="E52" s="111">
        <v>1</v>
      </c>
      <c r="F52">
        <f t="shared" si="0"/>
        <v>2</v>
      </c>
    </row>
    <row r="53" spans="1:6" x14ac:dyDescent="0.3">
      <c r="A53" s="12">
        <v>121</v>
      </c>
      <c r="B53" s="3" t="s">
        <v>79</v>
      </c>
      <c r="C53" s="53">
        <v>0</v>
      </c>
      <c r="D53" s="111">
        <v>1</v>
      </c>
      <c r="E53" s="111">
        <v>1</v>
      </c>
      <c r="F53">
        <f t="shared" si="0"/>
        <v>2</v>
      </c>
    </row>
    <row r="54" spans="1:6" x14ac:dyDescent="0.3">
      <c r="A54" s="12">
        <v>130</v>
      </c>
      <c r="B54" s="8" t="s">
        <v>85</v>
      </c>
      <c r="C54" s="53">
        <v>0</v>
      </c>
      <c r="D54" s="111">
        <v>1</v>
      </c>
      <c r="E54" s="111">
        <v>1</v>
      </c>
      <c r="F54">
        <f t="shared" si="0"/>
        <v>2</v>
      </c>
    </row>
    <row r="55" spans="1:6" x14ac:dyDescent="0.3">
      <c r="A55" s="12">
        <v>100</v>
      </c>
      <c r="B55" s="8" t="s">
        <v>95</v>
      </c>
      <c r="C55" s="53">
        <v>0</v>
      </c>
      <c r="D55" s="111">
        <v>1</v>
      </c>
      <c r="E55" s="111">
        <v>1</v>
      </c>
      <c r="F55">
        <f t="shared" si="0"/>
        <v>2</v>
      </c>
    </row>
    <row r="56" spans="1:6" x14ac:dyDescent="0.3">
      <c r="A56" s="12">
        <v>124</v>
      </c>
      <c r="B56" s="3" t="s">
        <v>114</v>
      </c>
      <c r="C56" s="53">
        <v>0</v>
      </c>
      <c r="D56" s="111">
        <v>1</v>
      </c>
      <c r="E56" s="111">
        <v>1</v>
      </c>
      <c r="F56">
        <f t="shared" si="0"/>
        <v>2</v>
      </c>
    </row>
    <row r="57" spans="1:6" x14ac:dyDescent="0.3">
      <c r="A57" s="13">
        <v>1</v>
      </c>
      <c r="B57" s="3" t="s">
        <v>39</v>
      </c>
      <c r="C57" s="111">
        <v>1</v>
      </c>
      <c r="D57" s="109">
        <v>0</v>
      </c>
      <c r="E57" s="109">
        <v>0</v>
      </c>
      <c r="F57">
        <f t="shared" si="0"/>
        <v>1</v>
      </c>
    </row>
    <row r="58" spans="1:6" x14ac:dyDescent="0.3">
      <c r="A58" s="12">
        <v>4</v>
      </c>
      <c r="B58" s="3" t="s">
        <v>46</v>
      </c>
      <c r="C58" s="111">
        <v>1</v>
      </c>
      <c r="D58" s="109">
        <v>0</v>
      </c>
      <c r="E58" s="109">
        <v>0</v>
      </c>
      <c r="F58">
        <f t="shared" si="0"/>
        <v>1</v>
      </c>
    </row>
    <row r="59" spans="1:6" x14ac:dyDescent="0.3">
      <c r="A59" s="12">
        <v>11</v>
      </c>
      <c r="B59" s="3" t="s">
        <v>56</v>
      </c>
      <c r="C59" s="111">
        <v>1</v>
      </c>
      <c r="D59" s="109">
        <v>0</v>
      </c>
      <c r="E59" s="109">
        <v>0</v>
      </c>
      <c r="F59">
        <f t="shared" si="0"/>
        <v>1</v>
      </c>
    </row>
    <row r="60" spans="1:6" x14ac:dyDescent="0.3">
      <c r="A60" s="12">
        <v>14</v>
      </c>
      <c r="B60" s="3" t="s">
        <v>37</v>
      </c>
      <c r="C60" s="111">
        <v>1</v>
      </c>
      <c r="D60" s="109">
        <v>0</v>
      </c>
      <c r="E60" s="109">
        <v>0</v>
      </c>
      <c r="F60">
        <f t="shared" si="0"/>
        <v>1</v>
      </c>
    </row>
    <row r="61" spans="1:6" x14ac:dyDescent="0.3">
      <c r="A61" s="12">
        <v>32</v>
      </c>
      <c r="B61" s="3" t="s">
        <v>38</v>
      </c>
      <c r="C61" s="111">
        <v>1</v>
      </c>
      <c r="D61" s="109">
        <v>0</v>
      </c>
      <c r="E61" s="109">
        <v>0</v>
      </c>
      <c r="F61">
        <f t="shared" si="0"/>
        <v>1</v>
      </c>
    </row>
    <row r="62" spans="1:6" x14ac:dyDescent="0.3">
      <c r="A62" s="12">
        <v>33</v>
      </c>
      <c r="B62" s="3" t="s">
        <v>60</v>
      </c>
      <c r="C62" s="111">
        <v>1</v>
      </c>
      <c r="D62" s="109">
        <v>0</v>
      </c>
      <c r="E62" s="109">
        <v>0</v>
      </c>
      <c r="F62">
        <f t="shared" si="0"/>
        <v>1</v>
      </c>
    </row>
    <row r="63" spans="1:6" x14ac:dyDescent="0.3">
      <c r="A63" s="12">
        <v>34</v>
      </c>
      <c r="B63" s="3" t="s">
        <v>26</v>
      </c>
      <c r="C63" s="111">
        <v>1</v>
      </c>
      <c r="D63" s="109">
        <v>0</v>
      </c>
      <c r="E63" s="109">
        <v>0</v>
      </c>
      <c r="F63">
        <f t="shared" si="0"/>
        <v>1</v>
      </c>
    </row>
    <row r="64" spans="1:6" x14ac:dyDescent="0.3">
      <c r="A64" s="13">
        <v>35</v>
      </c>
      <c r="B64" s="3" t="s">
        <v>51</v>
      </c>
      <c r="C64" s="111">
        <v>1</v>
      </c>
      <c r="D64" s="109">
        <v>0</v>
      </c>
      <c r="E64" s="109">
        <v>0</v>
      </c>
      <c r="F64">
        <f t="shared" si="0"/>
        <v>1</v>
      </c>
    </row>
    <row r="65" spans="1:6" x14ac:dyDescent="0.3">
      <c r="A65" s="13">
        <v>36</v>
      </c>
      <c r="B65" s="3" t="s">
        <v>12</v>
      </c>
      <c r="C65" s="111">
        <v>1</v>
      </c>
      <c r="D65" s="109">
        <v>0</v>
      </c>
      <c r="E65" s="109">
        <v>0</v>
      </c>
      <c r="F65">
        <f t="shared" si="0"/>
        <v>1</v>
      </c>
    </row>
    <row r="66" spans="1:6" x14ac:dyDescent="0.3">
      <c r="A66" s="20">
        <v>39</v>
      </c>
      <c r="B66" s="21" t="s">
        <v>13</v>
      </c>
      <c r="C66" s="111">
        <v>1</v>
      </c>
      <c r="D66" s="109">
        <v>0</v>
      </c>
      <c r="E66" s="109">
        <v>0</v>
      </c>
      <c r="F66">
        <f t="shared" si="0"/>
        <v>1</v>
      </c>
    </row>
    <row r="67" spans="1:6" x14ac:dyDescent="0.3">
      <c r="A67" s="12">
        <v>77</v>
      </c>
      <c r="B67" s="3" t="s">
        <v>17</v>
      </c>
      <c r="C67" s="111">
        <v>1</v>
      </c>
      <c r="D67" s="109">
        <v>0</v>
      </c>
      <c r="E67" s="109">
        <v>0</v>
      </c>
      <c r="F67">
        <f t="shared" si="0"/>
        <v>1</v>
      </c>
    </row>
    <row r="68" spans="1:6" x14ac:dyDescent="0.3">
      <c r="A68" s="18">
        <v>80</v>
      </c>
      <c r="B68" s="3" t="s">
        <v>48</v>
      </c>
      <c r="C68" s="111">
        <v>1</v>
      </c>
      <c r="D68" s="109">
        <v>0</v>
      </c>
      <c r="E68" s="109">
        <v>0</v>
      </c>
      <c r="F68">
        <f t="shared" ref="F68:F131" si="1">SUM(C68:E68)</f>
        <v>1</v>
      </c>
    </row>
    <row r="69" spans="1:6" x14ac:dyDescent="0.3">
      <c r="A69" s="12">
        <v>84</v>
      </c>
      <c r="B69" s="3" t="s">
        <v>64</v>
      </c>
      <c r="C69" s="111">
        <v>1</v>
      </c>
      <c r="D69" s="109">
        <v>0</v>
      </c>
      <c r="E69" s="109">
        <v>0</v>
      </c>
      <c r="F69">
        <f t="shared" si="1"/>
        <v>1</v>
      </c>
    </row>
    <row r="70" spans="1:6" x14ac:dyDescent="0.3">
      <c r="A70" s="12">
        <v>85</v>
      </c>
      <c r="B70" s="3" t="s">
        <v>61</v>
      </c>
      <c r="C70" s="111">
        <v>1</v>
      </c>
      <c r="D70" s="109">
        <v>0</v>
      </c>
      <c r="E70" s="109">
        <v>0</v>
      </c>
      <c r="F70">
        <f t="shared" si="1"/>
        <v>1</v>
      </c>
    </row>
    <row r="71" spans="1:6" x14ac:dyDescent="0.3">
      <c r="A71" s="13">
        <v>86</v>
      </c>
      <c r="B71" s="3" t="s">
        <v>27</v>
      </c>
      <c r="C71" s="111">
        <v>1</v>
      </c>
      <c r="D71" s="109">
        <v>0</v>
      </c>
      <c r="E71" s="109">
        <v>0</v>
      </c>
      <c r="F71">
        <f t="shared" si="1"/>
        <v>1</v>
      </c>
    </row>
    <row r="72" spans="1:6" x14ac:dyDescent="0.3">
      <c r="A72" s="18">
        <v>102</v>
      </c>
      <c r="B72" s="3" t="s">
        <v>76</v>
      </c>
      <c r="C72" s="111">
        <v>1</v>
      </c>
      <c r="D72" s="109">
        <v>0</v>
      </c>
      <c r="E72" s="109">
        <v>0</v>
      </c>
      <c r="F72">
        <f t="shared" si="1"/>
        <v>1</v>
      </c>
    </row>
    <row r="73" spans="1:6" x14ac:dyDescent="0.3">
      <c r="A73" s="18">
        <v>114</v>
      </c>
      <c r="B73" s="3" t="s">
        <v>53</v>
      </c>
      <c r="C73" s="111">
        <v>1</v>
      </c>
      <c r="D73" s="109">
        <v>0</v>
      </c>
      <c r="E73" s="109">
        <v>0</v>
      </c>
      <c r="F73">
        <f t="shared" si="1"/>
        <v>1</v>
      </c>
    </row>
    <row r="74" spans="1:6" x14ac:dyDescent="0.3">
      <c r="A74" s="12">
        <v>129</v>
      </c>
      <c r="B74" s="3" t="s">
        <v>2</v>
      </c>
      <c r="C74" s="111">
        <v>1</v>
      </c>
      <c r="D74" s="109">
        <v>0</v>
      </c>
      <c r="E74" s="109">
        <v>0</v>
      </c>
      <c r="F74">
        <f t="shared" si="1"/>
        <v>1</v>
      </c>
    </row>
    <row r="75" spans="1:6" x14ac:dyDescent="0.3">
      <c r="A75" s="12">
        <v>131</v>
      </c>
      <c r="B75" s="3" t="s">
        <v>11</v>
      </c>
      <c r="C75" s="111">
        <v>1</v>
      </c>
      <c r="D75" s="109">
        <v>0</v>
      </c>
      <c r="E75" s="109">
        <v>0</v>
      </c>
      <c r="F75">
        <f t="shared" si="1"/>
        <v>1</v>
      </c>
    </row>
    <row r="76" spans="1:6" x14ac:dyDescent="0.3">
      <c r="A76" s="12">
        <v>141</v>
      </c>
      <c r="B76" s="3" t="s">
        <v>33</v>
      </c>
      <c r="C76" s="111">
        <v>1</v>
      </c>
      <c r="D76" s="109">
        <v>0</v>
      </c>
      <c r="E76" s="109">
        <v>0</v>
      </c>
      <c r="F76">
        <f t="shared" si="1"/>
        <v>1</v>
      </c>
    </row>
    <row r="77" spans="1:6" x14ac:dyDescent="0.3">
      <c r="A77" s="12">
        <v>5</v>
      </c>
      <c r="B77" s="3" t="s">
        <v>132</v>
      </c>
      <c r="C77" s="111">
        <v>1</v>
      </c>
      <c r="D77" s="109">
        <v>0</v>
      </c>
      <c r="E77" s="109">
        <v>0</v>
      </c>
      <c r="F77">
        <f t="shared" si="1"/>
        <v>1</v>
      </c>
    </row>
    <row r="78" spans="1:6" x14ac:dyDescent="0.3">
      <c r="A78" s="12">
        <v>9</v>
      </c>
      <c r="B78" s="3" t="s">
        <v>130</v>
      </c>
      <c r="C78" s="111">
        <v>1</v>
      </c>
      <c r="D78" s="109">
        <v>0</v>
      </c>
      <c r="E78" s="109">
        <v>0</v>
      </c>
      <c r="F78">
        <f t="shared" si="1"/>
        <v>1</v>
      </c>
    </row>
    <row r="79" spans="1:6" x14ac:dyDescent="0.3">
      <c r="A79" s="12">
        <v>10</v>
      </c>
      <c r="B79" s="3" t="s">
        <v>131</v>
      </c>
      <c r="C79" s="111">
        <v>1</v>
      </c>
      <c r="D79" s="109">
        <v>0</v>
      </c>
      <c r="E79" s="109">
        <v>0</v>
      </c>
      <c r="F79">
        <f t="shared" si="1"/>
        <v>1</v>
      </c>
    </row>
    <row r="80" spans="1:6" x14ac:dyDescent="0.3">
      <c r="A80" s="12">
        <v>27</v>
      </c>
      <c r="B80" s="3" t="s">
        <v>134</v>
      </c>
      <c r="C80" s="111">
        <v>1</v>
      </c>
      <c r="D80" s="109">
        <v>0</v>
      </c>
      <c r="E80" s="109">
        <v>0</v>
      </c>
      <c r="F80">
        <f t="shared" si="1"/>
        <v>1</v>
      </c>
    </row>
    <row r="81" spans="1:6" x14ac:dyDescent="0.3">
      <c r="A81" s="12">
        <v>31</v>
      </c>
      <c r="B81" s="3" t="s">
        <v>135</v>
      </c>
      <c r="C81" s="111">
        <v>1</v>
      </c>
      <c r="D81" s="109">
        <v>0</v>
      </c>
      <c r="E81" s="109">
        <v>0</v>
      </c>
      <c r="F81">
        <f t="shared" si="1"/>
        <v>1</v>
      </c>
    </row>
    <row r="82" spans="1:6" x14ac:dyDescent="0.3">
      <c r="A82" s="12">
        <v>47</v>
      </c>
      <c r="B82" s="3" t="s">
        <v>136</v>
      </c>
      <c r="C82" s="111">
        <v>1</v>
      </c>
      <c r="D82" s="109">
        <v>0</v>
      </c>
      <c r="E82" s="109">
        <v>0</v>
      </c>
      <c r="F82">
        <f t="shared" si="1"/>
        <v>1</v>
      </c>
    </row>
    <row r="83" spans="1:6" x14ac:dyDescent="0.3">
      <c r="A83" s="12">
        <v>48</v>
      </c>
      <c r="B83" s="3" t="s">
        <v>137</v>
      </c>
      <c r="C83" s="111">
        <v>1</v>
      </c>
      <c r="D83" s="109">
        <v>0</v>
      </c>
      <c r="E83" s="109">
        <v>0</v>
      </c>
      <c r="F83">
        <f t="shared" si="1"/>
        <v>1</v>
      </c>
    </row>
    <row r="84" spans="1:6" x14ac:dyDescent="0.3">
      <c r="A84" s="12">
        <v>54</v>
      </c>
      <c r="B84" s="3" t="s">
        <v>138</v>
      </c>
      <c r="C84" s="111">
        <v>1</v>
      </c>
      <c r="D84" s="109">
        <v>0</v>
      </c>
      <c r="E84" s="109">
        <v>0</v>
      </c>
      <c r="F84">
        <f t="shared" si="1"/>
        <v>1</v>
      </c>
    </row>
    <row r="85" spans="1:6" x14ac:dyDescent="0.3">
      <c r="A85" s="12">
        <v>57</v>
      </c>
      <c r="B85" s="3" t="s">
        <v>139</v>
      </c>
      <c r="C85" s="111">
        <v>1</v>
      </c>
      <c r="D85" s="109">
        <v>0</v>
      </c>
      <c r="E85" s="109">
        <v>0</v>
      </c>
      <c r="F85">
        <f t="shared" si="1"/>
        <v>1</v>
      </c>
    </row>
    <row r="86" spans="1:6" x14ac:dyDescent="0.3">
      <c r="A86" s="12">
        <v>61</v>
      </c>
      <c r="B86" s="3" t="s">
        <v>140</v>
      </c>
      <c r="C86" s="111">
        <v>1</v>
      </c>
      <c r="D86" s="109">
        <v>0</v>
      </c>
      <c r="E86" s="109">
        <v>0</v>
      </c>
      <c r="F86">
        <f t="shared" si="1"/>
        <v>1</v>
      </c>
    </row>
    <row r="87" spans="1:6" x14ac:dyDescent="0.3">
      <c r="A87" s="12">
        <v>62</v>
      </c>
      <c r="B87" s="3" t="s">
        <v>141</v>
      </c>
      <c r="C87" s="111">
        <v>1</v>
      </c>
      <c r="D87" s="109">
        <v>0</v>
      </c>
      <c r="E87" s="109">
        <v>0</v>
      </c>
      <c r="F87">
        <f t="shared" si="1"/>
        <v>1</v>
      </c>
    </row>
    <row r="88" spans="1:6" x14ac:dyDescent="0.3">
      <c r="A88" s="12">
        <v>65</v>
      </c>
      <c r="B88" s="3" t="s">
        <v>142</v>
      </c>
      <c r="C88" s="111">
        <v>1</v>
      </c>
      <c r="D88" s="109">
        <v>0</v>
      </c>
      <c r="E88" s="109">
        <v>0</v>
      </c>
      <c r="F88">
        <f t="shared" si="1"/>
        <v>1</v>
      </c>
    </row>
    <row r="89" spans="1:6" x14ac:dyDescent="0.3">
      <c r="A89" s="18">
        <v>69</v>
      </c>
      <c r="B89" s="3" t="s">
        <v>143</v>
      </c>
      <c r="C89" s="111">
        <v>1</v>
      </c>
      <c r="D89" s="109">
        <v>0</v>
      </c>
      <c r="E89" s="109">
        <v>0</v>
      </c>
      <c r="F89">
        <f t="shared" si="1"/>
        <v>1</v>
      </c>
    </row>
    <row r="90" spans="1:6" x14ac:dyDescent="0.3">
      <c r="A90" s="12">
        <v>71</v>
      </c>
      <c r="B90" s="3" t="s">
        <v>144</v>
      </c>
      <c r="C90" s="111">
        <v>1</v>
      </c>
      <c r="D90" s="109">
        <v>0</v>
      </c>
      <c r="E90" s="109">
        <v>0</v>
      </c>
      <c r="F90">
        <f t="shared" si="1"/>
        <v>1</v>
      </c>
    </row>
    <row r="91" spans="1:6" x14ac:dyDescent="0.3">
      <c r="A91" s="12">
        <v>74</v>
      </c>
      <c r="B91" s="3" t="s">
        <v>145</v>
      </c>
      <c r="C91" s="111">
        <v>1</v>
      </c>
      <c r="D91" s="109">
        <v>0</v>
      </c>
      <c r="E91" s="109">
        <v>0</v>
      </c>
      <c r="F91">
        <f t="shared" si="1"/>
        <v>1</v>
      </c>
    </row>
    <row r="92" spans="1:6" x14ac:dyDescent="0.3">
      <c r="A92" s="12">
        <v>75</v>
      </c>
      <c r="B92" s="3" t="s">
        <v>146</v>
      </c>
      <c r="C92" s="111">
        <v>1</v>
      </c>
      <c r="D92" s="109">
        <v>0</v>
      </c>
      <c r="E92" s="109">
        <v>0</v>
      </c>
      <c r="F92">
        <f t="shared" si="1"/>
        <v>1</v>
      </c>
    </row>
    <row r="93" spans="1:6" x14ac:dyDescent="0.3">
      <c r="A93" s="12">
        <v>76</v>
      </c>
      <c r="B93" s="3" t="s">
        <v>147</v>
      </c>
      <c r="C93" s="111">
        <v>1</v>
      </c>
      <c r="D93" s="109">
        <v>0</v>
      </c>
      <c r="E93" s="109">
        <v>0</v>
      </c>
      <c r="F93">
        <f t="shared" si="1"/>
        <v>1</v>
      </c>
    </row>
    <row r="94" spans="1:6" x14ac:dyDescent="0.3">
      <c r="A94" s="12">
        <v>78</v>
      </c>
      <c r="B94" s="3" t="s">
        <v>148</v>
      </c>
      <c r="C94" s="111">
        <v>1</v>
      </c>
      <c r="D94" s="109">
        <v>0</v>
      </c>
      <c r="E94" s="109">
        <v>0</v>
      </c>
      <c r="F94">
        <f t="shared" si="1"/>
        <v>1</v>
      </c>
    </row>
    <row r="95" spans="1:6" x14ac:dyDescent="0.3">
      <c r="A95" s="12">
        <v>83</v>
      </c>
      <c r="B95" s="3" t="s">
        <v>149</v>
      </c>
      <c r="C95" s="111">
        <v>1</v>
      </c>
      <c r="D95" s="109">
        <v>0</v>
      </c>
      <c r="E95" s="109">
        <v>0</v>
      </c>
      <c r="F95">
        <f t="shared" si="1"/>
        <v>1</v>
      </c>
    </row>
    <row r="96" spans="1:6" x14ac:dyDescent="0.3">
      <c r="A96" s="12">
        <v>109</v>
      </c>
      <c r="B96" s="3" t="s">
        <v>152</v>
      </c>
      <c r="C96" s="111">
        <v>1</v>
      </c>
      <c r="D96" s="109">
        <v>0</v>
      </c>
      <c r="E96" s="109">
        <v>0</v>
      </c>
      <c r="F96">
        <f t="shared" si="1"/>
        <v>1</v>
      </c>
    </row>
    <row r="97" spans="1:6" x14ac:dyDescent="0.3">
      <c r="A97" s="12">
        <v>111</v>
      </c>
      <c r="B97" s="3" t="s">
        <v>160</v>
      </c>
      <c r="C97" s="111">
        <v>1</v>
      </c>
      <c r="D97" s="109">
        <v>0</v>
      </c>
      <c r="E97" s="109">
        <v>0</v>
      </c>
      <c r="F97">
        <f t="shared" si="1"/>
        <v>1</v>
      </c>
    </row>
    <row r="98" spans="1:6" x14ac:dyDescent="0.3">
      <c r="A98" s="18">
        <v>113</v>
      </c>
      <c r="B98" s="3" t="s">
        <v>71</v>
      </c>
      <c r="C98" s="111">
        <v>1</v>
      </c>
      <c r="D98" s="109">
        <v>0</v>
      </c>
      <c r="E98" s="109">
        <v>0</v>
      </c>
      <c r="F98">
        <f t="shared" si="1"/>
        <v>1</v>
      </c>
    </row>
    <row r="99" spans="1:6" x14ac:dyDescent="0.3">
      <c r="A99" s="12">
        <v>117</v>
      </c>
      <c r="B99" s="3" t="s">
        <v>153</v>
      </c>
      <c r="C99" s="111">
        <v>1</v>
      </c>
      <c r="D99" s="109">
        <v>0</v>
      </c>
      <c r="E99" s="109">
        <v>0</v>
      </c>
      <c r="F99">
        <f t="shared" si="1"/>
        <v>1</v>
      </c>
    </row>
    <row r="100" spans="1:6" x14ac:dyDescent="0.3">
      <c r="A100" s="12">
        <v>123</v>
      </c>
      <c r="B100" s="3" t="s">
        <v>154</v>
      </c>
      <c r="C100" s="111">
        <v>1</v>
      </c>
      <c r="D100" s="109">
        <v>0</v>
      </c>
      <c r="E100" s="109">
        <v>0</v>
      </c>
      <c r="F100">
        <f t="shared" si="1"/>
        <v>1</v>
      </c>
    </row>
    <row r="101" spans="1:6" x14ac:dyDescent="0.3">
      <c r="A101" s="12">
        <v>126</v>
      </c>
      <c r="B101" s="3" t="s">
        <v>67</v>
      </c>
      <c r="C101" s="111">
        <v>1</v>
      </c>
      <c r="D101" s="109">
        <v>0</v>
      </c>
      <c r="E101" s="109">
        <v>0</v>
      </c>
      <c r="F101">
        <f t="shared" si="1"/>
        <v>1</v>
      </c>
    </row>
    <row r="102" spans="1:6" x14ac:dyDescent="0.3">
      <c r="A102" s="12">
        <v>127</v>
      </c>
      <c r="B102" s="3" t="s">
        <v>156</v>
      </c>
      <c r="C102" s="111">
        <v>1</v>
      </c>
      <c r="D102" s="109">
        <v>0</v>
      </c>
      <c r="E102" s="109">
        <v>0</v>
      </c>
      <c r="F102">
        <f t="shared" si="1"/>
        <v>1</v>
      </c>
    </row>
    <row r="103" spans="1:6" x14ac:dyDescent="0.3">
      <c r="A103" s="12">
        <v>132</v>
      </c>
      <c r="B103" s="3" t="s">
        <v>157</v>
      </c>
      <c r="C103" s="111">
        <v>1</v>
      </c>
      <c r="D103" s="109">
        <v>0</v>
      </c>
      <c r="E103" s="109">
        <v>0</v>
      </c>
      <c r="F103">
        <f t="shared" si="1"/>
        <v>1</v>
      </c>
    </row>
    <row r="104" spans="1:6" x14ac:dyDescent="0.3">
      <c r="A104" s="18">
        <v>134</v>
      </c>
      <c r="B104" s="3" t="s">
        <v>158</v>
      </c>
      <c r="C104" s="111">
        <v>1</v>
      </c>
      <c r="D104" s="109">
        <v>0</v>
      </c>
      <c r="E104" s="109">
        <v>0</v>
      </c>
      <c r="F104">
        <f t="shared" si="1"/>
        <v>1</v>
      </c>
    </row>
    <row r="105" spans="1:6" x14ac:dyDescent="0.3">
      <c r="A105" s="18">
        <v>135</v>
      </c>
      <c r="B105" s="3" t="s">
        <v>159</v>
      </c>
      <c r="C105" s="111">
        <v>1</v>
      </c>
      <c r="D105" s="109">
        <v>0</v>
      </c>
      <c r="E105" s="109">
        <v>0</v>
      </c>
      <c r="F105">
        <f t="shared" si="1"/>
        <v>1</v>
      </c>
    </row>
    <row r="106" spans="1:6" x14ac:dyDescent="0.3">
      <c r="A106" s="12">
        <v>139</v>
      </c>
      <c r="B106" s="3" t="s">
        <v>49</v>
      </c>
      <c r="C106" s="111">
        <v>1</v>
      </c>
      <c r="D106" s="109">
        <v>0</v>
      </c>
      <c r="E106" s="109">
        <v>0</v>
      </c>
      <c r="F106">
        <f t="shared" si="1"/>
        <v>1</v>
      </c>
    </row>
    <row r="107" spans="1:6" x14ac:dyDescent="0.3">
      <c r="A107" s="12">
        <v>143</v>
      </c>
      <c r="B107" s="3" t="s">
        <v>166</v>
      </c>
      <c r="C107" s="111">
        <v>1</v>
      </c>
      <c r="D107" s="109">
        <v>0</v>
      </c>
      <c r="E107" s="109">
        <v>0</v>
      </c>
      <c r="F107">
        <f t="shared" si="1"/>
        <v>1</v>
      </c>
    </row>
    <row r="108" spans="1:6" x14ac:dyDescent="0.3">
      <c r="A108" s="12">
        <v>144</v>
      </c>
      <c r="B108" s="3" t="s">
        <v>168</v>
      </c>
      <c r="C108" s="111">
        <v>1</v>
      </c>
      <c r="D108" s="109">
        <v>0</v>
      </c>
      <c r="E108" s="109">
        <v>0</v>
      </c>
      <c r="F108">
        <f t="shared" si="1"/>
        <v>1</v>
      </c>
    </row>
    <row r="109" spans="1:6" x14ac:dyDescent="0.3">
      <c r="A109" s="12">
        <v>12</v>
      </c>
      <c r="B109" s="3" t="s">
        <v>103</v>
      </c>
      <c r="C109" s="53">
        <v>0</v>
      </c>
      <c r="D109" s="111">
        <v>1</v>
      </c>
      <c r="E109" s="109">
        <v>0</v>
      </c>
      <c r="F109">
        <f t="shared" si="1"/>
        <v>1</v>
      </c>
    </row>
    <row r="110" spans="1:6" s="2" customFormat="1" x14ac:dyDescent="0.3">
      <c r="A110" s="12">
        <v>24</v>
      </c>
      <c r="B110" s="4" t="s">
        <v>98</v>
      </c>
      <c r="C110" s="53">
        <v>0</v>
      </c>
      <c r="D110" s="111">
        <v>1</v>
      </c>
      <c r="E110" s="109">
        <v>0</v>
      </c>
      <c r="F110">
        <f t="shared" si="1"/>
        <v>1</v>
      </c>
    </row>
    <row r="111" spans="1:6" x14ac:dyDescent="0.3">
      <c r="A111" s="12">
        <v>44</v>
      </c>
      <c r="B111" s="3" t="s">
        <v>96</v>
      </c>
      <c r="C111" s="53">
        <v>0</v>
      </c>
      <c r="D111" s="111">
        <v>1</v>
      </c>
      <c r="E111" s="109">
        <v>0</v>
      </c>
      <c r="F111">
        <f t="shared" si="1"/>
        <v>1</v>
      </c>
    </row>
    <row r="112" spans="1:6" x14ac:dyDescent="0.3">
      <c r="A112" s="12">
        <v>55</v>
      </c>
      <c r="B112" s="3" t="s">
        <v>101</v>
      </c>
      <c r="C112" s="53">
        <v>0</v>
      </c>
      <c r="D112" s="111">
        <v>1</v>
      </c>
      <c r="E112" s="109">
        <v>0</v>
      </c>
      <c r="F112">
        <f t="shared" si="1"/>
        <v>1</v>
      </c>
    </row>
    <row r="113" spans="1:6" x14ac:dyDescent="0.3">
      <c r="A113" s="13">
        <v>66</v>
      </c>
      <c r="B113" s="3" t="s">
        <v>100</v>
      </c>
      <c r="C113" s="53">
        <v>0</v>
      </c>
      <c r="D113" s="111">
        <v>1</v>
      </c>
      <c r="E113" s="109">
        <v>0</v>
      </c>
      <c r="F113">
        <f t="shared" si="1"/>
        <v>1</v>
      </c>
    </row>
    <row r="114" spans="1:6" x14ac:dyDescent="0.3">
      <c r="A114" s="12">
        <v>67</v>
      </c>
      <c r="B114" s="3" t="s">
        <v>104</v>
      </c>
      <c r="C114" s="53">
        <v>0</v>
      </c>
      <c r="D114" s="111">
        <v>1</v>
      </c>
      <c r="E114" s="109">
        <v>0</v>
      </c>
      <c r="F114">
        <f t="shared" si="1"/>
        <v>1</v>
      </c>
    </row>
    <row r="115" spans="1:6" x14ac:dyDescent="0.3">
      <c r="A115" s="12">
        <v>70</v>
      </c>
      <c r="B115" s="3" t="s">
        <v>94</v>
      </c>
      <c r="C115" s="53">
        <v>0</v>
      </c>
      <c r="D115" s="111">
        <v>1</v>
      </c>
      <c r="E115" s="109">
        <v>0</v>
      </c>
      <c r="F115">
        <f t="shared" si="1"/>
        <v>1</v>
      </c>
    </row>
    <row r="116" spans="1:6" x14ac:dyDescent="0.3">
      <c r="A116" s="13">
        <v>79</v>
      </c>
      <c r="B116" s="3" t="s">
        <v>97</v>
      </c>
      <c r="C116" s="53">
        <v>0</v>
      </c>
      <c r="D116" s="111">
        <v>1</v>
      </c>
      <c r="E116" s="109">
        <v>0</v>
      </c>
      <c r="F116">
        <f t="shared" si="1"/>
        <v>1</v>
      </c>
    </row>
    <row r="117" spans="1:6" x14ac:dyDescent="0.3">
      <c r="A117" s="13">
        <v>115</v>
      </c>
      <c r="B117" s="3" t="s">
        <v>99</v>
      </c>
      <c r="C117" s="53">
        <v>0</v>
      </c>
      <c r="D117" s="111">
        <v>1</v>
      </c>
      <c r="E117" s="109">
        <v>0</v>
      </c>
      <c r="F117">
        <f t="shared" si="1"/>
        <v>1</v>
      </c>
    </row>
    <row r="118" spans="1:6" x14ac:dyDescent="0.3">
      <c r="A118" s="12">
        <v>122</v>
      </c>
      <c r="B118" s="15" t="s">
        <v>93</v>
      </c>
      <c r="C118" s="53">
        <v>0</v>
      </c>
      <c r="D118" s="111">
        <v>1</v>
      </c>
      <c r="E118" s="109">
        <v>0</v>
      </c>
      <c r="F118">
        <f t="shared" si="1"/>
        <v>1</v>
      </c>
    </row>
    <row r="119" spans="1:6" x14ac:dyDescent="0.3">
      <c r="A119" s="13">
        <v>133</v>
      </c>
      <c r="B119" s="3" t="s">
        <v>105</v>
      </c>
      <c r="C119" s="53">
        <v>0</v>
      </c>
      <c r="D119" s="111">
        <v>1</v>
      </c>
      <c r="E119" s="109">
        <v>0</v>
      </c>
      <c r="F119">
        <f t="shared" si="1"/>
        <v>1</v>
      </c>
    </row>
    <row r="120" spans="1:6" x14ac:dyDescent="0.3">
      <c r="A120" s="12">
        <v>21</v>
      </c>
      <c r="B120" s="3" t="s">
        <v>107</v>
      </c>
      <c r="C120" s="53">
        <v>0</v>
      </c>
      <c r="D120" s="111">
        <v>1</v>
      </c>
      <c r="E120" s="109">
        <v>0</v>
      </c>
      <c r="F120">
        <f t="shared" si="1"/>
        <v>1</v>
      </c>
    </row>
    <row r="121" spans="1:6" x14ac:dyDescent="0.3">
      <c r="A121" s="13">
        <v>37</v>
      </c>
      <c r="B121" s="3" t="s">
        <v>108</v>
      </c>
      <c r="C121" s="53">
        <v>0</v>
      </c>
      <c r="D121" s="111">
        <v>1</v>
      </c>
      <c r="E121" s="109">
        <v>0</v>
      </c>
      <c r="F121">
        <f t="shared" si="1"/>
        <v>1</v>
      </c>
    </row>
    <row r="122" spans="1:6" x14ac:dyDescent="0.3">
      <c r="A122" s="12">
        <v>46</v>
      </c>
      <c r="B122" s="3" t="s">
        <v>109</v>
      </c>
      <c r="C122" s="53">
        <v>0</v>
      </c>
      <c r="D122" s="111">
        <v>1</v>
      </c>
      <c r="E122" s="109">
        <v>0</v>
      </c>
      <c r="F122">
        <f t="shared" si="1"/>
        <v>1</v>
      </c>
    </row>
    <row r="123" spans="1:6" x14ac:dyDescent="0.3">
      <c r="A123" s="13">
        <v>68</v>
      </c>
      <c r="B123" s="3" t="s">
        <v>110</v>
      </c>
      <c r="C123" s="53">
        <v>0</v>
      </c>
      <c r="D123" s="111">
        <v>1</v>
      </c>
      <c r="E123" s="109">
        <v>0</v>
      </c>
      <c r="F123">
        <f t="shared" si="1"/>
        <v>1</v>
      </c>
    </row>
    <row r="124" spans="1:6" x14ac:dyDescent="0.3">
      <c r="A124" s="12">
        <v>91</v>
      </c>
      <c r="B124" s="3" t="s">
        <v>111</v>
      </c>
      <c r="C124" s="53">
        <v>0</v>
      </c>
      <c r="D124" s="111">
        <v>1</v>
      </c>
      <c r="E124" s="109">
        <v>0</v>
      </c>
      <c r="F124">
        <f t="shared" si="1"/>
        <v>1</v>
      </c>
    </row>
    <row r="125" spans="1:6" x14ac:dyDescent="0.3">
      <c r="A125" s="13">
        <v>92</v>
      </c>
      <c r="B125" s="3" t="s">
        <v>112</v>
      </c>
      <c r="C125" s="53">
        <v>0</v>
      </c>
      <c r="D125" s="111">
        <v>1</v>
      </c>
      <c r="E125" s="109">
        <v>0</v>
      </c>
      <c r="F125">
        <f t="shared" si="1"/>
        <v>1</v>
      </c>
    </row>
    <row r="126" spans="1:6" x14ac:dyDescent="0.3">
      <c r="A126" s="12">
        <v>95</v>
      </c>
      <c r="B126" s="3" t="s">
        <v>106</v>
      </c>
      <c r="C126" s="53">
        <v>0</v>
      </c>
      <c r="D126" s="111">
        <v>1</v>
      </c>
      <c r="E126" s="109">
        <v>0</v>
      </c>
      <c r="F126">
        <f t="shared" si="1"/>
        <v>1</v>
      </c>
    </row>
    <row r="127" spans="1:6" x14ac:dyDescent="0.3">
      <c r="A127" s="13">
        <v>112</v>
      </c>
      <c r="B127" s="3" t="s">
        <v>113</v>
      </c>
      <c r="C127" s="53">
        <v>0</v>
      </c>
      <c r="D127" s="111">
        <v>1</v>
      </c>
      <c r="E127" s="109">
        <v>0</v>
      </c>
      <c r="F127">
        <f t="shared" si="1"/>
        <v>1</v>
      </c>
    </row>
    <row r="128" spans="1:6" x14ac:dyDescent="0.3">
      <c r="A128" s="13">
        <v>136</v>
      </c>
      <c r="B128" s="3" t="s">
        <v>115</v>
      </c>
      <c r="C128" s="53">
        <v>0</v>
      </c>
      <c r="D128" s="111">
        <v>1</v>
      </c>
      <c r="E128" s="109">
        <v>0</v>
      </c>
      <c r="F128">
        <f t="shared" si="1"/>
        <v>1</v>
      </c>
    </row>
    <row r="129" spans="1:6" x14ac:dyDescent="0.3">
      <c r="A129" s="12">
        <v>82</v>
      </c>
      <c r="B129" s="8" t="s">
        <v>83</v>
      </c>
      <c r="C129" s="53">
        <v>0</v>
      </c>
      <c r="D129" s="53">
        <v>0</v>
      </c>
      <c r="E129" s="111">
        <v>1</v>
      </c>
      <c r="F129">
        <f t="shared" si="1"/>
        <v>1</v>
      </c>
    </row>
    <row r="130" spans="1:6" s="2" customFormat="1" x14ac:dyDescent="0.3">
      <c r="A130" s="12">
        <v>58</v>
      </c>
      <c r="B130" s="9" t="s">
        <v>86</v>
      </c>
      <c r="C130" s="53">
        <v>0</v>
      </c>
      <c r="D130" s="53">
        <v>0</v>
      </c>
      <c r="E130" s="111">
        <v>1</v>
      </c>
      <c r="F130">
        <f t="shared" si="1"/>
        <v>1</v>
      </c>
    </row>
    <row r="131" spans="1:6" x14ac:dyDescent="0.3">
      <c r="A131" s="12">
        <v>119</v>
      </c>
      <c r="B131" s="8" t="s">
        <v>82</v>
      </c>
      <c r="C131" s="53">
        <v>0</v>
      </c>
      <c r="D131" s="53">
        <v>0</v>
      </c>
      <c r="E131" s="111">
        <v>1</v>
      </c>
      <c r="F131">
        <f t="shared" si="1"/>
        <v>1</v>
      </c>
    </row>
    <row r="132" spans="1:6" x14ac:dyDescent="0.3">
      <c r="A132" s="12">
        <v>128</v>
      </c>
      <c r="B132" s="3" t="s">
        <v>78</v>
      </c>
      <c r="C132" s="53">
        <v>0</v>
      </c>
      <c r="D132" s="53">
        <v>0</v>
      </c>
      <c r="E132" s="111">
        <v>1</v>
      </c>
      <c r="F132">
        <f t="shared" ref="F132:F146" si="2">SUM(C132:E132)</f>
        <v>1</v>
      </c>
    </row>
    <row r="133" spans="1:6" x14ac:dyDescent="0.3">
      <c r="A133" s="12">
        <v>3</v>
      </c>
      <c r="B133" s="8" t="s">
        <v>116</v>
      </c>
      <c r="C133" s="53">
        <v>0</v>
      </c>
      <c r="D133" s="53">
        <v>0</v>
      </c>
      <c r="E133" s="111">
        <v>1</v>
      </c>
      <c r="F133">
        <f t="shared" si="2"/>
        <v>1</v>
      </c>
    </row>
    <row r="134" spans="1:6" x14ac:dyDescent="0.3">
      <c r="A134" s="12">
        <v>16</v>
      </c>
      <c r="B134" s="8" t="s">
        <v>117</v>
      </c>
      <c r="C134" s="53">
        <v>0</v>
      </c>
      <c r="D134" s="53">
        <v>0</v>
      </c>
      <c r="E134" s="111">
        <v>1</v>
      </c>
      <c r="F134">
        <f t="shared" si="2"/>
        <v>1</v>
      </c>
    </row>
    <row r="135" spans="1:6" x14ac:dyDescent="0.3">
      <c r="A135" s="12">
        <v>22</v>
      </c>
      <c r="B135" s="3" t="s">
        <v>118</v>
      </c>
      <c r="C135" s="53">
        <v>0</v>
      </c>
      <c r="D135" s="53">
        <v>0</v>
      </c>
      <c r="E135" s="111">
        <v>1</v>
      </c>
      <c r="F135">
        <f t="shared" si="2"/>
        <v>1</v>
      </c>
    </row>
    <row r="136" spans="1:6" x14ac:dyDescent="0.3">
      <c r="A136" s="12">
        <v>25</v>
      </c>
      <c r="B136" s="8" t="s">
        <v>119</v>
      </c>
      <c r="C136" s="53">
        <v>0</v>
      </c>
      <c r="D136" s="53">
        <v>0</v>
      </c>
      <c r="E136" s="111">
        <v>1</v>
      </c>
      <c r="F136">
        <f t="shared" si="2"/>
        <v>1</v>
      </c>
    </row>
    <row r="137" spans="1:6" x14ac:dyDescent="0.3">
      <c r="A137" s="12">
        <v>49</v>
      </c>
      <c r="B137" s="3" t="s">
        <v>120</v>
      </c>
      <c r="C137" s="53">
        <v>0</v>
      </c>
      <c r="D137" s="53">
        <v>0</v>
      </c>
      <c r="E137" s="111">
        <v>1</v>
      </c>
      <c r="F137">
        <f t="shared" si="2"/>
        <v>1</v>
      </c>
    </row>
    <row r="138" spans="1:6" x14ac:dyDescent="0.3">
      <c r="A138" s="12">
        <v>51</v>
      </c>
      <c r="B138" s="3" t="s">
        <v>121</v>
      </c>
      <c r="C138" s="53">
        <v>0</v>
      </c>
      <c r="D138" s="53">
        <v>0</v>
      </c>
      <c r="E138" s="111">
        <v>1</v>
      </c>
      <c r="F138">
        <f t="shared" si="2"/>
        <v>1</v>
      </c>
    </row>
    <row r="139" spans="1:6" x14ac:dyDescent="0.3">
      <c r="A139" s="12">
        <v>59</v>
      </c>
      <c r="B139" s="8" t="s">
        <v>123</v>
      </c>
      <c r="C139" s="53">
        <v>0</v>
      </c>
      <c r="D139" s="53">
        <v>0</v>
      </c>
      <c r="E139" s="111">
        <v>1</v>
      </c>
      <c r="F139">
        <f t="shared" si="2"/>
        <v>1</v>
      </c>
    </row>
    <row r="140" spans="1:6" x14ac:dyDescent="0.3">
      <c r="A140" s="12">
        <v>60</v>
      </c>
      <c r="B140" s="8" t="s">
        <v>124</v>
      </c>
      <c r="C140" s="53">
        <v>0</v>
      </c>
      <c r="D140" s="53">
        <v>0</v>
      </c>
      <c r="E140" s="111">
        <v>1</v>
      </c>
      <c r="F140">
        <f t="shared" si="2"/>
        <v>1</v>
      </c>
    </row>
    <row r="141" spans="1:6" x14ac:dyDescent="0.3">
      <c r="A141" s="12">
        <v>64</v>
      </c>
      <c r="B141" s="8" t="s">
        <v>125</v>
      </c>
      <c r="C141" s="53">
        <v>0</v>
      </c>
      <c r="D141" s="53">
        <v>0</v>
      </c>
      <c r="E141" s="111">
        <v>1</v>
      </c>
      <c r="F141">
        <f t="shared" si="2"/>
        <v>1</v>
      </c>
    </row>
    <row r="142" spans="1:6" x14ac:dyDescent="0.3">
      <c r="A142" s="12">
        <v>81</v>
      </c>
      <c r="B142" s="8" t="s">
        <v>127</v>
      </c>
      <c r="C142" s="53">
        <v>0</v>
      </c>
      <c r="D142" s="53">
        <v>0</v>
      </c>
      <c r="E142" s="111">
        <v>1</v>
      </c>
      <c r="F142">
        <f t="shared" si="2"/>
        <v>1</v>
      </c>
    </row>
    <row r="143" spans="1:6" x14ac:dyDescent="0.3">
      <c r="A143" s="12">
        <v>93</v>
      </c>
      <c r="B143" s="8" t="s">
        <v>128</v>
      </c>
      <c r="C143" s="53">
        <v>0</v>
      </c>
      <c r="D143" s="53">
        <v>0</v>
      </c>
      <c r="E143" s="111">
        <v>1</v>
      </c>
      <c r="F143">
        <f t="shared" si="2"/>
        <v>1</v>
      </c>
    </row>
    <row r="144" spans="1:6" x14ac:dyDescent="0.3">
      <c r="A144" s="12">
        <v>110</v>
      </c>
      <c r="B144" s="8" t="s">
        <v>129</v>
      </c>
      <c r="C144" s="53">
        <v>0</v>
      </c>
      <c r="D144" s="53">
        <v>0</v>
      </c>
      <c r="E144" s="111">
        <v>1</v>
      </c>
      <c r="F144">
        <f t="shared" si="2"/>
        <v>1</v>
      </c>
    </row>
    <row r="145" spans="1:6" x14ac:dyDescent="0.3">
      <c r="A145" s="12">
        <v>138</v>
      </c>
      <c r="B145" s="8" t="s">
        <v>161</v>
      </c>
      <c r="C145" s="53">
        <v>0</v>
      </c>
      <c r="D145" s="53">
        <v>0</v>
      </c>
      <c r="E145" s="111">
        <v>1</v>
      </c>
      <c r="F145">
        <f t="shared" si="2"/>
        <v>1</v>
      </c>
    </row>
    <row r="146" spans="1:6" x14ac:dyDescent="0.3">
      <c r="A146" s="12">
        <v>142</v>
      </c>
      <c r="B146" s="3" t="s">
        <v>165</v>
      </c>
      <c r="C146" s="53">
        <v>0</v>
      </c>
      <c r="D146" s="53">
        <v>0</v>
      </c>
      <c r="E146" s="111">
        <v>1</v>
      </c>
      <c r="F146">
        <f t="shared" si="2"/>
        <v>1</v>
      </c>
    </row>
    <row r="147" spans="1:6" x14ac:dyDescent="0.3">
      <c r="B147" s="3" t="s">
        <v>246</v>
      </c>
      <c r="C147" s="109">
        <f>SUM(C3:C146)</f>
        <v>98</v>
      </c>
      <c r="D147" s="109">
        <f t="shared" ref="D147:E147" si="3">SUM(D3:D146)</f>
        <v>60</v>
      </c>
      <c r="E147" s="109">
        <f t="shared" si="3"/>
        <v>59</v>
      </c>
    </row>
    <row r="149" spans="1:6" x14ac:dyDescent="0.3">
      <c r="B149" s="15" t="s">
        <v>247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workbookViewId="0">
      <selection activeCell="F134" sqref="F134"/>
    </sheetView>
  </sheetViews>
  <sheetFormatPr defaultRowHeight="14.4" x14ac:dyDescent="0.3"/>
  <cols>
    <col min="1" max="1" width="16.5546875" style="11" bestFit="1" customWidth="1"/>
    <col min="2" max="2" width="15.109375" style="12" customWidth="1"/>
    <col min="3" max="4" width="14.109375" style="12" customWidth="1"/>
    <col min="5" max="5" width="12.33203125" style="50" customWidth="1"/>
    <col min="6" max="7" width="9.109375" style="12"/>
  </cols>
  <sheetData>
    <row r="1" spans="1:12" x14ac:dyDescent="0.3">
      <c r="A1" s="47" t="s">
        <v>184</v>
      </c>
      <c r="B1" s="48"/>
      <c r="C1" s="48"/>
      <c r="D1" s="49"/>
    </row>
    <row r="2" spans="1:12" x14ac:dyDescent="0.3">
      <c r="A2" s="51"/>
      <c r="B2" s="13"/>
      <c r="C2" s="134" t="s">
        <v>185</v>
      </c>
      <c r="D2" s="135"/>
    </row>
    <row r="3" spans="1:12" ht="28.8" x14ac:dyDescent="0.3">
      <c r="A3" s="51"/>
      <c r="B3" s="52" t="s">
        <v>186</v>
      </c>
      <c r="C3" s="53" t="s">
        <v>187</v>
      </c>
      <c r="D3" s="54" t="s">
        <v>188</v>
      </c>
      <c r="I3" s="3"/>
      <c r="J3" s="3"/>
      <c r="K3" s="3"/>
      <c r="L3" s="3"/>
    </row>
    <row r="4" spans="1:12" x14ac:dyDescent="0.3">
      <c r="A4" s="51" t="s">
        <v>189</v>
      </c>
      <c r="B4" s="55">
        <v>36.4</v>
      </c>
      <c r="C4" s="56">
        <v>4.3936382486591503</v>
      </c>
      <c r="D4" s="57">
        <v>7.8457825868913327</v>
      </c>
      <c r="I4" s="58"/>
      <c r="J4" s="59"/>
      <c r="K4" s="59"/>
      <c r="L4" s="59"/>
    </row>
    <row r="5" spans="1:12" x14ac:dyDescent="0.3">
      <c r="A5" s="51" t="s">
        <v>179</v>
      </c>
      <c r="B5" s="55">
        <v>52.944162436548233</v>
      </c>
      <c r="C5" s="56">
        <v>3.7111801264382542</v>
      </c>
      <c r="D5" s="57">
        <v>6.5150535197479593</v>
      </c>
      <c r="I5" s="58"/>
      <c r="J5" s="60"/>
      <c r="K5" s="60"/>
      <c r="L5" s="60"/>
    </row>
    <row r="6" spans="1:12" ht="15" thickBot="1" x14ac:dyDescent="0.35">
      <c r="A6" s="61" t="s">
        <v>290</v>
      </c>
      <c r="B6" s="62">
        <v>25.875</v>
      </c>
      <c r="C6" s="63">
        <v>5.9831225713249827</v>
      </c>
      <c r="D6" s="64">
        <v>8.5335270287930314</v>
      </c>
      <c r="I6" s="58"/>
      <c r="J6" s="60"/>
      <c r="K6" s="60"/>
      <c r="L6" s="60"/>
    </row>
    <row r="7" spans="1:12" ht="15" thickBot="1" x14ac:dyDescent="0.35">
      <c r="I7" s="58"/>
      <c r="J7" s="3"/>
      <c r="K7" s="3"/>
      <c r="L7" s="3"/>
    </row>
    <row r="8" spans="1:12" x14ac:dyDescent="0.3">
      <c r="A8" s="47" t="s">
        <v>191</v>
      </c>
      <c r="B8" s="48"/>
      <c r="C8" s="48"/>
      <c r="D8" s="49"/>
      <c r="I8" s="3"/>
      <c r="J8" s="3"/>
      <c r="K8" s="3"/>
      <c r="L8" s="3"/>
    </row>
    <row r="9" spans="1:12" x14ac:dyDescent="0.3">
      <c r="A9" s="51"/>
      <c r="B9" s="13"/>
      <c r="C9" s="13"/>
      <c r="D9" s="65"/>
      <c r="I9" s="3"/>
      <c r="J9" s="3"/>
      <c r="K9" s="3"/>
      <c r="L9" s="3"/>
    </row>
    <row r="10" spans="1:12" x14ac:dyDescent="0.3">
      <c r="A10" s="51" t="s">
        <v>189</v>
      </c>
      <c r="B10" s="13"/>
      <c r="C10" s="13"/>
      <c r="D10" s="65"/>
      <c r="I10" s="58"/>
      <c r="J10" s="18"/>
      <c r="K10" s="18"/>
      <c r="L10" s="18"/>
    </row>
    <row r="11" spans="1:12" x14ac:dyDescent="0.3">
      <c r="A11" s="51" t="s">
        <v>179</v>
      </c>
      <c r="B11" s="13"/>
      <c r="C11" s="13"/>
      <c r="D11" s="65"/>
      <c r="I11" s="58"/>
      <c r="J11" s="18"/>
      <c r="K11" s="18"/>
      <c r="L11" s="18"/>
    </row>
    <row r="12" spans="1:12" ht="15" thickBot="1" x14ac:dyDescent="0.35">
      <c r="A12" s="61" t="s">
        <v>190</v>
      </c>
      <c r="B12" s="66"/>
      <c r="C12" s="66"/>
      <c r="D12" s="67"/>
      <c r="I12" s="58"/>
      <c r="J12" s="18"/>
      <c r="K12" s="18"/>
      <c r="L12" s="18"/>
    </row>
    <row r="13" spans="1:12" ht="15" thickBot="1" x14ac:dyDescent="0.35">
      <c r="I13" s="58"/>
      <c r="J13" s="18"/>
      <c r="K13" s="18"/>
      <c r="L13" s="18"/>
    </row>
    <row r="14" spans="1:12" ht="15" thickBot="1" x14ac:dyDescent="0.35">
      <c r="A14" s="47"/>
      <c r="B14" s="48"/>
      <c r="C14" s="48"/>
      <c r="D14" s="48" t="s">
        <v>192</v>
      </c>
      <c r="E14" s="68"/>
      <c r="F14" s="48"/>
      <c r="G14" s="48"/>
      <c r="H14" s="69"/>
      <c r="I14" s="70"/>
      <c r="J14" s="71"/>
      <c r="K14" s="72"/>
      <c r="L14" s="18"/>
    </row>
    <row r="15" spans="1:12" x14ac:dyDescent="0.3">
      <c r="A15" s="47" t="s">
        <v>193</v>
      </c>
      <c r="B15" s="13"/>
      <c r="C15" s="13"/>
      <c r="D15" s="13"/>
      <c r="E15" s="73"/>
      <c r="F15" s="13"/>
      <c r="G15" s="13"/>
      <c r="H15" s="1"/>
      <c r="I15" s="58"/>
      <c r="J15" s="18"/>
      <c r="K15" s="74"/>
      <c r="L15" s="18"/>
    </row>
    <row r="16" spans="1:12" x14ac:dyDescent="0.3">
      <c r="A16" s="75"/>
      <c r="B16" s="75" t="s">
        <v>293</v>
      </c>
      <c r="C16" s="75" t="s">
        <v>294</v>
      </c>
      <c r="D16" s="75" t="s">
        <v>292</v>
      </c>
      <c r="E16" s="24"/>
      <c r="G16" s="13"/>
      <c r="H16" s="1"/>
      <c r="I16" s="58"/>
      <c r="J16" s="18"/>
      <c r="K16" s="74"/>
      <c r="L16" s="18"/>
    </row>
    <row r="17" spans="1:12" x14ac:dyDescent="0.3">
      <c r="A17" s="24" t="s">
        <v>194</v>
      </c>
      <c r="B17" s="76">
        <v>6.6666666666666666E-2</v>
      </c>
      <c r="C17" s="76">
        <v>0.2</v>
      </c>
      <c r="D17" s="76">
        <v>0.85</v>
      </c>
      <c r="E17" s="24"/>
      <c r="G17" s="13"/>
      <c r="H17" s="1"/>
      <c r="I17" s="58"/>
      <c r="J17" s="18"/>
      <c r="K17" s="74"/>
      <c r="L17" s="18"/>
    </row>
    <row r="18" spans="1:12" x14ac:dyDescent="0.3">
      <c r="A18" s="24" t="s">
        <v>195</v>
      </c>
      <c r="B18" s="76">
        <v>0.81666666666666676</v>
      </c>
      <c r="C18" s="76">
        <v>0.70000000000000007</v>
      </c>
      <c r="D18" s="76">
        <v>0.28333333333333338</v>
      </c>
      <c r="E18" s="24"/>
      <c r="G18" s="13"/>
      <c r="H18" s="1"/>
      <c r="I18" s="58"/>
      <c r="J18" s="18"/>
      <c r="K18" s="74"/>
      <c r="L18" s="18"/>
    </row>
    <row r="19" spans="1:12" x14ac:dyDescent="0.3">
      <c r="A19" s="77" t="s">
        <v>196</v>
      </c>
      <c r="B19" s="78">
        <v>9.9999999999999992E-2</v>
      </c>
      <c r="C19" s="78">
        <v>0.15</v>
      </c>
      <c r="D19" s="78">
        <v>5.6666666666666671E-2</v>
      </c>
      <c r="E19" s="24"/>
      <c r="G19" s="13"/>
      <c r="H19" s="1"/>
      <c r="I19" s="58"/>
      <c r="J19" s="18"/>
      <c r="K19" s="74"/>
      <c r="L19" s="18"/>
    </row>
    <row r="20" spans="1:12" x14ac:dyDescent="0.3">
      <c r="A20" s="51"/>
      <c r="B20" s="13"/>
      <c r="C20" s="13"/>
      <c r="D20" s="13"/>
      <c r="E20" s="24"/>
      <c r="F20" s="13"/>
      <c r="G20" s="13"/>
      <c r="H20" s="1"/>
      <c r="I20" s="58"/>
      <c r="J20" s="79"/>
      <c r="K20" s="80"/>
      <c r="L20" s="79"/>
    </row>
    <row r="21" spans="1:12" ht="15" thickBot="1" x14ac:dyDescent="0.35">
      <c r="A21" s="61"/>
      <c r="B21" s="66"/>
      <c r="C21" s="66"/>
      <c r="D21" s="66"/>
      <c r="E21" s="81"/>
      <c r="F21" s="66"/>
      <c r="G21" s="66"/>
      <c r="H21" s="82"/>
      <c r="I21" s="82"/>
      <c r="J21" s="82"/>
      <c r="K21" s="83"/>
    </row>
    <row r="22" spans="1:12" ht="15" thickBot="1" x14ac:dyDescent="0.35">
      <c r="A22" s="24"/>
      <c r="B22" s="13"/>
      <c r="C22" s="13"/>
      <c r="D22" s="13"/>
      <c r="E22" s="73"/>
      <c r="F22" s="13"/>
      <c r="G22" s="13"/>
      <c r="H22" s="1"/>
      <c r="I22" s="1"/>
      <c r="J22" s="1"/>
      <c r="K22" s="1"/>
    </row>
    <row r="23" spans="1:12" x14ac:dyDescent="0.3">
      <c r="A23" s="47" t="s">
        <v>197</v>
      </c>
      <c r="B23" s="84" t="s">
        <v>198</v>
      </c>
      <c r="C23" s="48"/>
      <c r="D23" s="48"/>
      <c r="E23" s="68"/>
      <c r="F23" s="48"/>
      <c r="G23" s="48"/>
      <c r="H23" s="85"/>
    </row>
    <row r="24" spans="1:12" x14ac:dyDescent="0.3">
      <c r="A24" s="51"/>
      <c r="B24" s="86" t="s">
        <v>189</v>
      </c>
      <c r="C24" s="86" t="s">
        <v>189</v>
      </c>
      <c r="D24" s="86" t="s">
        <v>179</v>
      </c>
      <c r="E24" s="86" t="s">
        <v>179</v>
      </c>
      <c r="F24" s="86" t="s">
        <v>190</v>
      </c>
      <c r="G24" s="86" t="s">
        <v>190</v>
      </c>
      <c r="H24" s="87"/>
    </row>
    <row r="25" spans="1:12" x14ac:dyDescent="0.3">
      <c r="A25" s="51"/>
      <c r="B25" s="24" t="s">
        <v>199</v>
      </c>
      <c r="C25" s="24" t="s">
        <v>200</v>
      </c>
      <c r="D25" s="24" t="s">
        <v>199</v>
      </c>
      <c r="E25" s="24" t="s">
        <v>200</v>
      </c>
      <c r="F25" s="24" t="s">
        <v>199</v>
      </c>
      <c r="G25" s="24" t="s">
        <v>200</v>
      </c>
      <c r="H25" s="87"/>
    </row>
    <row r="26" spans="1:12" hidden="1" x14ac:dyDescent="0.3">
      <c r="A26" s="88">
        <v>1</v>
      </c>
      <c r="B26" s="13">
        <v>0.5</v>
      </c>
      <c r="C26" s="13">
        <v>0</v>
      </c>
      <c r="D26" s="13">
        <v>0.2</v>
      </c>
      <c r="E26" s="73">
        <v>0</v>
      </c>
      <c r="F26" s="13">
        <v>0.75</v>
      </c>
      <c r="G26" s="13">
        <v>0.5</v>
      </c>
      <c r="H26" s="87"/>
    </row>
    <row r="27" spans="1:12" hidden="1" x14ac:dyDescent="0.3">
      <c r="A27" s="88">
        <v>2</v>
      </c>
      <c r="B27" s="13">
        <v>0.25</v>
      </c>
      <c r="C27" s="13">
        <v>0</v>
      </c>
      <c r="D27" s="13">
        <v>0.3</v>
      </c>
      <c r="E27" s="73">
        <v>0</v>
      </c>
      <c r="F27" s="13">
        <v>1.2</v>
      </c>
      <c r="G27" s="13">
        <v>0.4</v>
      </c>
      <c r="H27" s="87"/>
    </row>
    <row r="28" spans="1:12" hidden="1" x14ac:dyDescent="0.3">
      <c r="A28" s="88">
        <v>3</v>
      </c>
      <c r="B28" s="13">
        <v>0.45</v>
      </c>
      <c r="C28" s="13">
        <v>0</v>
      </c>
      <c r="D28" s="13">
        <v>0.5</v>
      </c>
      <c r="E28" s="73">
        <v>0</v>
      </c>
      <c r="F28" s="13">
        <v>1</v>
      </c>
      <c r="G28" s="13">
        <v>0.75</v>
      </c>
      <c r="H28" s="87"/>
    </row>
    <row r="29" spans="1:12" hidden="1" x14ac:dyDescent="0.3">
      <c r="A29" s="88">
        <v>4</v>
      </c>
      <c r="B29" s="13">
        <v>0.5</v>
      </c>
      <c r="C29" s="13">
        <v>0</v>
      </c>
      <c r="D29" s="13">
        <v>0.5</v>
      </c>
      <c r="E29" s="73">
        <v>0</v>
      </c>
      <c r="F29" s="13">
        <v>0</v>
      </c>
      <c r="G29" s="13">
        <v>0.75</v>
      </c>
      <c r="H29" s="87"/>
    </row>
    <row r="30" spans="1:12" hidden="1" x14ac:dyDescent="0.3">
      <c r="A30" s="88">
        <v>5</v>
      </c>
      <c r="B30" s="13">
        <v>0.5</v>
      </c>
      <c r="C30" s="13">
        <v>0</v>
      </c>
      <c r="D30" s="13">
        <v>1</v>
      </c>
      <c r="E30" s="73">
        <v>0</v>
      </c>
      <c r="F30" s="13">
        <v>0</v>
      </c>
      <c r="G30" s="13">
        <v>0.5</v>
      </c>
      <c r="H30" s="87"/>
    </row>
    <row r="31" spans="1:12" hidden="1" x14ac:dyDescent="0.3">
      <c r="A31" s="88">
        <v>6</v>
      </c>
      <c r="B31" s="13">
        <v>1</v>
      </c>
      <c r="C31" s="13">
        <v>0</v>
      </c>
      <c r="D31" s="13">
        <v>0.75</v>
      </c>
      <c r="E31" s="73">
        <v>0</v>
      </c>
      <c r="F31" s="13">
        <v>0.5</v>
      </c>
      <c r="G31" s="13">
        <v>0</v>
      </c>
      <c r="H31" s="87"/>
    </row>
    <row r="32" spans="1:12" hidden="1" x14ac:dyDescent="0.3">
      <c r="A32" s="88">
        <v>7</v>
      </c>
      <c r="B32" s="13">
        <v>1</v>
      </c>
      <c r="C32" s="13">
        <v>0</v>
      </c>
      <c r="D32" s="13">
        <v>0.1</v>
      </c>
      <c r="E32" s="73">
        <v>0</v>
      </c>
      <c r="F32" s="13">
        <v>0</v>
      </c>
      <c r="G32" s="13">
        <v>1</v>
      </c>
      <c r="H32" s="87"/>
    </row>
    <row r="33" spans="1:8" hidden="1" x14ac:dyDescent="0.3">
      <c r="A33" s="88">
        <v>8</v>
      </c>
      <c r="B33" s="13">
        <v>0.5</v>
      </c>
      <c r="C33" s="13">
        <v>0</v>
      </c>
      <c r="D33" s="13">
        <v>0.2</v>
      </c>
      <c r="E33" s="73">
        <v>0</v>
      </c>
      <c r="F33" s="13">
        <v>0</v>
      </c>
      <c r="G33" s="13">
        <v>0.5</v>
      </c>
      <c r="H33" s="87"/>
    </row>
    <row r="34" spans="1:8" hidden="1" x14ac:dyDescent="0.3">
      <c r="A34" s="88">
        <v>9</v>
      </c>
      <c r="B34" s="13">
        <v>0.75</v>
      </c>
      <c r="C34" s="13">
        <v>0</v>
      </c>
      <c r="D34" s="13">
        <v>0.3</v>
      </c>
      <c r="E34" s="73">
        <v>0</v>
      </c>
      <c r="F34" s="13">
        <v>0</v>
      </c>
      <c r="G34" s="13">
        <v>0.5</v>
      </c>
      <c r="H34" s="87"/>
    </row>
    <row r="35" spans="1:8" hidden="1" x14ac:dyDescent="0.3">
      <c r="A35" s="88">
        <v>10</v>
      </c>
      <c r="B35" s="13">
        <v>0.75</v>
      </c>
      <c r="C35" s="13">
        <v>0</v>
      </c>
      <c r="D35" s="13">
        <v>0.75</v>
      </c>
      <c r="E35" s="73">
        <v>0</v>
      </c>
      <c r="F35" s="13">
        <v>0</v>
      </c>
      <c r="G35" s="13">
        <v>0.45</v>
      </c>
      <c r="H35" s="87"/>
    </row>
    <row r="36" spans="1:8" hidden="1" x14ac:dyDescent="0.3">
      <c r="A36" s="88">
        <v>11</v>
      </c>
      <c r="B36" s="13">
        <v>0.75</v>
      </c>
      <c r="C36" s="13">
        <v>0</v>
      </c>
      <c r="D36" s="13">
        <v>0.1</v>
      </c>
      <c r="E36" s="73">
        <v>0</v>
      </c>
      <c r="F36" s="13">
        <v>0.75</v>
      </c>
      <c r="G36" s="13">
        <v>0.5</v>
      </c>
      <c r="H36" s="87"/>
    </row>
    <row r="37" spans="1:8" hidden="1" x14ac:dyDescent="0.3">
      <c r="A37" s="88">
        <v>12</v>
      </c>
      <c r="B37" s="13">
        <v>1</v>
      </c>
      <c r="C37" s="13">
        <v>0</v>
      </c>
      <c r="D37" s="13">
        <v>0.1</v>
      </c>
      <c r="E37" s="73">
        <v>0</v>
      </c>
      <c r="F37" s="13">
        <v>0</v>
      </c>
      <c r="G37" s="13">
        <v>1</v>
      </c>
      <c r="H37" s="87"/>
    </row>
    <row r="38" spans="1:8" hidden="1" x14ac:dyDescent="0.3">
      <c r="A38" s="88">
        <v>13</v>
      </c>
      <c r="B38" s="13">
        <v>0.5</v>
      </c>
      <c r="C38" s="13">
        <v>0</v>
      </c>
      <c r="D38" s="13">
        <v>1</v>
      </c>
      <c r="E38" s="73">
        <v>0</v>
      </c>
      <c r="F38" s="13">
        <v>0.5</v>
      </c>
      <c r="G38" s="13">
        <v>0.75</v>
      </c>
      <c r="H38" s="87"/>
    </row>
    <row r="39" spans="1:8" hidden="1" x14ac:dyDescent="0.3">
      <c r="A39" s="88">
        <v>14</v>
      </c>
      <c r="B39" s="13">
        <v>0.5</v>
      </c>
      <c r="C39" s="13">
        <v>0</v>
      </c>
      <c r="D39" s="13">
        <v>1</v>
      </c>
      <c r="E39" s="73">
        <v>0</v>
      </c>
      <c r="F39" s="13">
        <v>0.5</v>
      </c>
      <c r="G39" s="13">
        <v>0.75</v>
      </c>
      <c r="H39" s="87"/>
    </row>
    <row r="40" spans="1:8" hidden="1" x14ac:dyDescent="0.3">
      <c r="A40" s="88">
        <v>15</v>
      </c>
      <c r="B40" s="13">
        <v>0.75</v>
      </c>
      <c r="C40" s="13">
        <v>0</v>
      </c>
      <c r="D40" s="13">
        <v>0.75</v>
      </c>
      <c r="E40" s="73">
        <v>0</v>
      </c>
      <c r="F40" s="13">
        <v>0</v>
      </c>
      <c r="G40" s="13">
        <v>1</v>
      </c>
      <c r="H40" s="87"/>
    </row>
    <row r="41" spans="1:8" hidden="1" x14ac:dyDescent="0.3">
      <c r="A41" s="88">
        <v>16</v>
      </c>
      <c r="B41" s="13">
        <v>0.75</v>
      </c>
      <c r="C41" s="13">
        <v>0</v>
      </c>
      <c r="D41" s="13">
        <v>0.2</v>
      </c>
      <c r="E41" s="73">
        <v>0</v>
      </c>
      <c r="F41" s="13">
        <v>0</v>
      </c>
      <c r="G41" s="13">
        <v>1.4</v>
      </c>
      <c r="H41" s="87"/>
    </row>
    <row r="42" spans="1:8" hidden="1" x14ac:dyDescent="0.3">
      <c r="A42" s="88">
        <v>17</v>
      </c>
      <c r="B42" s="13">
        <v>0.5</v>
      </c>
      <c r="C42" s="13">
        <v>0</v>
      </c>
      <c r="D42" s="13">
        <v>0</v>
      </c>
      <c r="E42" s="73">
        <v>0</v>
      </c>
      <c r="F42" s="13">
        <v>0.3</v>
      </c>
      <c r="G42" s="13">
        <v>0.5</v>
      </c>
      <c r="H42" s="87"/>
    </row>
    <row r="43" spans="1:8" hidden="1" x14ac:dyDescent="0.3">
      <c r="A43" s="88">
        <v>18</v>
      </c>
      <c r="B43" s="13">
        <v>1</v>
      </c>
      <c r="C43" s="13">
        <v>0</v>
      </c>
      <c r="D43" s="13">
        <v>0.2</v>
      </c>
      <c r="E43" s="73">
        <v>0</v>
      </c>
      <c r="F43" s="13">
        <v>0.5</v>
      </c>
      <c r="G43" s="13">
        <v>0.5</v>
      </c>
      <c r="H43" s="87"/>
    </row>
    <row r="44" spans="1:8" hidden="1" x14ac:dyDescent="0.3">
      <c r="A44" s="88">
        <v>19</v>
      </c>
      <c r="B44" s="13">
        <v>1</v>
      </c>
      <c r="C44" s="13">
        <v>0</v>
      </c>
      <c r="D44" s="13">
        <v>0.75</v>
      </c>
      <c r="E44" s="73">
        <v>0</v>
      </c>
      <c r="F44" s="13">
        <v>0.5</v>
      </c>
      <c r="G44" s="13">
        <v>0.75</v>
      </c>
      <c r="H44" s="87"/>
    </row>
    <row r="45" spans="1:8" hidden="1" x14ac:dyDescent="0.3">
      <c r="A45" s="88">
        <v>20</v>
      </c>
      <c r="B45" s="13">
        <v>1</v>
      </c>
      <c r="C45" s="13">
        <v>0</v>
      </c>
      <c r="D45" s="13">
        <v>0.3</v>
      </c>
      <c r="E45" s="73">
        <v>0</v>
      </c>
      <c r="F45" s="13">
        <v>0</v>
      </c>
      <c r="G45" s="13">
        <v>1</v>
      </c>
      <c r="H45" s="87"/>
    </row>
    <row r="46" spans="1:8" hidden="1" x14ac:dyDescent="0.3">
      <c r="A46" s="88">
        <v>21</v>
      </c>
      <c r="B46" s="13">
        <v>0.75</v>
      </c>
      <c r="C46" s="13">
        <v>0</v>
      </c>
      <c r="D46" s="13">
        <v>0.75</v>
      </c>
      <c r="E46" s="73">
        <v>0</v>
      </c>
      <c r="F46" s="13">
        <v>0.5</v>
      </c>
      <c r="G46" s="13">
        <v>0.75</v>
      </c>
      <c r="H46" s="87"/>
    </row>
    <row r="47" spans="1:8" hidden="1" x14ac:dyDescent="0.3">
      <c r="A47" s="88">
        <v>22</v>
      </c>
      <c r="B47" s="13">
        <v>1.2</v>
      </c>
      <c r="C47" s="13">
        <v>0</v>
      </c>
      <c r="D47" s="13">
        <v>0.2</v>
      </c>
      <c r="E47" s="73">
        <v>0</v>
      </c>
      <c r="F47" s="13">
        <v>0</v>
      </c>
      <c r="G47" s="13">
        <v>0.75</v>
      </c>
      <c r="H47" s="87"/>
    </row>
    <row r="48" spans="1:8" hidden="1" x14ac:dyDescent="0.3">
      <c r="A48" s="88">
        <v>23</v>
      </c>
      <c r="B48" s="13">
        <v>0.75</v>
      </c>
      <c r="C48" s="13">
        <v>0</v>
      </c>
      <c r="D48" s="13">
        <v>0.75</v>
      </c>
      <c r="E48" s="73">
        <v>0</v>
      </c>
      <c r="F48" s="13">
        <v>0.75</v>
      </c>
      <c r="G48" s="13">
        <v>0</v>
      </c>
      <c r="H48" s="87"/>
    </row>
    <row r="49" spans="1:8" hidden="1" x14ac:dyDescent="0.3">
      <c r="A49" s="88">
        <v>24</v>
      </c>
      <c r="B49" s="13">
        <v>0.75</v>
      </c>
      <c r="C49" s="13">
        <v>0</v>
      </c>
      <c r="D49" s="13">
        <v>0.1</v>
      </c>
      <c r="E49" s="73">
        <v>0</v>
      </c>
      <c r="F49" s="13">
        <v>0.75</v>
      </c>
      <c r="G49" s="13">
        <v>0.75</v>
      </c>
      <c r="H49" s="87"/>
    </row>
    <row r="50" spans="1:8" hidden="1" x14ac:dyDescent="0.3">
      <c r="A50" s="88">
        <v>25</v>
      </c>
      <c r="B50" s="13">
        <v>0.5</v>
      </c>
      <c r="C50" s="13">
        <v>0</v>
      </c>
      <c r="D50" s="13">
        <v>0.75</v>
      </c>
      <c r="E50" s="73">
        <v>0</v>
      </c>
      <c r="F50" s="13">
        <v>0</v>
      </c>
      <c r="G50" s="13">
        <v>0.75</v>
      </c>
      <c r="H50" s="87"/>
    </row>
    <row r="51" spans="1:8" hidden="1" x14ac:dyDescent="0.3">
      <c r="A51" s="88">
        <v>26</v>
      </c>
      <c r="B51" s="13">
        <v>1</v>
      </c>
      <c r="C51" s="13">
        <v>0</v>
      </c>
      <c r="D51" s="13">
        <v>0.1</v>
      </c>
      <c r="E51" s="73">
        <v>0</v>
      </c>
      <c r="F51" s="13">
        <v>0</v>
      </c>
      <c r="G51" s="13">
        <v>0.5</v>
      </c>
      <c r="H51" s="87"/>
    </row>
    <row r="52" spans="1:8" hidden="1" x14ac:dyDescent="0.3">
      <c r="A52" s="88">
        <v>27</v>
      </c>
      <c r="B52" s="13">
        <v>0.5</v>
      </c>
      <c r="C52" s="13">
        <v>0</v>
      </c>
      <c r="D52" s="13">
        <v>0.2</v>
      </c>
      <c r="E52" s="73">
        <v>0</v>
      </c>
      <c r="F52" s="13">
        <v>0</v>
      </c>
      <c r="G52" s="13">
        <v>1</v>
      </c>
      <c r="H52" s="87"/>
    </row>
    <row r="53" spans="1:8" hidden="1" x14ac:dyDescent="0.3">
      <c r="A53" s="88">
        <v>28</v>
      </c>
      <c r="B53" s="13">
        <v>1</v>
      </c>
      <c r="C53" s="13">
        <v>0</v>
      </c>
      <c r="D53" s="13">
        <v>0.2</v>
      </c>
      <c r="E53" s="73">
        <v>0</v>
      </c>
      <c r="F53" s="13">
        <v>1</v>
      </c>
      <c r="G53" s="13">
        <v>1.3</v>
      </c>
      <c r="H53" s="87"/>
    </row>
    <row r="54" spans="1:8" hidden="1" x14ac:dyDescent="0.3">
      <c r="A54" s="88">
        <v>29</v>
      </c>
      <c r="B54" s="13">
        <v>1.2</v>
      </c>
      <c r="C54" s="13">
        <v>0</v>
      </c>
      <c r="D54" s="13">
        <v>0.2</v>
      </c>
      <c r="E54" s="73">
        <v>0</v>
      </c>
      <c r="F54" s="13">
        <v>0</v>
      </c>
      <c r="G54" s="13">
        <v>1</v>
      </c>
      <c r="H54" s="87"/>
    </row>
    <row r="55" spans="1:8" hidden="1" x14ac:dyDescent="0.3">
      <c r="A55" s="88">
        <v>30</v>
      </c>
      <c r="B55" s="13">
        <v>1</v>
      </c>
      <c r="C55" s="13">
        <v>0</v>
      </c>
      <c r="D55" s="13">
        <v>0.3</v>
      </c>
      <c r="E55" s="73">
        <v>0</v>
      </c>
      <c r="F55" s="13">
        <v>0.75</v>
      </c>
      <c r="G55" s="13">
        <v>0.75</v>
      </c>
      <c r="H55" s="87"/>
    </row>
    <row r="56" spans="1:8" hidden="1" x14ac:dyDescent="0.3">
      <c r="A56" s="88">
        <v>31</v>
      </c>
      <c r="B56" s="13">
        <v>0.5</v>
      </c>
      <c r="C56" s="13">
        <v>0</v>
      </c>
      <c r="D56" s="13">
        <v>0.5</v>
      </c>
      <c r="E56" s="73">
        <v>0</v>
      </c>
      <c r="F56" s="13">
        <v>0</v>
      </c>
      <c r="G56" s="13">
        <v>1</v>
      </c>
      <c r="H56" s="87"/>
    </row>
    <row r="57" spans="1:8" hidden="1" x14ac:dyDescent="0.3">
      <c r="A57" s="88">
        <v>32</v>
      </c>
      <c r="B57" s="13">
        <v>0.75</v>
      </c>
      <c r="C57" s="13">
        <v>0</v>
      </c>
      <c r="D57" s="13">
        <v>0.5</v>
      </c>
      <c r="E57" s="73">
        <v>0</v>
      </c>
      <c r="F57" s="13">
        <v>0.75</v>
      </c>
      <c r="G57" s="13">
        <v>0.5</v>
      </c>
      <c r="H57" s="87"/>
    </row>
    <row r="58" spans="1:8" hidden="1" x14ac:dyDescent="0.3">
      <c r="A58" s="88">
        <v>33</v>
      </c>
      <c r="B58" s="13">
        <v>0.5</v>
      </c>
      <c r="C58" s="13">
        <v>0</v>
      </c>
      <c r="D58" s="13">
        <v>0.75</v>
      </c>
      <c r="E58" s="73">
        <v>0</v>
      </c>
      <c r="F58" s="13">
        <v>0</v>
      </c>
      <c r="G58" s="13">
        <v>1</v>
      </c>
      <c r="H58" s="87"/>
    </row>
    <row r="59" spans="1:8" hidden="1" x14ac:dyDescent="0.3">
      <c r="A59" s="88">
        <v>34</v>
      </c>
      <c r="B59" s="13">
        <v>1</v>
      </c>
      <c r="C59" s="13">
        <v>0</v>
      </c>
      <c r="D59" s="13">
        <v>0.75</v>
      </c>
      <c r="E59" s="73">
        <v>0</v>
      </c>
      <c r="F59" s="13">
        <v>0</v>
      </c>
      <c r="G59" s="13">
        <v>0.75</v>
      </c>
      <c r="H59" s="87"/>
    </row>
    <row r="60" spans="1:8" hidden="1" x14ac:dyDescent="0.3">
      <c r="A60" s="88">
        <v>35</v>
      </c>
      <c r="B60" s="13">
        <v>0.5</v>
      </c>
      <c r="C60" s="13">
        <v>0</v>
      </c>
      <c r="D60" s="13">
        <v>0.5</v>
      </c>
      <c r="E60" s="73">
        <v>0</v>
      </c>
      <c r="F60" s="13">
        <v>1</v>
      </c>
      <c r="G60" s="13">
        <v>0.4</v>
      </c>
      <c r="H60" s="87"/>
    </row>
    <row r="61" spans="1:8" hidden="1" x14ac:dyDescent="0.3">
      <c r="A61" s="88">
        <v>36</v>
      </c>
      <c r="B61" s="13">
        <v>0.5</v>
      </c>
      <c r="C61" s="13">
        <v>0</v>
      </c>
      <c r="D61" s="13">
        <v>0.5</v>
      </c>
      <c r="E61" s="73">
        <v>0</v>
      </c>
      <c r="F61" s="13">
        <v>0</v>
      </c>
      <c r="G61" s="13">
        <v>0.75</v>
      </c>
      <c r="H61" s="87"/>
    </row>
    <row r="62" spans="1:8" hidden="1" x14ac:dyDescent="0.3">
      <c r="A62" s="88">
        <v>37</v>
      </c>
      <c r="B62" s="13">
        <v>0.5</v>
      </c>
      <c r="C62" s="13">
        <v>0</v>
      </c>
      <c r="D62" s="13">
        <v>0.75</v>
      </c>
      <c r="E62" s="73">
        <v>0</v>
      </c>
      <c r="F62" s="13">
        <v>0</v>
      </c>
      <c r="G62" s="13">
        <v>0.75</v>
      </c>
      <c r="H62" s="87"/>
    </row>
    <row r="63" spans="1:8" hidden="1" x14ac:dyDescent="0.3">
      <c r="A63" s="88">
        <v>38</v>
      </c>
      <c r="B63" s="13">
        <v>0.45</v>
      </c>
      <c r="C63" s="13">
        <v>0</v>
      </c>
      <c r="D63" s="13">
        <v>0.3</v>
      </c>
      <c r="E63" s="73">
        <v>0</v>
      </c>
      <c r="F63" s="13">
        <v>0.75</v>
      </c>
      <c r="G63" s="13">
        <v>0.75</v>
      </c>
      <c r="H63" s="87"/>
    </row>
    <row r="64" spans="1:8" hidden="1" x14ac:dyDescent="0.3">
      <c r="A64" s="88">
        <v>39</v>
      </c>
      <c r="B64" s="13">
        <v>0.45</v>
      </c>
      <c r="C64" s="13">
        <v>0</v>
      </c>
      <c r="D64" s="13">
        <v>1</v>
      </c>
      <c r="E64" s="73">
        <v>0</v>
      </c>
      <c r="F64" s="13">
        <v>0.5</v>
      </c>
      <c r="G64" s="13">
        <v>0.5</v>
      </c>
      <c r="H64" s="87"/>
    </row>
    <row r="65" spans="1:8" hidden="1" x14ac:dyDescent="0.3">
      <c r="A65" s="88">
        <v>40</v>
      </c>
      <c r="B65" s="13">
        <v>0.5</v>
      </c>
      <c r="C65" s="13">
        <v>0</v>
      </c>
      <c r="D65" s="13">
        <v>0.3</v>
      </c>
      <c r="E65" s="73">
        <v>0</v>
      </c>
      <c r="F65" s="13">
        <v>1</v>
      </c>
      <c r="G65" s="13">
        <v>0.5</v>
      </c>
      <c r="H65" s="87"/>
    </row>
    <row r="66" spans="1:8" hidden="1" x14ac:dyDescent="0.3">
      <c r="A66" s="88">
        <v>41</v>
      </c>
      <c r="B66" s="13">
        <v>0.35</v>
      </c>
      <c r="C66" s="13">
        <v>0</v>
      </c>
      <c r="D66" s="13">
        <v>1</v>
      </c>
      <c r="E66" s="73">
        <v>0</v>
      </c>
      <c r="F66" s="13">
        <v>0.5</v>
      </c>
      <c r="G66" s="13">
        <v>0.75</v>
      </c>
      <c r="H66" s="87"/>
    </row>
    <row r="67" spans="1:8" hidden="1" x14ac:dyDescent="0.3">
      <c r="A67" s="88">
        <v>42</v>
      </c>
      <c r="B67" s="13">
        <v>0.2</v>
      </c>
      <c r="C67" s="13">
        <v>0</v>
      </c>
      <c r="D67" s="13">
        <v>1.2</v>
      </c>
      <c r="E67" s="73">
        <v>0</v>
      </c>
      <c r="F67" s="13">
        <v>0.5</v>
      </c>
      <c r="G67" s="13">
        <v>0.5</v>
      </c>
      <c r="H67" s="87"/>
    </row>
    <row r="68" spans="1:8" hidden="1" x14ac:dyDescent="0.3">
      <c r="A68" s="88">
        <v>43</v>
      </c>
      <c r="B68" s="13">
        <v>0.45</v>
      </c>
      <c r="C68" s="13">
        <v>0</v>
      </c>
      <c r="D68" s="13">
        <v>0.5</v>
      </c>
      <c r="E68" s="73">
        <v>0</v>
      </c>
      <c r="F68" s="13">
        <v>1</v>
      </c>
      <c r="G68" s="13">
        <v>0</v>
      </c>
      <c r="H68" s="87"/>
    </row>
    <row r="69" spans="1:8" hidden="1" x14ac:dyDescent="0.3">
      <c r="A69" s="88">
        <v>44</v>
      </c>
      <c r="B69" s="13">
        <v>0.5</v>
      </c>
      <c r="C69" s="13">
        <v>0</v>
      </c>
      <c r="D69" s="13">
        <v>0.75</v>
      </c>
      <c r="E69" s="73">
        <v>0</v>
      </c>
      <c r="F69" s="13">
        <v>1</v>
      </c>
      <c r="G69" s="13">
        <v>0.75</v>
      </c>
      <c r="H69" s="87"/>
    </row>
    <row r="70" spans="1:8" hidden="1" x14ac:dyDescent="0.3">
      <c r="A70" s="88">
        <v>45</v>
      </c>
      <c r="B70" s="13">
        <v>0.3</v>
      </c>
      <c r="C70" s="13">
        <v>0</v>
      </c>
      <c r="D70" s="13">
        <v>0.4</v>
      </c>
      <c r="E70" s="73">
        <v>0</v>
      </c>
      <c r="F70" s="13">
        <v>0.75</v>
      </c>
      <c r="G70" s="13">
        <v>0.75</v>
      </c>
      <c r="H70" s="87"/>
    </row>
    <row r="71" spans="1:8" hidden="1" x14ac:dyDescent="0.3">
      <c r="A71" s="88">
        <v>46</v>
      </c>
      <c r="B71" s="13">
        <v>0.5</v>
      </c>
      <c r="C71" s="13">
        <v>0</v>
      </c>
      <c r="D71" s="13">
        <v>0.3</v>
      </c>
      <c r="E71" s="73">
        <v>0</v>
      </c>
      <c r="F71" s="13">
        <v>0.5</v>
      </c>
      <c r="G71" s="13">
        <v>0.75</v>
      </c>
      <c r="H71" s="87"/>
    </row>
    <row r="72" spans="1:8" hidden="1" x14ac:dyDescent="0.3">
      <c r="A72" s="88">
        <v>47</v>
      </c>
      <c r="B72" s="13">
        <v>0.5</v>
      </c>
      <c r="C72" s="13">
        <v>0</v>
      </c>
      <c r="D72" s="13">
        <v>0.75</v>
      </c>
      <c r="E72" s="73">
        <v>0</v>
      </c>
      <c r="F72" s="13">
        <v>0.75</v>
      </c>
      <c r="G72" s="13">
        <v>0.5</v>
      </c>
      <c r="H72" s="87"/>
    </row>
    <row r="73" spans="1:8" hidden="1" x14ac:dyDescent="0.3">
      <c r="A73" s="88">
        <v>48</v>
      </c>
      <c r="B73" s="13">
        <v>0.5</v>
      </c>
      <c r="C73" s="13">
        <v>0</v>
      </c>
      <c r="D73" s="13">
        <v>0.4</v>
      </c>
      <c r="E73" s="73">
        <v>0</v>
      </c>
      <c r="F73" s="13">
        <v>0.75</v>
      </c>
      <c r="G73" s="13">
        <v>0</v>
      </c>
      <c r="H73" s="87"/>
    </row>
    <row r="74" spans="1:8" hidden="1" x14ac:dyDescent="0.3">
      <c r="A74" s="88">
        <v>49</v>
      </c>
      <c r="B74" s="13">
        <v>0.3</v>
      </c>
      <c r="C74" s="13">
        <v>0</v>
      </c>
      <c r="D74" s="13">
        <v>0.2</v>
      </c>
      <c r="E74" s="73">
        <v>0</v>
      </c>
      <c r="F74" s="13">
        <v>1</v>
      </c>
      <c r="G74" s="13">
        <v>0</v>
      </c>
      <c r="H74" s="87"/>
    </row>
    <row r="75" spans="1:8" hidden="1" x14ac:dyDescent="0.3">
      <c r="A75" s="88">
        <v>50</v>
      </c>
      <c r="B75" s="13">
        <v>0.5</v>
      </c>
      <c r="C75" s="13">
        <v>0</v>
      </c>
      <c r="D75" s="13">
        <v>1</v>
      </c>
      <c r="E75" s="73">
        <v>0</v>
      </c>
      <c r="F75" s="13">
        <v>0.75</v>
      </c>
      <c r="G75" s="13">
        <v>0</v>
      </c>
      <c r="H75" s="87"/>
    </row>
    <row r="76" spans="1:8" hidden="1" x14ac:dyDescent="0.3">
      <c r="A76" s="88">
        <v>51</v>
      </c>
      <c r="B76" s="13">
        <v>0.5</v>
      </c>
      <c r="C76" s="13">
        <v>0</v>
      </c>
      <c r="D76" s="13">
        <v>0.1</v>
      </c>
      <c r="E76" s="73">
        <v>0</v>
      </c>
      <c r="F76" s="13">
        <v>0.2</v>
      </c>
      <c r="G76" s="13">
        <v>0.3</v>
      </c>
      <c r="H76" s="87"/>
    </row>
    <row r="77" spans="1:8" hidden="1" x14ac:dyDescent="0.3">
      <c r="A77" s="88">
        <v>52</v>
      </c>
      <c r="B77" s="13">
        <v>1</v>
      </c>
      <c r="C77" s="13">
        <v>0</v>
      </c>
      <c r="D77" s="13">
        <v>0.2</v>
      </c>
      <c r="E77" s="73">
        <v>0</v>
      </c>
      <c r="F77" s="13">
        <v>0.4</v>
      </c>
      <c r="G77" s="13">
        <v>0.4</v>
      </c>
      <c r="H77" s="87"/>
    </row>
    <row r="78" spans="1:8" hidden="1" x14ac:dyDescent="0.3">
      <c r="A78" s="88">
        <v>53</v>
      </c>
      <c r="B78" s="13">
        <v>1</v>
      </c>
      <c r="C78" s="13">
        <v>0</v>
      </c>
      <c r="D78" s="13">
        <v>0.3</v>
      </c>
      <c r="E78" s="73">
        <v>0</v>
      </c>
      <c r="F78" s="13">
        <v>0.4</v>
      </c>
      <c r="G78" s="13">
        <v>0.5</v>
      </c>
      <c r="H78" s="87"/>
    </row>
    <row r="79" spans="1:8" hidden="1" x14ac:dyDescent="0.3">
      <c r="A79" s="88">
        <v>54</v>
      </c>
      <c r="B79" s="13">
        <v>0.5</v>
      </c>
      <c r="C79" s="13">
        <v>0</v>
      </c>
      <c r="D79" s="13">
        <v>0.3</v>
      </c>
      <c r="E79" s="73">
        <v>0</v>
      </c>
      <c r="F79" s="13">
        <v>0.75</v>
      </c>
      <c r="G79" s="13">
        <v>0.4</v>
      </c>
      <c r="H79" s="87"/>
    </row>
    <row r="80" spans="1:8" hidden="1" x14ac:dyDescent="0.3">
      <c r="A80" s="88">
        <v>55</v>
      </c>
      <c r="B80" s="13">
        <v>0.3</v>
      </c>
      <c r="C80" s="13">
        <v>0</v>
      </c>
      <c r="D80" s="13">
        <v>0.3</v>
      </c>
      <c r="E80" s="73">
        <v>0</v>
      </c>
      <c r="F80" s="13">
        <v>0.3</v>
      </c>
      <c r="G80" s="13">
        <v>0.75</v>
      </c>
      <c r="H80" s="87"/>
    </row>
    <row r="81" spans="1:8" hidden="1" x14ac:dyDescent="0.3">
      <c r="A81" s="88">
        <v>56</v>
      </c>
      <c r="B81" s="13">
        <v>0.5</v>
      </c>
      <c r="C81" s="13">
        <v>0</v>
      </c>
      <c r="D81" s="13">
        <v>0.3</v>
      </c>
      <c r="E81" s="73">
        <v>0</v>
      </c>
      <c r="F81" s="13">
        <v>0.75</v>
      </c>
      <c r="G81" s="13">
        <v>1</v>
      </c>
      <c r="H81" s="87"/>
    </row>
    <row r="82" spans="1:8" hidden="1" x14ac:dyDescent="0.3">
      <c r="A82" s="88">
        <v>57</v>
      </c>
      <c r="B82" s="13">
        <v>0.1</v>
      </c>
      <c r="C82" s="13">
        <v>0</v>
      </c>
      <c r="D82" s="13">
        <v>0.2</v>
      </c>
      <c r="E82" s="73">
        <v>0</v>
      </c>
      <c r="F82" s="13">
        <v>0</v>
      </c>
      <c r="G82" s="13">
        <v>1</v>
      </c>
      <c r="H82" s="87"/>
    </row>
    <row r="83" spans="1:8" hidden="1" x14ac:dyDescent="0.3">
      <c r="A83" s="88">
        <v>58</v>
      </c>
      <c r="B83" s="13">
        <v>0.75</v>
      </c>
      <c r="C83" s="13">
        <v>0</v>
      </c>
      <c r="D83" s="13">
        <v>0.2</v>
      </c>
      <c r="E83" s="73">
        <v>0</v>
      </c>
      <c r="F83" s="13">
        <v>0.75</v>
      </c>
      <c r="G83" s="13">
        <v>1</v>
      </c>
      <c r="H83" s="87"/>
    </row>
    <row r="84" spans="1:8" hidden="1" x14ac:dyDescent="0.3">
      <c r="A84" s="88">
        <v>59</v>
      </c>
      <c r="B84" s="13">
        <v>0.75</v>
      </c>
      <c r="C84" s="13">
        <v>0</v>
      </c>
      <c r="D84" s="13">
        <v>0.1</v>
      </c>
      <c r="E84" s="73">
        <v>0</v>
      </c>
      <c r="F84" s="13">
        <v>0.75</v>
      </c>
      <c r="G84" s="13">
        <v>0.75</v>
      </c>
      <c r="H84" s="87"/>
    </row>
    <row r="85" spans="1:8" hidden="1" x14ac:dyDescent="0.3">
      <c r="A85" s="88">
        <v>60</v>
      </c>
      <c r="B85" s="13">
        <v>0.4</v>
      </c>
      <c r="C85" s="13">
        <v>0</v>
      </c>
      <c r="D85" s="13">
        <v>0.5</v>
      </c>
      <c r="E85" s="73">
        <v>0</v>
      </c>
      <c r="F85" s="13">
        <v>0</v>
      </c>
      <c r="G85" s="13">
        <v>1</v>
      </c>
      <c r="H85" s="87"/>
    </row>
    <row r="86" spans="1:8" hidden="1" x14ac:dyDescent="0.3">
      <c r="A86" s="88">
        <v>61</v>
      </c>
      <c r="B86" s="13">
        <v>0.5</v>
      </c>
      <c r="C86" s="13">
        <v>0</v>
      </c>
      <c r="D86" s="13">
        <v>0.4</v>
      </c>
      <c r="E86" s="73">
        <v>0</v>
      </c>
      <c r="F86" s="13">
        <v>0</v>
      </c>
      <c r="G86" s="13">
        <v>1</v>
      </c>
      <c r="H86" s="87"/>
    </row>
    <row r="87" spans="1:8" hidden="1" x14ac:dyDescent="0.3">
      <c r="A87" s="88">
        <v>62</v>
      </c>
      <c r="B87" s="13">
        <v>0.75</v>
      </c>
      <c r="C87" s="13">
        <v>0</v>
      </c>
      <c r="D87" s="13">
        <v>0.5</v>
      </c>
      <c r="E87" s="73">
        <v>0</v>
      </c>
      <c r="F87" s="13">
        <v>0.5</v>
      </c>
      <c r="G87" s="13">
        <v>0.75</v>
      </c>
      <c r="H87" s="87"/>
    </row>
    <row r="88" spans="1:8" hidden="1" x14ac:dyDescent="0.3">
      <c r="A88" s="88">
        <v>63</v>
      </c>
      <c r="B88" s="13">
        <v>1</v>
      </c>
      <c r="C88" s="13">
        <v>0</v>
      </c>
      <c r="D88" s="13">
        <v>0.5</v>
      </c>
      <c r="E88" s="73">
        <v>0</v>
      </c>
      <c r="F88" s="13">
        <v>0.3</v>
      </c>
      <c r="G88" s="13">
        <v>0.5</v>
      </c>
      <c r="H88" s="87"/>
    </row>
    <row r="89" spans="1:8" hidden="1" x14ac:dyDescent="0.3">
      <c r="A89" s="88">
        <v>64</v>
      </c>
      <c r="B89" s="13">
        <v>1</v>
      </c>
      <c r="C89" s="13">
        <v>0</v>
      </c>
      <c r="D89" s="13">
        <v>0.4</v>
      </c>
      <c r="E89" s="73">
        <v>0</v>
      </c>
      <c r="F89" s="13">
        <v>0.5</v>
      </c>
      <c r="G89" s="13">
        <v>0.75</v>
      </c>
      <c r="H89" s="87"/>
    </row>
    <row r="90" spans="1:8" hidden="1" x14ac:dyDescent="0.3">
      <c r="A90" s="88">
        <v>65</v>
      </c>
      <c r="B90" s="13">
        <v>0.5</v>
      </c>
      <c r="C90" s="13">
        <v>0</v>
      </c>
      <c r="D90" s="13">
        <v>0.2</v>
      </c>
      <c r="E90" s="73">
        <v>0</v>
      </c>
      <c r="F90" s="13">
        <v>0</v>
      </c>
      <c r="G90" s="13">
        <v>0.75</v>
      </c>
      <c r="H90" s="87"/>
    </row>
    <row r="91" spans="1:8" hidden="1" x14ac:dyDescent="0.3">
      <c r="A91" s="88">
        <v>66</v>
      </c>
      <c r="B91" s="13">
        <v>0.4</v>
      </c>
      <c r="C91" s="13">
        <v>0</v>
      </c>
      <c r="D91" s="13">
        <v>0.2</v>
      </c>
      <c r="E91" s="73">
        <v>0</v>
      </c>
      <c r="F91" s="13">
        <v>0</v>
      </c>
      <c r="G91" s="13">
        <v>0.75</v>
      </c>
      <c r="H91" s="87"/>
    </row>
    <row r="92" spans="1:8" hidden="1" x14ac:dyDescent="0.3">
      <c r="A92" s="88">
        <v>67</v>
      </c>
      <c r="B92" s="13">
        <v>0.3</v>
      </c>
      <c r="C92" s="13">
        <v>0</v>
      </c>
      <c r="D92" s="13">
        <v>0.75</v>
      </c>
      <c r="E92" s="73">
        <v>0</v>
      </c>
      <c r="F92" s="13">
        <v>0.5</v>
      </c>
      <c r="G92" s="13">
        <v>0.5</v>
      </c>
      <c r="H92" s="87"/>
    </row>
    <row r="93" spans="1:8" hidden="1" x14ac:dyDescent="0.3">
      <c r="A93" s="88">
        <v>68</v>
      </c>
      <c r="B93" s="13">
        <v>0.3</v>
      </c>
      <c r="C93" s="13">
        <v>0</v>
      </c>
      <c r="D93" s="13">
        <v>0.5</v>
      </c>
      <c r="E93" s="73">
        <v>0</v>
      </c>
      <c r="F93" s="13">
        <v>0.5</v>
      </c>
      <c r="G93" s="13">
        <v>1</v>
      </c>
      <c r="H93" s="87"/>
    </row>
    <row r="94" spans="1:8" hidden="1" x14ac:dyDescent="0.3">
      <c r="A94" s="88">
        <v>69</v>
      </c>
      <c r="B94" s="13">
        <v>0.5</v>
      </c>
      <c r="C94" s="13">
        <v>0</v>
      </c>
      <c r="D94" s="13">
        <v>0.5</v>
      </c>
      <c r="E94" s="73">
        <v>0</v>
      </c>
      <c r="F94" s="13">
        <v>0.75</v>
      </c>
      <c r="G94" s="13">
        <v>0.75</v>
      </c>
      <c r="H94" s="87"/>
    </row>
    <row r="95" spans="1:8" hidden="1" x14ac:dyDescent="0.3">
      <c r="A95" s="88">
        <v>70</v>
      </c>
      <c r="B95" s="13">
        <v>0.5</v>
      </c>
      <c r="C95" s="13">
        <v>0</v>
      </c>
      <c r="D95" s="13">
        <v>0.75</v>
      </c>
      <c r="E95" s="73">
        <v>0</v>
      </c>
      <c r="F95" s="13">
        <v>0.75</v>
      </c>
      <c r="G95" s="13">
        <v>0.75</v>
      </c>
      <c r="H95" s="87"/>
    </row>
    <row r="96" spans="1:8" hidden="1" x14ac:dyDescent="0.3">
      <c r="A96" s="88">
        <v>71</v>
      </c>
      <c r="B96" s="13">
        <v>0.5</v>
      </c>
      <c r="C96" s="13">
        <v>0</v>
      </c>
      <c r="D96" s="13">
        <v>0.2</v>
      </c>
      <c r="E96" s="73">
        <v>0</v>
      </c>
      <c r="F96" s="13">
        <v>0.75</v>
      </c>
      <c r="G96" s="13">
        <v>0.5</v>
      </c>
      <c r="H96" s="87"/>
    </row>
    <row r="97" spans="1:8" hidden="1" x14ac:dyDescent="0.3">
      <c r="A97" s="88">
        <v>72</v>
      </c>
      <c r="B97" s="13">
        <v>0.5</v>
      </c>
      <c r="C97" s="13">
        <v>0</v>
      </c>
      <c r="D97" s="13">
        <v>0.1</v>
      </c>
      <c r="E97" s="73">
        <v>0</v>
      </c>
      <c r="F97" s="13">
        <v>0.75</v>
      </c>
      <c r="G97" s="13">
        <v>0.75</v>
      </c>
      <c r="H97" s="87"/>
    </row>
    <row r="98" spans="1:8" hidden="1" x14ac:dyDescent="0.3">
      <c r="A98" s="88">
        <v>73</v>
      </c>
      <c r="B98" s="13">
        <v>0.3</v>
      </c>
      <c r="C98" s="13">
        <v>0</v>
      </c>
      <c r="D98" s="13">
        <v>0.4</v>
      </c>
      <c r="E98" s="73">
        <v>0</v>
      </c>
      <c r="F98" s="13">
        <v>0.5</v>
      </c>
      <c r="G98" s="13">
        <v>1</v>
      </c>
      <c r="H98" s="87"/>
    </row>
    <row r="99" spans="1:8" hidden="1" x14ac:dyDescent="0.3">
      <c r="A99" s="88">
        <v>74</v>
      </c>
      <c r="B99" s="13">
        <v>0.4</v>
      </c>
      <c r="C99" s="13">
        <v>0</v>
      </c>
      <c r="D99" s="13">
        <v>0.5</v>
      </c>
      <c r="E99" s="73">
        <v>0</v>
      </c>
      <c r="F99" s="13">
        <v>1</v>
      </c>
      <c r="G99" s="13">
        <v>0.5</v>
      </c>
      <c r="H99" s="87"/>
    </row>
    <row r="100" spans="1:8" hidden="1" x14ac:dyDescent="0.3">
      <c r="A100" s="88">
        <v>75</v>
      </c>
      <c r="B100" s="13">
        <v>0.75</v>
      </c>
      <c r="C100" s="13">
        <v>0</v>
      </c>
      <c r="D100" s="13">
        <v>0.5</v>
      </c>
      <c r="E100" s="73">
        <v>0</v>
      </c>
      <c r="F100" s="13">
        <v>0</v>
      </c>
      <c r="G100" s="13">
        <v>1</v>
      </c>
      <c r="H100" s="87"/>
    </row>
    <row r="101" spans="1:8" hidden="1" x14ac:dyDescent="0.3">
      <c r="A101" s="88">
        <v>76</v>
      </c>
      <c r="B101" s="13">
        <v>0.5</v>
      </c>
      <c r="C101" s="13">
        <v>0</v>
      </c>
      <c r="D101" s="13">
        <v>0.2</v>
      </c>
      <c r="E101" s="73">
        <v>0</v>
      </c>
      <c r="F101" s="13">
        <v>1</v>
      </c>
      <c r="G101" s="13">
        <v>0.5</v>
      </c>
      <c r="H101" s="87"/>
    </row>
    <row r="102" spans="1:8" hidden="1" x14ac:dyDescent="0.3">
      <c r="A102" s="88">
        <v>77</v>
      </c>
      <c r="B102" s="13">
        <v>0.2</v>
      </c>
      <c r="C102" s="13">
        <v>0</v>
      </c>
      <c r="D102" s="13">
        <v>0.5</v>
      </c>
      <c r="E102" s="73">
        <v>0</v>
      </c>
      <c r="F102" s="13">
        <v>0.75</v>
      </c>
      <c r="G102" s="13">
        <v>0.75</v>
      </c>
      <c r="H102" s="87"/>
    </row>
    <row r="103" spans="1:8" hidden="1" x14ac:dyDescent="0.3">
      <c r="A103" s="88">
        <v>78</v>
      </c>
      <c r="B103" s="13">
        <v>0.2</v>
      </c>
      <c r="C103" s="13">
        <v>0</v>
      </c>
      <c r="D103" s="13">
        <v>0.5</v>
      </c>
      <c r="E103" s="73">
        <v>0</v>
      </c>
      <c r="F103" s="13">
        <v>0</v>
      </c>
      <c r="G103" s="13">
        <v>0.75</v>
      </c>
      <c r="H103" s="87"/>
    </row>
    <row r="104" spans="1:8" hidden="1" x14ac:dyDescent="0.3">
      <c r="A104" s="88">
        <v>79</v>
      </c>
      <c r="B104" s="13">
        <v>0.5</v>
      </c>
      <c r="C104" s="13">
        <v>0</v>
      </c>
      <c r="D104" s="13">
        <v>0.1</v>
      </c>
      <c r="E104" s="73">
        <v>0</v>
      </c>
      <c r="F104" s="13">
        <v>0.75</v>
      </c>
      <c r="G104" s="13">
        <v>0.75</v>
      </c>
      <c r="H104" s="87"/>
    </row>
    <row r="105" spans="1:8" hidden="1" x14ac:dyDescent="0.3">
      <c r="A105" s="88">
        <v>80</v>
      </c>
      <c r="B105" s="13">
        <v>0.3</v>
      </c>
      <c r="C105" s="13">
        <v>0</v>
      </c>
      <c r="D105" s="13">
        <v>0.5</v>
      </c>
      <c r="E105" s="73">
        <v>0</v>
      </c>
      <c r="F105" s="13">
        <v>0.5</v>
      </c>
      <c r="G105" s="13">
        <v>0.5</v>
      </c>
      <c r="H105" s="87"/>
    </row>
    <row r="106" spans="1:8" hidden="1" x14ac:dyDescent="0.3">
      <c r="A106" s="88">
        <v>81</v>
      </c>
      <c r="B106" s="13">
        <v>0.4</v>
      </c>
      <c r="C106" s="13">
        <v>0</v>
      </c>
      <c r="D106" s="13">
        <v>1</v>
      </c>
      <c r="E106" s="73">
        <v>0</v>
      </c>
      <c r="F106" s="13">
        <v>0.5</v>
      </c>
      <c r="G106" s="13">
        <v>0.75</v>
      </c>
      <c r="H106" s="87"/>
    </row>
    <row r="107" spans="1:8" hidden="1" x14ac:dyDescent="0.3">
      <c r="A107" s="88">
        <v>82</v>
      </c>
      <c r="B107" s="13">
        <v>0.5</v>
      </c>
      <c r="C107" s="13">
        <v>0</v>
      </c>
      <c r="D107" s="13">
        <v>1</v>
      </c>
      <c r="E107" s="73">
        <v>0</v>
      </c>
      <c r="F107" s="13">
        <v>0.75</v>
      </c>
      <c r="G107" s="13">
        <v>0</v>
      </c>
      <c r="H107" s="87"/>
    </row>
    <row r="108" spans="1:8" hidden="1" x14ac:dyDescent="0.3">
      <c r="A108" s="88">
        <v>83</v>
      </c>
      <c r="B108" s="13">
        <v>0.1</v>
      </c>
      <c r="C108" s="13">
        <v>0</v>
      </c>
      <c r="D108" s="13">
        <v>0.75</v>
      </c>
      <c r="E108" s="73">
        <v>0</v>
      </c>
      <c r="F108" s="13">
        <v>0.4</v>
      </c>
      <c r="G108" s="13">
        <v>1</v>
      </c>
      <c r="H108" s="87"/>
    </row>
    <row r="109" spans="1:8" hidden="1" x14ac:dyDescent="0.3">
      <c r="A109" s="88">
        <v>84</v>
      </c>
      <c r="B109" s="13">
        <v>0.5</v>
      </c>
      <c r="C109" s="13">
        <v>0</v>
      </c>
      <c r="D109" s="13">
        <v>1</v>
      </c>
      <c r="E109" s="73">
        <v>0</v>
      </c>
      <c r="F109" s="13">
        <v>0</v>
      </c>
      <c r="G109" s="13">
        <v>0.75</v>
      </c>
      <c r="H109" s="87"/>
    </row>
    <row r="110" spans="1:8" hidden="1" x14ac:dyDescent="0.3">
      <c r="A110" s="88">
        <v>85</v>
      </c>
      <c r="B110" s="13">
        <v>0.5</v>
      </c>
      <c r="C110" s="13">
        <v>0</v>
      </c>
      <c r="D110" s="13">
        <v>0.75</v>
      </c>
      <c r="E110" s="73">
        <v>0</v>
      </c>
      <c r="F110" s="13">
        <v>0.75</v>
      </c>
      <c r="G110" s="13">
        <v>0.75</v>
      </c>
      <c r="H110" s="87"/>
    </row>
    <row r="111" spans="1:8" hidden="1" x14ac:dyDescent="0.3">
      <c r="A111" s="88">
        <v>86</v>
      </c>
      <c r="B111" s="13">
        <v>1</v>
      </c>
      <c r="C111" s="13">
        <v>0</v>
      </c>
      <c r="D111" s="13">
        <v>0.5</v>
      </c>
      <c r="E111" s="73">
        <v>0</v>
      </c>
      <c r="F111" s="13">
        <v>0</v>
      </c>
      <c r="G111" s="13">
        <v>0.75</v>
      </c>
      <c r="H111" s="87"/>
    </row>
    <row r="112" spans="1:8" hidden="1" x14ac:dyDescent="0.3">
      <c r="A112" s="88">
        <v>87</v>
      </c>
      <c r="B112" s="13">
        <v>0.75</v>
      </c>
      <c r="C112" s="13">
        <v>0</v>
      </c>
      <c r="D112" s="13">
        <v>0.75</v>
      </c>
      <c r="E112" s="73">
        <v>0</v>
      </c>
      <c r="F112" s="13">
        <v>0</v>
      </c>
      <c r="G112" s="13">
        <v>0.75</v>
      </c>
      <c r="H112" s="87"/>
    </row>
    <row r="113" spans="1:8" hidden="1" x14ac:dyDescent="0.3">
      <c r="A113" s="88">
        <v>88</v>
      </c>
      <c r="B113" s="13">
        <v>1.2</v>
      </c>
      <c r="C113" s="13">
        <v>0</v>
      </c>
      <c r="D113" s="13">
        <v>0.75</v>
      </c>
      <c r="E113" s="73">
        <v>0</v>
      </c>
      <c r="F113" s="13">
        <v>0.5</v>
      </c>
      <c r="G113" s="13">
        <v>0.5</v>
      </c>
      <c r="H113" s="87"/>
    </row>
    <row r="114" spans="1:8" hidden="1" x14ac:dyDescent="0.3">
      <c r="A114" s="88">
        <v>89</v>
      </c>
      <c r="B114" s="13">
        <v>0.2</v>
      </c>
      <c r="C114" s="13">
        <v>0</v>
      </c>
      <c r="D114" s="13">
        <v>0.75</v>
      </c>
      <c r="E114" s="73">
        <v>0.75</v>
      </c>
      <c r="F114" s="13">
        <v>0.5</v>
      </c>
      <c r="G114" s="13">
        <v>0.75</v>
      </c>
      <c r="H114" s="87"/>
    </row>
    <row r="115" spans="1:8" hidden="1" x14ac:dyDescent="0.3">
      <c r="A115" s="88">
        <v>90</v>
      </c>
      <c r="B115" s="13">
        <v>0.5</v>
      </c>
      <c r="C115" s="13">
        <v>0</v>
      </c>
      <c r="D115" s="13">
        <v>0.5</v>
      </c>
      <c r="E115" s="73">
        <v>0</v>
      </c>
      <c r="F115" s="13">
        <v>0.3</v>
      </c>
      <c r="G115" s="13">
        <v>0.5</v>
      </c>
      <c r="H115" s="87"/>
    </row>
    <row r="116" spans="1:8" hidden="1" x14ac:dyDescent="0.3">
      <c r="A116" s="88">
        <v>91</v>
      </c>
      <c r="B116" s="13">
        <v>0.2</v>
      </c>
      <c r="C116" s="13">
        <v>0</v>
      </c>
      <c r="D116" s="13">
        <v>0.4</v>
      </c>
      <c r="E116" s="73">
        <v>0</v>
      </c>
      <c r="F116" s="13">
        <v>0</v>
      </c>
      <c r="G116" s="13">
        <v>0.75</v>
      </c>
      <c r="H116" s="87"/>
    </row>
    <row r="117" spans="1:8" hidden="1" x14ac:dyDescent="0.3">
      <c r="A117" s="88">
        <v>92</v>
      </c>
      <c r="B117" s="13">
        <v>1</v>
      </c>
      <c r="C117" s="13">
        <v>0</v>
      </c>
      <c r="D117" s="13">
        <v>0.4</v>
      </c>
      <c r="E117" s="73">
        <v>0</v>
      </c>
      <c r="F117" s="13">
        <v>1</v>
      </c>
      <c r="G117" s="13">
        <v>0</v>
      </c>
      <c r="H117" s="87"/>
    </row>
    <row r="118" spans="1:8" hidden="1" x14ac:dyDescent="0.3">
      <c r="A118" s="88">
        <v>93</v>
      </c>
      <c r="B118" s="13">
        <v>0.3</v>
      </c>
      <c r="C118" s="13">
        <v>0</v>
      </c>
      <c r="D118" s="13">
        <v>0.1</v>
      </c>
      <c r="E118" s="73">
        <v>0</v>
      </c>
      <c r="F118" s="13">
        <v>0</v>
      </c>
      <c r="G118" s="13">
        <v>0.75</v>
      </c>
      <c r="H118" s="87"/>
    </row>
    <row r="119" spans="1:8" hidden="1" x14ac:dyDescent="0.3">
      <c r="A119" s="88">
        <v>94</v>
      </c>
      <c r="B119" s="13">
        <v>0.1</v>
      </c>
      <c r="C119" s="13">
        <v>0</v>
      </c>
      <c r="D119" s="13">
        <v>1.4</v>
      </c>
      <c r="E119" s="73">
        <v>0</v>
      </c>
      <c r="F119" s="13">
        <v>0.5</v>
      </c>
      <c r="G119" s="13">
        <v>0.75</v>
      </c>
      <c r="H119" s="87"/>
    </row>
    <row r="120" spans="1:8" hidden="1" x14ac:dyDescent="0.3">
      <c r="A120" s="88">
        <v>95</v>
      </c>
      <c r="B120" s="13">
        <v>0.5</v>
      </c>
      <c r="C120" s="13">
        <v>0</v>
      </c>
      <c r="D120" s="13">
        <v>0.2</v>
      </c>
      <c r="E120" s="73">
        <v>0</v>
      </c>
      <c r="F120" s="13">
        <v>1</v>
      </c>
      <c r="G120" s="13">
        <v>0.75</v>
      </c>
      <c r="H120" s="87"/>
    </row>
    <row r="121" spans="1:8" hidden="1" x14ac:dyDescent="0.3">
      <c r="A121" s="88">
        <v>96</v>
      </c>
      <c r="B121" s="13">
        <v>0.5</v>
      </c>
      <c r="C121" s="13">
        <v>0</v>
      </c>
      <c r="D121" s="13">
        <v>0.75</v>
      </c>
      <c r="E121" s="73">
        <v>0</v>
      </c>
      <c r="F121" s="13">
        <v>1</v>
      </c>
      <c r="G121" s="13">
        <v>0.5</v>
      </c>
      <c r="H121" s="87"/>
    </row>
    <row r="122" spans="1:8" hidden="1" x14ac:dyDescent="0.3">
      <c r="A122" s="88">
        <v>97</v>
      </c>
      <c r="B122" s="13">
        <v>0.75</v>
      </c>
      <c r="C122" s="13">
        <v>0</v>
      </c>
      <c r="D122" s="13">
        <v>0.75</v>
      </c>
      <c r="E122" s="73">
        <v>0</v>
      </c>
      <c r="F122" s="13">
        <v>0</v>
      </c>
      <c r="G122" s="13">
        <v>0.75</v>
      </c>
      <c r="H122" s="87"/>
    </row>
    <row r="123" spans="1:8" hidden="1" x14ac:dyDescent="0.3">
      <c r="A123" s="88">
        <v>98</v>
      </c>
      <c r="B123" s="13">
        <v>1.4</v>
      </c>
      <c r="C123" s="13">
        <v>0</v>
      </c>
      <c r="D123" s="13">
        <v>0.5</v>
      </c>
      <c r="E123" s="73">
        <v>0</v>
      </c>
      <c r="F123" s="13">
        <v>0.5</v>
      </c>
      <c r="G123" s="13">
        <v>1</v>
      </c>
      <c r="H123" s="87"/>
    </row>
    <row r="124" spans="1:8" hidden="1" x14ac:dyDescent="0.3">
      <c r="A124" s="88">
        <v>99</v>
      </c>
      <c r="B124" s="13">
        <v>0.4</v>
      </c>
      <c r="C124" s="13">
        <v>0</v>
      </c>
      <c r="D124" s="13">
        <v>0.4</v>
      </c>
      <c r="E124" s="73">
        <v>0</v>
      </c>
      <c r="F124" s="13">
        <v>0.5</v>
      </c>
      <c r="G124" s="13">
        <v>0.75</v>
      </c>
      <c r="H124" s="87"/>
    </row>
    <row r="125" spans="1:8" hidden="1" x14ac:dyDescent="0.3">
      <c r="A125" s="88">
        <v>100</v>
      </c>
      <c r="B125" s="13">
        <v>0.5</v>
      </c>
      <c r="C125" s="13">
        <v>0</v>
      </c>
      <c r="D125" s="13">
        <v>0.75</v>
      </c>
      <c r="E125" s="73">
        <v>0</v>
      </c>
      <c r="F125" s="13">
        <v>0</v>
      </c>
      <c r="G125" s="13">
        <v>0.75</v>
      </c>
      <c r="H125" s="87"/>
    </row>
    <row r="126" spans="1:8" x14ac:dyDescent="0.3">
      <c r="A126" s="51" t="s">
        <v>178</v>
      </c>
      <c r="B126" s="89">
        <f>AVERAGE(B26:B125)</f>
        <v>0.59349999999999992</v>
      </c>
      <c r="C126" s="89">
        <f t="shared" ref="C126:G126" si="0">AVERAGE(C26:C125)</f>
        <v>0</v>
      </c>
      <c r="D126" s="89">
        <f t="shared" si="0"/>
        <v>0.49</v>
      </c>
      <c r="E126" s="89">
        <f t="shared" si="0"/>
        <v>7.4999999999999997E-3</v>
      </c>
      <c r="F126" s="89">
        <f>AVERAGE(F26:F125)</f>
        <v>0.44049999999999989</v>
      </c>
      <c r="G126" s="89">
        <f t="shared" si="0"/>
        <v>0.66799999999999993</v>
      </c>
      <c r="H126" s="87"/>
    </row>
    <row r="127" spans="1:8" ht="15" thickBot="1" x14ac:dyDescent="0.35">
      <c r="A127" s="61"/>
      <c r="B127" s="66"/>
      <c r="C127" s="66"/>
      <c r="D127" s="66"/>
      <c r="E127" s="81"/>
      <c r="F127" s="66"/>
      <c r="G127" s="66"/>
      <c r="H127" s="83"/>
    </row>
    <row r="129" spans="2:4" x14ac:dyDescent="0.3">
      <c r="B129" s="90"/>
      <c r="C129" s="75" t="s">
        <v>201</v>
      </c>
      <c r="D129" s="75" t="s">
        <v>291</v>
      </c>
    </row>
    <row r="130" spans="2:4" x14ac:dyDescent="0.3">
      <c r="B130" s="24" t="s">
        <v>189</v>
      </c>
      <c r="C130" s="133">
        <v>594</v>
      </c>
      <c r="D130" s="133">
        <v>0</v>
      </c>
    </row>
    <row r="131" spans="2:4" x14ac:dyDescent="0.3">
      <c r="B131" s="24" t="s">
        <v>179</v>
      </c>
      <c r="C131" s="133">
        <v>490</v>
      </c>
      <c r="D131" s="133">
        <v>750</v>
      </c>
    </row>
    <row r="132" spans="2:4" x14ac:dyDescent="0.3">
      <c r="B132" s="77" t="s">
        <v>290</v>
      </c>
      <c r="C132" s="14">
        <v>440</v>
      </c>
      <c r="D132" s="14">
        <v>668</v>
      </c>
    </row>
  </sheetData>
  <mergeCells count="1">
    <mergeCell ref="C2:D2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"/>
  <sheetViews>
    <sheetView workbookViewId="0">
      <selection activeCell="K5" sqref="K5"/>
    </sheetView>
  </sheetViews>
  <sheetFormatPr defaultRowHeight="14.4" x14ac:dyDescent="0.3"/>
  <cols>
    <col min="1" max="1" width="9.109375" style="12"/>
    <col min="2" max="2" width="31.109375" customWidth="1"/>
  </cols>
  <sheetData>
    <row r="1" spans="1:6" x14ac:dyDescent="0.3">
      <c r="A1" s="11" t="s">
        <v>163</v>
      </c>
      <c r="B1" s="7" t="s">
        <v>164</v>
      </c>
      <c r="C1" t="s">
        <v>169</v>
      </c>
      <c r="D1" t="s">
        <v>170</v>
      </c>
      <c r="E1" t="s">
        <v>171</v>
      </c>
    </row>
    <row r="2" spans="1:6" x14ac:dyDescent="0.3">
      <c r="A2" s="13">
        <v>1</v>
      </c>
      <c r="B2" s="3" t="s">
        <v>39</v>
      </c>
      <c r="C2" s="26">
        <v>0</v>
      </c>
      <c r="D2" s="5">
        <v>11</v>
      </c>
      <c r="E2" s="32">
        <v>0</v>
      </c>
    </row>
    <row r="3" spans="1:6" x14ac:dyDescent="0.3">
      <c r="A3" s="12">
        <v>2</v>
      </c>
      <c r="B3" s="8" t="s">
        <v>18</v>
      </c>
      <c r="C3" s="8">
        <v>8</v>
      </c>
      <c r="D3" s="1">
        <v>18</v>
      </c>
      <c r="E3" s="32">
        <v>0</v>
      </c>
    </row>
    <row r="4" spans="1:6" x14ac:dyDescent="0.3">
      <c r="A4" s="12">
        <v>3</v>
      </c>
      <c r="B4" s="17" t="s">
        <v>116</v>
      </c>
      <c r="C4">
        <v>1</v>
      </c>
      <c r="D4">
        <v>0</v>
      </c>
      <c r="E4" s="33">
        <v>0</v>
      </c>
    </row>
    <row r="5" spans="1:6" x14ac:dyDescent="0.3">
      <c r="A5" s="12">
        <v>4</v>
      </c>
      <c r="B5" s="3" t="s">
        <v>46</v>
      </c>
      <c r="C5" s="27">
        <v>0</v>
      </c>
      <c r="D5" s="5">
        <v>1</v>
      </c>
      <c r="E5" s="32">
        <v>0</v>
      </c>
    </row>
    <row r="6" spans="1:6" x14ac:dyDescent="0.3">
      <c r="A6" s="12">
        <v>5</v>
      </c>
      <c r="B6" s="16" t="s">
        <v>132</v>
      </c>
      <c r="C6" s="27">
        <v>0</v>
      </c>
      <c r="D6" s="5">
        <v>1</v>
      </c>
      <c r="E6" s="32">
        <v>0</v>
      </c>
    </row>
    <row r="7" spans="1:6" x14ac:dyDescent="0.3">
      <c r="A7" s="12">
        <v>6</v>
      </c>
      <c r="B7" s="3" t="s">
        <v>80</v>
      </c>
      <c r="C7" s="1">
        <v>55</v>
      </c>
      <c r="D7" s="4">
        <v>1</v>
      </c>
      <c r="E7" s="8">
        <v>10</v>
      </c>
    </row>
    <row r="8" spans="1:6" x14ac:dyDescent="0.3">
      <c r="A8" s="12">
        <v>7</v>
      </c>
      <c r="B8" s="8" t="s">
        <v>84</v>
      </c>
      <c r="C8" s="8">
        <v>39</v>
      </c>
      <c r="D8" s="3">
        <v>0</v>
      </c>
      <c r="E8" s="37">
        <v>5</v>
      </c>
    </row>
    <row r="9" spans="1:6" x14ac:dyDescent="0.3">
      <c r="A9" s="12">
        <v>8</v>
      </c>
      <c r="B9" s="8" t="s">
        <v>4</v>
      </c>
      <c r="C9" s="8">
        <v>5</v>
      </c>
      <c r="D9">
        <v>48</v>
      </c>
      <c r="E9" s="32">
        <v>0</v>
      </c>
    </row>
    <row r="10" spans="1:6" x14ac:dyDescent="0.3">
      <c r="A10" s="12">
        <v>9</v>
      </c>
      <c r="B10" s="16" t="s">
        <v>130</v>
      </c>
      <c r="C10" s="28">
        <v>0</v>
      </c>
      <c r="D10" s="25">
        <v>1</v>
      </c>
      <c r="E10" s="32">
        <v>0</v>
      </c>
    </row>
    <row r="11" spans="1:6" x14ac:dyDescent="0.3">
      <c r="A11" s="12">
        <v>10</v>
      </c>
      <c r="B11" s="16" t="s">
        <v>131</v>
      </c>
      <c r="C11" s="28">
        <v>0</v>
      </c>
      <c r="D11" s="25">
        <v>1</v>
      </c>
      <c r="E11" s="32">
        <v>0</v>
      </c>
    </row>
    <row r="12" spans="1:6" x14ac:dyDescent="0.3">
      <c r="A12" s="12">
        <v>11</v>
      </c>
      <c r="B12" s="3" t="s">
        <v>56</v>
      </c>
      <c r="C12" s="28">
        <v>0</v>
      </c>
      <c r="D12" s="5">
        <v>1</v>
      </c>
      <c r="E12" s="32">
        <v>0</v>
      </c>
      <c r="F12" s="1"/>
    </row>
    <row r="13" spans="1:6" x14ac:dyDescent="0.3">
      <c r="A13" s="12">
        <v>12</v>
      </c>
      <c r="B13" s="3" t="s">
        <v>103</v>
      </c>
      <c r="C13" s="29">
        <v>0</v>
      </c>
      <c r="D13" s="7">
        <v>0</v>
      </c>
      <c r="E13" s="37">
        <v>2</v>
      </c>
      <c r="F13" s="7"/>
    </row>
    <row r="14" spans="1:6" x14ac:dyDescent="0.3">
      <c r="A14" s="12">
        <v>13</v>
      </c>
      <c r="B14" s="3" t="s">
        <v>54</v>
      </c>
      <c r="C14" s="1">
        <v>54</v>
      </c>
      <c r="D14">
        <v>7</v>
      </c>
      <c r="E14" s="3">
        <v>2</v>
      </c>
    </row>
    <row r="15" spans="1:6" x14ac:dyDescent="0.3">
      <c r="A15" s="12">
        <v>14</v>
      </c>
      <c r="B15" s="3" t="s">
        <v>37</v>
      </c>
      <c r="C15" s="27">
        <v>0</v>
      </c>
      <c r="D15" s="5">
        <v>67</v>
      </c>
      <c r="E15" s="32">
        <v>0</v>
      </c>
    </row>
    <row r="16" spans="1:6" s="2" customFormat="1" x14ac:dyDescent="0.3">
      <c r="A16" s="12">
        <v>15</v>
      </c>
      <c r="B16" s="9" t="s">
        <v>20</v>
      </c>
      <c r="C16" s="9">
        <v>10</v>
      </c>
      <c r="D16" s="1">
        <v>5</v>
      </c>
      <c r="E16" s="3">
        <v>3</v>
      </c>
    </row>
    <row r="17" spans="1:6" x14ac:dyDescent="0.3">
      <c r="A17" s="12">
        <v>16</v>
      </c>
      <c r="B17" s="17" t="s">
        <v>117</v>
      </c>
      <c r="C17" s="8">
        <v>1</v>
      </c>
      <c r="D17" s="3">
        <v>0</v>
      </c>
      <c r="E17" s="32">
        <v>0</v>
      </c>
    </row>
    <row r="18" spans="1:6" x14ac:dyDescent="0.3">
      <c r="A18" s="12">
        <v>17</v>
      </c>
      <c r="B18" s="16" t="s">
        <v>133</v>
      </c>
      <c r="C18" s="28">
        <v>0</v>
      </c>
      <c r="D18" s="5">
        <v>1</v>
      </c>
      <c r="E18" s="37">
        <v>18</v>
      </c>
    </row>
    <row r="19" spans="1:6" x14ac:dyDescent="0.3">
      <c r="A19" s="12">
        <v>18</v>
      </c>
      <c r="B19" s="8" t="s">
        <v>16</v>
      </c>
      <c r="C19" s="8">
        <v>39</v>
      </c>
      <c r="D19">
        <v>24</v>
      </c>
      <c r="E19" s="3">
        <v>4</v>
      </c>
    </row>
    <row r="20" spans="1:6" x14ac:dyDescent="0.3">
      <c r="A20" s="12">
        <v>19</v>
      </c>
      <c r="B20" s="16" t="s">
        <v>102</v>
      </c>
      <c r="C20" s="28">
        <v>0</v>
      </c>
      <c r="D20" s="5">
        <v>1</v>
      </c>
      <c r="E20" s="37">
        <v>5</v>
      </c>
      <c r="F20" s="1"/>
    </row>
    <row r="21" spans="1:6" x14ac:dyDescent="0.3">
      <c r="A21" s="12">
        <v>20</v>
      </c>
      <c r="B21" s="3" t="s">
        <v>15</v>
      </c>
      <c r="C21" s="1">
        <v>98</v>
      </c>
      <c r="D21" s="2">
        <v>5</v>
      </c>
      <c r="E21" s="3">
        <v>3</v>
      </c>
    </row>
    <row r="22" spans="1:6" x14ac:dyDescent="0.3">
      <c r="A22" s="12">
        <v>21</v>
      </c>
      <c r="B22" s="16" t="s">
        <v>107</v>
      </c>
      <c r="C22" s="27">
        <v>0</v>
      </c>
      <c r="D22" s="3">
        <v>0</v>
      </c>
      <c r="E22" s="37">
        <v>1</v>
      </c>
    </row>
    <row r="23" spans="1:6" x14ac:dyDescent="0.3">
      <c r="A23" s="12">
        <v>22</v>
      </c>
      <c r="B23" s="16" t="s">
        <v>118</v>
      </c>
      <c r="C23" s="3">
        <v>1</v>
      </c>
      <c r="D23" s="3">
        <v>0</v>
      </c>
      <c r="E23" s="32">
        <v>0</v>
      </c>
    </row>
    <row r="24" spans="1:6" x14ac:dyDescent="0.3">
      <c r="A24" s="12">
        <v>23</v>
      </c>
      <c r="B24" s="8" t="s">
        <v>62</v>
      </c>
      <c r="C24" s="8">
        <v>2</v>
      </c>
      <c r="D24">
        <v>1</v>
      </c>
      <c r="E24" s="3">
        <v>1</v>
      </c>
    </row>
    <row r="25" spans="1:6" x14ac:dyDescent="0.3">
      <c r="A25" s="12">
        <v>24</v>
      </c>
      <c r="B25" s="3" t="s">
        <v>98</v>
      </c>
      <c r="C25" s="28">
        <v>0</v>
      </c>
      <c r="D25">
        <v>0</v>
      </c>
      <c r="E25" s="37">
        <v>2</v>
      </c>
    </row>
    <row r="26" spans="1:6" x14ac:dyDescent="0.3">
      <c r="A26" s="12">
        <v>25</v>
      </c>
      <c r="B26" s="17" t="s">
        <v>119</v>
      </c>
      <c r="C26" s="8">
        <v>1</v>
      </c>
      <c r="D26">
        <v>0</v>
      </c>
      <c r="E26" s="32">
        <v>0</v>
      </c>
    </row>
    <row r="27" spans="1:6" x14ac:dyDescent="0.3">
      <c r="A27" s="12">
        <v>26</v>
      </c>
      <c r="B27" s="3" t="s">
        <v>24</v>
      </c>
      <c r="C27" s="1">
        <v>3</v>
      </c>
      <c r="D27">
        <v>2</v>
      </c>
      <c r="E27" s="32">
        <v>0</v>
      </c>
    </row>
    <row r="28" spans="1:6" x14ac:dyDescent="0.3">
      <c r="A28" s="12">
        <v>27</v>
      </c>
      <c r="B28" s="16" t="s">
        <v>134</v>
      </c>
      <c r="C28" s="27">
        <v>0</v>
      </c>
      <c r="D28" s="5">
        <v>1</v>
      </c>
      <c r="E28" s="32">
        <v>0</v>
      </c>
    </row>
    <row r="29" spans="1:6" s="2" customFormat="1" x14ac:dyDescent="0.3">
      <c r="A29" s="12">
        <v>28</v>
      </c>
      <c r="B29" s="4" t="s">
        <v>81</v>
      </c>
      <c r="C29" s="2">
        <v>70</v>
      </c>
      <c r="D29" s="3">
        <v>1</v>
      </c>
      <c r="E29" s="3">
        <v>27</v>
      </c>
    </row>
    <row r="30" spans="1:6" x14ac:dyDescent="0.3">
      <c r="A30" s="12">
        <v>29</v>
      </c>
      <c r="B30" s="8" t="s">
        <v>73</v>
      </c>
      <c r="C30" s="8">
        <v>5</v>
      </c>
      <c r="D30">
        <v>10</v>
      </c>
      <c r="E30" s="32">
        <v>0</v>
      </c>
    </row>
    <row r="31" spans="1:6" x14ac:dyDescent="0.3">
      <c r="A31" s="12">
        <v>30</v>
      </c>
      <c r="B31" s="8" t="s">
        <v>91</v>
      </c>
      <c r="C31" s="8">
        <v>3</v>
      </c>
      <c r="D31">
        <v>1</v>
      </c>
      <c r="E31" s="3">
        <v>3</v>
      </c>
    </row>
    <row r="32" spans="1:6" x14ac:dyDescent="0.3">
      <c r="A32" s="12">
        <v>31</v>
      </c>
      <c r="B32" s="16" t="s">
        <v>135</v>
      </c>
      <c r="C32" s="28">
        <v>0</v>
      </c>
      <c r="D32" s="25">
        <v>1</v>
      </c>
      <c r="E32" s="32">
        <v>0</v>
      </c>
    </row>
    <row r="33" spans="1:5" x14ac:dyDescent="0.3">
      <c r="A33" s="12">
        <v>32</v>
      </c>
      <c r="B33" s="3" t="s">
        <v>38</v>
      </c>
      <c r="C33" s="28">
        <v>0</v>
      </c>
      <c r="D33" s="5">
        <v>10</v>
      </c>
      <c r="E33" s="32">
        <v>0</v>
      </c>
    </row>
    <row r="34" spans="1:5" x14ac:dyDescent="0.3">
      <c r="A34" s="12">
        <v>33</v>
      </c>
      <c r="B34" s="3" t="s">
        <v>60</v>
      </c>
      <c r="C34" s="28">
        <v>0</v>
      </c>
      <c r="D34" s="25">
        <v>1</v>
      </c>
      <c r="E34" s="32">
        <v>0</v>
      </c>
    </row>
    <row r="35" spans="1:5" x14ac:dyDescent="0.3">
      <c r="A35" s="12">
        <v>34</v>
      </c>
      <c r="B35" s="3" t="s">
        <v>26</v>
      </c>
      <c r="C35" s="28">
        <v>0</v>
      </c>
      <c r="D35" s="25">
        <v>7</v>
      </c>
      <c r="E35" s="32">
        <v>0</v>
      </c>
    </row>
    <row r="36" spans="1:5" x14ac:dyDescent="0.3">
      <c r="A36" s="13">
        <v>35</v>
      </c>
      <c r="B36" s="3" t="s">
        <v>51</v>
      </c>
      <c r="C36" s="28">
        <v>0</v>
      </c>
      <c r="D36" s="5">
        <v>17</v>
      </c>
      <c r="E36" s="32">
        <v>0</v>
      </c>
    </row>
    <row r="37" spans="1:5" x14ac:dyDescent="0.3">
      <c r="A37" s="13">
        <v>36</v>
      </c>
      <c r="B37" s="3" t="s">
        <v>12</v>
      </c>
      <c r="C37" s="28">
        <v>0</v>
      </c>
      <c r="D37" s="5">
        <v>9</v>
      </c>
      <c r="E37" s="32">
        <v>0</v>
      </c>
    </row>
    <row r="38" spans="1:5" x14ac:dyDescent="0.3">
      <c r="A38" s="20">
        <v>37</v>
      </c>
      <c r="B38" s="23" t="s">
        <v>108</v>
      </c>
      <c r="C38" s="30">
        <v>0</v>
      </c>
      <c r="D38" s="3">
        <v>0</v>
      </c>
      <c r="E38" s="37">
        <v>1</v>
      </c>
    </row>
    <row r="39" spans="1:5" x14ac:dyDescent="0.3">
      <c r="A39" s="18">
        <v>38</v>
      </c>
      <c r="B39" s="1" t="s">
        <v>6</v>
      </c>
      <c r="C39" s="27">
        <v>0</v>
      </c>
      <c r="D39" s="5">
        <v>99</v>
      </c>
      <c r="E39" s="37">
        <v>1</v>
      </c>
    </row>
    <row r="40" spans="1:5" x14ac:dyDescent="0.3">
      <c r="A40" s="12">
        <v>39</v>
      </c>
      <c r="B40" s="3" t="s">
        <v>13</v>
      </c>
      <c r="C40" s="27">
        <v>0</v>
      </c>
      <c r="D40" s="25">
        <v>7</v>
      </c>
      <c r="E40" s="32">
        <v>0</v>
      </c>
    </row>
    <row r="41" spans="1:5" x14ac:dyDescent="0.3">
      <c r="A41" s="12">
        <v>40</v>
      </c>
      <c r="B41" s="8" t="s">
        <v>87</v>
      </c>
      <c r="C41" s="8">
        <v>26</v>
      </c>
      <c r="D41">
        <v>0</v>
      </c>
      <c r="E41" s="37">
        <v>5</v>
      </c>
    </row>
    <row r="42" spans="1:5" x14ac:dyDescent="0.3">
      <c r="A42" s="12">
        <v>41</v>
      </c>
      <c r="B42" s="3" t="s">
        <v>32</v>
      </c>
      <c r="C42" s="1">
        <v>73</v>
      </c>
      <c r="D42" s="1">
        <v>22</v>
      </c>
      <c r="E42" s="3">
        <v>38</v>
      </c>
    </row>
    <row r="43" spans="1:5" s="2" customFormat="1" x14ac:dyDescent="0.3">
      <c r="A43" s="12">
        <v>42</v>
      </c>
      <c r="B43" s="22" t="s">
        <v>30</v>
      </c>
      <c r="C43" s="4">
        <v>1</v>
      </c>
      <c r="D43">
        <v>5</v>
      </c>
      <c r="E43" s="3">
        <v>11</v>
      </c>
    </row>
    <row r="44" spans="1:5" x14ac:dyDescent="0.3">
      <c r="A44" s="18">
        <v>43</v>
      </c>
      <c r="B44" s="1" t="s">
        <v>3</v>
      </c>
      <c r="C44" s="27">
        <v>0</v>
      </c>
      <c r="D44" s="25">
        <v>56</v>
      </c>
      <c r="E44" s="37">
        <v>1</v>
      </c>
    </row>
    <row r="45" spans="1:5" x14ac:dyDescent="0.3">
      <c r="A45" s="12">
        <v>44</v>
      </c>
      <c r="B45" s="3" t="s">
        <v>96</v>
      </c>
      <c r="C45" s="27">
        <v>0</v>
      </c>
      <c r="D45">
        <v>0</v>
      </c>
      <c r="E45" s="37">
        <v>1</v>
      </c>
    </row>
    <row r="46" spans="1:5" s="2" customFormat="1" x14ac:dyDescent="0.3">
      <c r="A46" s="12">
        <v>45</v>
      </c>
      <c r="B46" s="4" t="s">
        <v>43</v>
      </c>
      <c r="C46" s="31">
        <v>0</v>
      </c>
      <c r="D46" s="6">
        <v>3</v>
      </c>
      <c r="E46" s="37">
        <v>24</v>
      </c>
    </row>
    <row r="47" spans="1:5" x14ac:dyDescent="0.3">
      <c r="A47" s="12">
        <v>46</v>
      </c>
      <c r="B47" s="16" t="s">
        <v>109</v>
      </c>
      <c r="C47" s="27">
        <v>0</v>
      </c>
      <c r="D47" s="3">
        <v>0</v>
      </c>
      <c r="E47" s="37">
        <v>1</v>
      </c>
    </row>
    <row r="48" spans="1:5" x14ac:dyDescent="0.3">
      <c r="A48" s="12">
        <v>47</v>
      </c>
      <c r="B48" s="16" t="s">
        <v>136</v>
      </c>
      <c r="C48" s="27">
        <v>0</v>
      </c>
      <c r="D48" s="5">
        <v>1</v>
      </c>
      <c r="E48" s="32">
        <v>0</v>
      </c>
    </row>
    <row r="49" spans="1:6" x14ac:dyDescent="0.3">
      <c r="A49" s="12">
        <v>48</v>
      </c>
      <c r="B49" s="16" t="s">
        <v>137</v>
      </c>
      <c r="C49" s="27">
        <v>0</v>
      </c>
      <c r="D49" s="5">
        <v>1</v>
      </c>
      <c r="E49" s="32">
        <v>0</v>
      </c>
    </row>
    <row r="50" spans="1:6" x14ac:dyDescent="0.3">
      <c r="A50" s="12">
        <v>49</v>
      </c>
      <c r="B50" s="16" t="s">
        <v>120</v>
      </c>
      <c r="C50" s="1">
        <v>1</v>
      </c>
      <c r="D50" s="3">
        <v>0</v>
      </c>
      <c r="E50" s="32">
        <v>0</v>
      </c>
      <c r="F50" s="1"/>
    </row>
    <row r="51" spans="1:6" x14ac:dyDescent="0.3">
      <c r="A51" s="18">
        <v>50</v>
      </c>
      <c r="B51" s="3" t="s">
        <v>50</v>
      </c>
      <c r="C51" s="27">
        <v>0</v>
      </c>
      <c r="D51" s="25">
        <v>33</v>
      </c>
      <c r="E51" s="37">
        <v>4</v>
      </c>
    </row>
    <row r="52" spans="1:6" x14ac:dyDescent="0.3">
      <c r="A52" s="12">
        <v>51</v>
      </c>
      <c r="B52" s="16" t="s">
        <v>121</v>
      </c>
      <c r="C52" s="3">
        <v>1</v>
      </c>
      <c r="D52">
        <v>0</v>
      </c>
      <c r="E52" s="32">
        <v>0</v>
      </c>
    </row>
    <row r="53" spans="1:6" x14ac:dyDescent="0.3">
      <c r="A53" s="12">
        <v>52</v>
      </c>
      <c r="B53" s="16" t="s">
        <v>122</v>
      </c>
      <c r="C53" s="3">
        <v>1</v>
      </c>
      <c r="D53">
        <v>1</v>
      </c>
      <c r="E53" s="33">
        <v>0</v>
      </c>
    </row>
    <row r="54" spans="1:6" x14ac:dyDescent="0.3">
      <c r="A54" s="12">
        <v>53</v>
      </c>
      <c r="B54" s="3" t="s">
        <v>5</v>
      </c>
      <c r="C54">
        <v>338</v>
      </c>
      <c r="D54">
        <v>94</v>
      </c>
      <c r="E54" s="3">
        <v>47</v>
      </c>
    </row>
    <row r="55" spans="1:6" x14ac:dyDescent="0.3">
      <c r="A55" s="12">
        <v>54</v>
      </c>
      <c r="B55" s="16" t="s">
        <v>138</v>
      </c>
      <c r="C55" s="26">
        <v>0</v>
      </c>
      <c r="D55" s="25">
        <v>1</v>
      </c>
      <c r="E55" s="32">
        <v>0</v>
      </c>
    </row>
    <row r="56" spans="1:6" x14ac:dyDescent="0.3">
      <c r="A56" s="12">
        <v>55</v>
      </c>
      <c r="B56" s="3" t="s">
        <v>101</v>
      </c>
      <c r="C56" s="26">
        <v>0</v>
      </c>
      <c r="D56">
        <v>0</v>
      </c>
      <c r="E56" s="37">
        <v>5</v>
      </c>
    </row>
    <row r="57" spans="1:6" x14ac:dyDescent="0.3">
      <c r="A57" s="12">
        <v>56</v>
      </c>
      <c r="B57" s="8" t="s">
        <v>89</v>
      </c>
      <c r="C57" s="8">
        <v>1</v>
      </c>
      <c r="D57">
        <v>1</v>
      </c>
      <c r="E57" s="32">
        <v>0</v>
      </c>
    </row>
    <row r="58" spans="1:6" x14ac:dyDescent="0.3">
      <c r="A58" s="12">
        <v>57</v>
      </c>
      <c r="B58" s="16" t="s">
        <v>139</v>
      </c>
      <c r="C58" s="28">
        <v>0</v>
      </c>
      <c r="D58" s="25">
        <v>1</v>
      </c>
      <c r="E58" s="32">
        <v>0</v>
      </c>
    </row>
    <row r="59" spans="1:6" x14ac:dyDescent="0.3">
      <c r="A59" s="12">
        <v>58</v>
      </c>
      <c r="B59" s="8" t="s">
        <v>86</v>
      </c>
      <c r="C59" s="8">
        <v>2</v>
      </c>
      <c r="D59">
        <v>0</v>
      </c>
      <c r="E59" s="32">
        <v>0</v>
      </c>
    </row>
    <row r="60" spans="1:6" x14ac:dyDescent="0.3">
      <c r="A60" s="12">
        <v>59</v>
      </c>
      <c r="B60" s="17" t="s">
        <v>123</v>
      </c>
      <c r="C60" s="8">
        <v>1</v>
      </c>
      <c r="D60">
        <v>0</v>
      </c>
      <c r="E60" s="32">
        <v>0</v>
      </c>
    </row>
    <row r="61" spans="1:6" x14ac:dyDescent="0.3">
      <c r="A61" s="12">
        <v>60</v>
      </c>
      <c r="B61" s="17" t="s">
        <v>124</v>
      </c>
      <c r="C61" s="8">
        <v>1</v>
      </c>
      <c r="D61">
        <v>0</v>
      </c>
      <c r="E61" s="32">
        <v>0</v>
      </c>
    </row>
    <row r="62" spans="1:6" x14ac:dyDescent="0.3">
      <c r="A62" s="12">
        <v>61</v>
      </c>
      <c r="B62" s="16" t="s">
        <v>140</v>
      </c>
      <c r="C62" s="28">
        <v>0</v>
      </c>
      <c r="D62" s="25">
        <v>1</v>
      </c>
      <c r="E62" s="32">
        <v>0</v>
      </c>
    </row>
    <row r="63" spans="1:6" x14ac:dyDescent="0.3">
      <c r="A63" s="12">
        <v>62</v>
      </c>
      <c r="B63" s="16" t="s">
        <v>141</v>
      </c>
      <c r="C63" s="28">
        <v>0</v>
      </c>
      <c r="D63" s="25">
        <v>1</v>
      </c>
      <c r="E63" s="32">
        <v>0</v>
      </c>
    </row>
    <row r="64" spans="1:6" x14ac:dyDescent="0.3">
      <c r="A64" s="12">
        <v>63</v>
      </c>
      <c r="B64" s="17" t="s">
        <v>40</v>
      </c>
      <c r="C64" s="8">
        <v>1</v>
      </c>
      <c r="D64">
        <v>2</v>
      </c>
      <c r="E64" s="32">
        <v>0</v>
      </c>
    </row>
    <row r="65" spans="1:6" x14ac:dyDescent="0.3">
      <c r="A65" s="12">
        <v>64</v>
      </c>
      <c r="B65" s="17" t="s">
        <v>125</v>
      </c>
      <c r="C65" s="8">
        <v>1</v>
      </c>
      <c r="D65">
        <v>0</v>
      </c>
      <c r="E65" s="32">
        <v>0</v>
      </c>
    </row>
    <row r="66" spans="1:6" x14ac:dyDescent="0.3">
      <c r="A66" s="12">
        <v>65</v>
      </c>
      <c r="B66" s="16" t="s">
        <v>142</v>
      </c>
      <c r="C66" s="28">
        <v>0</v>
      </c>
      <c r="D66" s="25">
        <v>1</v>
      </c>
      <c r="E66" s="32">
        <v>0</v>
      </c>
    </row>
    <row r="67" spans="1:6" x14ac:dyDescent="0.3">
      <c r="A67" s="13">
        <v>66</v>
      </c>
      <c r="B67" s="3" t="s">
        <v>100</v>
      </c>
      <c r="C67" s="28">
        <v>0</v>
      </c>
      <c r="D67">
        <v>0</v>
      </c>
      <c r="E67" s="37">
        <v>1</v>
      </c>
    </row>
    <row r="68" spans="1:6" x14ac:dyDescent="0.3">
      <c r="A68" s="12">
        <v>67</v>
      </c>
      <c r="B68" s="3" t="s">
        <v>104</v>
      </c>
      <c r="C68" s="28">
        <v>0</v>
      </c>
      <c r="D68">
        <v>0</v>
      </c>
      <c r="E68" s="37">
        <v>3</v>
      </c>
    </row>
    <row r="69" spans="1:6" x14ac:dyDescent="0.3">
      <c r="A69" s="13">
        <v>68</v>
      </c>
      <c r="B69" s="16" t="s">
        <v>110</v>
      </c>
      <c r="C69" s="28">
        <v>0</v>
      </c>
      <c r="D69">
        <v>0</v>
      </c>
      <c r="E69" s="37">
        <v>1</v>
      </c>
    </row>
    <row r="70" spans="1:6" x14ac:dyDescent="0.3">
      <c r="A70" s="18">
        <v>69</v>
      </c>
      <c r="B70" s="16" t="s">
        <v>143</v>
      </c>
      <c r="C70" s="28">
        <v>0</v>
      </c>
      <c r="D70" s="25">
        <v>1</v>
      </c>
      <c r="E70" s="32">
        <v>0</v>
      </c>
    </row>
    <row r="71" spans="1:6" x14ac:dyDescent="0.3">
      <c r="A71" s="12">
        <v>70</v>
      </c>
      <c r="B71" s="3" t="s">
        <v>94</v>
      </c>
      <c r="C71" s="28">
        <v>0</v>
      </c>
      <c r="D71" s="1">
        <v>0</v>
      </c>
      <c r="E71" s="37">
        <v>40</v>
      </c>
      <c r="F71" s="1"/>
    </row>
    <row r="72" spans="1:6" x14ac:dyDescent="0.3">
      <c r="A72" s="12">
        <v>71</v>
      </c>
      <c r="B72" s="16" t="s">
        <v>144</v>
      </c>
      <c r="C72" s="28">
        <v>0</v>
      </c>
      <c r="D72" s="25">
        <v>1</v>
      </c>
      <c r="E72" s="32">
        <v>0</v>
      </c>
    </row>
    <row r="73" spans="1:6" x14ac:dyDescent="0.3">
      <c r="A73" s="12">
        <v>72</v>
      </c>
      <c r="B73" s="3" t="s">
        <v>65</v>
      </c>
      <c r="C73" s="28">
        <v>0</v>
      </c>
      <c r="D73" s="25">
        <v>2</v>
      </c>
      <c r="E73" s="37">
        <v>1</v>
      </c>
    </row>
    <row r="74" spans="1:6" x14ac:dyDescent="0.3">
      <c r="A74" s="12">
        <v>73</v>
      </c>
      <c r="B74" s="17" t="s">
        <v>126</v>
      </c>
      <c r="C74" s="8">
        <v>1</v>
      </c>
      <c r="D74">
        <v>1</v>
      </c>
      <c r="E74" s="32">
        <v>0</v>
      </c>
    </row>
    <row r="75" spans="1:6" x14ac:dyDescent="0.3">
      <c r="A75" s="12">
        <v>74</v>
      </c>
      <c r="B75" s="16" t="s">
        <v>145</v>
      </c>
      <c r="C75" s="28">
        <v>0</v>
      </c>
      <c r="D75" s="25">
        <v>1</v>
      </c>
      <c r="E75" s="33">
        <v>0</v>
      </c>
    </row>
    <row r="76" spans="1:6" x14ac:dyDescent="0.3">
      <c r="A76" s="12">
        <v>75</v>
      </c>
      <c r="B76" s="16" t="s">
        <v>146</v>
      </c>
      <c r="C76" s="28">
        <v>0</v>
      </c>
      <c r="D76" s="25">
        <v>1</v>
      </c>
      <c r="E76" s="33">
        <v>0</v>
      </c>
    </row>
    <row r="77" spans="1:6" x14ac:dyDescent="0.3">
      <c r="A77" s="12">
        <v>76</v>
      </c>
      <c r="B77" s="16" t="s">
        <v>147</v>
      </c>
      <c r="C77" s="28">
        <v>0</v>
      </c>
      <c r="D77" s="25">
        <v>1</v>
      </c>
      <c r="E77" s="33">
        <v>0</v>
      </c>
    </row>
    <row r="78" spans="1:6" x14ac:dyDescent="0.3">
      <c r="A78" s="12">
        <v>77</v>
      </c>
      <c r="B78" s="1" t="s">
        <v>17</v>
      </c>
      <c r="C78" s="28">
        <v>0</v>
      </c>
      <c r="D78" s="25">
        <v>9</v>
      </c>
      <c r="E78" s="33">
        <v>0</v>
      </c>
    </row>
    <row r="79" spans="1:6" x14ac:dyDescent="0.3">
      <c r="A79" s="12">
        <v>78</v>
      </c>
      <c r="B79" s="16" t="s">
        <v>148</v>
      </c>
      <c r="C79" s="28">
        <v>0</v>
      </c>
      <c r="D79" s="25">
        <v>1</v>
      </c>
      <c r="E79" s="33">
        <v>0</v>
      </c>
    </row>
    <row r="80" spans="1:6" x14ac:dyDescent="0.3">
      <c r="A80" s="13">
        <v>79</v>
      </c>
      <c r="B80" s="3" t="s">
        <v>97</v>
      </c>
      <c r="C80" s="28">
        <v>0</v>
      </c>
      <c r="D80">
        <v>0</v>
      </c>
      <c r="E80" s="37">
        <v>105</v>
      </c>
    </row>
    <row r="81" spans="1:6" x14ac:dyDescent="0.3">
      <c r="A81" s="18">
        <v>80</v>
      </c>
      <c r="B81" s="3" t="s">
        <v>48</v>
      </c>
      <c r="C81" s="28">
        <v>0</v>
      </c>
      <c r="D81" s="5">
        <v>5</v>
      </c>
      <c r="E81" s="32">
        <v>0</v>
      </c>
    </row>
    <row r="82" spans="1:6" x14ac:dyDescent="0.3">
      <c r="A82" s="12">
        <v>81</v>
      </c>
      <c r="B82" s="17" t="s">
        <v>127</v>
      </c>
      <c r="C82" s="1">
        <v>1</v>
      </c>
      <c r="D82" s="3">
        <v>0</v>
      </c>
      <c r="E82" s="32">
        <v>0</v>
      </c>
      <c r="F82" s="1"/>
    </row>
    <row r="83" spans="1:6" x14ac:dyDescent="0.3">
      <c r="A83" s="12">
        <v>82</v>
      </c>
      <c r="B83" s="8" t="s">
        <v>83</v>
      </c>
      <c r="C83" s="8">
        <v>1</v>
      </c>
      <c r="D83" s="3">
        <v>0</v>
      </c>
      <c r="E83" s="32">
        <v>0</v>
      </c>
    </row>
    <row r="84" spans="1:6" x14ac:dyDescent="0.3">
      <c r="A84" s="12">
        <v>83</v>
      </c>
      <c r="B84" s="16" t="s">
        <v>149</v>
      </c>
      <c r="C84" s="28">
        <v>0</v>
      </c>
      <c r="D84" s="5">
        <v>1</v>
      </c>
      <c r="E84" s="33">
        <v>0</v>
      </c>
    </row>
    <row r="85" spans="1:6" s="2" customFormat="1" x14ac:dyDescent="0.3">
      <c r="A85" s="12">
        <v>84</v>
      </c>
      <c r="B85" s="4" t="s">
        <v>64</v>
      </c>
      <c r="C85" s="31">
        <v>0</v>
      </c>
      <c r="D85" s="6">
        <v>1</v>
      </c>
      <c r="E85" s="34">
        <v>0</v>
      </c>
    </row>
    <row r="86" spans="1:6" x14ac:dyDescent="0.3">
      <c r="A86" s="12">
        <v>85</v>
      </c>
      <c r="B86" s="3" t="s">
        <v>61</v>
      </c>
      <c r="C86" s="27">
        <v>0</v>
      </c>
      <c r="D86" s="25">
        <v>2</v>
      </c>
      <c r="E86" s="32">
        <v>0</v>
      </c>
    </row>
    <row r="87" spans="1:6" x14ac:dyDescent="0.3">
      <c r="A87" s="12">
        <v>86</v>
      </c>
      <c r="B87" s="3" t="s">
        <v>27</v>
      </c>
      <c r="C87" s="27">
        <v>0</v>
      </c>
      <c r="D87" s="25">
        <v>10</v>
      </c>
      <c r="E87" s="32">
        <v>0</v>
      </c>
    </row>
    <row r="88" spans="1:6" x14ac:dyDescent="0.3">
      <c r="A88" s="12">
        <v>87</v>
      </c>
      <c r="B88" s="8" t="s">
        <v>57</v>
      </c>
      <c r="C88" s="8">
        <v>10</v>
      </c>
      <c r="D88" s="1">
        <v>36</v>
      </c>
      <c r="E88" s="32">
        <v>0</v>
      </c>
    </row>
    <row r="89" spans="1:6" x14ac:dyDescent="0.3">
      <c r="A89" s="12">
        <v>88</v>
      </c>
      <c r="B89" s="3" t="s">
        <v>31</v>
      </c>
      <c r="C89" s="28">
        <v>0</v>
      </c>
      <c r="D89" s="25">
        <v>13</v>
      </c>
      <c r="E89" s="37">
        <v>3</v>
      </c>
    </row>
    <row r="90" spans="1:6" x14ac:dyDescent="0.3">
      <c r="A90" s="12">
        <v>89</v>
      </c>
      <c r="B90" s="8" t="s">
        <v>28</v>
      </c>
      <c r="C90" s="10">
        <v>51</v>
      </c>
      <c r="D90">
        <v>16</v>
      </c>
      <c r="E90" s="3">
        <v>7</v>
      </c>
    </row>
    <row r="91" spans="1:6" x14ac:dyDescent="0.3">
      <c r="A91" s="12">
        <v>90</v>
      </c>
      <c r="B91" s="8" t="s">
        <v>92</v>
      </c>
      <c r="C91" s="8">
        <v>2</v>
      </c>
      <c r="D91">
        <v>0</v>
      </c>
      <c r="E91" s="37">
        <v>2</v>
      </c>
    </row>
    <row r="92" spans="1:6" x14ac:dyDescent="0.3">
      <c r="A92" s="12">
        <v>91</v>
      </c>
      <c r="B92" s="16" t="s">
        <v>111</v>
      </c>
      <c r="C92" s="28">
        <v>0</v>
      </c>
      <c r="D92">
        <v>0</v>
      </c>
      <c r="E92" s="37">
        <v>1</v>
      </c>
    </row>
    <row r="93" spans="1:6" x14ac:dyDescent="0.3">
      <c r="A93" s="13">
        <v>92</v>
      </c>
      <c r="B93" s="16" t="s">
        <v>112</v>
      </c>
      <c r="C93" s="28">
        <v>0</v>
      </c>
      <c r="D93">
        <v>0</v>
      </c>
      <c r="E93" s="37">
        <v>1</v>
      </c>
    </row>
    <row r="94" spans="1:6" x14ac:dyDescent="0.3">
      <c r="A94" s="12">
        <v>93</v>
      </c>
      <c r="B94" s="17" t="s">
        <v>128</v>
      </c>
      <c r="C94" s="8">
        <v>1</v>
      </c>
      <c r="D94">
        <v>0</v>
      </c>
      <c r="E94" s="32">
        <v>0</v>
      </c>
    </row>
    <row r="95" spans="1:6" x14ac:dyDescent="0.3">
      <c r="A95" s="12">
        <v>94</v>
      </c>
      <c r="B95" s="16" t="s">
        <v>150</v>
      </c>
      <c r="C95" s="28">
        <v>0</v>
      </c>
      <c r="D95" s="25">
        <v>1</v>
      </c>
      <c r="E95" s="37">
        <v>1</v>
      </c>
    </row>
    <row r="96" spans="1:6" x14ac:dyDescent="0.3">
      <c r="A96" s="12">
        <v>95</v>
      </c>
      <c r="B96" s="16" t="s">
        <v>106</v>
      </c>
      <c r="C96" s="28">
        <v>0</v>
      </c>
      <c r="D96">
        <v>0</v>
      </c>
      <c r="E96" s="37">
        <v>1</v>
      </c>
    </row>
    <row r="97" spans="1:6" x14ac:dyDescent="0.3">
      <c r="A97" s="12">
        <v>96</v>
      </c>
      <c r="B97" s="3" t="s">
        <v>22</v>
      </c>
      <c r="C97">
        <v>15</v>
      </c>
      <c r="D97">
        <v>28</v>
      </c>
      <c r="E97" s="3">
        <v>39</v>
      </c>
    </row>
    <row r="98" spans="1:6" x14ac:dyDescent="0.3">
      <c r="A98" s="12">
        <v>97</v>
      </c>
      <c r="B98" s="16" t="s">
        <v>23</v>
      </c>
      <c r="C98">
        <v>1</v>
      </c>
      <c r="D98">
        <v>9</v>
      </c>
      <c r="E98" s="32">
        <v>0</v>
      </c>
    </row>
    <row r="99" spans="1:6" x14ac:dyDescent="0.3">
      <c r="A99" s="12">
        <v>98</v>
      </c>
      <c r="B99" s="8" t="s">
        <v>59</v>
      </c>
      <c r="C99" s="8">
        <v>5</v>
      </c>
      <c r="D99">
        <v>1</v>
      </c>
      <c r="E99" s="32">
        <v>0</v>
      </c>
    </row>
    <row r="100" spans="1:6" x14ac:dyDescent="0.3">
      <c r="A100" s="12">
        <v>99</v>
      </c>
      <c r="B100" s="8" t="s">
        <v>25</v>
      </c>
      <c r="C100" s="8">
        <v>2</v>
      </c>
      <c r="D100">
        <v>35</v>
      </c>
      <c r="E100" s="32">
        <v>0</v>
      </c>
    </row>
    <row r="101" spans="1:6" x14ac:dyDescent="0.3">
      <c r="A101" s="12">
        <v>100</v>
      </c>
      <c r="B101" s="17" t="s">
        <v>95</v>
      </c>
      <c r="C101" s="8">
        <v>1</v>
      </c>
      <c r="D101">
        <v>0</v>
      </c>
      <c r="E101" s="37">
        <v>8</v>
      </c>
    </row>
    <row r="102" spans="1:6" x14ac:dyDescent="0.3">
      <c r="A102" s="12">
        <v>101</v>
      </c>
      <c r="B102" s="16" t="s">
        <v>151</v>
      </c>
      <c r="C102" s="28">
        <v>0</v>
      </c>
      <c r="D102" s="25">
        <v>1</v>
      </c>
      <c r="E102" s="37">
        <v>10</v>
      </c>
    </row>
    <row r="103" spans="1:6" x14ac:dyDescent="0.3">
      <c r="A103" s="18">
        <v>102</v>
      </c>
      <c r="B103" s="3" t="s">
        <v>76</v>
      </c>
      <c r="C103" s="28">
        <v>0</v>
      </c>
      <c r="D103" s="25">
        <v>3</v>
      </c>
      <c r="E103" s="32">
        <v>0</v>
      </c>
    </row>
    <row r="104" spans="1:6" x14ac:dyDescent="0.3">
      <c r="A104" s="13">
        <v>103</v>
      </c>
      <c r="B104" s="8" t="s">
        <v>88</v>
      </c>
      <c r="C104" s="8">
        <v>19</v>
      </c>
      <c r="D104">
        <v>0</v>
      </c>
      <c r="E104" s="37">
        <v>1</v>
      </c>
    </row>
    <row r="105" spans="1:6" x14ac:dyDescent="0.3">
      <c r="A105" s="12">
        <v>104</v>
      </c>
      <c r="B105" s="3" t="s">
        <v>36</v>
      </c>
      <c r="C105" s="1">
        <v>47</v>
      </c>
      <c r="D105" s="1">
        <v>9</v>
      </c>
      <c r="E105" s="21">
        <v>60</v>
      </c>
      <c r="F105" s="1"/>
    </row>
    <row r="106" spans="1:6" x14ac:dyDescent="0.3">
      <c r="A106" s="12">
        <v>105</v>
      </c>
      <c r="B106" s="3" t="s">
        <v>8</v>
      </c>
      <c r="C106" s="1">
        <v>73</v>
      </c>
      <c r="D106">
        <v>148</v>
      </c>
      <c r="E106" s="3">
        <v>11</v>
      </c>
    </row>
    <row r="107" spans="1:6" x14ac:dyDescent="0.3">
      <c r="A107" s="12">
        <v>106</v>
      </c>
      <c r="B107" s="3" t="s">
        <v>14</v>
      </c>
      <c r="C107">
        <v>18</v>
      </c>
      <c r="D107">
        <v>6</v>
      </c>
      <c r="E107" s="3">
        <v>4</v>
      </c>
    </row>
    <row r="108" spans="1:6" x14ac:dyDescent="0.3">
      <c r="A108" s="12">
        <v>107</v>
      </c>
      <c r="B108" s="8" t="s">
        <v>7</v>
      </c>
      <c r="C108" s="8">
        <v>3</v>
      </c>
      <c r="D108">
        <v>1</v>
      </c>
      <c r="E108" s="3">
        <v>2</v>
      </c>
    </row>
    <row r="109" spans="1:6" x14ac:dyDescent="0.3">
      <c r="A109" s="12">
        <v>108</v>
      </c>
      <c r="B109" s="17" t="s">
        <v>44</v>
      </c>
      <c r="C109" s="8">
        <v>1</v>
      </c>
      <c r="D109">
        <v>1</v>
      </c>
      <c r="E109" s="32">
        <v>0</v>
      </c>
    </row>
    <row r="110" spans="1:6" x14ac:dyDescent="0.3">
      <c r="A110" s="12">
        <v>109</v>
      </c>
      <c r="B110" s="16" t="s">
        <v>152</v>
      </c>
      <c r="C110" s="28">
        <v>0</v>
      </c>
      <c r="D110" s="25">
        <v>1</v>
      </c>
      <c r="E110" s="32">
        <v>0</v>
      </c>
    </row>
    <row r="111" spans="1:6" x14ac:dyDescent="0.3">
      <c r="A111" s="12">
        <v>110</v>
      </c>
      <c r="B111" s="17" t="s">
        <v>129</v>
      </c>
      <c r="C111" s="8">
        <v>1</v>
      </c>
      <c r="D111">
        <v>0</v>
      </c>
      <c r="E111" s="32">
        <v>0</v>
      </c>
    </row>
    <row r="112" spans="1:6" x14ac:dyDescent="0.3">
      <c r="A112" s="12">
        <v>111</v>
      </c>
      <c r="B112" s="5" t="s">
        <v>160</v>
      </c>
      <c r="C112" s="28">
        <v>0</v>
      </c>
      <c r="D112" s="25">
        <v>1</v>
      </c>
      <c r="E112" s="32">
        <v>0</v>
      </c>
    </row>
    <row r="113" spans="1:5" x14ac:dyDescent="0.3">
      <c r="A113" s="13">
        <v>112</v>
      </c>
      <c r="B113" s="16" t="s">
        <v>113</v>
      </c>
      <c r="C113" s="28">
        <v>0</v>
      </c>
      <c r="D113">
        <v>0</v>
      </c>
      <c r="E113" s="37">
        <v>1</v>
      </c>
    </row>
    <row r="114" spans="1:5" x14ac:dyDescent="0.3">
      <c r="A114" s="18">
        <v>113</v>
      </c>
      <c r="B114" s="5" t="s">
        <v>71</v>
      </c>
      <c r="C114" s="28">
        <v>0</v>
      </c>
      <c r="D114" s="25">
        <v>1</v>
      </c>
      <c r="E114" s="32">
        <v>0</v>
      </c>
    </row>
    <row r="115" spans="1:5" x14ac:dyDescent="0.3">
      <c r="A115" s="18">
        <v>114</v>
      </c>
      <c r="B115" s="3" t="s">
        <v>53</v>
      </c>
      <c r="C115" s="28">
        <v>0</v>
      </c>
      <c r="D115" s="25">
        <v>1</v>
      </c>
      <c r="E115" s="32">
        <v>0</v>
      </c>
    </row>
    <row r="116" spans="1:5" x14ac:dyDescent="0.3">
      <c r="A116" s="13">
        <v>115</v>
      </c>
      <c r="B116" s="3" t="s">
        <v>99</v>
      </c>
      <c r="C116" s="28">
        <v>0</v>
      </c>
      <c r="D116">
        <v>0</v>
      </c>
      <c r="E116" s="37">
        <v>2</v>
      </c>
    </row>
    <row r="117" spans="1:5" x14ac:dyDescent="0.3">
      <c r="A117" s="12">
        <v>116</v>
      </c>
      <c r="B117" s="8" t="s">
        <v>9</v>
      </c>
      <c r="C117" s="8">
        <v>10</v>
      </c>
      <c r="D117">
        <v>29</v>
      </c>
      <c r="E117" s="3">
        <v>10</v>
      </c>
    </row>
    <row r="118" spans="1:5" x14ac:dyDescent="0.3">
      <c r="A118" s="12">
        <v>117</v>
      </c>
      <c r="B118" s="16" t="s">
        <v>153</v>
      </c>
      <c r="C118" s="28">
        <v>0</v>
      </c>
      <c r="D118" s="25">
        <v>1</v>
      </c>
      <c r="E118" s="32">
        <v>0</v>
      </c>
    </row>
    <row r="119" spans="1:5" x14ac:dyDescent="0.3">
      <c r="A119" s="12">
        <v>118</v>
      </c>
      <c r="B119" s="3" t="s">
        <v>74</v>
      </c>
      <c r="C119" s="28">
        <v>0</v>
      </c>
      <c r="D119" s="5">
        <v>3</v>
      </c>
      <c r="E119" s="37">
        <v>1</v>
      </c>
    </row>
    <row r="120" spans="1:5" x14ac:dyDescent="0.3">
      <c r="A120" s="12">
        <v>119</v>
      </c>
      <c r="B120" s="8" t="s">
        <v>82</v>
      </c>
      <c r="C120" s="8">
        <v>37</v>
      </c>
      <c r="D120" s="3">
        <v>0</v>
      </c>
      <c r="E120" s="32">
        <v>0</v>
      </c>
    </row>
    <row r="121" spans="1:5" x14ac:dyDescent="0.3">
      <c r="A121" s="18">
        <v>120</v>
      </c>
      <c r="B121" s="3" t="s">
        <v>19</v>
      </c>
      <c r="C121" s="28">
        <v>0</v>
      </c>
      <c r="D121" s="25">
        <v>1</v>
      </c>
      <c r="E121" s="37">
        <v>46</v>
      </c>
    </row>
    <row r="122" spans="1:5" x14ac:dyDescent="0.3">
      <c r="A122" s="12">
        <v>121</v>
      </c>
      <c r="B122" s="3" t="s">
        <v>79</v>
      </c>
      <c r="C122" s="1">
        <v>1</v>
      </c>
      <c r="D122">
        <v>0</v>
      </c>
      <c r="E122" s="39">
        <v>1</v>
      </c>
    </row>
    <row r="123" spans="1:5" x14ac:dyDescent="0.3">
      <c r="A123" s="12">
        <v>122</v>
      </c>
      <c r="B123" t="s">
        <v>93</v>
      </c>
      <c r="C123" s="27">
        <v>0</v>
      </c>
      <c r="D123">
        <v>0</v>
      </c>
      <c r="E123" s="37">
        <v>6</v>
      </c>
    </row>
    <row r="124" spans="1:5" x14ac:dyDescent="0.3">
      <c r="A124" s="12">
        <v>123</v>
      </c>
      <c r="B124" s="16" t="s">
        <v>154</v>
      </c>
      <c r="C124" s="27">
        <v>0</v>
      </c>
      <c r="D124" s="25">
        <v>1</v>
      </c>
      <c r="E124" s="32">
        <v>0</v>
      </c>
    </row>
    <row r="125" spans="1:5" x14ac:dyDescent="0.3">
      <c r="A125" s="12">
        <v>124</v>
      </c>
      <c r="B125" s="16" t="s">
        <v>114</v>
      </c>
      <c r="C125" s="3">
        <v>1</v>
      </c>
      <c r="D125">
        <v>0</v>
      </c>
      <c r="E125" s="37">
        <v>1</v>
      </c>
    </row>
    <row r="126" spans="1:5" x14ac:dyDescent="0.3">
      <c r="A126" s="12">
        <v>125</v>
      </c>
      <c r="B126" s="16" t="s">
        <v>155</v>
      </c>
      <c r="C126" s="27">
        <v>0</v>
      </c>
      <c r="D126" s="5">
        <v>1</v>
      </c>
      <c r="E126" s="37">
        <v>3</v>
      </c>
    </row>
    <row r="127" spans="1:5" x14ac:dyDescent="0.3">
      <c r="A127" s="12">
        <v>126</v>
      </c>
      <c r="B127" s="5" t="s">
        <v>67</v>
      </c>
      <c r="C127" s="27">
        <v>0</v>
      </c>
      <c r="D127" s="25">
        <v>9</v>
      </c>
      <c r="E127" s="32">
        <v>0</v>
      </c>
    </row>
    <row r="128" spans="1:5" x14ac:dyDescent="0.3">
      <c r="A128" s="12">
        <v>127</v>
      </c>
      <c r="B128" s="16" t="s">
        <v>156</v>
      </c>
      <c r="C128" s="27">
        <v>0</v>
      </c>
      <c r="D128" s="25">
        <v>1</v>
      </c>
      <c r="E128" s="32">
        <v>0</v>
      </c>
    </row>
    <row r="129" spans="1:5" x14ac:dyDescent="0.3">
      <c r="A129" s="12">
        <v>128</v>
      </c>
      <c r="B129" s="3" t="s">
        <v>78</v>
      </c>
      <c r="C129" s="1">
        <v>14</v>
      </c>
      <c r="D129">
        <v>0</v>
      </c>
      <c r="E129" s="32">
        <v>0</v>
      </c>
    </row>
    <row r="130" spans="1:5" x14ac:dyDescent="0.3">
      <c r="A130" s="12">
        <v>129</v>
      </c>
      <c r="B130" s="3" t="s">
        <v>2</v>
      </c>
      <c r="C130" s="27">
        <v>0</v>
      </c>
      <c r="D130" s="6">
        <v>144</v>
      </c>
      <c r="E130" s="32">
        <v>0</v>
      </c>
    </row>
    <row r="131" spans="1:5" x14ac:dyDescent="0.3">
      <c r="A131" s="12">
        <v>130</v>
      </c>
      <c r="B131" s="8" t="s">
        <v>85</v>
      </c>
      <c r="C131" s="8">
        <v>21</v>
      </c>
      <c r="D131" s="3">
        <v>0</v>
      </c>
      <c r="E131" s="38">
        <v>1</v>
      </c>
    </row>
    <row r="132" spans="1:5" x14ac:dyDescent="0.3">
      <c r="A132" s="12">
        <v>131</v>
      </c>
      <c r="B132" s="3" t="s">
        <v>11</v>
      </c>
      <c r="C132" s="28">
        <v>0</v>
      </c>
      <c r="D132" s="25">
        <v>28</v>
      </c>
      <c r="E132" s="35">
        <v>0</v>
      </c>
    </row>
    <row r="133" spans="1:5" x14ac:dyDescent="0.3">
      <c r="A133" s="12">
        <v>132</v>
      </c>
      <c r="B133" s="16" t="s">
        <v>157</v>
      </c>
      <c r="C133" s="28">
        <v>0</v>
      </c>
      <c r="D133" s="5">
        <v>1</v>
      </c>
      <c r="E133" s="35">
        <v>0</v>
      </c>
    </row>
    <row r="134" spans="1:5" x14ac:dyDescent="0.3">
      <c r="A134" s="13">
        <v>133</v>
      </c>
      <c r="B134" s="3" t="s">
        <v>105</v>
      </c>
      <c r="C134" s="28">
        <v>0</v>
      </c>
      <c r="D134" s="3">
        <v>0</v>
      </c>
      <c r="E134" s="37">
        <v>1</v>
      </c>
    </row>
    <row r="135" spans="1:5" x14ac:dyDescent="0.3">
      <c r="A135" s="18">
        <v>134</v>
      </c>
      <c r="B135" s="16" t="s">
        <v>158</v>
      </c>
      <c r="C135" s="28">
        <v>0</v>
      </c>
      <c r="D135" s="5">
        <v>1</v>
      </c>
      <c r="E135" s="32">
        <v>0</v>
      </c>
    </row>
    <row r="136" spans="1:5" x14ac:dyDescent="0.3">
      <c r="A136" s="18">
        <v>135</v>
      </c>
      <c r="B136" s="16" t="s">
        <v>159</v>
      </c>
      <c r="C136" s="28">
        <v>0</v>
      </c>
      <c r="D136" s="5">
        <v>1</v>
      </c>
      <c r="E136" s="32">
        <v>0</v>
      </c>
    </row>
    <row r="137" spans="1:5" x14ac:dyDescent="0.3">
      <c r="A137" s="13">
        <v>136</v>
      </c>
      <c r="B137" s="16" t="s">
        <v>115</v>
      </c>
      <c r="C137" s="28">
        <v>0</v>
      </c>
      <c r="D137" s="3">
        <v>0</v>
      </c>
      <c r="E137" s="36">
        <v>1</v>
      </c>
    </row>
    <row r="138" spans="1:5" x14ac:dyDescent="0.3">
      <c r="A138" s="12">
        <v>137</v>
      </c>
      <c r="B138" s="8" t="s">
        <v>41</v>
      </c>
      <c r="C138" s="8">
        <v>37</v>
      </c>
      <c r="D138">
        <v>15</v>
      </c>
      <c r="E138" s="3">
        <v>6</v>
      </c>
    </row>
    <row r="139" spans="1:5" x14ac:dyDescent="0.3">
      <c r="A139" s="12">
        <v>138</v>
      </c>
      <c r="B139" s="17" t="s">
        <v>161</v>
      </c>
      <c r="C139" s="8">
        <v>1</v>
      </c>
      <c r="D139">
        <v>0</v>
      </c>
      <c r="E139" s="32">
        <v>0</v>
      </c>
    </row>
    <row r="140" spans="1:5" x14ac:dyDescent="0.3">
      <c r="A140" s="12">
        <v>139</v>
      </c>
      <c r="B140" s="5" t="s">
        <v>49</v>
      </c>
      <c r="C140" s="28">
        <v>0</v>
      </c>
      <c r="D140" s="25">
        <v>4</v>
      </c>
      <c r="E140" s="32">
        <v>0</v>
      </c>
    </row>
    <row r="141" spans="1:5" x14ac:dyDescent="0.3">
      <c r="A141" s="13">
        <v>140</v>
      </c>
      <c r="B141" s="8" t="s">
        <v>90</v>
      </c>
      <c r="C141" s="8">
        <v>1</v>
      </c>
      <c r="D141">
        <v>1</v>
      </c>
      <c r="E141" s="32">
        <v>0</v>
      </c>
    </row>
    <row r="142" spans="1:5" x14ac:dyDescent="0.3">
      <c r="A142" s="12">
        <v>141</v>
      </c>
      <c r="B142" s="3" t="s">
        <v>33</v>
      </c>
      <c r="C142" s="28">
        <v>0</v>
      </c>
      <c r="D142" s="5">
        <v>10</v>
      </c>
      <c r="E142" s="32">
        <v>0</v>
      </c>
    </row>
    <row r="143" spans="1:5" x14ac:dyDescent="0.3">
      <c r="A143" s="12">
        <v>142</v>
      </c>
      <c r="B143" s="16" t="s">
        <v>165</v>
      </c>
      <c r="C143" s="8">
        <v>1</v>
      </c>
      <c r="D143" s="3">
        <v>0</v>
      </c>
      <c r="E143" s="32">
        <v>0</v>
      </c>
    </row>
    <row r="144" spans="1:5" x14ac:dyDescent="0.3">
      <c r="A144" s="12">
        <v>143</v>
      </c>
      <c r="B144" s="16" t="s">
        <v>166</v>
      </c>
      <c r="C144" s="28">
        <v>0</v>
      </c>
      <c r="D144" s="25">
        <v>1</v>
      </c>
      <c r="E144" s="32">
        <v>0</v>
      </c>
    </row>
    <row r="145" spans="1:5" x14ac:dyDescent="0.3">
      <c r="A145" s="12">
        <v>144</v>
      </c>
      <c r="B145" s="19" t="s">
        <v>168</v>
      </c>
      <c r="C145" s="28">
        <v>0</v>
      </c>
      <c r="D145" s="25">
        <v>1</v>
      </c>
      <c r="E145" s="32">
        <v>0</v>
      </c>
    </row>
  </sheetData>
  <sortState ref="A1:H218">
    <sortCondition ref="A1:A218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H24" sqref="H24"/>
    </sheetView>
  </sheetViews>
  <sheetFormatPr defaultRowHeight="14.4" x14ac:dyDescent="0.3"/>
  <sheetData>
    <row r="1" spans="1:9" x14ac:dyDescent="0.3">
      <c r="A1" s="137" t="s">
        <v>249</v>
      </c>
      <c r="B1" s="137"/>
      <c r="C1" s="137"/>
      <c r="D1" s="137"/>
      <c r="E1" s="137"/>
      <c r="F1" s="137"/>
      <c r="G1" s="137"/>
      <c r="H1" s="137"/>
      <c r="I1" s="118"/>
    </row>
    <row r="2" spans="1:9" x14ac:dyDescent="0.3">
      <c r="A2" s="138" t="s">
        <v>250</v>
      </c>
      <c r="B2" s="139"/>
      <c r="C2" s="139"/>
      <c r="D2" s="139"/>
      <c r="E2" s="139"/>
      <c r="F2" s="139"/>
      <c r="G2" s="139"/>
      <c r="H2" s="139"/>
      <c r="I2" s="118"/>
    </row>
    <row r="3" spans="1:9" x14ac:dyDescent="0.3">
      <c r="A3" s="140" t="s">
        <v>248</v>
      </c>
      <c r="B3" s="140"/>
      <c r="C3" s="142" t="s">
        <v>167</v>
      </c>
      <c r="D3" s="143"/>
      <c r="E3" s="143"/>
      <c r="F3" s="143"/>
      <c r="G3" s="143"/>
      <c r="H3" s="144" t="s">
        <v>236</v>
      </c>
      <c r="I3" s="118"/>
    </row>
    <row r="4" spans="1:9" x14ac:dyDescent="0.3">
      <c r="A4" s="141"/>
      <c r="B4" s="141"/>
      <c r="C4" s="119" t="s">
        <v>251</v>
      </c>
      <c r="D4" s="120" t="s">
        <v>252</v>
      </c>
      <c r="E4" s="120" t="s">
        <v>253</v>
      </c>
      <c r="F4" s="120" t="s">
        <v>254</v>
      </c>
      <c r="G4" s="120" t="s">
        <v>255</v>
      </c>
      <c r="H4" s="145"/>
      <c r="I4" s="118"/>
    </row>
    <row r="5" spans="1:9" x14ac:dyDescent="0.3">
      <c r="A5" s="146" t="s">
        <v>162</v>
      </c>
      <c r="B5" s="121" t="s">
        <v>181</v>
      </c>
      <c r="C5" s="122">
        <v>12</v>
      </c>
      <c r="D5" s="123">
        <v>11</v>
      </c>
      <c r="E5" s="123">
        <v>21</v>
      </c>
      <c r="F5" s="123">
        <v>3</v>
      </c>
      <c r="G5" s="123">
        <v>12</v>
      </c>
      <c r="H5" s="124">
        <v>59</v>
      </c>
      <c r="I5" s="118"/>
    </row>
    <row r="6" spans="1:9" x14ac:dyDescent="0.3">
      <c r="A6" s="147"/>
      <c r="B6" s="125" t="s">
        <v>180</v>
      </c>
      <c r="C6" s="126">
        <v>12</v>
      </c>
      <c r="D6" s="127">
        <v>8</v>
      </c>
      <c r="E6" s="127">
        <v>34</v>
      </c>
      <c r="F6" s="127">
        <v>7</v>
      </c>
      <c r="G6" s="127">
        <v>37</v>
      </c>
      <c r="H6" s="128">
        <v>98</v>
      </c>
      <c r="I6" s="118"/>
    </row>
    <row r="7" spans="1:9" x14ac:dyDescent="0.3">
      <c r="A7" s="147"/>
      <c r="B7" s="125" t="s">
        <v>182</v>
      </c>
      <c r="C7" s="126">
        <v>11</v>
      </c>
      <c r="D7" s="127">
        <v>10</v>
      </c>
      <c r="E7" s="127">
        <v>22</v>
      </c>
      <c r="F7" s="127">
        <v>6</v>
      </c>
      <c r="G7" s="127">
        <v>11</v>
      </c>
      <c r="H7" s="128">
        <v>60</v>
      </c>
      <c r="I7" s="118"/>
    </row>
    <row r="8" spans="1:9" x14ac:dyDescent="0.3">
      <c r="A8" s="136" t="s">
        <v>236</v>
      </c>
      <c r="B8" s="136"/>
      <c r="C8" s="129">
        <v>35</v>
      </c>
      <c r="D8" s="130">
        <v>29</v>
      </c>
      <c r="E8" s="130">
        <v>77</v>
      </c>
      <c r="F8" s="130">
        <v>16</v>
      </c>
      <c r="G8" s="130">
        <v>60</v>
      </c>
      <c r="H8" s="131">
        <v>217</v>
      </c>
      <c r="I8" s="118"/>
    </row>
  </sheetData>
  <mergeCells count="7">
    <mergeCell ref="A8:B8"/>
    <mergeCell ref="A1:H1"/>
    <mergeCell ref="A2:H2"/>
    <mergeCell ref="A3:B4"/>
    <mergeCell ref="C3:G3"/>
    <mergeCell ref="H3:H4"/>
    <mergeCell ref="A5:A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C35" sqref="C35"/>
    </sheetView>
  </sheetViews>
  <sheetFormatPr defaultRowHeight="14.4" x14ac:dyDescent="0.3"/>
  <cols>
    <col min="2" max="2" width="11" customWidth="1"/>
    <col min="3" max="3" width="14" customWidth="1"/>
    <col min="5" max="5" width="10.5546875" customWidth="1"/>
  </cols>
  <sheetData>
    <row r="1" spans="1:6" ht="28.8" x14ac:dyDescent="0.3">
      <c r="A1" s="7" t="s">
        <v>0</v>
      </c>
      <c r="B1" s="7" t="s">
        <v>177</v>
      </c>
      <c r="C1" s="44" t="s">
        <v>176</v>
      </c>
      <c r="D1" s="42" t="s">
        <v>173</v>
      </c>
      <c r="E1" s="42" t="s">
        <v>174</v>
      </c>
      <c r="F1" s="42" t="s">
        <v>175</v>
      </c>
    </row>
    <row r="2" spans="1:6" hidden="1" x14ac:dyDescent="0.3">
      <c r="A2" t="s">
        <v>34</v>
      </c>
      <c r="B2">
        <v>14</v>
      </c>
      <c r="C2">
        <v>101</v>
      </c>
      <c r="D2" s="41">
        <v>2.1009320513263998</v>
      </c>
      <c r="E2" s="41">
        <v>0.84521125379864714</v>
      </c>
      <c r="F2">
        <v>8.1737847502247707</v>
      </c>
    </row>
    <row r="3" spans="1:6" hidden="1" x14ac:dyDescent="0.3">
      <c r="A3" t="s">
        <v>35</v>
      </c>
      <c r="B3">
        <v>11</v>
      </c>
      <c r="C3">
        <v>71</v>
      </c>
      <c r="D3" s="41">
        <v>1.8206641210443399</v>
      </c>
      <c r="E3" s="41">
        <v>0.74905772664153947</v>
      </c>
      <c r="F3">
        <v>6.1759586723341133</v>
      </c>
    </row>
    <row r="4" spans="1:6" hidden="1" x14ac:dyDescent="0.3">
      <c r="A4" t="s">
        <v>42</v>
      </c>
      <c r="B4">
        <v>13</v>
      </c>
      <c r="C4">
        <v>63</v>
      </c>
      <c r="D4" s="41">
        <v>1.9267630723448299</v>
      </c>
      <c r="E4" s="41">
        <v>0.74477198286722102</v>
      </c>
      <c r="F4">
        <v>6.8672454495505866</v>
      </c>
    </row>
    <row r="5" spans="1:6" hidden="1" x14ac:dyDescent="0.3">
      <c r="A5" t="s">
        <v>45</v>
      </c>
      <c r="B5">
        <v>14</v>
      </c>
      <c r="C5">
        <v>56</v>
      </c>
      <c r="D5" s="41">
        <v>2.1190347553156599</v>
      </c>
      <c r="E5" s="41">
        <v>0.94235859229487307</v>
      </c>
      <c r="F5">
        <v>8.32309978131393</v>
      </c>
    </row>
    <row r="6" spans="1:6" hidden="1" x14ac:dyDescent="0.3">
      <c r="A6" t="s">
        <v>1</v>
      </c>
      <c r="B6">
        <v>11</v>
      </c>
      <c r="C6">
        <v>46</v>
      </c>
      <c r="D6" s="41">
        <v>2.0688475044993999</v>
      </c>
      <c r="E6" s="41">
        <v>0.93175957151358857</v>
      </c>
      <c r="F6">
        <v>7.9156950558986372</v>
      </c>
    </row>
    <row r="7" spans="1:6" hidden="1" x14ac:dyDescent="0.3">
      <c r="A7" s="1" t="s">
        <v>10</v>
      </c>
      <c r="B7">
        <v>10</v>
      </c>
      <c r="C7">
        <v>43</v>
      </c>
      <c r="D7" s="41">
        <v>2.0048868096898702</v>
      </c>
      <c r="E7" s="41">
        <v>0.91962711010330056</v>
      </c>
      <c r="F7">
        <v>7.4252533824565328</v>
      </c>
    </row>
    <row r="8" spans="1:6" hidden="1" x14ac:dyDescent="0.3">
      <c r="A8" t="s">
        <v>21</v>
      </c>
      <c r="B8">
        <v>9</v>
      </c>
      <c r="C8">
        <v>25</v>
      </c>
      <c r="D8" s="41">
        <v>1.92255508688732</v>
      </c>
      <c r="E8" s="41">
        <v>0.98892265464170181</v>
      </c>
      <c r="F8">
        <v>6.838408895017853</v>
      </c>
    </row>
    <row r="9" spans="1:6" hidden="1" x14ac:dyDescent="0.3">
      <c r="A9" t="s">
        <v>29</v>
      </c>
      <c r="B9">
        <v>11</v>
      </c>
      <c r="C9">
        <v>49</v>
      </c>
      <c r="D9" s="41">
        <v>1.9332611586902</v>
      </c>
      <c r="E9" s="41">
        <v>0.89744098393175964</v>
      </c>
      <c r="F9">
        <v>6.912014703142173</v>
      </c>
    </row>
    <row r="10" spans="1:6" hidden="1" x14ac:dyDescent="0.3">
      <c r="A10" t="s">
        <v>47</v>
      </c>
      <c r="B10">
        <v>12</v>
      </c>
      <c r="C10">
        <v>62</v>
      </c>
      <c r="D10" s="41">
        <v>2.1173070320692</v>
      </c>
      <c r="E10" s="41">
        <v>0.85285966238347188</v>
      </c>
      <c r="F10">
        <v>8.3087321835294645</v>
      </c>
    </row>
    <row r="11" spans="1:6" hidden="1" x14ac:dyDescent="0.3">
      <c r="A11" t="s">
        <v>52</v>
      </c>
      <c r="B11">
        <v>10</v>
      </c>
      <c r="C11">
        <v>61</v>
      </c>
      <c r="D11" s="41">
        <v>2.0127863312057301</v>
      </c>
      <c r="E11" s="41">
        <v>0.94245662189981372</v>
      </c>
      <c r="F11">
        <v>7.484141619529364</v>
      </c>
    </row>
    <row r="12" spans="1:6" hidden="1" x14ac:dyDescent="0.3">
      <c r="A12" t="s">
        <v>55</v>
      </c>
      <c r="B12">
        <v>13</v>
      </c>
      <c r="C12">
        <v>76</v>
      </c>
      <c r="D12" s="41">
        <v>1.9397783017733801</v>
      </c>
      <c r="E12" s="41">
        <v>0.75798452687958728</v>
      </c>
      <c r="F12">
        <v>6.9572083988866211</v>
      </c>
    </row>
    <row r="13" spans="1:6" hidden="1" x14ac:dyDescent="0.3">
      <c r="A13" t="s">
        <v>58</v>
      </c>
      <c r="B13">
        <v>11</v>
      </c>
      <c r="C13">
        <v>39</v>
      </c>
      <c r="D13" s="41">
        <v>1.9640552427801701</v>
      </c>
      <c r="E13" s="41">
        <v>0.92265054169816074</v>
      </c>
      <c r="F13">
        <v>7.1281750131644319</v>
      </c>
    </row>
    <row r="14" spans="1:6" hidden="1" x14ac:dyDescent="0.3">
      <c r="A14" t="s">
        <v>63</v>
      </c>
      <c r="B14">
        <v>9</v>
      </c>
      <c r="C14">
        <v>55</v>
      </c>
      <c r="D14" s="41">
        <v>1.9707082129278699</v>
      </c>
      <c r="E14" s="41">
        <v>0.94990687187530631</v>
      </c>
      <c r="F14">
        <v>7.1757566528439831</v>
      </c>
    </row>
    <row r="15" spans="1:6" hidden="1" x14ac:dyDescent="0.3">
      <c r="A15" t="s">
        <v>66</v>
      </c>
      <c r="B15">
        <v>13</v>
      </c>
      <c r="C15">
        <v>69</v>
      </c>
      <c r="D15" s="41">
        <v>1.68247110848772</v>
      </c>
      <c r="E15" s="41">
        <v>0.67724657805990884</v>
      </c>
      <c r="F15">
        <v>5.3788312375800471</v>
      </c>
    </row>
    <row r="16" spans="1:6" hidden="1" x14ac:dyDescent="0.3">
      <c r="A16" t="s">
        <v>68</v>
      </c>
      <c r="B16">
        <v>11</v>
      </c>
      <c r="C16">
        <v>39</v>
      </c>
      <c r="D16" s="41">
        <v>1.8278908589187099</v>
      </c>
      <c r="E16" s="41">
        <v>0.90854119425547997</v>
      </c>
      <c r="F16">
        <v>6.2207523679819596</v>
      </c>
    </row>
    <row r="17" spans="1:6" hidden="1" x14ac:dyDescent="0.3">
      <c r="A17" t="s">
        <v>69</v>
      </c>
      <c r="B17">
        <v>5</v>
      </c>
      <c r="C17">
        <v>24</v>
      </c>
      <c r="D17" s="41">
        <v>1.25661157796028</v>
      </c>
      <c r="E17" s="41">
        <v>0.98059013822174301</v>
      </c>
      <c r="F17">
        <v>3.5134960870529426</v>
      </c>
    </row>
    <row r="18" spans="1:6" hidden="1" x14ac:dyDescent="0.3">
      <c r="A18" t="s">
        <v>70</v>
      </c>
      <c r="B18">
        <v>16</v>
      </c>
      <c r="C18">
        <v>101</v>
      </c>
      <c r="D18" s="41">
        <v>2.2224605266933102</v>
      </c>
      <c r="E18" s="41">
        <v>0.69390993850426508</v>
      </c>
      <c r="F18">
        <v>9.2300136435980953</v>
      </c>
    </row>
    <row r="19" spans="1:6" hidden="1" x14ac:dyDescent="0.3">
      <c r="A19" t="s">
        <v>72</v>
      </c>
      <c r="B19">
        <v>14</v>
      </c>
      <c r="C19">
        <v>72</v>
      </c>
      <c r="D19" s="41">
        <v>2.2953977680979598</v>
      </c>
      <c r="E19" s="41">
        <v>0.83522297808012091</v>
      </c>
      <c r="F19">
        <v>9.9283844215448411</v>
      </c>
    </row>
    <row r="20" spans="1:6" hidden="1" x14ac:dyDescent="0.3">
      <c r="A20" t="s">
        <v>75</v>
      </c>
      <c r="B20">
        <v>11</v>
      </c>
      <c r="C20">
        <v>91</v>
      </c>
      <c r="D20" s="41">
        <v>2.0338644389948302</v>
      </c>
      <c r="E20" s="41">
        <v>0.87187530634251542</v>
      </c>
      <c r="F20">
        <v>7.6435674582811641</v>
      </c>
    </row>
    <row r="21" spans="1:6" hidden="1" x14ac:dyDescent="0.3">
      <c r="A21" s="2" t="s">
        <v>77</v>
      </c>
      <c r="B21" s="2">
        <v>11</v>
      </c>
      <c r="C21" s="2">
        <v>55</v>
      </c>
      <c r="D21" s="45">
        <v>1.90227269089951</v>
      </c>
      <c r="E21" s="45">
        <v>0.86133703630232095</v>
      </c>
      <c r="F21" s="2">
        <v>6.7011066935580805</v>
      </c>
    </row>
    <row r="22" spans="1:6" x14ac:dyDescent="0.3">
      <c r="A22" t="s">
        <v>178</v>
      </c>
      <c r="B22">
        <f>AVERAGE(B2:B21)</f>
        <v>11.45</v>
      </c>
      <c r="C22">
        <f t="shared" ref="C22:F22" si="0">AVERAGE(C2:C21)</f>
        <v>59.9</v>
      </c>
      <c r="D22">
        <f t="shared" si="0"/>
        <v>1.9561274325303348</v>
      </c>
      <c r="E22">
        <f t="shared" si="0"/>
        <v>0.86368656351476647</v>
      </c>
      <c r="F22">
        <f t="shared" si="0"/>
        <v>7.2150813233744797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22" sqref="A22:F22"/>
    </sheetView>
  </sheetViews>
  <sheetFormatPr defaultRowHeight="14.4" x14ac:dyDescent="0.3"/>
  <cols>
    <col min="2" max="2" width="10.88671875" customWidth="1"/>
    <col min="3" max="3" width="14.88671875" customWidth="1"/>
    <col min="5" max="5" width="10.88671875" customWidth="1"/>
  </cols>
  <sheetData>
    <row r="1" spans="1:6" ht="28.8" x14ac:dyDescent="0.3">
      <c r="A1" s="7" t="s">
        <v>0</v>
      </c>
      <c r="B1" s="7" t="s">
        <v>177</v>
      </c>
      <c r="C1" s="44" t="s">
        <v>176</v>
      </c>
      <c r="D1" s="42" t="s">
        <v>173</v>
      </c>
      <c r="E1" s="42" t="s">
        <v>174</v>
      </c>
      <c r="F1" s="42" t="s">
        <v>175</v>
      </c>
    </row>
    <row r="2" spans="1:6" hidden="1" x14ac:dyDescent="0.3">
      <c r="A2" t="s">
        <v>34</v>
      </c>
      <c r="B2">
        <v>11</v>
      </c>
      <c r="C2">
        <v>52</v>
      </c>
      <c r="D2" s="41">
        <v>2.1194266344263601</v>
      </c>
      <c r="E2" s="41">
        <v>0.85872781065088755</v>
      </c>
      <c r="F2">
        <v>8.3263620694240341</v>
      </c>
    </row>
    <row r="3" spans="1:6" hidden="1" x14ac:dyDescent="0.3">
      <c r="A3" t="s">
        <v>35</v>
      </c>
      <c r="B3">
        <v>16</v>
      </c>
      <c r="C3">
        <v>67</v>
      </c>
      <c r="D3" s="41">
        <v>2.5232897416564901</v>
      </c>
      <c r="E3" s="41">
        <v>0.90175985742927156</v>
      </c>
      <c r="F3">
        <v>12.469550863186438</v>
      </c>
    </row>
    <row r="4" spans="1:6" hidden="1" x14ac:dyDescent="0.3">
      <c r="A4" t="s">
        <v>42</v>
      </c>
      <c r="B4">
        <v>14</v>
      </c>
      <c r="C4">
        <v>79</v>
      </c>
      <c r="D4" s="41">
        <v>2.1336246873331599</v>
      </c>
      <c r="E4" s="41">
        <v>0.84794103509053032</v>
      </c>
      <c r="F4">
        <v>8.4454234181992192</v>
      </c>
    </row>
    <row r="5" spans="1:6" hidden="1" x14ac:dyDescent="0.3">
      <c r="A5" t="s">
        <v>45</v>
      </c>
      <c r="B5">
        <v>13</v>
      </c>
      <c r="C5">
        <v>70</v>
      </c>
      <c r="D5" s="41">
        <v>2.0442488183644998</v>
      </c>
      <c r="E5" s="41">
        <v>0.65384615384615374</v>
      </c>
      <c r="F5">
        <v>7.7233547160934277</v>
      </c>
    </row>
    <row r="6" spans="1:6" hidden="1" x14ac:dyDescent="0.3">
      <c r="A6" t="s">
        <v>1</v>
      </c>
      <c r="B6">
        <v>10</v>
      </c>
      <c r="C6">
        <v>60</v>
      </c>
      <c r="D6" s="41">
        <v>2.16435157501436</v>
      </c>
      <c r="E6" s="41">
        <v>0.89975495656048121</v>
      </c>
      <c r="F6">
        <v>8.708952982881339</v>
      </c>
    </row>
    <row r="7" spans="1:6" hidden="1" x14ac:dyDescent="0.3">
      <c r="A7" s="1" t="s">
        <v>10</v>
      </c>
      <c r="B7" s="1">
        <v>15</v>
      </c>
      <c r="C7">
        <v>46</v>
      </c>
      <c r="D7" s="41">
        <v>2.51778377308126</v>
      </c>
      <c r="E7" s="41">
        <v>0.96923569940714627</v>
      </c>
      <c r="F7">
        <v>12.401082573085215</v>
      </c>
    </row>
    <row r="8" spans="1:6" hidden="1" x14ac:dyDescent="0.3">
      <c r="A8" t="s">
        <v>21</v>
      </c>
      <c r="B8">
        <v>15</v>
      </c>
      <c r="C8">
        <v>51</v>
      </c>
      <c r="D8" s="41">
        <v>2.3526363852683199</v>
      </c>
      <c r="E8" s="41">
        <v>0.8849852071005917</v>
      </c>
      <c r="F8">
        <v>10.513250198443528</v>
      </c>
    </row>
    <row r="9" spans="1:6" hidden="1" x14ac:dyDescent="0.3">
      <c r="A9" t="s">
        <v>29</v>
      </c>
      <c r="B9">
        <v>17</v>
      </c>
      <c r="C9">
        <v>76</v>
      </c>
      <c r="D9" s="41">
        <v>2.4317783988611299</v>
      </c>
      <c r="E9" s="41">
        <v>0.84718200044553349</v>
      </c>
      <c r="F9">
        <v>11.379100675991497</v>
      </c>
    </row>
    <row r="10" spans="1:6" hidden="1" x14ac:dyDescent="0.3">
      <c r="A10" t="s">
        <v>47</v>
      </c>
      <c r="B10">
        <v>9</v>
      </c>
      <c r="C10">
        <v>41</v>
      </c>
      <c r="D10" s="41">
        <v>1.8805506596244399</v>
      </c>
      <c r="E10" s="41">
        <v>0.94664316615926936</v>
      </c>
      <c r="F10">
        <v>6.5571146064963353</v>
      </c>
    </row>
    <row r="11" spans="1:6" hidden="1" x14ac:dyDescent="0.3">
      <c r="A11" t="s">
        <v>52</v>
      </c>
      <c r="B11">
        <v>13</v>
      </c>
      <c r="C11">
        <v>62</v>
      </c>
      <c r="D11" s="41">
        <v>2.1342839384039398</v>
      </c>
      <c r="E11" s="41">
        <v>0.76183431952662728</v>
      </c>
      <c r="F11">
        <v>8.4509929082752908</v>
      </c>
    </row>
    <row r="12" spans="1:6" hidden="1" x14ac:dyDescent="0.3">
      <c r="A12" t="s">
        <v>55</v>
      </c>
      <c r="B12">
        <v>16</v>
      </c>
      <c r="C12">
        <v>68</v>
      </c>
      <c r="D12" s="41">
        <v>2.4643011593122002</v>
      </c>
      <c r="E12" s="41">
        <v>0.89128981955892184</v>
      </c>
      <c r="F12">
        <v>11.755264223868078</v>
      </c>
    </row>
    <row r="13" spans="1:6" hidden="1" x14ac:dyDescent="0.3">
      <c r="A13" t="s">
        <v>58</v>
      </c>
      <c r="B13">
        <v>14</v>
      </c>
      <c r="C13">
        <v>52</v>
      </c>
      <c r="D13" s="41">
        <v>2.3610011308585501</v>
      </c>
      <c r="E13" s="41">
        <v>0.94936708860759489</v>
      </c>
      <c r="F13">
        <v>10.601559689985182</v>
      </c>
    </row>
    <row r="14" spans="1:6" hidden="1" x14ac:dyDescent="0.3">
      <c r="A14" t="s">
        <v>63</v>
      </c>
      <c r="B14">
        <v>12</v>
      </c>
      <c r="C14">
        <v>39</v>
      </c>
      <c r="D14" s="41">
        <v>2.1115640082059501</v>
      </c>
      <c r="E14" s="41">
        <v>0.91383136094674555</v>
      </c>
      <c r="F14">
        <v>8.2611516950426882</v>
      </c>
    </row>
    <row r="15" spans="1:6" hidden="1" x14ac:dyDescent="0.3">
      <c r="A15" t="s">
        <v>66</v>
      </c>
      <c r="B15">
        <v>14</v>
      </c>
      <c r="C15">
        <v>70</v>
      </c>
      <c r="D15" s="41">
        <v>2.3409826592376799</v>
      </c>
      <c r="E15" s="41">
        <v>0.87391401202940522</v>
      </c>
      <c r="F15">
        <v>10.39144279454146</v>
      </c>
    </row>
    <row r="16" spans="1:6" hidden="1" x14ac:dyDescent="0.3">
      <c r="A16" t="s">
        <v>68</v>
      </c>
      <c r="B16">
        <v>10</v>
      </c>
      <c r="C16">
        <v>32</v>
      </c>
      <c r="D16" s="41">
        <v>2.1123572411004101</v>
      </c>
      <c r="E16" s="41">
        <v>0.97724723601986863</v>
      </c>
      <c r="F16">
        <v>8.2677073120350979</v>
      </c>
    </row>
    <row r="17" spans="1:6" hidden="1" x14ac:dyDescent="0.3">
      <c r="A17" t="s">
        <v>69</v>
      </c>
      <c r="B17">
        <v>13</v>
      </c>
      <c r="C17">
        <v>63</v>
      </c>
      <c r="D17" s="41">
        <v>1.86677929848728</v>
      </c>
      <c r="E17" s="41">
        <v>0.62832840236686383</v>
      </c>
      <c r="F17">
        <v>6.4674331484447221</v>
      </c>
    </row>
    <row r="18" spans="1:6" hidden="1" x14ac:dyDescent="0.3">
      <c r="A18" t="s">
        <v>70</v>
      </c>
      <c r="B18">
        <v>15</v>
      </c>
      <c r="C18">
        <v>61</v>
      </c>
      <c r="D18" s="41">
        <v>2.4858444910664002</v>
      </c>
      <c r="E18" s="41">
        <v>0.92002673201158391</v>
      </c>
      <c r="F18">
        <v>12.011259374268516</v>
      </c>
    </row>
    <row r="19" spans="1:6" hidden="1" x14ac:dyDescent="0.3">
      <c r="A19" t="s">
        <v>72</v>
      </c>
      <c r="B19">
        <v>14</v>
      </c>
      <c r="C19">
        <v>63</v>
      </c>
      <c r="D19" s="41">
        <v>2.45249364274291</v>
      </c>
      <c r="E19" s="41">
        <v>0.93670886075949367</v>
      </c>
      <c r="F19">
        <v>11.617279975531556</v>
      </c>
    </row>
    <row r="20" spans="1:6" hidden="1" x14ac:dyDescent="0.3">
      <c r="A20" t="s">
        <v>75</v>
      </c>
      <c r="B20">
        <v>15</v>
      </c>
      <c r="C20">
        <v>49</v>
      </c>
      <c r="D20" s="41">
        <v>2.3864421793744199</v>
      </c>
      <c r="E20" s="41">
        <v>0.89607988165680474</v>
      </c>
      <c r="F20">
        <v>10.874734679333041</v>
      </c>
    </row>
    <row r="21" spans="1:6" hidden="1" x14ac:dyDescent="0.3">
      <c r="A21" s="2" t="s">
        <v>77</v>
      </c>
      <c r="B21" s="2">
        <v>13</v>
      </c>
      <c r="C21" s="2">
        <v>44</v>
      </c>
      <c r="D21" s="45">
        <v>2.2247074329300802</v>
      </c>
      <c r="E21" s="45">
        <v>0.94163510804188011</v>
      </c>
      <c r="F21" s="2">
        <v>9.2507759355459811</v>
      </c>
    </row>
    <row r="22" spans="1:6" x14ac:dyDescent="0.3">
      <c r="A22" t="s">
        <v>178</v>
      </c>
      <c r="B22">
        <f>AVERAGE(B2:B21)</f>
        <v>13.45</v>
      </c>
      <c r="C22">
        <f t="shared" ref="C22:F22" si="0">AVERAGE(C2:C21)</f>
        <v>57.25</v>
      </c>
      <c r="D22">
        <f t="shared" si="0"/>
        <v>2.2554223927674921</v>
      </c>
      <c r="E22">
        <f t="shared" si="0"/>
        <v>0.87501693541078285</v>
      </c>
      <c r="F22">
        <f t="shared" si="0"/>
        <v>9.7236896920336324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F44" sqref="F44"/>
    </sheetView>
  </sheetViews>
  <sheetFormatPr defaultRowHeight="14.4" x14ac:dyDescent="0.3"/>
  <cols>
    <col min="2" max="2" width="12.6640625" customWidth="1"/>
    <col min="3" max="3" width="15.33203125" style="43" customWidth="1"/>
    <col min="4" max="4" width="9.109375" style="41"/>
    <col min="5" max="5" width="11" style="41" customWidth="1"/>
    <col min="6" max="6" width="9.109375" style="41"/>
  </cols>
  <sheetData>
    <row r="1" spans="1:7" ht="28.8" x14ac:dyDescent="0.3">
      <c r="A1" s="40" t="s">
        <v>0</v>
      </c>
      <c r="B1" s="44" t="s">
        <v>172</v>
      </c>
      <c r="C1" s="44" t="s">
        <v>176</v>
      </c>
      <c r="D1" s="42" t="s">
        <v>173</v>
      </c>
      <c r="E1" s="42" t="s">
        <v>174</v>
      </c>
      <c r="F1" s="42" t="s">
        <v>175</v>
      </c>
      <c r="G1" s="40"/>
    </row>
    <row r="2" spans="1:7" hidden="1" x14ac:dyDescent="0.3">
      <c r="A2" t="s">
        <v>34</v>
      </c>
      <c r="B2">
        <v>5</v>
      </c>
      <c r="C2" s="43">
        <v>15</v>
      </c>
      <c r="D2" s="41">
        <v>1.43221390436024</v>
      </c>
      <c r="E2" s="41">
        <v>0.73777777777777787</v>
      </c>
      <c r="F2" s="41">
        <v>4.187960680526543</v>
      </c>
    </row>
    <row r="3" spans="1:7" hidden="1" x14ac:dyDescent="0.3">
      <c r="A3" t="s">
        <v>35</v>
      </c>
      <c r="B3">
        <v>7</v>
      </c>
      <c r="C3" s="43">
        <v>14</v>
      </c>
      <c r="D3" s="41">
        <v>1.77213938843753</v>
      </c>
      <c r="E3" s="41">
        <v>0.80612244897959184</v>
      </c>
      <c r="F3" s="41">
        <v>5.8834268421663651</v>
      </c>
    </row>
    <row r="4" spans="1:7" hidden="1" x14ac:dyDescent="0.3">
      <c r="A4" t="s">
        <v>42</v>
      </c>
      <c r="B4">
        <v>4</v>
      </c>
      <c r="C4" s="43">
        <v>15</v>
      </c>
      <c r="D4" s="41">
        <v>1.30952583530407</v>
      </c>
      <c r="E4" s="41">
        <v>0.71111111111111103</v>
      </c>
      <c r="F4" s="41">
        <v>3.70441679204656</v>
      </c>
    </row>
    <row r="5" spans="1:7" hidden="1" x14ac:dyDescent="0.3">
      <c r="A5" t="s">
        <v>45</v>
      </c>
      <c r="B5">
        <v>11</v>
      </c>
      <c r="C5" s="43">
        <v>23</v>
      </c>
      <c r="D5" s="41">
        <v>2.1631394399251498</v>
      </c>
      <c r="E5" s="41">
        <v>0.66666666666666674</v>
      </c>
      <c r="F5" s="41">
        <v>8.6984029507043417</v>
      </c>
    </row>
    <row r="6" spans="1:7" hidden="1" x14ac:dyDescent="0.3">
      <c r="A6" t="s">
        <v>1</v>
      </c>
      <c r="B6">
        <v>7</v>
      </c>
      <c r="C6" s="43">
        <v>43</v>
      </c>
      <c r="D6" s="41">
        <v>1.02761969178662</v>
      </c>
      <c r="E6" s="41">
        <v>-3.431111111111111</v>
      </c>
      <c r="F6" s="41">
        <v>2.7944063636276772</v>
      </c>
    </row>
    <row r="7" spans="1:7" hidden="1" x14ac:dyDescent="0.3">
      <c r="A7" s="1" t="s">
        <v>10</v>
      </c>
      <c r="B7" s="1">
        <v>10</v>
      </c>
      <c r="C7" s="43">
        <v>23</v>
      </c>
      <c r="D7" s="41">
        <v>2.1403895206310399</v>
      </c>
      <c r="E7" s="41">
        <v>0.67555555555555546</v>
      </c>
      <c r="F7" s="41">
        <v>8.5027489800727452</v>
      </c>
    </row>
    <row r="8" spans="1:7" hidden="1" x14ac:dyDescent="0.3">
      <c r="A8" t="s">
        <v>21</v>
      </c>
      <c r="B8" s="3">
        <v>10</v>
      </c>
      <c r="C8" s="43">
        <v>29</v>
      </c>
      <c r="D8" s="41">
        <v>2.05918235313584</v>
      </c>
      <c r="E8" s="41">
        <v>0.27040816326530603</v>
      </c>
      <c r="F8" s="41">
        <v>7.8395571996894944</v>
      </c>
    </row>
    <row r="9" spans="1:7" hidden="1" x14ac:dyDescent="0.3">
      <c r="A9" t="s">
        <v>29</v>
      </c>
      <c r="B9" s="3">
        <v>10</v>
      </c>
      <c r="C9" s="43">
        <v>27</v>
      </c>
      <c r="D9" s="41">
        <v>2.0218412587875698</v>
      </c>
      <c r="E9" s="41">
        <v>0.48</v>
      </c>
      <c r="F9" s="41">
        <v>7.5522177268783963</v>
      </c>
    </row>
    <row r="10" spans="1:7" hidden="1" x14ac:dyDescent="0.3">
      <c r="A10" t="s">
        <v>47</v>
      </c>
      <c r="B10" s="3">
        <v>13</v>
      </c>
      <c r="C10" s="43">
        <v>25</v>
      </c>
      <c r="D10" s="41">
        <v>2.1851379534973998</v>
      </c>
      <c r="E10" s="41">
        <v>0.45408163265306123</v>
      </c>
      <c r="F10" s="41">
        <v>8.891875134037063</v>
      </c>
    </row>
    <row r="11" spans="1:7" hidden="1" x14ac:dyDescent="0.3">
      <c r="A11" t="s">
        <v>52</v>
      </c>
      <c r="B11" s="3">
        <v>14</v>
      </c>
      <c r="C11" s="43">
        <v>103</v>
      </c>
      <c r="D11" s="41">
        <v>1.7872685096265299</v>
      </c>
      <c r="E11" s="41">
        <v>-12.24888888888889</v>
      </c>
      <c r="F11" s="41">
        <v>5.9731146580699823</v>
      </c>
    </row>
    <row r="12" spans="1:7" hidden="1" x14ac:dyDescent="0.3">
      <c r="A12" t="s">
        <v>55</v>
      </c>
      <c r="B12" s="3">
        <v>12</v>
      </c>
      <c r="C12" s="43">
        <v>46</v>
      </c>
      <c r="D12" s="41">
        <v>2.0848823788614799</v>
      </c>
      <c r="E12" s="41">
        <v>-0.59999999999999987</v>
      </c>
      <c r="F12" s="41">
        <v>8.0436453233338874</v>
      </c>
    </row>
    <row r="13" spans="1:7" hidden="1" x14ac:dyDescent="0.3">
      <c r="A13" t="s">
        <v>58</v>
      </c>
      <c r="B13" s="3">
        <v>11</v>
      </c>
      <c r="C13" s="43">
        <v>43</v>
      </c>
      <c r="D13" s="41">
        <v>2.0448119494369199</v>
      </c>
      <c r="E13" s="41">
        <v>-0.6785714285714286</v>
      </c>
      <c r="F13" s="41">
        <v>7.7277052019492976</v>
      </c>
    </row>
    <row r="14" spans="1:7" hidden="1" x14ac:dyDescent="0.3">
      <c r="A14" t="s">
        <v>63</v>
      </c>
      <c r="B14" s="3">
        <v>10</v>
      </c>
      <c r="C14" s="43">
        <v>29</v>
      </c>
      <c r="D14" s="41">
        <v>2.0254832214638698</v>
      </c>
      <c r="E14" s="41">
        <v>0.37333333333333329</v>
      </c>
      <c r="F14" s="41">
        <v>7.5797727687226972</v>
      </c>
    </row>
    <row r="15" spans="1:7" hidden="1" x14ac:dyDescent="0.3">
      <c r="A15" t="s">
        <v>66</v>
      </c>
      <c r="B15" s="3">
        <v>7</v>
      </c>
      <c r="C15" s="43">
        <v>11</v>
      </c>
      <c r="D15" s="41">
        <v>1.79865220625213</v>
      </c>
      <c r="E15" s="41">
        <v>0.88265306122448983</v>
      </c>
      <c r="F15" s="41">
        <v>6.0414992796532943</v>
      </c>
    </row>
    <row r="16" spans="1:7" hidden="1" x14ac:dyDescent="0.3">
      <c r="A16" t="s">
        <v>68</v>
      </c>
      <c r="B16" s="3">
        <v>6</v>
      </c>
      <c r="C16" s="43">
        <v>13</v>
      </c>
      <c r="D16" s="41">
        <v>1.4844575358174901</v>
      </c>
      <c r="E16" s="41">
        <v>0.78222222222222215</v>
      </c>
      <c r="F16" s="41">
        <v>4.4125711016478544</v>
      </c>
    </row>
    <row r="17" spans="1:6" hidden="1" x14ac:dyDescent="0.3">
      <c r="A17" t="s">
        <v>69</v>
      </c>
      <c r="B17" s="3">
        <v>7</v>
      </c>
      <c r="C17" s="43">
        <v>28</v>
      </c>
      <c r="D17" s="41">
        <v>1.5780320900650899</v>
      </c>
      <c r="E17" s="41">
        <v>3.9999999999999925E-2</v>
      </c>
      <c r="F17" s="41">
        <v>4.8454110901190033</v>
      </c>
    </row>
    <row r="18" spans="1:6" hidden="1" x14ac:dyDescent="0.3">
      <c r="A18" t="s">
        <v>70</v>
      </c>
      <c r="B18" s="3">
        <v>7</v>
      </c>
      <c r="C18" s="43">
        <v>22</v>
      </c>
      <c r="D18" s="41">
        <v>1.61876457225882</v>
      </c>
      <c r="E18" s="41">
        <v>0.34693877551020413</v>
      </c>
      <c r="F18" s="41">
        <v>5.0468514432402083</v>
      </c>
    </row>
    <row r="19" spans="1:6" hidden="1" x14ac:dyDescent="0.3">
      <c r="A19" t="s">
        <v>72</v>
      </c>
      <c r="B19" s="3">
        <v>5</v>
      </c>
      <c r="C19" s="43">
        <v>36</v>
      </c>
      <c r="D19" s="41">
        <v>0.99489394296327105</v>
      </c>
      <c r="E19" s="41">
        <v>-1.8266666666666671</v>
      </c>
      <c r="F19" s="41">
        <v>2.7044375014416078</v>
      </c>
    </row>
    <row r="20" spans="1:6" hidden="1" x14ac:dyDescent="0.3">
      <c r="A20" t="s">
        <v>75</v>
      </c>
      <c r="B20" s="3">
        <v>10</v>
      </c>
      <c r="C20" s="43">
        <v>26</v>
      </c>
      <c r="D20" s="41">
        <v>2.13908590270669</v>
      </c>
      <c r="E20" s="41">
        <v>0.6</v>
      </c>
      <c r="F20" s="41">
        <v>8.4916718658271364</v>
      </c>
    </row>
    <row r="21" spans="1:6" hidden="1" x14ac:dyDescent="0.3">
      <c r="A21" s="2" t="s">
        <v>77</v>
      </c>
      <c r="B21" s="4">
        <v>9</v>
      </c>
      <c r="C21" s="46">
        <v>20</v>
      </c>
      <c r="D21" s="45">
        <v>2.01269264380928</v>
      </c>
      <c r="E21" s="45">
        <v>0.68367346938775508</v>
      </c>
      <c r="F21" s="45">
        <v>7.4834404826307246</v>
      </c>
    </row>
    <row r="22" spans="1:6" x14ac:dyDescent="0.3">
      <c r="A22" t="s">
        <v>178</v>
      </c>
      <c r="B22">
        <f>AVERAGE(B2:B21)</f>
        <v>8.75</v>
      </c>
      <c r="C22">
        <f t="shared" ref="C22:F22" si="0">AVERAGE(C2:C21)</f>
        <v>29.55</v>
      </c>
      <c r="D22">
        <f t="shared" si="0"/>
        <v>1.7840107149563511</v>
      </c>
      <c r="E22">
        <f t="shared" si="0"/>
        <v>-0.51373469387755133</v>
      </c>
      <c r="F22">
        <f t="shared" si="0"/>
        <v>6.3202566693192441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Classes</vt:lpstr>
      <vt:lpstr>Results</vt:lpstr>
      <vt:lpstr>PresAbsent</vt:lpstr>
      <vt:lpstr>Height &amp; Cover</vt:lpstr>
      <vt:lpstr>3 sites separate</vt:lpstr>
      <vt:lpstr>Eological classes</vt:lpstr>
      <vt:lpstr>Grassland BioDivCal</vt:lpstr>
      <vt:lpstr>Intermediate BioDivCal</vt:lpstr>
      <vt:lpstr>Dense BioDivCal</vt:lpstr>
    </vt:vector>
  </TitlesOfParts>
  <Company>UNISA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Patrocinio, Susannah</dc:creator>
  <cp:lastModifiedBy>Graham, Susannah</cp:lastModifiedBy>
  <dcterms:created xsi:type="dcterms:W3CDTF">2017-11-21T10:25:58Z</dcterms:created>
  <dcterms:modified xsi:type="dcterms:W3CDTF">2019-11-19T11:56:58Z</dcterms:modified>
</cp:coreProperties>
</file>