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HAB\Kirsch\EklutnaDam\Eklutna Monitoring\"/>
    </mc:Choice>
  </mc:AlternateContent>
  <xr:revisionPtr revIDLastSave="0" documentId="13_ncr:1_{F366E09A-9AA1-451C-BC9B-657187EE2290}" xr6:coauthVersionLast="45" xr6:coauthVersionMax="45" xr10:uidLastSave="{00000000-0000-0000-0000-000000000000}"/>
  <bookViews>
    <workbookView xWindow="-120" yWindow="-120" windowWidth="20730" windowHeight="11160" xr2:uid="{36A76DBD-8F43-408F-9DAF-1B56637C6C52}"/>
  </bookViews>
  <sheets>
    <sheet name="XS 6" sheetId="2" r:id="rId1"/>
    <sheet name="XS 8" sheetId="5" r:id="rId2"/>
    <sheet name="XS 10" sheetId="6" r:id="rId3"/>
    <sheet name="XS 6 Substrate" sheetId="7" r:id="rId4"/>
    <sheet name="XS 8 Substrate" sheetId="8" r:id="rId5"/>
    <sheet name="XS 10 Substrate" sheetId="9" r:id="rId6"/>
    <sheet name="WQ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9" l="1"/>
  <c r="F30" i="9"/>
  <c r="E30" i="9"/>
  <c r="D30" i="9"/>
  <c r="G30" i="8" l="1"/>
  <c r="F30" i="8"/>
  <c r="E30" i="8"/>
  <c r="D30" i="8"/>
  <c r="E30" i="7" l="1"/>
  <c r="F30" i="7"/>
  <c r="G30" i="7"/>
  <c r="D30" i="7"/>
  <c r="X4" i="6" l="1"/>
  <c r="X9" i="6"/>
  <c r="X10" i="6"/>
  <c r="X11" i="6"/>
  <c r="X12" i="6"/>
  <c r="X13" i="6"/>
  <c r="X14" i="6"/>
  <c r="X16" i="6"/>
  <c r="X21" i="6"/>
  <c r="X22" i="6"/>
  <c r="X23" i="6"/>
  <c r="X24" i="6"/>
  <c r="X25" i="6"/>
  <c r="X26" i="6"/>
  <c r="X28" i="6"/>
  <c r="X33" i="6"/>
  <c r="X34" i="6"/>
  <c r="X35" i="6"/>
  <c r="X36" i="6"/>
  <c r="X37" i="6"/>
  <c r="X38" i="6"/>
  <c r="X40" i="6"/>
  <c r="X45" i="6"/>
  <c r="X46" i="6"/>
  <c r="X47" i="6"/>
  <c r="X48" i="6"/>
  <c r="X49" i="6"/>
  <c r="X50" i="6"/>
  <c r="X52" i="6"/>
  <c r="X57" i="6"/>
  <c r="X58" i="6"/>
  <c r="X59" i="6"/>
  <c r="X3" i="6"/>
  <c r="W5" i="6"/>
  <c r="X5" i="6" s="1"/>
  <c r="W6" i="6"/>
  <c r="X6" i="6" s="1"/>
  <c r="W7" i="6"/>
  <c r="X7" i="6" s="1"/>
  <c r="W8" i="6"/>
  <c r="X8" i="6" s="1"/>
  <c r="W9" i="6"/>
  <c r="W10" i="6"/>
  <c r="W11" i="6"/>
  <c r="W12" i="6"/>
  <c r="W13" i="6"/>
  <c r="W14" i="6"/>
  <c r="W15" i="6"/>
  <c r="X15" i="6" s="1"/>
  <c r="W16" i="6"/>
  <c r="W17" i="6"/>
  <c r="X17" i="6" s="1"/>
  <c r="W18" i="6"/>
  <c r="X18" i="6" s="1"/>
  <c r="W19" i="6"/>
  <c r="X19" i="6" s="1"/>
  <c r="W20" i="6"/>
  <c r="X20" i="6" s="1"/>
  <c r="W21" i="6"/>
  <c r="W22" i="6"/>
  <c r="W23" i="6"/>
  <c r="W24" i="6"/>
  <c r="W25" i="6"/>
  <c r="W26" i="6"/>
  <c r="W27" i="6"/>
  <c r="X27" i="6" s="1"/>
  <c r="W28" i="6"/>
  <c r="W29" i="6"/>
  <c r="X29" i="6" s="1"/>
  <c r="W30" i="6"/>
  <c r="X30" i="6" s="1"/>
  <c r="W31" i="6"/>
  <c r="X31" i="6" s="1"/>
  <c r="W32" i="6"/>
  <c r="X32" i="6" s="1"/>
  <c r="W33" i="6"/>
  <c r="W34" i="6"/>
  <c r="W35" i="6"/>
  <c r="W36" i="6"/>
  <c r="W37" i="6"/>
  <c r="W38" i="6"/>
  <c r="W39" i="6"/>
  <c r="X39" i="6" s="1"/>
  <c r="W40" i="6"/>
  <c r="W41" i="6"/>
  <c r="X41" i="6" s="1"/>
  <c r="W42" i="6"/>
  <c r="X42" i="6" s="1"/>
  <c r="W43" i="6"/>
  <c r="X43" i="6" s="1"/>
  <c r="W44" i="6"/>
  <c r="X44" i="6" s="1"/>
  <c r="W45" i="6"/>
  <c r="W46" i="6"/>
  <c r="W47" i="6"/>
  <c r="W48" i="6"/>
  <c r="W49" i="6"/>
  <c r="W50" i="6"/>
  <c r="W51" i="6"/>
  <c r="X51" i="6" s="1"/>
  <c r="W52" i="6"/>
  <c r="W53" i="6"/>
  <c r="X53" i="6" s="1"/>
  <c r="W54" i="6"/>
  <c r="X54" i="6" s="1"/>
  <c r="W55" i="6"/>
  <c r="X55" i="6" s="1"/>
  <c r="W56" i="6"/>
  <c r="X56" i="6" s="1"/>
  <c r="W57" i="6"/>
  <c r="W58" i="6"/>
  <c r="W59" i="6"/>
  <c r="W4" i="6"/>
  <c r="X5" i="5"/>
  <c r="X7" i="5"/>
  <c r="X8" i="5"/>
  <c r="X9" i="5"/>
  <c r="X17" i="5"/>
  <c r="X19" i="5"/>
  <c r="X20" i="5"/>
  <c r="X21" i="5"/>
  <c r="X29" i="5"/>
  <c r="X31" i="5"/>
  <c r="X32" i="5"/>
  <c r="X33" i="5"/>
  <c r="X41" i="5"/>
  <c r="X43" i="5"/>
  <c r="X44" i="5"/>
  <c r="X45" i="5"/>
  <c r="X3" i="5"/>
  <c r="W5" i="5"/>
  <c r="W6" i="5"/>
  <c r="X6" i="5" s="1"/>
  <c r="W7" i="5"/>
  <c r="W8" i="5"/>
  <c r="W9" i="5"/>
  <c r="W10" i="5"/>
  <c r="X10" i="5" s="1"/>
  <c r="W11" i="5"/>
  <c r="X11" i="5" s="1"/>
  <c r="W12" i="5"/>
  <c r="X12" i="5" s="1"/>
  <c r="W13" i="5"/>
  <c r="X13" i="5" s="1"/>
  <c r="W14" i="5"/>
  <c r="X14" i="5" s="1"/>
  <c r="W15" i="5"/>
  <c r="X15" i="5" s="1"/>
  <c r="W16" i="5"/>
  <c r="X16" i="5" s="1"/>
  <c r="W17" i="5"/>
  <c r="W18" i="5"/>
  <c r="X18" i="5" s="1"/>
  <c r="W19" i="5"/>
  <c r="W20" i="5"/>
  <c r="W21" i="5"/>
  <c r="W22" i="5"/>
  <c r="X22" i="5" s="1"/>
  <c r="W23" i="5"/>
  <c r="X23" i="5" s="1"/>
  <c r="W24" i="5"/>
  <c r="X24" i="5" s="1"/>
  <c r="W25" i="5"/>
  <c r="X25" i="5" s="1"/>
  <c r="W26" i="5"/>
  <c r="X26" i="5" s="1"/>
  <c r="W27" i="5"/>
  <c r="X27" i="5" s="1"/>
  <c r="W28" i="5"/>
  <c r="X28" i="5" s="1"/>
  <c r="W29" i="5"/>
  <c r="W30" i="5"/>
  <c r="X30" i="5" s="1"/>
  <c r="W31" i="5"/>
  <c r="W32" i="5"/>
  <c r="W33" i="5"/>
  <c r="W34" i="5"/>
  <c r="X34" i="5" s="1"/>
  <c r="W35" i="5"/>
  <c r="X35" i="5" s="1"/>
  <c r="W36" i="5"/>
  <c r="X36" i="5" s="1"/>
  <c r="W37" i="5"/>
  <c r="X37" i="5" s="1"/>
  <c r="W38" i="5"/>
  <c r="X38" i="5" s="1"/>
  <c r="W39" i="5"/>
  <c r="X39" i="5" s="1"/>
  <c r="W40" i="5"/>
  <c r="X40" i="5" s="1"/>
  <c r="W41" i="5"/>
  <c r="W42" i="5"/>
  <c r="X42" i="5" s="1"/>
  <c r="W43" i="5"/>
  <c r="W44" i="5"/>
  <c r="W45" i="5"/>
  <c r="W46" i="5"/>
  <c r="X46" i="5" s="1"/>
  <c r="W47" i="5"/>
  <c r="X47" i="5" s="1"/>
  <c r="W4" i="5"/>
  <c r="X4" i="5" s="1"/>
  <c r="X4" i="2" l="1"/>
  <c r="X33" i="2"/>
  <c r="X34" i="2"/>
  <c r="X35" i="2"/>
  <c r="X37" i="2"/>
  <c r="X3" i="2"/>
  <c r="W5" i="2"/>
  <c r="X5" i="2" s="1"/>
  <c r="W6" i="2"/>
  <c r="X6" i="2" s="1"/>
  <c r="W7" i="2"/>
  <c r="X7" i="2" s="1"/>
  <c r="W8" i="2"/>
  <c r="X8" i="2" s="1"/>
  <c r="W9" i="2"/>
  <c r="X9" i="2" s="1"/>
  <c r="W10" i="2"/>
  <c r="X10" i="2" s="1"/>
  <c r="W11" i="2"/>
  <c r="X11" i="2" s="1"/>
  <c r="W12" i="2"/>
  <c r="X12" i="2" s="1"/>
  <c r="W13" i="2"/>
  <c r="X13" i="2" s="1"/>
  <c r="W14" i="2"/>
  <c r="X14" i="2" s="1"/>
  <c r="W15" i="2"/>
  <c r="X15" i="2" s="1"/>
  <c r="W16" i="2"/>
  <c r="X16" i="2" s="1"/>
  <c r="W17" i="2"/>
  <c r="X17" i="2" s="1"/>
  <c r="W18" i="2"/>
  <c r="X18" i="2" s="1"/>
  <c r="W19" i="2"/>
  <c r="X19" i="2" s="1"/>
  <c r="W20" i="2"/>
  <c r="X20" i="2" s="1"/>
  <c r="W21" i="2"/>
  <c r="X21" i="2" s="1"/>
  <c r="W22" i="2"/>
  <c r="X22" i="2" s="1"/>
  <c r="W23" i="2"/>
  <c r="X23" i="2" s="1"/>
  <c r="W24" i="2"/>
  <c r="X24" i="2" s="1"/>
  <c r="W25" i="2"/>
  <c r="X25" i="2" s="1"/>
  <c r="W26" i="2"/>
  <c r="X26" i="2" s="1"/>
  <c r="W27" i="2"/>
  <c r="X27" i="2" s="1"/>
  <c r="W28" i="2"/>
  <c r="X28" i="2" s="1"/>
  <c r="W29" i="2"/>
  <c r="X29" i="2" s="1"/>
  <c r="W30" i="2"/>
  <c r="X30" i="2" s="1"/>
  <c r="W31" i="2"/>
  <c r="X31" i="2" s="1"/>
  <c r="W32" i="2"/>
  <c r="X32" i="2" s="1"/>
  <c r="W33" i="2"/>
  <c r="W34" i="2"/>
  <c r="W35" i="2"/>
  <c r="W37" i="2"/>
  <c r="W36" i="2"/>
  <c r="X36" i="2" s="1"/>
  <c r="W4" i="2"/>
  <c r="Q46" i="6" l="1"/>
  <c r="Q47" i="6"/>
  <c r="Q48" i="6"/>
  <c r="Q49" i="6"/>
  <c r="Q52" i="6"/>
  <c r="Q53" i="6"/>
  <c r="Q58" i="6"/>
  <c r="Q59" i="6"/>
  <c r="Q60" i="6"/>
  <c r="Q61" i="6"/>
  <c r="P62" i="6"/>
  <c r="Q62" i="6" s="1"/>
  <c r="P61" i="6"/>
  <c r="P60" i="6"/>
  <c r="P59" i="6"/>
  <c r="P58" i="6"/>
  <c r="P57" i="6"/>
  <c r="Q57" i="6" s="1"/>
  <c r="P56" i="6"/>
  <c r="Q56" i="6" s="1"/>
  <c r="P55" i="6"/>
  <c r="Q55" i="6" s="1"/>
  <c r="P54" i="6"/>
  <c r="Q54" i="6" s="1"/>
  <c r="P53" i="6"/>
  <c r="P52" i="6"/>
  <c r="P51" i="6"/>
  <c r="Q51" i="6" s="1"/>
  <c r="P50" i="6"/>
  <c r="Q50" i="6" s="1"/>
  <c r="P49" i="6"/>
  <c r="P48" i="6"/>
  <c r="P47" i="6"/>
  <c r="P46" i="6"/>
  <c r="P45" i="6"/>
  <c r="Q45" i="6" s="1"/>
  <c r="P44" i="6"/>
  <c r="Q44" i="6" s="1"/>
  <c r="J12" i="6" l="1"/>
  <c r="J13" i="6"/>
  <c r="J15" i="6"/>
  <c r="J21" i="6"/>
  <c r="J24" i="6"/>
  <c r="J25" i="6"/>
  <c r="J27" i="6"/>
  <c r="J33" i="6"/>
  <c r="J36" i="6"/>
  <c r="J37" i="6"/>
  <c r="J39" i="6"/>
  <c r="J47" i="6"/>
  <c r="J48" i="6"/>
  <c r="J49" i="6"/>
  <c r="J50" i="6"/>
  <c r="J51" i="6"/>
  <c r="J54" i="6"/>
  <c r="I58" i="6"/>
  <c r="J58" i="6" s="1"/>
  <c r="I57" i="6"/>
  <c r="J57" i="6" s="1"/>
  <c r="I56" i="6"/>
  <c r="J56" i="6" s="1"/>
  <c r="I55" i="6"/>
  <c r="J55" i="6" s="1"/>
  <c r="I54" i="6"/>
  <c r="I53" i="6"/>
  <c r="J53" i="6" s="1"/>
  <c r="I52" i="6"/>
  <c r="J52" i="6" s="1"/>
  <c r="I51" i="6"/>
  <c r="I50" i="6"/>
  <c r="I49" i="6"/>
  <c r="I48" i="6"/>
  <c r="C49" i="6"/>
  <c r="C48" i="6"/>
  <c r="C47" i="6"/>
  <c r="C46" i="6"/>
  <c r="C45" i="6"/>
  <c r="C44" i="6"/>
  <c r="C43" i="6"/>
  <c r="C42" i="6"/>
  <c r="C41" i="6"/>
  <c r="I47" i="6"/>
  <c r="I46" i="6"/>
  <c r="J46" i="6" s="1"/>
  <c r="I45" i="6"/>
  <c r="J45" i="6" s="1"/>
  <c r="I44" i="6"/>
  <c r="J44" i="6" s="1"/>
  <c r="P43" i="6"/>
  <c r="Q43" i="6" s="1"/>
  <c r="I43" i="6"/>
  <c r="J43" i="6" s="1"/>
  <c r="P42" i="6"/>
  <c r="Q42" i="6" s="1"/>
  <c r="I42" i="6"/>
  <c r="J42" i="6" s="1"/>
  <c r="P41" i="6"/>
  <c r="Q41" i="6" s="1"/>
  <c r="I41" i="6"/>
  <c r="J41" i="6" s="1"/>
  <c r="P40" i="6"/>
  <c r="Q40" i="6" s="1"/>
  <c r="I40" i="6"/>
  <c r="J40" i="6" s="1"/>
  <c r="C40" i="6"/>
  <c r="P39" i="6"/>
  <c r="Q39" i="6" s="1"/>
  <c r="I39" i="6"/>
  <c r="C39" i="6"/>
  <c r="P38" i="6"/>
  <c r="Q38" i="6" s="1"/>
  <c r="I38" i="6"/>
  <c r="J38" i="6" s="1"/>
  <c r="C38" i="6"/>
  <c r="P37" i="6"/>
  <c r="Q37" i="6" s="1"/>
  <c r="I37" i="6"/>
  <c r="C37" i="6"/>
  <c r="P36" i="6"/>
  <c r="Q36" i="6" s="1"/>
  <c r="I36" i="6"/>
  <c r="C36" i="6"/>
  <c r="P35" i="6"/>
  <c r="Q35" i="6" s="1"/>
  <c r="I35" i="6"/>
  <c r="J35" i="6" s="1"/>
  <c r="C35" i="6"/>
  <c r="P34" i="6"/>
  <c r="Q34" i="6" s="1"/>
  <c r="I34" i="6"/>
  <c r="J34" i="6" s="1"/>
  <c r="C34" i="6"/>
  <c r="P33" i="6"/>
  <c r="Q33" i="6" s="1"/>
  <c r="I33" i="6"/>
  <c r="C33" i="6"/>
  <c r="P32" i="6"/>
  <c r="Q32" i="6" s="1"/>
  <c r="I32" i="6"/>
  <c r="J32" i="6" s="1"/>
  <c r="C32" i="6"/>
  <c r="P31" i="6"/>
  <c r="Q31" i="6" s="1"/>
  <c r="I31" i="6"/>
  <c r="J31" i="6" s="1"/>
  <c r="C31" i="6"/>
  <c r="P30" i="6"/>
  <c r="Q30" i="6" s="1"/>
  <c r="I30" i="6"/>
  <c r="J30" i="6" s="1"/>
  <c r="C30" i="6"/>
  <c r="P29" i="6"/>
  <c r="Q29" i="6" s="1"/>
  <c r="I29" i="6"/>
  <c r="J29" i="6" s="1"/>
  <c r="C29" i="6"/>
  <c r="P28" i="6"/>
  <c r="Q28" i="6" s="1"/>
  <c r="I28" i="6"/>
  <c r="J28" i="6" s="1"/>
  <c r="C28" i="6"/>
  <c r="P27" i="6"/>
  <c r="Q27" i="6" s="1"/>
  <c r="I27" i="6"/>
  <c r="C27" i="6"/>
  <c r="P26" i="6"/>
  <c r="Q26" i="6" s="1"/>
  <c r="I26" i="6"/>
  <c r="J26" i="6" s="1"/>
  <c r="C26" i="6"/>
  <c r="P25" i="6"/>
  <c r="Q25" i="6" s="1"/>
  <c r="I25" i="6"/>
  <c r="C25" i="6"/>
  <c r="P24" i="6"/>
  <c r="Q24" i="6" s="1"/>
  <c r="I24" i="6"/>
  <c r="C24" i="6"/>
  <c r="P23" i="6"/>
  <c r="Q23" i="6" s="1"/>
  <c r="I23" i="6"/>
  <c r="J23" i="6" s="1"/>
  <c r="C23" i="6"/>
  <c r="P22" i="6"/>
  <c r="Q22" i="6" s="1"/>
  <c r="I22" i="6"/>
  <c r="J22" i="6" s="1"/>
  <c r="C22" i="6"/>
  <c r="P21" i="6"/>
  <c r="Q21" i="6" s="1"/>
  <c r="I21" i="6"/>
  <c r="C21" i="6"/>
  <c r="P20" i="6"/>
  <c r="Q20" i="6" s="1"/>
  <c r="I20" i="6"/>
  <c r="J20" i="6" s="1"/>
  <c r="C20" i="6"/>
  <c r="P19" i="6"/>
  <c r="Q19" i="6" s="1"/>
  <c r="I19" i="6"/>
  <c r="J19" i="6" s="1"/>
  <c r="C19" i="6"/>
  <c r="P18" i="6"/>
  <c r="Q18" i="6" s="1"/>
  <c r="I18" i="6"/>
  <c r="J18" i="6" s="1"/>
  <c r="C18" i="6"/>
  <c r="P17" i="6"/>
  <c r="Q17" i="6" s="1"/>
  <c r="I17" i="6"/>
  <c r="J17" i="6" s="1"/>
  <c r="C17" i="6"/>
  <c r="P16" i="6"/>
  <c r="Q16" i="6" s="1"/>
  <c r="I16" i="6"/>
  <c r="J16" i="6" s="1"/>
  <c r="C16" i="6"/>
  <c r="P15" i="6"/>
  <c r="Q15" i="6" s="1"/>
  <c r="I15" i="6"/>
  <c r="C15" i="6"/>
  <c r="P14" i="6"/>
  <c r="Q14" i="6" s="1"/>
  <c r="I14" i="6"/>
  <c r="J14" i="6" s="1"/>
  <c r="C14" i="6"/>
  <c r="P13" i="6"/>
  <c r="Q13" i="6" s="1"/>
  <c r="I13" i="6"/>
  <c r="C13" i="6"/>
  <c r="P12" i="6"/>
  <c r="Q12" i="6" s="1"/>
  <c r="I12" i="6"/>
  <c r="C12" i="6"/>
  <c r="P11" i="6"/>
  <c r="Q11" i="6" s="1"/>
  <c r="I11" i="6"/>
  <c r="J11" i="6" s="1"/>
  <c r="C11" i="6"/>
  <c r="P10" i="6"/>
  <c r="Q10" i="6" s="1"/>
  <c r="I10" i="6"/>
  <c r="J10" i="6" s="1"/>
  <c r="C10" i="6"/>
  <c r="P9" i="6"/>
  <c r="Q9" i="6" s="1"/>
  <c r="I9" i="6"/>
  <c r="J9" i="6" s="1"/>
  <c r="C9" i="6"/>
  <c r="P8" i="6"/>
  <c r="Q8" i="6" s="1"/>
  <c r="I8" i="6"/>
  <c r="J8" i="6" s="1"/>
  <c r="C8" i="6"/>
  <c r="P7" i="6"/>
  <c r="Q7" i="6" s="1"/>
  <c r="I7" i="6"/>
  <c r="J7" i="6" s="1"/>
  <c r="C7" i="6"/>
  <c r="P6" i="6"/>
  <c r="Q6" i="6" s="1"/>
  <c r="I6" i="6"/>
  <c r="J6" i="6" s="1"/>
  <c r="C6" i="6"/>
  <c r="P5" i="6"/>
  <c r="Q5" i="6" s="1"/>
  <c r="I5" i="6"/>
  <c r="J5" i="6" s="1"/>
  <c r="C5" i="6"/>
  <c r="P4" i="6"/>
  <c r="Q4" i="6" s="1"/>
  <c r="I4" i="6"/>
  <c r="J4" i="6" s="1"/>
  <c r="C4" i="6"/>
  <c r="P3" i="6"/>
  <c r="Q3" i="6" s="1"/>
  <c r="I3" i="6"/>
  <c r="J3" i="6" s="1"/>
  <c r="C3" i="6"/>
  <c r="Q4" i="5"/>
  <c r="Q5" i="5"/>
  <c r="Q6" i="5"/>
  <c r="Q7" i="5"/>
  <c r="Q16" i="5"/>
  <c r="Q17" i="5"/>
  <c r="Q18" i="5"/>
  <c r="Q19" i="5"/>
  <c r="Q28" i="5"/>
  <c r="Q29" i="5"/>
  <c r="Q30" i="5"/>
  <c r="Q31" i="5"/>
  <c r="Q40" i="5"/>
  <c r="Q41" i="5"/>
  <c r="Q42" i="5"/>
  <c r="Q43" i="5"/>
  <c r="P5" i="5"/>
  <c r="P6" i="5"/>
  <c r="P7" i="5"/>
  <c r="P8" i="5"/>
  <c r="Q8" i="5" s="1"/>
  <c r="P9" i="5"/>
  <c r="Q9" i="5" s="1"/>
  <c r="P10" i="5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P17" i="5"/>
  <c r="P18" i="5"/>
  <c r="P19" i="5"/>
  <c r="P20" i="5"/>
  <c r="Q20" i="5" s="1"/>
  <c r="P21" i="5"/>
  <c r="Q21" i="5" s="1"/>
  <c r="P22" i="5"/>
  <c r="Q22" i="5" s="1"/>
  <c r="P23" i="5"/>
  <c r="Q23" i="5" s="1"/>
  <c r="P24" i="5"/>
  <c r="Q24" i="5" s="1"/>
  <c r="P25" i="5"/>
  <c r="Q25" i="5" s="1"/>
  <c r="P26" i="5"/>
  <c r="Q26" i="5" s="1"/>
  <c r="P27" i="5"/>
  <c r="Q27" i="5" s="1"/>
  <c r="P28" i="5"/>
  <c r="P29" i="5"/>
  <c r="P30" i="5"/>
  <c r="P31" i="5"/>
  <c r="P32" i="5"/>
  <c r="Q32" i="5" s="1"/>
  <c r="P33" i="5"/>
  <c r="Q33" i="5" s="1"/>
  <c r="P34" i="5"/>
  <c r="Q34" i="5" s="1"/>
  <c r="P35" i="5"/>
  <c r="Q35" i="5" s="1"/>
  <c r="P36" i="5"/>
  <c r="Q36" i="5" s="1"/>
  <c r="P37" i="5"/>
  <c r="Q37" i="5" s="1"/>
  <c r="P38" i="5"/>
  <c r="Q38" i="5" s="1"/>
  <c r="P39" i="5"/>
  <c r="Q39" i="5" s="1"/>
  <c r="P40" i="5"/>
  <c r="P41" i="5"/>
  <c r="P42" i="5"/>
  <c r="P43" i="5"/>
  <c r="P4" i="5"/>
  <c r="J42" i="5"/>
  <c r="J44" i="5"/>
  <c r="J45" i="5"/>
  <c r="J46" i="5"/>
  <c r="J47" i="5"/>
  <c r="I47" i="5"/>
  <c r="I46" i="5"/>
  <c r="I45" i="5"/>
  <c r="I44" i="5"/>
  <c r="I43" i="5"/>
  <c r="J43" i="5" s="1"/>
  <c r="I42" i="5"/>
  <c r="I41" i="5"/>
  <c r="J41" i="5" s="1"/>
  <c r="I40" i="5"/>
  <c r="J40" i="5" s="1"/>
  <c r="I39" i="5"/>
  <c r="J39" i="5" s="1"/>
  <c r="I38" i="5"/>
  <c r="J38" i="5" s="1"/>
  <c r="C40" i="5"/>
  <c r="C39" i="5"/>
  <c r="C38" i="5"/>
  <c r="C37" i="5"/>
  <c r="I37" i="5" l="1"/>
  <c r="J37" i="5" s="1"/>
  <c r="I36" i="5"/>
  <c r="J36" i="5" s="1"/>
  <c r="C36" i="5"/>
  <c r="I35" i="5"/>
  <c r="J35" i="5" s="1"/>
  <c r="C35" i="5"/>
  <c r="I34" i="5"/>
  <c r="J34" i="5" s="1"/>
  <c r="C34" i="5"/>
  <c r="I33" i="5"/>
  <c r="J33" i="5" s="1"/>
  <c r="C33" i="5"/>
  <c r="I32" i="5"/>
  <c r="J32" i="5" s="1"/>
  <c r="C32" i="5"/>
  <c r="I31" i="5"/>
  <c r="J31" i="5" s="1"/>
  <c r="C31" i="5"/>
  <c r="I30" i="5"/>
  <c r="J30" i="5" s="1"/>
  <c r="C30" i="5"/>
  <c r="I29" i="5"/>
  <c r="J29" i="5" s="1"/>
  <c r="C29" i="5"/>
  <c r="I28" i="5"/>
  <c r="J28" i="5" s="1"/>
  <c r="C28" i="5"/>
  <c r="I27" i="5"/>
  <c r="J27" i="5" s="1"/>
  <c r="C27" i="5"/>
  <c r="I26" i="5"/>
  <c r="J26" i="5" s="1"/>
  <c r="C26" i="5"/>
  <c r="I25" i="5"/>
  <c r="J25" i="5" s="1"/>
  <c r="C25" i="5"/>
  <c r="I24" i="5"/>
  <c r="J24" i="5" s="1"/>
  <c r="C24" i="5"/>
  <c r="I23" i="5"/>
  <c r="J23" i="5" s="1"/>
  <c r="C23" i="5"/>
  <c r="I22" i="5"/>
  <c r="J22" i="5" s="1"/>
  <c r="C22" i="5"/>
  <c r="I21" i="5"/>
  <c r="J21" i="5" s="1"/>
  <c r="C21" i="5"/>
  <c r="I20" i="5"/>
  <c r="J20" i="5" s="1"/>
  <c r="C20" i="5"/>
  <c r="I19" i="5"/>
  <c r="J19" i="5" s="1"/>
  <c r="C19" i="5"/>
  <c r="I18" i="5"/>
  <c r="J18" i="5" s="1"/>
  <c r="C18" i="5"/>
  <c r="I17" i="5"/>
  <c r="J17" i="5" s="1"/>
  <c r="C17" i="5"/>
  <c r="I16" i="5"/>
  <c r="J16" i="5" s="1"/>
  <c r="C16" i="5"/>
  <c r="I15" i="5"/>
  <c r="J15" i="5" s="1"/>
  <c r="C15" i="5"/>
  <c r="I14" i="5"/>
  <c r="J14" i="5" s="1"/>
  <c r="C14" i="5"/>
  <c r="I13" i="5"/>
  <c r="J13" i="5" s="1"/>
  <c r="C13" i="5"/>
  <c r="I12" i="5"/>
  <c r="J12" i="5" s="1"/>
  <c r="C12" i="5"/>
  <c r="I11" i="5"/>
  <c r="J11" i="5" s="1"/>
  <c r="C11" i="5"/>
  <c r="I10" i="5"/>
  <c r="J10" i="5" s="1"/>
  <c r="C10" i="5"/>
  <c r="I9" i="5"/>
  <c r="J9" i="5" s="1"/>
  <c r="C9" i="5"/>
  <c r="I8" i="5"/>
  <c r="J8" i="5" s="1"/>
  <c r="C8" i="5"/>
  <c r="I7" i="5"/>
  <c r="J7" i="5" s="1"/>
  <c r="C7" i="5"/>
  <c r="I6" i="5"/>
  <c r="J6" i="5" s="1"/>
  <c r="C6" i="5"/>
  <c r="I5" i="5"/>
  <c r="J5" i="5" s="1"/>
  <c r="C5" i="5"/>
  <c r="I4" i="5"/>
  <c r="J4" i="5" s="1"/>
  <c r="C4" i="5"/>
  <c r="P3" i="5"/>
  <c r="Q3" i="5" s="1"/>
  <c r="I3" i="5"/>
  <c r="J3" i="5" s="1"/>
  <c r="C3" i="5"/>
  <c r="Q4" i="2"/>
  <c r="Q5" i="2"/>
  <c r="Q15" i="2"/>
  <c r="Q16" i="2"/>
  <c r="Q17" i="2"/>
  <c r="Q27" i="2"/>
  <c r="Q28" i="2"/>
  <c r="Q29" i="2"/>
  <c r="Q3" i="2"/>
  <c r="J4" i="2"/>
  <c r="J5" i="2"/>
  <c r="J6" i="2"/>
  <c r="J7" i="2"/>
  <c r="J14" i="2"/>
  <c r="J15" i="2"/>
  <c r="J16" i="2"/>
  <c r="J17" i="2"/>
  <c r="J18" i="2"/>
  <c r="J19" i="2"/>
  <c r="J26" i="2"/>
  <c r="J27" i="2"/>
  <c r="J28" i="2"/>
  <c r="J29" i="2"/>
  <c r="J30" i="2"/>
  <c r="J31" i="2"/>
  <c r="J3" i="2"/>
  <c r="C36" i="2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P28" i="2"/>
  <c r="P27" i="2"/>
  <c r="P26" i="2"/>
  <c r="Q26" i="2" s="1"/>
  <c r="P25" i="2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9" i="2"/>
  <c r="Q19" i="2" s="1"/>
  <c r="P18" i="2"/>
  <c r="Q18" i="2" s="1"/>
  <c r="P17" i="2"/>
  <c r="P16" i="2"/>
  <c r="P15" i="2"/>
  <c r="P14" i="2"/>
  <c r="Q14" i="2" s="1"/>
  <c r="P13" i="2"/>
  <c r="Q13" i="2" s="1"/>
  <c r="P12" i="2"/>
  <c r="Q12" i="2" s="1"/>
  <c r="P11" i="2"/>
  <c r="Q11" i="2" s="1"/>
  <c r="P10" i="2"/>
  <c r="Q10" i="2" s="1"/>
  <c r="P9" i="2"/>
  <c r="Q9" i="2" s="1"/>
  <c r="P8" i="2"/>
  <c r="Q8" i="2" s="1"/>
  <c r="P7" i="2"/>
  <c r="Q7" i="2" s="1"/>
  <c r="P6" i="2"/>
  <c r="Q6" i="2" s="1"/>
  <c r="P5" i="2"/>
  <c r="P4" i="2"/>
  <c r="P3" i="2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I30" i="2"/>
  <c r="I29" i="2"/>
  <c r="I28" i="2"/>
  <c r="I27" i="2"/>
  <c r="I26" i="2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I18" i="2"/>
  <c r="I17" i="2"/>
  <c r="I16" i="2"/>
  <c r="I15" i="2"/>
  <c r="I14" i="2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I6" i="2"/>
  <c r="I5" i="2"/>
  <c r="I4" i="2"/>
  <c r="I3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<sst xmlns="http://schemas.openxmlformats.org/spreadsheetml/2006/main" count="474" uniqueCount="112">
  <si>
    <t>Station</t>
  </si>
  <si>
    <t>Horizontal Position</t>
  </si>
  <si>
    <t>Calculated Elevation</t>
  </si>
  <si>
    <t>Sight on Rod</t>
  </si>
  <si>
    <t>Comments</t>
  </si>
  <si>
    <t>Top of Rebar</t>
  </si>
  <si>
    <t>Bottom of Rebar</t>
  </si>
  <si>
    <t>Bankful Right Bank</t>
  </si>
  <si>
    <t>Top of Rock</t>
  </si>
  <si>
    <t>Bottom of Rock</t>
  </si>
  <si>
    <t>Edge Water Right Bank</t>
  </si>
  <si>
    <t>Mid-Channel Bar</t>
  </si>
  <si>
    <t>Thalweg</t>
  </si>
  <si>
    <t>Edge Water Left Bank</t>
  </si>
  <si>
    <t>Bankful Left Bank</t>
  </si>
  <si>
    <t>XS 6</t>
  </si>
  <si>
    <t>XS 8</t>
  </si>
  <si>
    <t>Conversion Factor 4.63 to match 2017 HI</t>
  </si>
  <si>
    <t>Converted Elevation</t>
  </si>
  <si>
    <t>Conversion Factor 4.08 to match 2017 HI</t>
  </si>
  <si>
    <t>Conversion Factor 0.00</t>
  </si>
  <si>
    <t>Monument</t>
  </si>
  <si>
    <t>Top of Rebar w/cap</t>
  </si>
  <si>
    <t>Conversion Factor 1.34 to match 2017 HI</t>
  </si>
  <si>
    <t>Conversion Factor 3.14 to match 2017 HI</t>
  </si>
  <si>
    <t>Rock</t>
  </si>
  <si>
    <t>Conversion Factor 2.11 to match 2017 HI</t>
  </si>
  <si>
    <t>Conversion Factor 1.17 to match 2017 HI</t>
  </si>
  <si>
    <t>XS 10</t>
  </si>
  <si>
    <t>Conversion Factor 4.49 to match 2017 HI</t>
  </si>
  <si>
    <t>Conversion Factor 1.28 to match 2017 HI</t>
  </si>
  <si>
    <t>Conversion Factor 0.45 to match 2017 HI</t>
  </si>
  <si>
    <t>Wolman Pebble Count</t>
  </si>
  <si>
    <t>Inches</t>
  </si>
  <si>
    <t>Particle</t>
  </si>
  <si>
    <t>mm</t>
  </si>
  <si>
    <t>0 - .062</t>
  </si>
  <si>
    <t>.062 - .125</t>
  </si>
  <si>
    <t>.125 - .25</t>
  </si>
  <si>
    <t>.25 - .50</t>
  </si>
  <si>
    <t>.50 - 1.0</t>
  </si>
  <si>
    <t>1.0 - 2</t>
  </si>
  <si>
    <t>4 - 5.7</t>
  </si>
  <si>
    <t>5.7 - 8</t>
  </si>
  <si>
    <t>8 - 11.3</t>
  </si>
  <si>
    <t>11.3 - 16</t>
  </si>
  <si>
    <t>2 - 4</t>
  </si>
  <si>
    <t>16 - 22.6</t>
  </si>
  <si>
    <t>22.6 - 32</t>
  </si>
  <si>
    <t>32 - 45</t>
  </si>
  <si>
    <t>45 - 64</t>
  </si>
  <si>
    <t>64 - 90</t>
  </si>
  <si>
    <t>90 - 128</t>
  </si>
  <si>
    <t>128 - 180</t>
  </si>
  <si>
    <t>180 - 256</t>
  </si>
  <si>
    <t>256 - 362</t>
  </si>
  <si>
    <t>362 - 512</t>
  </si>
  <si>
    <t>512 - 1024</t>
  </si>
  <si>
    <t>1024 - 2048</t>
  </si>
  <si>
    <t>Silt Clay</t>
  </si>
  <si>
    <t>Bedrock</t>
  </si>
  <si>
    <t>.04 - .08</t>
  </si>
  <si>
    <t>.08 - .16</t>
  </si>
  <si>
    <t>.16 - .22</t>
  </si>
  <si>
    <t>.22 - .31</t>
  </si>
  <si>
    <t>.31 - .44</t>
  </si>
  <si>
    <t>.44 - .63</t>
  </si>
  <si>
    <t>.63 - .89</t>
  </si>
  <si>
    <t>.89 - 1.3</t>
  </si>
  <si>
    <t>1.3 - 1.8</t>
  </si>
  <si>
    <t>1.8 - 2.5</t>
  </si>
  <si>
    <t>2.5 - 3.5</t>
  </si>
  <si>
    <t>3.5 - 5.0</t>
  </si>
  <si>
    <t>5.0 - 7.1</t>
  </si>
  <si>
    <t>7.1 - 10.1</t>
  </si>
  <si>
    <t>10.1 - 14.3</t>
  </si>
  <si>
    <t>14.2 - 20</t>
  </si>
  <si>
    <t>20 - 40</t>
  </si>
  <si>
    <t>40 - 80</t>
  </si>
  <si>
    <t>&gt; 80</t>
  </si>
  <si>
    <t>&gt; 2048</t>
  </si>
  <si>
    <t>Very Fine Sand</t>
  </si>
  <si>
    <t>Fine Sand</t>
  </si>
  <si>
    <t>Medium Sand</t>
  </si>
  <si>
    <t>Course Sand</t>
  </si>
  <si>
    <t>Very Course Sand</t>
  </si>
  <si>
    <t>Very Fine Gravel</t>
  </si>
  <si>
    <t>Fine Gravel</t>
  </si>
  <si>
    <t>Medium Gravel</t>
  </si>
  <si>
    <t>Course Gravel</t>
  </si>
  <si>
    <t>Very Course Gravel</t>
  </si>
  <si>
    <t>Small Cobble</t>
  </si>
  <si>
    <t>Large Cobble</t>
  </si>
  <si>
    <t>Small Boulder</t>
  </si>
  <si>
    <t>Medium Boulder</t>
  </si>
  <si>
    <t>Large Boulder</t>
  </si>
  <si>
    <t>NA</t>
  </si>
  <si>
    <t>Temperature</t>
  </si>
  <si>
    <t>Conductivity</t>
  </si>
  <si>
    <t>pH</t>
  </si>
  <si>
    <t>Turbidity</t>
  </si>
  <si>
    <t>Dissolved Oxygen (mg/L)</t>
  </si>
  <si>
    <t>Dissolved Oxygen (% Saturation)</t>
  </si>
  <si>
    <t>~</t>
  </si>
  <si>
    <t>WQ variables</t>
  </si>
  <si>
    <t>Water Quality Variable</t>
  </si>
  <si>
    <t>10/11/2018 *</t>
  </si>
  <si>
    <t>* Variables collected with a different water quality meter and DO variables were questionable.</t>
  </si>
  <si>
    <t>Eklutna 6</t>
  </si>
  <si>
    <t>Eklutna 8</t>
  </si>
  <si>
    <t>Eklutna 10</t>
  </si>
  <si>
    <t>WQ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</si>
</sst>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0" fontId="4" fillId="0" borderId="10" xfId="0" applyFont="1" applyBorder="1"/>
    <xf numFmtId="0" fontId="5" fillId="0" borderId="13" xfId="0" applyFont="1" applyBorder="1"/>
    <xf numFmtId="14" fontId="5" fillId="0" borderId="2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5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4" fillId="0" borderId="11" xfId="0" applyFont="1" applyBorder="1"/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'XS 8 Substrate'!#REF!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'XS 8 Substrate'!#REF!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'XS 6 Substrate'!#REF!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CA0-4035-BC3D-0EC9DA09E6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'XS 8 Substrate'!#REF!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'XS 8 Substrate'!#REF!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'XS 6 Substrate'!#REF!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CA0-4035-BC3D-0EC9DA09E69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'XS 8 Substrate'!#REF!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'XS 8 Substrate'!#REF!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'XS 6 Substrate'!#REF!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0CA0-4035-BC3D-0EC9DA09E69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'XS 8 Substrate'!#REF!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'XS 8 Substrate'!#REF!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'XS 6 Substrate'!#REF!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0CA0-4035-BC3D-0EC9DA09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428760"/>
        <c:axId val="602428104"/>
      </c:barChart>
      <c:catAx>
        <c:axId val="60242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428104"/>
        <c:crosses val="autoZero"/>
        <c:auto val="1"/>
        <c:lblAlgn val="ctr"/>
        <c:lblOffset val="100"/>
        <c:noMultiLvlLbl val="0"/>
      </c:catAx>
      <c:valAx>
        <c:axId val="60242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42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195262</xdr:colOff>
      <xdr:row>36</xdr:row>
      <xdr:rowOff>157162</xdr:rowOff>
    </xdr:from>
    <xdr:to>
      <xdr:col>30</xdr:col>
      <xdr:colOff>247650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28E5D2-B59B-40DF-86D6-48A07A480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C066-835B-4B52-BF10-556DAADD5B91}">
  <dimension ref="A1:Z37"/>
  <sheetViews>
    <sheetView tabSelected="1" workbookViewId="0">
      <selection activeCell="V88" sqref="V88"/>
    </sheetView>
  </sheetViews>
  <sheetFormatPr defaultRowHeight="15" x14ac:dyDescent="0.25"/>
  <cols>
    <col min="1" max="1" width="7.28515625" bestFit="1" customWidth="1"/>
    <col min="2" max="2" width="18.140625" bestFit="1" customWidth="1"/>
    <col min="3" max="3" width="21.140625" bestFit="1" customWidth="1"/>
    <col min="4" max="4" width="12" bestFit="1" customWidth="1"/>
    <col min="5" max="5" width="21.140625" bestFit="1" customWidth="1"/>
    <col min="7" max="7" width="7.28515625" bestFit="1" customWidth="1"/>
    <col min="8" max="8" width="18.140625" bestFit="1" customWidth="1"/>
    <col min="9" max="9" width="19.85546875" customWidth="1"/>
    <col min="10" max="10" width="19.28515625" bestFit="1" customWidth="1"/>
    <col min="11" max="11" width="12" bestFit="1" customWidth="1"/>
    <col min="12" max="12" width="21.140625" bestFit="1" customWidth="1"/>
    <col min="15" max="15" width="18.140625" bestFit="1" customWidth="1"/>
    <col min="16" max="16" width="19" customWidth="1"/>
    <col min="17" max="17" width="19.28515625" bestFit="1" customWidth="1"/>
    <col min="18" max="18" width="12" bestFit="1" customWidth="1"/>
    <col min="19" max="19" width="21.140625" bestFit="1" customWidth="1"/>
    <col min="21" max="21" width="7.28515625" bestFit="1" customWidth="1"/>
    <col min="22" max="22" width="18.140625" bestFit="1" customWidth="1"/>
    <col min="23" max="23" width="19.85546875" customWidth="1"/>
    <col min="24" max="24" width="19.28515625" bestFit="1" customWidth="1"/>
    <col min="25" max="25" width="12" bestFit="1" customWidth="1"/>
    <col min="26" max="26" width="21.140625" bestFit="1" customWidth="1"/>
  </cols>
  <sheetData>
    <row r="1" spans="1:26" x14ac:dyDescent="0.25">
      <c r="A1" t="s">
        <v>15</v>
      </c>
      <c r="B1" s="1">
        <v>42872</v>
      </c>
      <c r="C1" t="s">
        <v>20</v>
      </c>
      <c r="G1" t="s">
        <v>15</v>
      </c>
      <c r="H1" s="1">
        <v>43384</v>
      </c>
      <c r="I1" t="s">
        <v>17</v>
      </c>
      <c r="N1" t="s">
        <v>15</v>
      </c>
      <c r="O1" s="1">
        <v>43629</v>
      </c>
      <c r="P1" t="s">
        <v>19</v>
      </c>
      <c r="U1" t="s">
        <v>15</v>
      </c>
      <c r="V1" s="1">
        <v>43733</v>
      </c>
      <c r="W1" t="s">
        <v>29</v>
      </c>
    </row>
    <row r="2" spans="1:2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G2" t="s">
        <v>0</v>
      </c>
      <c r="H2" t="s">
        <v>1</v>
      </c>
      <c r="I2" t="s">
        <v>2</v>
      </c>
      <c r="J2" t="s">
        <v>18</v>
      </c>
      <c r="K2" t="s">
        <v>3</v>
      </c>
      <c r="L2" t="s">
        <v>4</v>
      </c>
      <c r="N2" t="s">
        <v>0</v>
      </c>
      <c r="O2" t="s">
        <v>1</v>
      </c>
      <c r="P2" t="s">
        <v>2</v>
      </c>
      <c r="Q2" t="s">
        <v>18</v>
      </c>
      <c r="R2" t="s">
        <v>3</v>
      </c>
      <c r="S2" t="s">
        <v>4</v>
      </c>
      <c r="U2" t="s">
        <v>0</v>
      </c>
      <c r="V2" t="s">
        <v>1</v>
      </c>
      <c r="W2" t="s">
        <v>2</v>
      </c>
      <c r="X2" t="s">
        <v>18</v>
      </c>
      <c r="Y2" t="s">
        <v>3</v>
      </c>
      <c r="Z2" t="s">
        <v>4</v>
      </c>
    </row>
    <row r="3" spans="1:26" x14ac:dyDescent="0.25">
      <c r="A3">
        <v>1</v>
      </c>
      <c r="C3">
        <f>100-D3</f>
        <v>100</v>
      </c>
      <c r="D3">
        <v>0</v>
      </c>
      <c r="G3">
        <v>1</v>
      </c>
      <c r="I3">
        <f>100-K3</f>
        <v>100</v>
      </c>
      <c r="J3">
        <f>I3+4.63</f>
        <v>104.63</v>
      </c>
      <c r="K3">
        <v>0</v>
      </c>
      <c r="N3">
        <v>1</v>
      </c>
      <c r="P3">
        <f>100-R3</f>
        <v>100</v>
      </c>
      <c r="Q3">
        <f>P3+4.08</f>
        <v>104.08</v>
      </c>
      <c r="R3">
        <v>0</v>
      </c>
      <c r="U3">
        <v>1</v>
      </c>
      <c r="W3">
        <v>100</v>
      </c>
      <c r="X3">
        <f>W3+4.49</f>
        <v>104.49</v>
      </c>
      <c r="Y3">
        <v>0</v>
      </c>
    </row>
    <row r="4" spans="1:26" x14ac:dyDescent="0.25">
      <c r="A4">
        <v>2</v>
      </c>
      <c r="B4">
        <v>0</v>
      </c>
      <c r="C4">
        <f t="shared" ref="C4:C36" si="0">100-D4</f>
        <v>98.6</v>
      </c>
      <c r="D4">
        <v>1.4</v>
      </c>
      <c r="E4" t="s">
        <v>5</v>
      </c>
      <c r="G4">
        <v>2</v>
      </c>
      <c r="H4">
        <v>0</v>
      </c>
      <c r="I4">
        <f t="shared" ref="I4:I37" si="1">100-K4</f>
        <v>93.97</v>
      </c>
      <c r="J4">
        <f t="shared" ref="J4:J37" si="2">I4+4.63</f>
        <v>98.6</v>
      </c>
      <c r="K4">
        <v>6.03</v>
      </c>
      <c r="L4" t="s">
        <v>5</v>
      </c>
      <c r="N4">
        <v>2</v>
      </c>
      <c r="O4">
        <v>0</v>
      </c>
      <c r="P4">
        <f t="shared" ref="P4:P36" si="3">100-R4</f>
        <v>94.52</v>
      </c>
      <c r="Q4">
        <f t="shared" ref="Q4:Q36" si="4">P4+4.08</f>
        <v>98.6</v>
      </c>
      <c r="R4">
        <v>5.48</v>
      </c>
      <c r="S4" t="s">
        <v>5</v>
      </c>
      <c r="U4">
        <v>2</v>
      </c>
      <c r="V4">
        <v>0</v>
      </c>
      <c r="W4">
        <f>100-Y4</f>
        <v>94.11</v>
      </c>
      <c r="X4">
        <f t="shared" ref="X4:X35" si="5">W4+4.49</f>
        <v>98.6</v>
      </c>
      <c r="Y4">
        <v>5.89</v>
      </c>
      <c r="Z4" t="s">
        <v>5</v>
      </c>
    </row>
    <row r="5" spans="1:26" x14ac:dyDescent="0.25">
      <c r="A5">
        <v>3</v>
      </c>
      <c r="B5">
        <v>0</v>
      </c>
      <c r="C5">
        <f t="shared" si="0"/>
        <v>98.4</v>
      </c>
      <c r="D5">
        <v>1.6</v>
      </c>
      <c r="E5" t="s">
        <v>6</v>
      </c>
      <c r="G5">
        <v>3</v>
      </c>
      <c r="H5">
        <v>0</v>
      </c>
      <c r="I5">
        <f t="shared" si="1"/>
        <v>93.49</v>
      </c>
      <c r="J5">
        <f t="shared" si="2"/>
        <v>98.11999999999999</v>
      </c>
      <c r="K5">
        <v>6.51</v>
      </c>
      <c r="L5" t="s">
        <v>6</v>
      </c>
      <c r="N5">
        <v>3</v>
      </c>
      <c r="O5">
        <v>0</v>
      </c>
      <c r="P5">
        <f t="shared" si="3"/>
        <v>94.1</v>
      </c>
      <c r="Q5">
        <f t="shared" si="4"/>
        <v>98.179999999999993</v>
      </c>
      <c r="R5">
        <v>5.9</v>
      </c>
      <c r="S5" t="s">
        <v>6</v>
      </c>
      <c r="U5">
        <v>3</v>
      </c>
      <c r="V5">
        <v>0</v>
      </c>
      <c r="W5">
        <f t="shared" ref="W5:W35" si="6">100-Y5</f>
        <v>93.71</v>
      </c>
      <c r="X5">
        <f t="shared" si="5"/>
        <v>98.199999999999989</v>
      </c>
      <c r="Y5">
        <v>6.29</v>
      </c>
      <c r="Z5" t="s">
        <v>6</v>
      </c>
    </row>
    <row r="6" spans="1:26" x14ac:dyDescent="0.25">
      <c r="A6">
        <v>4</v>
      </c>
      <c r="B6">
        <v>3</v>
      </c>
      <c r="C6">
        <f t="shared" si="0"/>
        <v>96.61</v>
      </c>
      <c r="D6">
        <v>3.39</v>
      </c>
      <c r="G6">
        <v>4</v>
      </c>
      <c r="H6">
        <v>3</v>
      </c>
      <c r="I6">
        <f t="shared" si="1"/>
        <v>91.75</v>
      </c>
      <c r="J6">
        <f t="shared" si="2"/>
        <v>96.38</v>
      </c>
      <c r="K6">
        <v>8.25</v>
      </c>
      <c r="N6">
        <v>4</v>
      </c>
      <c r="O6">
        <v>3</v>
      </c>
      <c r="P6">
        <f t="shared" si="3"/>
        <v>92.23</v>
      </c>
      <c r="Q6">
        <f t="shared" si="4"/>
        <v>96.31</v>
      </c>
      <c r="R6">
        <v>7.77</v>
      </c>
      <c r="U6">
        <v>4</v>
      </c>
      <c r="V6">
        <v>3</v>
      </c>
      <c r="W6">
        <f t="shared" si="6"/>
        <v>91.85</v>
      </c>
      <c r="X6">
        <f t="shared" si="5"/>
        <v>96.339999999999989</v>
      </c>
      <c r="Y6">
        <v>8.15</v>
      </c>
    </row>
    <row r="7" spans="1:26" x14ac:dyDescent="0.25">
      <c r="A7">
        <v>5</v>
      </c>
      <c r="B7">
        <v>6</v>
      </c>
      <c r="C7">
        <f t="shared" si="0"/>
        <v>94.29</v>
      </c>
      <c r="D7">
        <v>5.71</v>
      </c>
      <c r="G7">
        <v>5</v>
      </c>
      <c r="H7">
        <v>6</v>
      </c>
      <c r="I7">
        <f t="shared" si="1"/>
        <v>89.83</v>
      </c>
      <c r="J7">
        <f t="shared" si="2"/>
        <v>94.46</v>
      </c>
      <c r="K7">
        <v>10.17</v>
      </c>
      <c r="N7">
        <v>5</v>
      </c>
      <c r="O7">
        <v>6</v>
      </c>
      <c r="P7">
        <f t="shared" si="3"/>
        <v>90.56</v>
      </c>
      <c r="Q7">
        <f t="shared" si="4"/>
        <v>94.64</v>
      </c>
      <c r="R7">
        <v>9.44</v>
      </c>
      <c r="U7">
        <v>5</v>
      </c>
      <c r="V7">
        <v>6</v>
      </c>
      <c r="W7">
        <f t="shared" si="6"/>
        <v>90.039999999999992</v>
      </c>
      <c r="X7">
        <f t="shared" si="5"/>
        <v>94.529999999999987</v>
      </c>
      <c r="Y7">
        <v>9.9600000000000009</v>
      </c>
    </row>
    <row r="8" spans="1:26" x14ac:dyDescent="0.25">
      <c r="A8">
        <v>6</v>
      </c>
      <c r="B8">
        <v>9</v>
      </c>
      <c r="C8">
        <f t="shared" si="0"/>
        <v>93.34</v>
      </c>
      <c r="D8">
        <v>6.66</v>
      </c>
      <c r="G8">
        <v>6</v>
      </c>
      <c r="H8">
        <v>9</v>
      </c>
      <c r="I8">
        <f t="shared" si="1"/>
        <v>88.76</v>
      </c>
      <c r="J8">
        <f t="shared" si="2"/>
        <v>93.39</v>
      </c>
      <c r="K8">
        <v>11.24</v>
      </c>
      <c r="N8">
        <v>6</v>
      </c>
      <c r="O8">
        <v>9</v>
      </c>
      <c r="P8">
        <f t="shared" si="3"/>
        <v>89.3</v>
      </c>
      <c r="Q8">
        <f t="shared" si="4"/>
        <v>93.38</v>
      </c>
      <c r="R8">
        <v>10.7</v>
      </c>
      <c r="U8">
        <v>6</v>
      </c>
      <c r="V8">
        <v>9</v>
      </c>
      <c r="W8">
        <f t="shared" si="6"/>
        <v>88.75</v>
      </c>
      <c r="X8">
        <f t="shared" si="5"/>
        <v>93.24</v>
      </c>
      <c r="Y8">
        <v>11.25</v>
      </c>
    </row>
    <row r="9" spans="1:26" x14ac:dyDescent="0.25">
      <c r="A9">
        <v>7</v>
      </c>
      <c r="B9">
        <v>12</v>
      </c>
      <c r="C9">
        <f t="shared" si="0"/>
        <v>92.6</v>
      </c>
      <c r="D9">
        <v>7.4</v>
      </c>
      <c r="G9">
        <v>7</v>
      </c>
      <c r="H9">
        <v>12</v>
      </c>
      <c r="I9">
        <f t="shared" si="1"/>
        <v>88.460000000000008</v>
      </c>
      <c r="J9">
        <f t="shared" si="2"/>
        <v>93.09</v>
      </c>
      <c r="K9">
        <v>11.54</v>
      </c>
      <c r="N9">
        <v>7</v>
      </c>
      <c r="O9">
        <v>12</v>
      </c>
      <c r="P9">
        <f t="shared" si="3"/>
        <v>88.99</v>
      </c>
      <c r="Q9">
        <f t="shared" si="4"/>
        <v>93.07</v>
      </c>
      <c r="R9">
        <v>11.01</v>
      </c>
      <c r="U9">
        <v>7</v>
      </c>
      <c r="V9">
        <v>12</v>
      </c>
      <c r="W9">
        <f t="shared" si="6"/>
        <v>88.42</v>
      </c>
      <c r="X9">
        <f t="shared" si="5"/>
        <v>92.91</v>
      </c>
      <c r="Y9">
        <v>11.58</v>
      </c>
    </row>
    <row r="10" spans="1:26" x14ac:dyDescent="0.25">
      <c r="A10">
        <v>8</v>
      </c>
      <c r="B10">
        <v>15</v>
      </c>
      <c r="C10">
        <f t="shared" si="0"/>
        <v>92.55</v>
      </c>
      <c r="D10">
        <v>7.45</v>
      </c>
      <c r="G10">
        <v>8</v>
      </c>
      <c r="H10">
        <v>15</v>
      </c>
      <c r="I10">
        <f t="shared" si="1"/>
        <v>87.87</v>
      </c>
      <c r="J10">
        <f t="shared" si="2"/>
        <v>92.5</v>
      </c>
      <c r="K10">
        <v>12.13</v>
      </c>
      <c r="N10">
        <v>8</v>
      </c>
      <c r="O10">
        <v>15</v>
      </c>
      <c r="P10">
        <f t="shared" si="3"/>
        <v>88.4</v>
      </c>
      <c r="Q10">
        <f t="shared" si="4"/>
        <v>92.48</v>
      </c>
      <c r="R10">
        <v>11.6</v>
      </c>
      <c r="U10">
        <v>8</v>
      </c>
      <c r="V10">
        <v>15</v>
      </c>
      <c r="W10">
        <f t="shared" si="6"/>
        <v>87.99</v>
      </c>
      <c r="X10">
        <f t="shared" si="5"/>
        <v>92.47999999999999</v>
      </c>
      <c r="Y10">
        <v>12.01</v>
      </c>
    </row>
    <row r="11" spans="1:26" x14ac:dyDescent="0.25">
      <c r="A11">
        <v>9</v>
      </c>
      <c r="B11">
        <v>18</v>
      </c>
      <c r="C11">
        <f t="shared" si="0"/>
        <v>92.28</v>
      </c>
      <c r="D11">
        <v>7.72</v>
      </c>
      <c r="G11">
        <v>9</v>
      </c>
      <c r="H11">
        <v>18</v>
      </c>
      <c r="I11">
        <f t="shared" si="1"/>
        <v>87.81</v>
      </c>
      <c r="J11">
        <f t="shared" si="2"/>
        <v>92.44</v>
      </c>
      <c r="K11">
        <v>12.19</v>
      </c>
      <c r="N11">
        <v>9</v>
      </c>
      <c r="O11">
        <v>18</v>
      </c>
      <c r="P11">
        <f t="shared" si="3"/>
        <v>88.289999999999992</v>
      </c>
      <c r="Q11">
        <f t="shared" si="4"/>
        <v>92.36999999999999</v>
      </c>
      <c r="R11">
        <v>11.71</v>
      </c>
      <c r="U11">
        <v>9</v>
      </c>
      <c r="V11">
        <v>18</v>
      </c>
      <c r="W11">
        <f t="shared" si="6"/>
        <v>87.4</v>
      </c>
      <c r="X11">
        <f t="shared" si="5"/>
        <v>91.89</v>
      </c>
      <c r="Y11">
        <v>12.6</v>
      </c>
    </row>
    <row r="12" spans="1:26" x14ac:dyDescent="0.25">
      <c r="A12">
        <v>10</v>
      </c>
      <c r="B12">
        <v>21</v>
      </c>
      <c r="C12">
        <f t="shared" si="0"/>
        <v>91.98</v>
      </c>
      <c r="D12">
        <v>8.02</v>
      </c>
      <c r="G12">
        <v>10</v>
      </c>
      <c r="H12">
        <v>21</v>
      </c>
      <c r="I12">
        <f t="shared" si="1"/>
        <v>87.48</v>
      </c>
      <c r="J12">
        <f t="shared" si="2"/>
        <v>92.11</v>
      </c>
      <c r="K12">
        <v>12.52</v>
      </c>
      <c r="N12">
        <v>10</v>
      </c>
      <c r="O12">
        <v>21</v>
      </c>
      <c r="P12">
        <f t="shared" si="3"/>
        <v>87.89</v>
      </c>
      <c r="Q12">
        <f t="shared" si="4"/>
        <v>91.97</v>
      </c>
      <c r="R12">
        <v>12.11</v>
      </c>
      <c r="U12">
        <v>10</v>
      </c>
      <c r="V12">
        <v>21</v>
      </c>
      <c r="W12">
        <f t="shared" si="6"/>
        <v>87.53</v>
      </c>
      <c r="X12">
        <f t="shared" si="5"/>
        <v>92.02</v>
      </c>
      <c r="Y12">
        <v>12.47</v>
      </c>
    </row>
    <row r="13" spans="1:26" x14ac:dyDescent="0.25">
      <c r="A13">
        <v>11</v>
      </c>
      <c r="B13">
        <v>24</v>
      </c>
      <c r="C13">
        <f t="shared" si="0"/>
        <v>91.65</v>
      </c>
      <c r="D13">
        <v>8.35</v>
      </c>
      <c r="G13">
        <v>11</v>
      </c>
      <c r="H13">
        <v>24</v>
      </c>
      <c r="I13">
        <f t="shared" si="1"/>
        <v>87.2</v>
      </c>
      <c r="J13">
        <f t="shared" si="2"/>
        <v>91.83</v>
      </c>
      <c r="K13">
        <v>12.8</v>
      </c>
      <c r="N13">
        <v>11</v>
      </c>
      <c r="O13">
        <v>24</v>
      </c>
      <c r="P13">
        <f t="shared" si="3"/>
        <v>87.59</v>
      </c>
      <c r="Q13">
        <f t="shared" si="4"/>
        <v>91.67</v>
      </c>
      <c r="R13">
        <v>12.41</v>
      </c>
      <c r="U13">
        <v>11</v>
      </c>
      <c r="V13">
        <v>24</v>
      </c>
      <c r="W13">
        <f t="shared" si="6"/>
        <v>87.289999999999992</v>
      </c>
      <c r="X13">
        <f t="shared" si="5"/>
        <v>91.779999999999987</v>
      </c>
      <c r="Y13">
        <v>12.71</v>
      </c>
    </row>
    <row r="14" spans="1:26" x14ac:dyDescent="0.25">
      <c r="A14">
        <v>12</v>
      </c>
      <c r="B14">
        <v>27</v>
      </c>
      <c r="C14">
        <f t="shared" si="0"/>
        <v>91.24</v>
      </c>
      <c r="D14">
        <v>8.76</v>
      </c>
      <c r="G14">
        <v>12</v>
      </c>
      <c r="H14">
        <v>27</v>
      </c>
      <c r="I14">
        <f t="shared" si="1"/>
        <v>86.59</v>
      </c>
      <c r="J14">
        <f t="shared" si="2"/>
        <v>91.22</v>
      </c>
      <c r="K14">
        <v>13.41</v>
      </c>
      <c r="N14">
        <v>12</v>
      </c>
      <c r="O14">
        <v>27</v>
      </c>
      <c r="P14">
        <f t="shared" si="3"/>
        <v>87.15</v>
      </c>
      <c r="Q14">
        <f t="shared" si="4"/>
        <v>91.23</v>
      </c>
      <c r="R14">
        <v>12.85</v>
      </c>
      <c r="U14">
        <v>12</v>
      </c>
      <c r="V14">
        <v>27</v>
      </c>
      <c r="W14">
        <f t="shared" si="6"/>
        <v>86.83</v>
      </c>
      <c r="X14">
        <f t="shared" si="5"/>
        <v>91.32</v>
      </c>
      <c r="Y14">
        <v>13.17</v>
      </c>
    </row>
    <row r="15" spans="1:26" x14ac:dyDescent="0.25">
      <c r="A15">
        <v>13</v>
      </c>
      <c r="B15">
        <v>30</v>
      </c>
      <c r="C15">
        <f t="shared" si="0"/>
        <v>91.3</v>
      </c>
      <c r="D15">
        <v>8.6999999999999993</v>
      </c>
      <c r="G15">
        <v>13</v>
      </c>
      <c r="H15">
        <v>30</v>
      </c>
      <c r="I15">
        <f t="shared" si="1"/>
        <v>86.69</v>
      </c>
      <c r="J15">
        <f t="shared" si="2"/>
        <v>91.32</v>
      </c>
      <c r="K15">
        <v>13.31</v>
      </c>
      <c r="N15">
        <v>13</v>
      </c>
      <c r="O15">
        <v>30</v>
      </c>
      <c r="P15">
        <f t="shared" si="3"/>
        <v>87.23</v>
      </c>
      <c r="Q15">
        <f t="shared" si="4"/>
        <v>91.31</v>
      </c>
      <c r="R15">
        <v>12.77</v>
      </c>
      <c r="U15">
        <v>13</v>
      </c>
      <c r="V15">
        <v>30</v>
      </c>
      <c r="W15">
        <f t="shared" si="6"/>
        <v>86.88</v>
      </c>
      <c r="X15">
        <f t="shared" si="5"/>
        <v>91.36999999999999</v>
      </c>
      <c r="Y15">
        <v>13.12</v>
      </c>
    </row>
    <row r="16" spans="1:26" x14ac:dyDescent="0.25">
      <c r="A16">
        <v>14</v>
      </c>
      <c r="B16">
        <v>33</v>
      </c>
      <c r="C16">
        <f t="shared" si="0"/>
        <v>91.15</v>
      </c>
      <c r="D16">
        <v>8.85</v>
      </c>
      <c r="G16">
        <v>14</v>
      </c>
      <c r="H16">
        <v>33</v>
      </c>
      <c r="I16">
        <f t="shared" si="1"/>
        <v>86.55</v>
      </c>
      <c r="J16">
        <f t="shared" si="2"/>
        <v>91.179999999999993</v>
      </c>
      <c r="K16">
        <v>13.45</v>
      </c>
      <c r="N16">
        <v>14</v>
      </c>
      <c r="O16">
        <v>33</v>
      </c>
      <c r="P16">
        <f t="shared" si="3"/>
        <v>87.06</v>
      </c>
      <c r="Q16">
        <f t="shared" si="4"/>
        <v>91.14</v>
      </c>
      <c r="R16">
        <v>12.94</v>
      </c>
      <c r="U16">
        <v>14</v>
      </c>
      <c r="V16">
        <v>33</v>
      </c>
      <c r="W16">
        <f t="shared" si="6"/>
        <v>86.67</v>
      </c>
      <c r="X16">
        <f t="shared" si="5"/>
        <v>91.16</v>
      </c>
      <c r="Y16">
        <v>13.33</v>
      </c>
    </row>
    <row r="17" spans="1:26" x14ac:dyDescent="0.25">
      <c r="A17">
        <v>15</v>
      </c>
      <c r="B17">
        <v>36</v>
      </c>
      <c r="C17">
        <f t="shared" si="0"/>
        <v>90.539999999999992</v>
      </c>
      <c r="D17">
        <v>9.4600000000000009</v>
      </c>
      <c r="G17">
        <v>15</v>
      </c>
      <c r="H17">
        <v>36</v>
      </c>
      <c r="I17">
        <f t="shared" si="1"/>
        <v>86.24</v>
      </c>
      <c r="J17">
        <f t="shared" si="2"/>
        <v>90.86999999999999</v>
      </c>
      <c r="K17">
        <v>13.76</v>
      </c>
      <c r="N17">
        <v>15</v>
      </c>
      <c r="O17">
        <v>36</v>
      </c>
      <c r="P17">
        <f t="shared" si="3"/>
        <v>86.710000000000008</v>
      </c>
      <c r="Q17">
        <f t="shared" si="4"/>
        <v>90.79</v>
      </c>
      <c r="R17">
        <v>13.29</v>
      </c>
      <c r="U17">
        <v>15</v>
      </c>
      <c r="V17">
        <v>36</v>
      </c>
      <c r="W17">
        <f t="shared" si="6"/>
        <v>86.11</v>
      </c>
      <c r="X17">
        <f t="shared" si="5"/>
        <v>90.6</v>
      </c>
      <c r="Y17">
        <v>13.89</v>
      </c>
    </row>
    <row r="18" spans="1:26" x14ac:dyDescent="0.25">
      <c r="A18">
        <v>16</v>
      </c>
      <c r="B18">
        <v>37.6</v>
      </c>
      <c r="C18">
        <f t="shared" si="0"/>
        <v>90.17</v>
      </c>
      <c r="D18">
        <v>9.83</v>
      </c>
      <c r="E18" t="s">
        <v>7</v>
      </c>
      <c r="G18">
        <v>16</v>
      </c>
      <c r="H18">
        <v>36.700000000000003</v>
      </c>
      <c r="I18">
        <f t="shared" si="1"/>
        <v>85.9</v>
      </c>
      <c r="J18">
        <f t="shared" si="2"/>
        <v>90.53</v>
      </c>
      <c r="K18">
        <v>14.1</v>
      </c>
      <c r="L18" t="s">
        <v>7</v>
      </c>
      <c r="N18">
        <v>16</v>
      </c>
      <c r="O18">
        <v>36.700000000000003</v>
      </c>
      <c r="P18">
        <f t="shared" si="3"/>
        <v>86.4</v>
      </c>
      <c r="Q18">
        <f t="shared" si="4"/>
        <v>90.48</v>
      </c>
      <c r="R18">
        <v>13.6</v>
      </c>
      <c r="S18" t="s">
        <v>7</v>
      </c>
      <c r="U18">
        <v>16</v>
      </c>
      <c r="V18">
        <v>36.700000000000003</v>
      </c>
      <c r="W18">
        <f t="shared" si="6"/>
        <v>85.6</v>
      </c>
      <c r="X18">
        <f t="shared" si="5"/>
        <v>90.089999999999989</v>
      </c>
      <c r="Y18">
        <v>14.4</v>
      </c>
      <c r="Z18" t="s">
        <v>7</v>
      </c>
    </row>
    <row r="19" spans="1:26" x14ac:dyDescent="0.25">
      <c r="A19">
        <v>17</v>
      </c>
      <c r="B19">
        <v>39</v>
      </c>
      <c r="C19">
        <f t="shared" si="0"/>
        <v>89.7</v>
      </c>
      <c r="D19">
        <v>10.3</v>
      </c>
      <c r="G19">
        <v>17</v>
      </c>
      <c r="H19">
        <v>39</v>
      </c>
      <c r="I19">
        <f t="shared" si="1"/>
        <v>85.45</v>
      </c>
      <c r="J19">
        <f t="shared" si="2"/>
        <v>90.08</v>
      </c>
      <c r="K19">
        <v>14.55</v>
      </c>
      <c r="N19">
        <v>17</v>
      </c>
      <c r="O19">
        <v>39</v>
      </c>
      <c r="P19">
        <f t="shared" si="3"/>
        <v>85.92</v>
      </c>
      <c r="Q19">
        <f t="shared" si="4"/>
        <v>90</v>
      </c>
      <c r="R19">
        <v>14.08</v>
      </c>
      <c r="U19">
        <v>17</v>
      </c>
      <c r="V19">
        <v>39</v>
      </c>
      <c r="W19">
        <f t="shared" si="6"/>
        <v>85.55</v>
      </c>
      <c r="X19">
        <f t="shared" si="5"/>
        <v>90.039999999999992</v>
      </c>
      <c r="Y19">
        <v>14.45</v>
      </c>
    </row>
    <row r="20" spans="1:26" x14ac:dyDescent="0.25">
      <c r="A20">
        <v>18</v>
      </c>
      <c r="B20">
        <v>42</v>
      </c>
      <c r="C20">
        <f t="shared" si="0"/>
        <v>89.82</v>
      </c>
      <c r="D20">
        <v>10.18</v>
      </c>
      <c r="G20">
        <v>18</v>
      </c>
      <c r="H20">
        <v>42</v>
      </c>
      <c r="I20">
        <f t="shared" si="1"/>
        <v>85.3</v>
      </c>
      <c r="J20">
        <f t="shared" si="2"/>
        <v>89.929999999999993</v>
      </c>
      <c r="K20">
        <v>14.7</v>
      </c>
      <c r="N20">
        <v>18</v>
      </c>
      <c r="O20">
        <v>42</v>
      </c>
      <c r="P20">
        <f t="shared" si="3"/>
        <v>85.86</v>
      </c>
      <c r="Q20">
        <f t="shared" si="4"/>
        <v>89.94</v>
      </c>
      <c r="R20">
        <v>14.14</v>
      </c>
      <c r="U20">
        <v>18</v>
      </c>
      <c r="V20">
        <v>42</v>
      </c>
      <c r="W20">
        <f t="shared" si="6"/>
        <v>85.43</v>
      </c>
      <c r="X20">
        <f t="shared" si="5"/>
        <v>89.92</v>
      </c>
      <c r="Y20">
        <v>14.57</v>
      </c>
    </row>
    <row r="21" spans="1:26" x14ac:dyDescent="0.25">
      <c r="A21">
        <v>19</v>
      </c>
      <c r="B21">
        <v>45</v>
      </c>
      <c r="C21">
        <f t="shared" si="0"/>
        <v>89.65</v>
      </c>
      <c r="D21">
        <v>10.35</v>
      </c>
      <c r="G21">
        <v>19</v>
      </c>
      <c r="H21">
        <v>45</v>
      </c>
      <c r="I21">
        <f t="shared" si="1"/>
        <v>85.31</v>
      </c>
      <c r="J21">
        <f t="shared" si="2"/>
        <v>89.94</v>
      </c>
      <c r="K21">
        <v>14.69</v>
      </c>
      <c r="N21">
        <v>19</v>
      </c>
      <c r="O21">
        <v>45</v>
      </c>
      <c r="P21">
        <f t="shared" si="3"/>
        <v>85.84</v>
      </c>
      <c r="Q21">
        <f t="shared" si="4"/>
        <v>89.92</v>
      </c>
      <c r="R21">
        <v>14.16</v>
      </c>
      <c r="U21">
        <v>19</v>
      </c>
      <c r="V21">
        <v>45</v>
      </c>
      <c r="W21">
        <f t="shared" si="6"/>
        <v>85.43</v>
      </c>
      <c r="X21">
        <f t="shared" si="5"/>
        <v>89.92</v>
      </c>
      <c r="Y21">
        <v>14.57</v>
      </c>
    </row>
    <row r="22" spans="1:26" x14ac:dyDescent="0.25">
      <c r="A22">
        <v>20</v>
      </c>
      <c r="B22">
        <v>47</v>
      </c>
      <c r="C22">
        <f t="shared" si="0"/>
        <v>89.35</v>
      </c>
      <c r="D22">
        <v>10.65</v>
      </c>
      <c r="E22" t="s">
        <v>10</v>
      </c>
      <c r="G22">
        <v>20</v>
      </c>
      <c r="H22">
        <v>48</v>
      </c>
      <c r="I22">
        <f t="shared" si="1"/>
        <v>85.42</v>
      </c>
      <c r="J22">
        <f t="shared" si="2"/>
        <v>90.05</v>
      </c>
      <c r="K22">
        <v>14.58</v>
      </c>
      <c r="N22">
        <v>20</v>
      </c>
      <c r="O22">
        <v>48</v>
      </c>
      <c r="P22">
        <f t="shared" si="3"/>
        <v>86.01</v>
      </c>
      <c r="Q22">
        <f t="shared" si="4"/>
        <v>90.09</v>
      </c>
      <c r="R22">
        <v>13.99</v>
      </c>
      <c r="S22" t="s">
        <v>8</v>
      </c>
      <c r="U22">
        <v>20</v>
      </c>
      <c r="V22">
        <v>48</v>
      </c>
      <c r="W22">
        <f t="shared" si="6"/>
        <v>85.58</v>
      </c>
      <c r="X22">
        <f t="shared" si="5"/>
        <v>90.07</v>
      </c>
      <c r="Y22">
        <v>14.42</v>
      </c>
    </row>
    <row r="23" spans="1:26" x14ac:dyDescent="0.25">
      <c r="A23">
        <v>21</v>
      </c>
      <c r="B23">
        <v>50</v>
      </c>
      <c r="C23">
        <f t="shared" si="0"/>
        <v>89</v>
      </c>
      <c r="D23">
        <v>11</v>
      </c>
      <c r="G23">
        <v>21</v>
      </c>
      <c r="H23">
        <v>51</v>
      </c>
      <c r="I23">
        <f t="shared" si="1"/>
        <v>84.72</v>
      </c>
      <c r="J23">
        <f t="shared" si="2"/>
        <v>89.35</v>
      </c>
      <c r="K23">
        <v>15.28</v>
      </c>
      <c r="N23">
        <v>21</v>
      </c>
      <c r="O23">
        <v>49</v>
      </c>
      <c r="P23">
        <f t="shared" si="3"/>
        <v>85.539999999999992</v>
      </c>
      <c r="Q23">
        <f t="shared" si="4"/>
        <v>89.61999999999999</v>
      </c>
      <c r="R23">
        <v>14.46</v>
      </c>
      <c r="S23" t="s">
        <v>9</v>
      </c>
      <c r="U23">
        <v>21</v>
      </c>
      <c r="V23">
        <v>51</v>
      </c>
      <c r="W23">
        <f t="shared" si="6"/>
        <v>84.91</v>
      </c>
      <c r="X23">
        <f t="shared" si="5"/>
        <v>89.399999999999991</v>
      </c>
      <c r="Y23">
        <v>15.09</v>
      </c>
    </row>
    <row r="24" spans="1:26" x14ac:dyDescent="0.25">
      <c r="A24">
        <v>22</v>
      </c>
      <c r="B24">
        <v>53</v>
      </c>
      <c r="C24">
        <f t="shared" si="0"/>
        <v>89.05</v>
      </c>
      <c r="D24">
        <v>10.95</v>
      </c>
      <c r="G24">
        <v>22</v>
      </c>
      <c r="H24">
        <v>53</v>
      </c>
      <c r="I24">
        <f t="shared" si="1"/>
        <v>84.63</v>
      </c>
      <c r="J24">
        <f t="shared" si="2"/>
        <v>89.259999999999991</v>
      </c>
      <c r="K24">
        <v>15.37</v>
      </c>
      <c r="L24" t="s">
        <v>10</v>
      </c>
      <c r="N24">
        <v>22</v>
      </c>
      <c r="O24">
        <v>52</v>
      </c>
      <c r="P24">
        <f t="shared" si="3"/>
        <v>85.16</v>
      </c>
      <c r="Q24">
        <f t="shared" si="4"/>
        <v>89.24</v>
      </c>
      <c r="R24">
        <v>14.84</v>
      </c>
      <c r="S24" t="s">
        <v>10</v>
      </c>
      <c r="U24">
        <v>22</v>
      </c>
      <c r="V24">
        <v>51.6</v>
      </c>
      <c r="W24">
        <f t="shared" si="6"/>
        <v>84.77</v>
      </c>
      <c r="X24">
        <f t="shared" si="5"/>
        <v>89.259999999999991</v>
      </c>
      <c r="Y24">
        <v>15.23</v>
      </c>
      <c r="Z24" t="s">
        <v>10</v>
      </c>
    </row>
    <row r="25" spans="1:26" x14ac:dyDescent="0.25">
      <c r="A25">
        <v>23</v>
      </c>
      <c r="B25">
        <v>56</v>
      </c>
      <c r="C25">
        <f t="shared" si="0"/>
        <v>88.6</v>
      </c>
      <c r="D25">
        <v>11.4</v>
      </c>
      <c r="G25">
        <v>23</v>
      </c>
      <c r="H25">
        <v>54</v>
      </c>
      <c r="I25">
        <f t="shared" si="1"/>
        <v>84.61</v>
      </c>
      <c r="J25">
        <f t="shared" si="2"/>
        <v>89.24</v>
      </c>
      <c r="K25">
        <v>15.39</v>
      </c>
      <c r="N25">
        <v>23</v>
      </c>
      <c r="O25">
        <v>55.2</v>
      </c>
      <c r="P25">
        <f t="shared" si="3"/>
        <v>84.72</v>
      </c>
      <c r="Q25">
        <f t="shared" si="4"/>
        <v>88.8</v>
      </c>
      <c r="R25">
        <v>15.28</v>
      </c>
      <c r="U25">
        <v>23</v>
      </c>
      <c r="V25">
        <v>54</v>
      </c>
      <c r="W25">
        <f t="shared" si="6"/>
        <v>84.460000000000008</v>
      </c>
      <c r="X25">
        <f t="shared" si="5"/>
        <v>88.95</v>
      </c>
      <c r="Y25">
        <v>15.54</v>
      </c>
    </row>
    <row r="26" spans="1:26" x14ac:dyDescent="0.25">
      <c r="A26">
        <v>24</v>
      </c>
      <c r="B26">
        <v>59</v>
      </c>
      <c r="C26">
        <f t="shared" si="0"/>
        <v>88.45</v>
      </c>
      <c r="D26">
        <v>11.55</v>
      </c>
      <c r="E26" t="s">
        <v>12</v>
      </c>
      <c r="G26">
        <v>24</v>
      </c>
      <c r="H26">
        <v>57</v>
      </c>
      <c r="I26">
        <f t="shared" si="1"/>
        <v>84.58</v>
      </c>
      <c r="J26">
        <f t="shared" si="2"/>
        <v>89.21</v>
      </c>
      <c r="K26">
        <v>15.42</v>
      </c>
      <c r="N26">
        <v>24</v>
      </c>
      <c r="O26">
        <v>57.1</v>
      </c>
      <c r="P26">
        <f t="shared" si="3"/>
        <v>85.03</v>
      </c>
      <c r="Q26">
        <f t="shared" si="4"/>
        <v>89.11</v>
      </c>
      <c r="R26">
        <v>14.97</v>
      </c>
      <c r="S26" t="s">
        <v>11</v>
      </c>
      <c r="U26">
        <v>24</v>
      </c>
      <c r="V26">
        <v>56.8</v>
      </c>
      <c r="W26">
        <f t="shared" si="6"/>
        <v>84.73</v>
      </c>
      <c r="X26">
        <f t="shared" si="5"/>
        <v>89.22</v>
      </c>
      <c r="Y26">
        <v>15.27</v>
      </c>
      <c r="Z26" t="s">
        <v>11</v>
      </c>
    </row>
    <row r="27" spans="1:26" x14ac:dyDescent="0.25">
      <c r="A27">
        <v>25</v>
      </c>
      <c r="B27">
        <v>62</v>
      </c>
      <c r="C27">
        <f t="shared" si="0"/>
        <v>88.49</v>
      </c>
      <c r="D27">
        <v>11.51</v>
      </c>
      <c r="G27">
        <v>25</v>
      </c>
      <c r="H27">
        <v>60</v>
      </c>
      <c r="I27">
        <f t="shared" si="1"/>
        <v>84.12</v>
      </c>
      <c r="J27">
        <f t="shared" si="2"/>
        <v>88.75</v>
      </c>
      <c r="K27">
        <v>15.88</v>
      </c>
      <c r="L27" t="s">
        <v>12</v>
      </c>
      <c r="N27">
        <v>25</v>
      </c>
      <c r="O27">
        <v>60</v>
      </c>
      <c r="P27">
        <f t="shared" si="3"/>
        <v>84.53</v>
      </c>
      <c r="Q27">
        <f t="shared" si="4"/>
        <v>88.61</v>
      </c>
      <c r="R27">
        <v>15.47</v>
      </c>
      <c r="S27" t="s">
        <v>12</v>
      </c>
      <c r="U27">
        <v>25</v>
      </c>
      <c r="V27">
        <v>57</v>
      </c>
      <c r="W27">
        <f t="shared" si="6"/>
        <v>84.710000000000008</v>
      </c>
      <c r="X27">
        <f t="shared" si="5"/>
        <v>89.2</v>
      </c>
      <c r="Y27">
        <v>15.29</v>
      </c>
    </row>
    <row r="28" spans="1:26" x14ac:dyDescent="0.25">
      <c r="A28">
        <v>26</v>
      </c>
      <c r="B28">
        <v>65</v>
      </c>
      <c r="C28">
        <f t="shared" si="0"/>
        <v>89.05</v>
      </c>
      <c r="D28">
        <v>10.95</v>
      </c>
      <c r="E28" t="s">
        <v>13</v>
      </c>
      <c r="G28">
        <v>26</v>
      </c>
      <c r="H28">
        <v>63</v>
      </c>
      <c r="I28">
        <f t="shared" si="1"/>
        <v>84.28</v>
      </c>
      <c r="J28">
        <f t="shared" si="2"/>
        <v>88.91</v>
      </c>
      <c r="K28">
        <v>15.72</v>
      </c>
      <c r="N28">
        <v>26</v>
      </c>
      <c r="O28">
        <v>63.4</v>
      </c>
      <c r="P28">
        <f t="shared" si="3"/>
        <v>84.83</v>
      </c>
      <c r="Q28">
        <f t="shared" si="4"/>
        <v>88.91</v>
      </c>
      <c r="R28">
        <v>15.17</v>
      </c>
      <c r="U28">
        <v>26</v>
      </c>
      <c r="V28">
        <v>60</v>
      </c>
      <c r="W28">
        <f t="shared" si="6"/>
        <v>84.4</v>
      </c>
      <c r="X28">
        <f t="shared" si="5"/>
        <v>88.89</v>
      </c>
      <c r="Y28">
        <v>15.6</v>
      </c>
      <c r="Z28" t="s">
        <v>12</v>
      </c>
    </row>
    <row r="29" spans="1:26" x14ac:dyDescent="0.25">
      <c r="A29">
        <v>27</v>
      </c>
      <c r="B29">
        <v>67.599999999999994</v>
      </c>
      <c r="C29">
        <f t="shared" si="0"/>
        <v>89.43</v>
      </c>
      <c r="D29">
        <v>10.57</v>
      </c>
      <c r="G29">
        <v>27</v>
      </c>
      <c r="H29">
        <v>64</v>
      </c>
      <c r="I29">
        <f t="shared" si="1"/>
        <v>84.69</v>
      </c>
      <c r="J29">
        <f t="shared" si="2"/>
        <v>89.32</v>
      </c>
      <c r="K29">
        <v>15.31</v>
      </c>
      <c r="L29" t="s">
        <v>13</v>
      </c>
      <c r="N29">
        <v>27</v>
      </c>
      <c r="O29">
        <v>64.5</v>
      </c>
      <c r="P29">
        <f t="shared" si="3"/>
        <v>85.19</v>
      </c>
      <c r="Q29">
        <f t="shared" si="4"/>
        <v>89.27</v>
      </c>
      <c r="R29">
        <v>14.81</v>
      </c>
      <c r="S29" t="s">
        <v>13</v>
      </c>
      <c r="U29">
        <v>27</v>
      </c>
      <c r="V29">
        <v>63</v>
      </c>
      <c r="W29">
        <f t="shared" si="6"/>
        <v>84.52</v>
      </c>
      <c r="X29">
        <f t="shared" si="5"/>
        <v>89.009999999999991</v>
      </c>
      <c r="Y29">
        <v>15.48</v>
      </c>
    </row>
    <row r="30" spans="1:26" x14ac:dyDescent="0.25">
      <c r="A30">
        <v>28</v>
      </c>
      <c r="B30">
        <v>68.8</v>
      </c>
      <c r="C30">
        <f t="shared" si="0"/>
        <v>90.25</v>
      </c>
      <c r="D30">
        <v>9.75</v>
      </c>
      <c r="E30" t="s">
        <v>14</v>
      </c>
      <c r="G30">
        <v>28</v>
      </c>
      <c r="H30">
        <v>66</v>
      </c>
      <c r="I30">
        <f t="shared" si="1"/>
        <v>84.88</v>
      </c>
      <c r="J30">
        <f t="shared" si="2"/>
        <v>89.509999999999991</v>
      </c>
      <c r="K30">
        <v>15.12</v>
      </c>
      <c r="N30">
        <v>28</v>
      </c>
      <c r="O30">
        <v>69.8</v>
      </c>
      <c r="P30">
        <f t="shared" si="3"/>
        <v>86.3</v>
      </c>
      <c r="Q30">
        <f t="shared" si="4"/>
        <v>90.38</v>
      </c>
      <c r="R30">
        <v>13.7</v>
      </c>
      <c r="S30" t="s">
        <v>14</v>
      </c>
      <c r="U30">
        <v>28</v>
      </c>
      <c r="V30">
        <v>64.2</v>
      </c>
      <c r="W30">
        <f t="shared" si="6"/>
        <v>84.75</v>
      </c>
      <c r="X30">
        <f t="shared" si="5"/>
        <v>89.24</v>
      </c>
      <c r="Y30">
        <v>15.25</v>
      </c>
      <c r="Z30" t="s">
        <v>13</v>
      </c>
    </row>
    <row r="31" spans="1:26" x14ac:dyDescent="0.25">
      <c r="A31">
        <v>29</v>
      </c>
      <c r="B31">
        <v>71</v>
      </c>
      <c r="C31">
        <f t="shared" si="0"/>
        <v>91.039999999999992</v>
      </c>
      <c r="D31">
        <v>8.9600000000000009</v>
      </c>
      <c r="G31">
        <v>29</v>
      </c>
      <c r="H31">
        <v>67.599999999999994</v>
      </c>
      <c r="I31">
        <f t="shared" si="1"/>
        <v>85.58</v>
      </c>
      <c r="J31">
        <f t="shared" si="2"/>
        <v>90.21</v>
      </c>
      <c r="K31">
        <v>14.42</v>
      </c>
      <c r="L31" t="s">
        <v>14</v>
      </c>
      <c r="N31">
        <v>29</v>
      </c>
      <c r="O31">
        <v>72</v>
      </c>
      <c r="P31">
        <f t="shared" si="3"/>
        <v>87.03</v>
      </c>
      <c r="Q31">
        <f t="shared" si="4"/>
        <v>91.11</v>
      </c>
      <c r="R31">
        <v>12.97</v>
      </c>
      <c r="U31">
        <v>29</v>
      </c>
      <c r="V31">
        <v>66</v>
      </c>
      <c r="W31">
        <f t="shared" si="6"/>
        <v>85.07</v>
      </c>
      <c r="X31">
        <f t="shared" si="5"/>
        <v>89.559999999999988</v>
      </c>
      <c r="Y31">
        <v>14.93</v>
      </c>
    </row>
    <row r="32" spans="1:26" x14ac:dyDescent="0.25">
      <c r="A32">
        <v>30</v>
      </c>
      <c r="B32">
        <v>74</v>
      </c>
      <c r="C32">
        <f t="shared" si="0"/>
        <v>91.22</v>
      </c>
      <c r="D32">
        <v>8.7799999999999994</v>
      </c>
      <c r="G32">
        <v>30</v>
      </c>
      <c r="H32">
        <v>69</v>
      </c>
      <c r="I32">
        <f t="shared" si="1"/>
        <v>85.710000000000008</v>
      </c>
      <c r="J32">
        <f t="shared" si="2"/>
        <v>90.34</v>
      </c>
      <c r="K32">
        <v>14.29</v>
      </c>
      <c r="N32">
        <v>30</v>
      </c>
      <c r="O32">
        <v>75</v>
      </c>
      <c r="P32">
        <f t="shared" si="3"/>
        <v>87.36</v>
      </c>
      <c r="Q32">
        <f t="shared" si="4"/>
        <v>91.44</v>
      </c>
      <c r="R32">
        <v>12.64</v>
      </c>
      <c r="U32">
        <v>30</v>
      </c>
      <c r="V32">
        <v>68.099999999999994</v>
      </c>
      <c r="W32">
        <f t="shared" si="6"/>
        <v>85.460000000000008</v>
      </c>
      <c r="X32">
        <f t="shared" si="5"/>
        <v>89.95</v>
      </c>
      <c r="Y32">
        <v>14.54</v>
      </c>
      <c r="Z32" t="s">
        <v>14</v>
      </c>
    </row>
    <row r="33" spans="1:26" x14ac:dyDescent="0.25">
      <c r="A33">
        <v>31</v>
      </c>
      <c r="B33">
        <v>77</v>
      </c>
      <c r="C33">
        <f t="shared" si="0"/>
        <v>92.24</v>
      </c>
      <c r="D33">
        <v>7.76</v>
      </c>
      <c r="G33">
        <v>31</v>
      </c>
      <c r="H33">
        <v>72</v>
      </c>
      <c r="I33">
        <f t="shared" si="1"/>
        <v>86.43</v>
      </c>
      <c r="J33">
        <f t="shared" si="2"/>
        <v>91.06</v>
      </c>
      <c r="K33">
        <v>13.57</v>
      </c>
      <c r="N33">
        <v>31</v>
      </c>
      <c r="O33">
        <v>77</v>
      </c>
      <c r="P33">
        <f t="shared" si="3"/>
        <v>87.789999999999992</v>
      </c>
      <c r="Q33">
        <f t="shared" si="4"/>
        <v>91.86999999999999</v>
      </c>
      <c r="R33">
        <v>12.21</v>
      </c>
      <c r="U33">
        <v>31</v>
      </c>
      <c r="V33">
        <v>69</v>
      </c>
      <c r="W33">
        <f t="shared" si="6"/>
        <v>85.81</v>
      </c>
      <c r="X33">
        <f t="shared" si="5"/>
        <v>90.3</v>
      </c>
      <c r="Y33">
        <v>14.19</v>
      </c>
    </row>
    <row r="34" spans="1:26" x14ac:dyDescent="0.25">
      <c r="A34">
        <v>32</v>
      </c>
      <c r="B34">
        <v>78.3</v>
      </c>
      <c r="C34">
        <f t="shared" si="0"/>
        <v>92.04</v>
      </c>
      <c r="D34">
        <v>7.96</v>
      </c>
      <c r="E34" t="s">
        <v>6</v>
      </c>
      <c r="G34">
        <v>32</v>
      </c>
      <c r="H34">
        <v>75</v>
      </c>
      <c r="I34">
        <f t="shared" si="1"/>
        <v>86.83</v>
      </c>
      <c r="J34">
        <f t="shared" si="2"/>
        <v>91.46</v>
      </c>
      <c r="K34">
        <v>13.17</v>
      </c>
      <c r="N34">
        <v>32</v>
      </c>
      <c r="O34">
        <v>78.3</v>
      </c>
      <c r="P34">
        <f t="shared" si="3"/>
        <v>88.08</v>
      </c>
      <c r="Q34">
        <f t="shared" si="4"/>
        <v>92.16</v>
      </c>
      <c r="R34">
        <v>11.92</v>
      </c>
      <c r="S34" t="s">
        <v>6</v>
      </c>
      <c r="U34">
        <v>32</v>
      </c>
      <c r="V34">
        <v>72</v>
      </c>
      <c r="W34">
        <f t="shared" si="6"/>
        <v>86.58</v>
      </c>
      <c r="X34">
        <f t="shared" si="5"/>
        <v>91.07</v>
      </c>
      <c r="Y34">
        <v>13.42</v>
      </c>
    </row>
    <row r="35" spans="1:26" x14ac:dyDescent="0.25">
      <c r="A35">
        <v>33</v>
      </c>
      <c r="B35">
        <v>78.3</v>
      </c>
      <c r="C35">
        <f t="shared" si="0"/>
        <v>92.54</v>
      </c>
      <c r="D35">
        <v>7.46</v>
      </c>
      <c r="E35" t="s">
        <v>5</v>
      </c>
      <c r="G35">
        <v>33</v>
      </c>
      <c r="H35">
        <v>77</v>
      </c>
      <c r="I35">
        <f t="shared" si="1"/>
        <v>86.97</v>
      </c>
      <c r="J35">
        <f t="shared" si="2"/>
        <v>91.6</v>
      </c>
      <c r="K35">
        <v>13.03</v>
      </c>
      <c r="N35">
        <v>33</v>
      </c>
      <c r="O35">
        <v>78.3</v>
      </c>
      <c r="P35">
        <f t="shared" si="3"/>
        <v>88.56</v>
      </c>
      <c r="Q35">
        <f t="shared" si="4"/>
        <v>92.64</v>
      </c>
      <c r="R35">
        <v>11.44</v>
      </c>
      <c r="S35" t="s">
        <v>5</v>
      </c>
      <c r="U35">
        <v>33</v>
      </c>
      <c r="V35">
        <v>75</v>
      </c>
      <c r="W35">
        <f t="shared" si="6"/>
        <v>87.01</v>
      </c>
      <c r="X35">
        <f t="shared" si="5"/>
        <v>91.5</v>
      </c>
      <c r="Y35">
        <v>12.99</v>
      </c>
    </row>
    <row r="36" spans="1:26" x14ac:dyDescent="0.25">
      <c r="B36">
        <v>80</v>
      </c>
      <c r="C36">
        <f t="shared" si="0"/>
        <v>96.87</v>
      </c>
      <c r="D36">
        <v>3.13</v>
      </c>
      <c r="E36" t="s">
        <v>21</v>
      </c>
      <c r="G36">
        <v>34</v>
      </c>
      <c r="H36">
        <v>78.3</v>
      </c>
      <c r="I36">
        <f t="shared" si="1"/>
        <v>87.02</v>
      </c>
      <c r="J36">
        <f t="shared" si="2"/>
        <v>91.649999999999991</v>
      </c>
      <c r="K36">
        <v>12.98</v>
      </c>
      <c r="L36" t="s">
        <v>6</v>
      </c>
      <c r="N36">
        <v>34</v>
      </c>
      <c r="O36">
        <v>0</v>
      </c>
      <c r="P36">
        <f t="shared" si="3"/>
        <v>94.52</v>
      </c>
      <c r="Q36">
        <f t="shared" si="4"/>
        <v>98.6</v>
      </c>
      <c r="R36">
        <v>5.48</v>
      </c>
      <c r="U36">
        <v>34</v>
      </c>
      <c r="V36">
        <v>78.2</v>
      </c>
      <c r="W36">
        <f>100-Y36</f>
        <v>87.77</v>
      </c>
      <c r="X36">
        <f>W36+4.49</f>
        <v>92.259999999999991</v>
      </c>
      <c r="Y36">
        <v>12.23</v>
      </c>
      <c r="Z36" t="s">
        <v>6</v>
      </c>
    </row>
    <row r="37" spans="1:26" x14ac:dyDescent="0.25">
      <c r="G37">
        <v>35</v>
      </c>
      <c r="H37">
        <v>78.3</v>
      </c>
      <c r="I37">
        <f t="shared" si="1"/>
        <v>87.47</v>
      </c>
      <c r="J37">
        <f t="shared" si="2"/>
        <v>92.1</v>
      </c>
      <c r="K37">
        <v>12.53</v>
      </c>
      <c r="L37" t="s">
        <v>5</v>
      </c>
      <c r="U37">
        <v>35</v>
      </c>
      <c r="V37">
        <v>78.2</v>
      </c>
      <c r="W37">
        <f>100-Y37</f>
        <v>88.32</v>
      </c>
      <c r="X37">
        <f>W37+4.49</f>
        <v>92.809999999999988</v>
      </c>
      <c r="Y37">
        <v>11.68</v>
      </c>
      <c r="Z37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DC32B-C476-4DB9-943A-357F7F7AAC4F}">
  <dimension ref="A1:Z48"/>
  <sheetViews>
    <sheetView workbookViewId="0">
      <selection activeCell="S95" sqref="S95"/>
    </sheetView>
  </sheetViews>
  <sheetFormatPr defaultRowHeight="15" x14ac:dyDescent="0.25"/>
  <cols>
    <col min="1" max="1" width="7.28515625" bestFit="1" customWidth="1"/>
    <col min="2" max="2" width="18.140625" bestFit="1" customWidth="1"/>
    <col min="3" max="3" width="21.140625" bestFit="1" customWidth="1"/>
    <col min="4" max="4" width="12" bestFit="1" customWidth="1"/>
    <col min="5" max="5" width="21.140625" bestFit="1" customWidth="1"/>
    <col min="7" max="7" width="7.28515625" bestFit="1" customWidth="1"/>
    <col min="8" max="8" width="18.140625" bestFit="1" customWidth="1"/>
    <col min="9" max="9" width="19.85546875" customWidth="1"/>
    <col min="10" max="10" width="19.28515625" bestFit="1" customWidth="1"/>
    <col min="11" max="11" width="12" bestFit="1" customWidth="1"/>
    <col min="12" max="12" width="21.140625" bestFit="1" customWidth="1"/>
    <col min="15" max="15" width="18.140625" bestFit="1" customWidth="1"/>
    <col min="16" max="16" width="19" customWidth="1"/>
    <col min="17" max="17" width="19.28515625" bestFit="1" customWidth="1"/>
    <col min="18" max="18" width="12" bestFit="1" customWidth="1"/>
    <col min="19" max="19" width="21.140625" bestFit="1" customWidth="1"/>
    <col min="21" max="21" width="7.28515625" bestFit="1" customWidth="1"/>
    <col min="22" max="22" width="18.140625" bestFit="1" customWidth="1"/>
    <col min="23" max="23" width="19.28515625" customWidth="1"/>
    <col min="24" max="24" width="19.28515625" bestFit="1" customWidth="1"/>
    <col min="25" max="25" width="12" bestFit="1" customWidth="1"/>
    <col min="26" max="26" width="15.5703125" bestFit="1" customWidth="1"/>
  </cols>
  <sheetData>
    <row r="1" spans="1:26" x14ac:dyDescent="0.25">
      <c r="A1" s="3" t="s">
        <v>16</v>
      </c>
      <c r="B1" s="4">
        <v>42872</v>
      </c>
      <c r="C1" s="3" t="s">
        <v>20</v>
      </c>
      <c r="D1" s="3"/>
      <c r="E1" s="3"/>
      <c r="F1" s="3"/>
      <c r="G1" s="3" t="s">
        <v>16</v>
      </c>
      <c r="H1" s="4">
        <v>43384</v>
      </c>
      <c r="I1" s="3" t="s">
        <v>23</v>
      </c>
      <c r="J1" s="3"/>
      <c r="K1" s="3"/>
      <c r="L1" s="3"/>
      <c r="M1" s="3"/>
      <c r="N1" s="3" t="s">
        <v>16</v>
      </c>
      <c r="O1" s="4">
        <v>43629</v>
      </c>
      <c r="P1" s="3" t="s">
        <v>24</v>
      </c>
      <c r="Q1" s="3"/>
      <c r="R1" s="3"/>
      <c r="S1" s="3"/>
      <c r="U1" s="3" t="s">
        <v>16</v>
      </c>
      <c r="V1" s="4">
        <v>43733</v>
      </c>
      <c r="W1" s="3" t="s">
        <v>30</v>
      </c>
      <c r="X1" s="3"/>
      <c r="Y1" s="3"/>
      <c r="Z1" s="3"/>
    </row>
    <row r="2" spans="1:2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/>
      <c r="G2" s="3" t="s">
        <v>0</v>
      </c>
      <c r="H2" s="3" t="s">
        <v>1</v>
      </c>
      <c r="I2" s="3" t="s">
        <v>2</v>
      </c>
      <c r="J2" s="3" t="s">
        <v>18</v>
      </c>
      <c r="K2" s="3" t="s">
        <v>3</v>
      </c>
      <c r="L2" s="3" t="s">
        <v>4</v>
      </c>
      <c r="M2" s="3"/>
      <c r="N2" s="3" t="s">
        <v>0</v>
      </c>
      <c r="O2" s="3" t="s">
        <v>1</v>
      </c>
      <c r="P2" s="3" t="s">
        <v>2</v>
      </c>
      <c r="Q2" s="3" t="s">
        <v>18</v>
      </c>
      <c r="R2" s="3" t="s">
        <v>3</v>
      </c>
      <c r="S2" s="3" t="s">
        <v>4</v>
      </c>
      <c r="U2" s="3" t="s">
        <v>0</v>
      </c>
      <c r="V2" s="3" t="s">
        <v>1</v>
      </c>
      <c r="W2" s="3" t="s">
        <v>2</v>
      </c>
      <c r="X2" s="3" t="s">
        <v>18</v>
      </c>
      <c r="Y2" s="3" t="s">
        <v>3</v>
      </c>
      <c r="Z2" s="3" t="s">
        <v>4</v>
      </c>
    </row>
    <row r="3" spans="1:26" x14ac:dyDescent="0.25">
      <c r="A3" s="3">
        <v>1</v>
      </c>
      <c r="B3" s="3"/>
      <c r="C3" s="3">
        <f>100-D3</f>
        <v>100</v>
      </c>
      <c r="D3" s="3">
        <v>0</v>
      </c>
      <c r="E3" s="3"/>
      <c r="F3" s="3"/>
      <c r="G3" s="3">
        <v>1</v>
      </c>
      <c r="H3" s="3"/>
      <c r="I3" s="3">
        <f>100-K3</f>
        <v>100</v>
      </c>
      <c r="J3" s="3">
        <f>I3-1.34</f>
        <v>98.66</v>
      </c>
      <c r="K3" s="3">
        <v>0</v>
      </c>
      <c r="L3" s="3"/>
      <c r="M3" s="3"/>
      <c r="N3" s="3">
        <v>1</v>
      </c>
      <c r="O3" s="3"/>
      <c r="P3" s="3">
        <f>100-R3</f>
        <v>100</v>
      </c>
      <c r="Q3" s="3">
        <f>P3-3.14</f>
        <v>96.86</v>
      </c>
      <c r="R3" s="3">
        <v>0</v>
      </c>
      <c r="S3" s="3"/>
      <c r="U3">
        <v>1</v>
      </c>
      <c r="W3">
        <v>100</v>
      </c>
      <c r="X3">
        <f>W3-1.28</f>
        <v>98.72</v>
      </c>
    </row>
    <row r="4" spans="1:26" x14ac:dyDescent="0.25">
      <c r="A4" s="3">
        <v>2</v>
      </c>
      <c r="B4" s="3">
        <v>0</v>
      </c>
      <c r="C4" s="3">
        <f t="shared" ref="C4:C40" si="0">100-D4</f>
        <v>92.8</v>
      </c>
      <c r="D4" s="3">
        <v>7.2</v>
      </c>
      <c r="E4" s="3" t="s">
        <v>5</v>
      </c>
      <c r="F4" s="3"/>
      <c r="G4" s="3">
        <v>2</v>
      </c>
      <c r="H4" s="3">
        <v>0</v>
      </c>
      <c r="I4" s="3">
        <f t="shared" ref="I4:I47" si="1">100-K4</f>
        <v>94.14</v>
      </c>
      <c r="J4" s="3">
        <f>I4-1.34</f>
        <v>92.8</v>
      </c>
      <c r="K4" s="3">
        <v>5.86</v>
      </c>
      <c r="L4" s="3" t="s">
        <v>5</v>
      </c>
      <c r="M4" s="3"/>
      <c r="N4" s="3">
        <v>2</v>
      </c>
      <c r="O4" s="3">
        <v>0</v>
      </c>
      <c r="P4" s="3">
        <f>100-R4</f>
        <v>95.94</v>
      </c>
      <c r="Q4" s="3">
        <f t="shared" ref="Q4:Q43" si="2">P4-3.14</f>
        <v>92.8</v>
      </c>
      <c r="R4" s="3">
        <v>4.0599999999999996</v>
      </c>
      <c r="S4" s="3" t="s">
        <v>5</v>
      </c>
      <c r="U4">
        <v>2</v>
      </c>
      <c r="V4">
        <v>0</v>
      </c>
      <c r="W4">
        <f t="shared" ref="W4:W47" si="3">100-Y4</f>
        <v>94.08</v>
      </c>
      <c r="X4">
        <f>W4-1.28</f>
        <v>92.8</v>
      </c>
      <c r="Y4">
        <v>5.92</v>
      </c>
      <c r="Z4" s="3" t="s">
        <v>5</v>
      </c>
    </row>
    <row r="5" spans="1:26" x14ac:dyDescent="0.25">
      <c r="A5" s="3">
        <v>3</v>
      </c>
      <c r="B5" s="3">
        <v>0</v>
      </c>
      <c r="C5" s="3">
        <f t="shared" si="0"/>
        <v>91.960000000000008</v>
      </c>
      <c r="D5" s="3">
        <v>8.0399999999999991</v>
      </c>
      <c r="E5" s="3" t="s">
        <v>6</v>
      </c>
      <c r="F5" s="3"/>
      <c r="G5" s="3">
        <v>3</v>
      </c>
      <c r="H5" s="3">
        <v>0</v>
      </c>
      <c r="I5" s="3">
        <f t="shared" si="1"/>
        <v>93.32</v>
      </c>
      <c r="J5" s="3">
        <f t="shared" ref="J5:J47" si="4">I5-1.34</f>
        <v>91.97999999999999</v>
      </c>
      <c r="K5" s="3">
        <v>6.68</v>
      </c>
      <c r="L5" s="3" t="s">
        <v>6</v>
      </c>
      <c r="M5" s="3"/>
      <c r="N5" s="3">
        <v>3</v>
      </c>
      <c r="O5" s="3">
        <v>0</v>
      </c>
      <c r="P5" s="3">
        <f t="shared" ref="P5:P43" si="5">100-R5</f>
        <v>95.12</v>
      </c>
      <c r="Q5" s="3">
        <f t="shared" si="2"/>
        <v>91.98</v>
      </c>
      <c r="R5" s="3">
        <v>4.88</v>
      </c>
      <c r="S5" s="3" t="s">
        <v>6</v>
      </c>
      <c r="U5">
        <v>3</v>
      </c>
      <c r="V5">
        <v>0</v>
      </c>
      <c r="W5">
        <f t="shared" si="3"/>
        <v>93.27</v>
      </c>
      <c r="X5">
        <f t="shared" ref="X5:X47" si="6">W5-1.28</f>
        <v>91.99</v>
      </c>
      <c r="Y5">
        <v>6.73</v>
      </c>
      <c r="Z5" s="3" t="s">
        <v>6</v>
      </c>
    </row>
    <row r="6" spans="1:26" x14ac:dyDescent="0.25">
      <c r="A6" s="3">
        <v>4</v>
      </c>
      <c r="B6" s="3">
        <v>4</v>
      </c>
      <c r="C6" s="3">
        <f t="shared" si="0"/>
        <v>92.22</v>
      </c>
      <c r="D6" s="3">
        <v>7.78</v>
      </c>
      <c r="E6" s="3"/>
      <c r="F6" s="3"/>
      <c r="G6" s="3">
        <v>4</v>
      </c>
      <c r="H6" s="3">
        <v>3</v>
      </c>
      <c r="I6" s="3">
        <f t="shared" si="1"/>
        <v>93.58</v>
      </c>
      <c r="J6" s="3">
        <f t="shared" si="4"/>
        <v>92.24</v>
      </c>
      <c r="K6" s="3">
        <v>6.42</v>
      </c>
      <c r="L6" s="3"/>
      <c r="M6" s="3"/>
      <c r="N6" s="3">
        <v>4</v>
      </c>
      <c r="O6" s="3">
        <v>5</v>
      </c>
      <c r="P6" s="3">
        <f t="shared" si="5"/>
        <v>94.42</v>
      </c>
      <c r="Q6" s="3">
        <f t="shared" si="2"/>
        <v>91.28</v>
      </c>
      <c r="R6" s="3">
        <v>5.58</v>
      </c>
      <c r="S6" s="3"/>
      <c r="U6">
        <v>4</v>
      </c>
      <c r="V6">
        <v>3</v>
      </c>
      <c r="W6">
        <f t="shared" si="3"/>
        <v>93.85</v>
      </c>
      <c r="X6">
        <f t="shared" si="6"/>
        <v>92.57</v>
      </c>
      <c r="Y6">
        <v>6.15</v>
      </c>
    </row>
    <row r="7" spans="1:26" x14ac:dyDescent="0.25">
      <c r="A7" s="3">
        <v>5</v>
      </c>
      <c r="B7" s="3">
        <v>8</v>
      </c>
      <c r="C7" s="3">
        <f t="shared" si="0"/>
        <v>89.1</v>
      </c>
      <c r="D7" s="3">
        <v>10.9</v>
      </c>
      <c r="E7" s="3"/>
      <c r="F7" s="3"/>
      <c r="G7" s="3">
        <v>5</v>
      </c>
      <c r="H7" s="3">
        <v>6</v>
      </c>
      <c r="I7" s="3">
        <f t="shared" si="1"/>
        <v>92</v>
      </c>
      <c r="J7" s="3">
        <f t="shared" si="4"/>
        <v>90.66</v>
      </c>
      <c r="K7" s="3">
        <v>8</v>
      </c>
      <c r="L7" s="3"/>
      <c r="M7" s="3"/>
      <c r="N7" s="3">
        <v>5</v>
      </c>
      <c r="O7" s="3">
        <v>9</v>
      </c>
      <c r="P7" s="3">
        <f t="shared" si="5"/>
        <v>91.67</v>
      </c>
      <c r="Q7" s="3">
        <f t="shared" si="2"/>
        <v>88.53</v>
      </c>
      <c r="R7" s="3">
        <v>8.33</v>
      </c>
      <c r="S7" s="3"/>
      <c r="U7">
        <v>5</v>
      </c>
      <c r="V7">
        <v>4</v>
      </c>
      <c r="W7">
        <f t="shared" si="3"/>
        <v>93.52</v>
      </c>
      <c r="X7">
        <f t="shared" si="6"/>
        <v>92.24</v>
      </c>
      <c r="Y7">
        <v>6.48</v>
      </c>
    </row>
    <row r="8" spans="1:26" x14ac:dyDescent="0.25">
      <c r="A8" s="3">
        <v>6</v>
      </c>
      <c r="B8" s="3">
        <v>12</v>
      </c>
      <c r="C8" s="3">
        <f t="shared" si="0"/>
        <v>87.28</v>
      </c>
      <c r="D8" s="3">
        <v>12.72</v>
      </c>
      <c r="E8" s="3"/>
      <c r="F8" s="3"/>
      <c r="G8" s="3">
        <v>6</v>
      </c>
      <c r="H8" s="3">
        <v>9</v>
      </c>
      <c r="I8" s="3">
        <f t="shared" si="1"/>
        <v>89.789999999999992</v>
      </c>
      <c r="J8" s="3">
        <f t="shared" si="4"/>
        <v>88.449999999999989</v>
      </c>
      <c r="K8" s="3">
        <v>10.210000000000001</v>
      </c>
      <c r="L8" s="3"/>
      <c r="M8" s="3"/>
      <c r="N8" s="3">
        <v>6</v>
      </c>
      <c r="O8" s="3">
        <v>12</v>
      </c>
      <c r="P8" s="3">
        <f t="shared" si="5"/>
        <v>90.5</v>
      </c>
      <c r="Q8" s="3">
        <f t="shared" si="2"/>
        <v>87.36</v>
      </c>
      <c r="R8" s="3">
        <v>9.5</v>
      </c>
      <c r="S8" s="3"/>
      <c r="U8">
        <v>6</v>
      </c>
      <c r="V8">
        <v>6</v>
      </c>
      <c r="W8">
        <f t="shared" si="3"/>
        <v>92.03</v>
      </c>
      <c r="X8">
        <f t="shared" si="6"/>
        <v>90.75</v>
      </c>
      <c r="Y8">
        <v>7.97</v>
      </c>
    </row>
    <row r="9" spans="1:26" x14ac:dyDescent="0.25">
      <c r="A9" s="3">
        <v>7</v>
      </c>
      <c r="B9" s="3">
        <v>16</v>
      </c>
      <c r="C9" s="3">
        <f t="shared" si="0"/>
        <v>86.87</v>
      </c>
      <c r="D9" s="3">
        <v>13.13</v>
      </c>
      <c r="E9" s="3"/>
      <c r="F9" s="3"/>
      <c r="G9" s="3">
        <v>7</v>
      </c>
      <c r="H9" s="3">
        <v>12</v>
      </c>
      <c r="I9" s="3">
        <f t="shared" si="1"/>
        <v>88.69</v>
      </c>
      <c r="J9" s="3">
        <f t="shared" si="4"/>
        <v>87.35</v>
      </c>
      <c r="K9" s="3">
        <v>11.31</v>
      </c>
      <c r="L9" s="3"/>
      <c r="M9" s="3"/>
      <c r="N9" s="3">
        <v>7</v>
      </c>
      <c r="O9" s="3">
        <v>15</v>
      </c>
      <c r="P9" s="3">
        <f t="shared" si="5"/>
        <v>90.18</v>
      </c>
      <c r="Q9" s="3">
        <f t="shared" si="2"/>
        <v>87.04</v>
      </c>
      <c r="R9" s="3">
        <v>9.82</v>
      </c>
      <c r="S9" s="3"/>
      <c r="U9">
        <v>7</v>
      </c>
      <c r="V9">
        <v>9</v>
      </c>
      <c r="W9">
        <f t="shared" si="3"/>
        <v>89.789999999999992</v>
      </c>
      <c r="X9">
        <f t="shared" si="6"/>
        <v>88.509999999999991</v>
      </c>
      <c r="Y9">
        <v>10.210000000000001</v>
      </c>
    </row>
    <row r="10" spans="1:26" x14ac:dyDescent="0.25">
      <c r="A10" s="3">
        <v>8</v>
      </c>
      <c r="B10" s="3">
        <v>20</v>
      </c>
      <c r="C10" s="3">
        <f t="shared" si="0"/>
        <v>86.03</v>
      </c>
      <c r="D10" s="3">
        <v>13.97</v>
      </c>
      <c r="E10" s="3"/>
      <c r="F10" s="3"/>
      <c r="G10" s="3">
        <v>8</v>
      </c>
      <c r="H10" s="3">
        <v>15</v>
      </c>
      <c r="I10" s="3">
        <f t="shared" si="1"/>
        <v>88.34</v>
      </c>
      <c r="J10" s="3">
        <f t="shared" si="4"/>
        <v>87</v>
      </c>
      <c r="K10" s="3">
        <v>11.66</v>
      </c>
      <c r="L10" s="3"/>
      <c r="M10" s="3"/>
      <c r="N10" s="3">
        <v>8</v>
      </c>
      <c r="O10" s="3">
        <v>18</v>
      </c>
      <c r="P10" s="3">
        <f t="shared" si="5"/>
        <v>89.53</v>
      </c>
      <c r="Q10" s="3">
        <f t="shared" si="2"/>
        <v>86.39</v>
      </c>
      <c r="R10" s="3">
        <v>10.47</v>
      </c>
      <c r="S10" s="3"/>
      <c r="U10">
        <v>8</v>
      </c>
      <c r="V10">
        <v>12</v>
      </c>
      <c r="W10">
        <f t="shared" si="3"/>
        <v>88.65</v>
      </c>
      <c r="X10">
        <f t="shared" si="6"/>
        <v>87.37</v>
      </c>
      <c r="Y10">
        <v>11.35</v>
      </c>
    </row>
    <row r="11" spans="1:26" x14ac:dyDescent="0.25">
      <c r="A11" s="3">
        <v>9</v>
      </c>
      <c r="B11" s="3">
        <v>24</v>
      </c>
      <c r="C11" s="3">
        <f t="shared" si="0"/>
        <v>85.2</v>
      </c>
      <c r="D11" s="3">
        <v>14.8</v>
      </c>
      <c r="E11" s="3"/>
      <c r="F11" s="3"/>
      <c r="G11" s="3">
        <v>9</v>
      </c>
      <c r="H11" s="3">
        <v>18</v>
      </c>
      <c r="I11" s="3">
        <f t="shared" si="1"/>
        <v>87.74</v>
      </c>
      <c r="J11" s="3">
        <f t="shared" si="4"/>
        <v>86.399999999999991</v>
      </c>
      <c r="K11" s="3">
        <v>12.26</v>
      </c>
      <c r="L11" s="3"/>
      <c r="M11" s="3"/>
      <c r="N11" s="3">
        <v>9</v>
      </c>
      <c r="O11" s="3">
        <v>21</v>
      </c>
      <c r="P11" s="3">
        <f t="shared" si="5"/>
        <v>88.9</v>
      </c>
      <c r="Q11" s="3">
        <f t="shared" si="2"/>
        <v>85.76</v>
      </c>
      <c r="R11" s="3">
        <v>11.1</v>
      </c>
      <c r="S11" s="3"/>
      <c r="U11">
        <v>9</v>
      </c>
      <c r="V11">
        <v>15</v>
      </c>
      <c r="W11">
        <f t="shared" si="3"/>
        <v>88.34</v>
      </c>
      <c r="X11">
        <f t="shared" si="6"/>
        <v>87.06</v>
      </c>
      <c r="Y11">
        <v>11.66</v>
      </c>
    </row>
    <row r="12" spans="1:26" x14ac:dyDescent="0.25">
      <c r="A12" s="3">
        <v>10</v>
      </c>
      <c r="B12" s="3">
        <v>26.2</v>
      </c>
      <c r="C12" s="3">
        <f t="shared" si="0"/>
        <v>84.51</v>
      </c>
      <c r="D12" s="3">
        <v>15.49</v>
      </c>
      <c r="E12" s="3" t="s">
        <v>7</v>
      </c>
      <c r="F12" s="3"/>
      <c r="G12" s="3">
        <v>10</v>
      </c>
      <c r="H12" s="3">
        <v>21</v>
      </c>
      <c r="I12" s="3">
        <f t="shared" si="1"/>
        <v>87.13</v>
      </c>
      <c r="J12" s="3">
        <f t="shared" si="4"/>
        <v>85.789999999999992</v>
      </c>
      <c r="K12" s="3">
        <v>12.87</v>
      </c>
      <c r="L12" s="3"/>
      <c r="M12" s="3"/>
      <c r="N12" s="3">
        <v>10</v>
      </c>
      <c r="O12" s="3">
        <v>24</v>
      </c>
      <c r="P12" s="3">
        <f t="shared" si="5"/>
        <v>88.23</v>
      </c>
      <c r="Q12" s="3">
        <f t="shared" si="2"/>
        <v>85.09</v>
      </c>
      <c r="R12" s="3">
        <v>11.77</v>
      </c>
      <c r="S12" s="3" t="s">
        <v>7</v>
      </c>
      <c r="U12">
        <v>10</v>
      </c>
      <c r="V12">
        <v>18</v>
      </c>
      <c r="W12">
        <f t="shared" si="3"/>
        <v>87.63</v>
      </c>
      <c r="X12">
        <f t="shared" si="6"/>
        <v>86.35</v>
      </c>
      <c r="Y12">
        <v>12.37</v>
      </c>
    </row>
    <row r="13" spans="1:26" x14ac:dyDescent="0.25">
      <c r="A13" s="3">
        <v>11</v>
      </c>
      <c r="B13" s="3">
        <v>28.1</v>
      </c>
      <c r="C13" s="3">
        <f t="shared" si="0"/>
        <v>84.08</v>
      </c>
      <c r="D13" s="3">
        <v>15.92</v>
      </c>
      <c r="E13" s="3" t="s">
        <v>10</v>
      </c>
      <c r="F13" s="3"/>
      <c r="G13" s="3">
        <v>11</v>
      </c>
      <c r="H13" s="3">
        <v>24</v>
      </c>
      <c r="I13" s="3">
        <f t="shared" si="1"/>
        <v>86.5</v>
      </c>
      <c r="J13" s="3">
        <f t="shared" si="4"/>
        <v>85.16</v>
      </c>
      <c r="K13" s="3">
        <v>13.5</v>
      </c>
      <c r="L13" s="3" t="s">
        <v>7</v>
      </c>
      <c r="M13" s="3"/>
      <c r="N13" s="3">
        <v>11</v>
      </c>
      <c r="O13" s="3">
        <v>27</v>
      </c>
      <c r="P13" s="3">
        <f t="shared" si="5"/>
        <v>87.91</v>
      </c>
      <c r="Q13" s="3">
        <f t="shared" si="2"/>
        <v>84.77</v>
      </c>
      <c r="R13" s="3">
        <v>12.09</v>
      </c>
      <c r="S13" s="3"/>
      <c r="U13">
        <v>11</v>
      </c>
      <c r="V13">
        <v>21</v>
      </c>
      <c r="W13">
        <f t="shared" si="3"/>
        <v>87</v>
      </c>
      <c r="X13">
        <f t="shared" si="6"/>
        <v>85.72</v>
      </c>
      <c r="Y13">
        <v>13</v>
      </c>
    </row>
    <row r="14" spans="1:26" x14ac:dyDescent="0.25">
      <c r="A14" s="3">
        <v>12</v>
      </c>
      <c r="B14" s="3">
        <v>31</v>
      </c>
      <c r="C14" s="3">
        <f t="shared" si="0"/>
        <v>83.86</v>
      </c>
      <c r="D14" s="3">
        <v>16.14</v>
      </c>
      <c r="E14" s="3"/>
      <c r="F14" s="3"/>
      <c r="G14" s="3">
        <v>12</v>
      </c>
      <c r="H14" s="3">
        <v>27</v>
      </c>
      <c r="I14" s="3">
        <f t="shared" si="1"/>
        <v>86.06</v>
      </c>
      <c r="J14" s="3">
        <f t="shared" si="4"/>
        <v>84.72</v>
      </c>
      <c r="K14" s="3">
        <v>13.94</v>
      </c>
      <c r="L14" s="3"/>
      <c r="M14" s="3"/>
      <c r="N14" s="3">
        <v>12</v>
      </c>
      <c r="O14" s="3">
        <v>28.6</v>
      </c>
      <c r="P14" s="3">
        <f t="shared" si="5"/>
        <v>87.58</v>
      </c>
      <c r="Q14" s="3">
        <f t="shared" si="2"/>
        <v>84.44</v>
      </c>
      <c r="R14" s="3">
        <v>12.42</v>
      </c>
      <c r="S14" s="3" t="s">
        <v>10</v>
      </c>
      <c r="U14">
        <v>12</v>
      </c>
      <c r="V14">
        <v>24</v>
      </c>
      <c r="W14">
        <f t="shared" si="3"/>
        <v>86.35</v>
      </c>
      <c r="X14">
        <f t="shared" si="6"/>
        <v>85.07</v>
      </c>
      <c r="Y14">
        <v>13.65</v>
      </c>
      <c r="Z14" s="3" t="s">
        <v>7</v>
      </c>
    </row>
    <row r="15" spans="1:26" x14ac:dyDescent="0.25">
      <c r="A15" s="3">
        <v>13</v>
      </c>
      <c r="B15" s="3">
        <v>33.200000000000003</v>
      </c>
      <c r="C15" s="3">
        <f t="shared" si="0"/>
        <v>82.95</v>
      </c>
      <c r="D15" s="3">
        <v>17.05</v>
      </c>
      <c r="E15" s="3" t="s">
        <v>12</v>
      </c>
      <c r="F15" s="3"/>
      <c r="G15" s="3">
        <v>13</v>
      </c>
      <c r="H15" s="3">
        <v>30</v>
      </c>
      <c r="I15" s="3">
        <f t="shared" si="1"/>
        <v>85.58</v>
      </c>
      <c r="J15" s="3">
        <f t="shared" si="4"/>
        <v>84.24</v>
      </c>
      <c r="K15" s="3">
        <v>14.42</v>
      </c>
      <c r="L15" s="3"/>
      <c r="M15" s="3"/>
      <c r="N15" s="3">
        <v>13</v>
      </c>
      <c r="O15" s="3">
        <v>30</v>
      </c>
      <c r="P15" s="3">
        <f t="shared" si="5"/>
        <v>87.37</v>
      </c>
      <c r="Q15" s="3">
        <f t="shared" si="2"/>
        <v>84.23</v>
      </c>
      <c r="R15" s="3">
        <v>12.63</v>
      </c>
      <c r="S15" s="3"/>
      <c r="U15">
        <v>13</v>
      </c>
      <c r="V15">
        <v>27</v>
      </c>
      <c r="W15">
        <f t="shared" si="3"/>
        <v>86.05</v>
      </c>
      <c r="X15">
        <f t="shared" si="6"/>
        <v>84.77</v>
      </c>
      <c r="Y15">
        <v>13.95</v>
      </c>
    </row>
    <row r="16" spans="1:26" x14ac:dyDescent="0.25">
      <c r="A16" s="3">
        <v>14</v>
      </c>
      <c r="B16" s="3">
        <v>34</v>
      </c>
      <c r="C16" s="3">
        <f t="shared" si="0"/>
        <v>82.95</v>
      </c>
      <c r="D16" s="3">
        <v>17.05</v>
      </c>
      <c r="E16" s="3" t="s">
        <v>12</v>
      </c>
      <c r="F16" s="3"/>
      <c r="G16" s="3">
        <v>14</v>
      </c>
      <c r="H16" s="3">
        <v>33</v>
      </c>
      <c r="I16" s="3">
        <f t="shared" si="1"/>
        <v>85.62</v>
      </c>
      <c r="J16" s="3">
        <f t="shared" si="4"/>
        <v>84.28</v>
      </c>
      <c r="K16" s="3">
        <v>14.38</v>
      </c>
      <c r="L16" s="3"/>
      <c r="M16" s="3"/>
      <c r="N16" s="3">
        <v>14</v>
      </c>
      <c r="O16" s="3">
        <v>33</v>
      </c>
      <c r="P16" s="3">
        <f t="shared" si="5"/>
        <v>87.53</v>
      </c>
      <c r="Q16" s="3">
        <f t="shared" si="2"/>
        <v>84.39</v>
      </c>
      <c r="R16" s="3">
        <v>12.47</v>
      </c>
      <c r="S16" s="3" t="s">
        <v>11</v>
      </c>
      <c r="U16">
        <v>14</v>
      </c>
      <c r="V16">
        <v>30</v>
      </c>
      <c r="W16">
        <f t="shared" si="3"/>
        <v>85.789999999999992</v>
      </c>
      <c r="X16">
        <f t="shared" si="6"/>
        <v>84.509999999999991</v>
      </c>
      <c r="Y16">
        <v>14.21</v>
      </c>
    </row>
    <row r="17" spans="1:26" x14ac:dyDescent="0.25">
      <c r="A17" s="3">
        <v>15</v>
      </c>
      <c r="B17" s="3">
        <v>37</v>
      </c>
      <c r="C17" s="3">
        <f t="shared" si="0"/>
        <v>83.56</v>
      </c>
      <c r="D17" s="3">
        <v>16.440000000000001</v>
      </c>
      <c r="E17" s="3"/>
      <c r="F17" s="3"/>
      <c r="G17" s="3">
        <v>15</v>
      </c>
      <c r="H17" s="3">
        <v>36</v>
      </c>
      <c r="I17" s="3">
        <f t="shared" si="1"/>
        <v>85.61</v>
      </c>
      <c r="J17" s="3">
        <f t="shared" si="4"/>
        <v>84.27</v>
      </c>
      <c r="K17" s="3">
        <v>14.39</v>
      </c>
      <c r="L17" s="3"/>
      <c r="M17" s="3"/>
      <c r="N17" s="3">
        <v>15</v>
      </c>
      <c r="O17" s="3">
        <v>36</v>
      </c>
      <c r="P17" s="3">
        <f t="shared" si="5"/>
        <v>87.53</v>
      </c>
      <c r="Q17" s="3">
        <f t="shared" si="2"/>
        <v>84.39</v>
      </c>
      <c r="R17" s="3">
        <v>12.47</v>
      </c>
      <c r="S17" s="3" t="s">
        <v>11</v>
      </c>
      <c r="U17">
        <v>15</v>
      </c>
      <c r="V17">
        <v>30.3</v>
      </c>
      <c r="W17">
        <f t="shared" si="3"/>
        <v>85.76</v>
      </c>
      <c r="X17">
        <f t="shared" si="6"/>
        <v>84.48</v>
      </c>
      <c r="Y17">
        <v>14.24</v>
      </c>
      <c r="Z17" s="3" t="s">
        <v>10</v>
      </c>
    </row>
    <row r="18" spans="1:26" x14ac:dyDescent="0.25">
      <c r="A18" s="3">
        <v>16</v>
      </c>
      <c r="B18" s="3">
        <v>40</v>
      </c>
      <c r="C18" s="3">
        <f t="shared" si="0"/>
        <v>83.53</v>
      </c>
      <c r="D18" s="3">
        <v>16.47</v>
      </c>
      <c r="E18" s="3"/>
      <c r="F18" s="3"/>
      <c r="G18" s="3">
        <v>16</v>
      </c>
      <c r="H18" s="3">
        <v>36.799999999999997</v>
      </c>
      <c r="I18" s="3">
        <f t="shared" si="1"/>
        <v>85.51</v>
      </c>
      <c r="J18" s="3">
        <f t="shared" si="4"/>
        <v>84.17</v>
      </c>
      <c r="K18" s="3">
        <v>14.49</v>
      </c>
      <c r="L18" s="3" t="s">
        <v>10</v>
      </c>
      <c r="M18" s="3"/>
      <c r="N18" s="3">
        <v>16</v>
      </c>
      <c r="O18" s="3">
        <v>38.6</v>
      </c>
      <c r="P18" s="3">
        <f t="shared" si="5"/>
        <v>87.27</v>
      </c>
      <c r="Q18" s="3">
        <f t="shared" si="2"/>
        <v>84.13</v>
      </c>
      <c r="R18" s="3">
        <v>12.73</v>
      </c>
      <c r="S18" s="3"/>
      <c r="U18">
        <v>16</v>
      </c>
      <c r="V18">
        <v>33</v>
      </c>
      <c r="W18">
        <f t="shared" si="3"/>
        <v>85.61</v>
      </c>
      <c r="X18">
        <f t="shared" si="6"/>
        <v>84.33</v>
      </c>
      <c r="Y18">
        <v>14.39</v>
      </c>
    </row>
    <row r="19" spans="1:26" x14ac:dyDescent="0.25">
      <c r="A19" s="3">
        <v>17</v>
      </c>
      <c r="B19" s="3">
        <v>43</v>
      </c>
      <c r="C19" s="3">
        <f t="shared" si="0"/>
        <v>83.78</v>
      </c>
      <c r="D19" s="3">
        <v>16.22</v>
      </c>
      <c r="E19" s="3"/>
      <c r="F19" s="3"/>
      <c r="G19" s="3">
        <v>17</v>
      </c>
      <c r="H19" s="3">
        <v>39</v>
      </c>
      <c r="I19" s="3">
        <f t="shared" si="1"/>
        <v>85.22</v>
      </c>
      <c r="J19" s="3">
        <f t="shared" si="4"/>
        <v>83.88</v>
      </c>
      <c r="K19" s="3">
        <v>14.78</v>
      </c>
      <c r="L19" s="3"/>
      <c r="M19" s="3"/>
      <c r="N19" s="3">
        <v>17</v>
      </c>
      <c r="O19" s="3">
        <v>41.7</v>
      </c>
      <c r="P19" s="3">
        <f t="shared" si="5"/>
        <v>86.68</v>
      </c>
      <c r="Q19" s="3">
        <f t="shared" si="2"/>
        <v>83.54</v>
      </c>
      <c r="R19" s="3">
        <v>13.32</v>
      </c>
      <c r="S19" s="3" t="s">
        <v>12</v>
      </c>
      <c r="U19">
        <v>17</v>
      </c>
      <c r="V19">
        <v>36</v>
      </c>
      <c r="W19">
        <f t="shared" si="3"/>
        <v>85.61</v>
      </c>
      <c r="X19">
        <f t="shared" si="6"/>
        <v>84.33</v>
      </c>
      <c r="Y19">
        <v>14.39</v>
      </c>
    </row>
    <row r="20" spans="1:26" x14ac:dyDescent="0.25">
      <c r="A20" s="3">
        <v>18</v>
      </c>
      <c r="B20" s="3">
        <v>44.1</v>
      </c>
      <c r="C20" s="3">
        <f t="shared" si="0"/>
        <v>84.1</v>
      </c>
      <c r="D20" s="3">
        <v>15.9</v>
      </c>
      <c r="E20" s="3" t="s">
        <v>13</v>
      </c>
      <c r="F20" s="3"/>
      <c r="G20" s="3">
        <v>18</v>
      </c>
      <c r="H20" s="3">
        <v>41.5</v>
      </c>
      <c r="I20" s="3">
        <f t="shared" si="1"/>
        <v>85</v>
      </c>
      <c r="J20" s="3">
        <f t="shared" si="4"/>
        <v>83.66</v>
      </c>
      <c r="K20" s="3">
        <v>15</v>
      </c>
      <c r="L20" s="3"/>
      <c r="M20" s="3"/>
      <c r="N20" s="3">
        <v>18</v>
      </c>
      <c r="O20" s="3">
        <v>44.5</v>
      </c>
      <c r="P20" s="3">
        <f t="shared" si="5"/>
        <v>87.53</v>
      </c>
      <c r="Q20" s="3">
        <f t="shared" si="2"/>
        <v>84.39</v>
      </c>
      <c r="R20" s="3">
        <v>12.47</v>
      </c>
      <c r="S20" s="3" t="s">
        <v>13</v>
      </c>
      <c r="U20">
        <v>18</v>
      </c>
      <c r="V20">
        <v>39</v>
      </c>
      <c r="W20">
        <f t="shared" si="3"/>
        <v>85.59</v>
      </c>
      <c r="X20">
        <f t="shared" si="6"/>
        <v>84.31</v>
      </c>
      <c r="Y20">
        <v>14.41</v>
      </c>
    </row>
    <row r="21" spans="1:26" x14ac:dyDescent="0.25">
      <c r="A21" s="3">
        <v>19</v>
      </c>
      <c r="B21" s="3">
        <v>45.1</v>
      </c>
      <c r="C21" s="3">
        <f t="shared" si="0"/>
        <v>84.44</v>
      </c>
      <c r="D21" s="3">
        <v>15.56</v>
      </c>
      <c r="E21" s="3" t="s">
        <v>14</v>
      </c>
      <c r="F21" s="3"/>
      <c r="G21" s="3">
        <v>19</v>
      </c>
      <c r="H21" s="3">
        <v>42</v>
      </c>
      <c r="I21" s="3">
        <f t="shared" si="1"/>
        <v>84.9</v>
      </c>
      <c r="J21" s="3">
        <f t="shared" si="4"/>
        <v>83.56</v>
      </c>
      <c r="K21" s="3">
        <v>15.1</v>
      </c>
      <c r="L21" s="3" t="s">
        <v>12</v>
      </c>
      <c r="M21" s="3"/>
      <c r="N21" s="3">
        <v>19</v>
      </c>
      <c r="O21" s="3">
        <v>48</v>
      </c>
      <c r="P21" s="3">
        <f t="shared" si="5"/>
        <v>88.18</v>
      </c>
      <c r="Q21" s="3">
        <f t="shared" si="2"/>
        <v>85.04</v>
      </c>
      <c r="R21" s="3">
        <v>11.82</v>
      </c>
      <c r="S21" s="3" t="s">
        <v>14</v>
      </c>
      <c r="U21">
        <v>19</v>
      </c>
      <c r="V21">
        <v>40.6</v>
      </c>
      <c r="W21">
        <f t="shared" si="3"/>
        <v>85.13</v>
      </c>
      <c r="X21">
        <f t="shared" si="6"/>
        <v>83.85</v>
      </c>
      <c r="Y21">
        <v>14.87</v>
      </c>
    </row>
    <row r="22" spans="1:26" x14ac:dyDescent="0.25">
      <c r="A22" s="3">
        <v>20</v>
      </c>
      <c r="B22" s="3">
        <v>48</v>
      </c>
      <c r="C22" s="3">
        <f t="shared" si="0"/>
        <v>85.2</v>
      </c>
      <c r="D22" s="3">
        <v>14.8</v>
      </c>
      <c r="E22" s="3"/>
      <c r="F22" s="3"/>
      <c r="G22" s="3">
        <v>20</v>
      </c>
      <c r="H22" s="3">
        <v>44.2</v>
      </c>
      <c r="I22" s="3">
        <f t="shared" si="1"/>
        <v>85.59</v>
      </c>
      <c r="J22" s="3">
        <f t="shared" si="4"/>
        <v>84.25</v>
      </c>
      <c r="K22" s="3">
        <v>14.41</v>
      </c>
      <c r="L22" s="3" t="s">
        <v>13</v>
      </c>
      <c r="M22" s="3"/>
      <c r="N22" s="3">
        <v>20</v>
      </c>
      <c r="O22" s="3">
        <v>51</v>
      </c>
      <c r="P22" s="3">
        <f t="shared" si="5"/>
        <v>88.51</v>
      </c>
      <c r="Q22" s="3">
        <f t="shared" si="2"/>
        <v>85.37</v>
      </c>
      <c r="R22" s="3">
        <v>11.49</v>
      </c>
      <c r="S22" s="3"/>
      <c r="U22">
        <v>20</v>
      </c>
      <c r="V22">
        <v>43.1</v>
      </c>
      <c r="W22">
        <f t="shared" si="3"/>
        <v>84.77</v>
      </c>
      <c r="X22">
        <f t="shared" si="6"/>
        <v>83.49</v>
      </c>
      <c r="Y22">
        <v>15.23</v>
      </c>
      <c r="Z22" s="3" t="s">
        <v>12</v>
      </c>
    </row>
    <row r="23" spans="1:26" x14ac:dyDescent="0.25">
      <c r="A23" s="3">
        <v>21</v>
      </c>
      <c r="B23" s="3">
        <v>52</v>
      </c>
      <c r="C23" s="3">
        <f t="shared" si="0"/>
        <v>85.56</v>
      </c>
      <c r="D23" s="3">
        <v>14.44</v>
      </c>
      <c r="E23" s="3"/>
      <c r="F23" s="3"/>
      <c r="G23" s="3">
        <v>21</v>
      </c>
      <c r="H23" s="3">
        <v>45</v>
      </c>
      <c r="I23" s="3">
        <f t="shared" si="1"/>
        <v>85.82</v>
      </c>
      <c r="J23" s="3">
        <f t="shared" si="4"/>
        <v>84.47999999999999</v>
      </c>
      <c r="K23" s="3">
        <v>14.18</v>
      </c>
      <c r="L23" s="3"/>
      <c r="M23" s="3"/>
      <c r="N23" s="3">
        <v>21</v>
      </c>
      <c r="O23" s="3">
        <v>54</v>
      </c>
      <c r="P23" s="3">
        <f t="shared" si="5"/>
        <v>88.86</v>
      </c>
      <c r="Q23" s="3">
        <f t="shared" si="2"/>
        <v>85.72</v>
      </c>
      <c r="R23" s="3">
        <v>11.14</v>
      </c>
      <c r="S23" s="3"/>
      <c r="U23">
        <v>21</v>
      </c>
      <c r="V23">
        <v>44.5</v>
      </c>
      <c r="W23">
        <f t="shared" si="3"/>
        <v>85.64</v>
      </c>
      <c r="X23">
        <f t="shared" si="6"/>
        <v>84.36</v>
      </c>
      <c r="Y23">
        <v>14.36</v>
      </c>
      <c r="Z23" s="3" t="s">
        <v>13</v>
      </c>
    </row>
    <row r="24" spans="1:26" x14ac:dyDescent="0.25">
      <c r="A24" s="3">
        <v>22</v>
      </c>
      <c r="B24" s="3">
        <v>56</v>
      </c>
      <c r="C24" s="3">
        <f t="shared" si="0"/>
        <v>86.01</v>
      </c>
      <c r="D24" s="3">
        <v>13.99</v>
      </c>
      <c r="E24" s="3"/>
      <c r="F24" s="3"/>
      <c r="G24" s="3">
        <v>22</v>
      </c>
      <c r="H24" s="3">
        <v>48</v>
      </c>
      <c r="I24" s="3">
        <f t="shared" si="1"/>
        <v>86.4</v>
      </c>
      <c r="J24" s="3">
        <f t="shared" si="4"/>
        <v>85.06</v>
      </c>
      <c r="K24" s="3">
        <v>13.6</v>
      </c>
      <c r="L24" s="3" t="s">
        <v>14</v>
      </c>
      <c r="M24" s="3"/>
      <c r="N24" s="3">
        <v>22</v>
      </c>
      <c r="O24" s="3">
        <v>58</v>
      </c>
      <c r="P24" s="3">
        <f t="shared" si="5"/>
        <v>89.43</v>
      </c>
      <c r="Q24" s="3">
        <f t="shared" si="2"/>
        <v>86.29</v>
      </c>
      <c r="R24" s="3">
        <v>10.57</v>
      </c>
      <c r="S24" s="3"/>
      <c r="U24">
        <v>22</v>
      </c>
      <c r="V24">
        <v>48</v>
      </c>
      <c r="W24">
        <f t="shared" si="3"/>
        <v>86.33</v>
      </c>
      <c r="X24">
        <f t="shared" si="6"/>
        <v>85.05</v>
      </c>
      <c r="Y24">
        <v>13.67</v>
      </c>
      <c r="Z24" s="3" t="s">
        <v>14</v>
      </c>
    </row>
    <row r="25" spans="1:26" x14ac:dyDescent="0.25">
      <c r="A25" s="3">
        <v>23</v>
      </c>
      <c r="B25" s="3">
        <v>60</v>
      </c>
      <c r="C25" s="3">
        <f t="shared" si="0"/>
        <v>86.4</v>
      </c>
      <c r="D25" s="3">
        <v>13.6</v>
      </c>
      <c r="E25" s="3"/>
      <c r="F25" s="3"/>
      <c r="G25" s="3">
        <v>23</v>
      </c>
      <c r="H25" s="3">
        <v>51</v>
      </c>
      <c r="I25" s="3">
        <f t="shared" si="1"/>
        <v>86.6</v>
      </c>
      <c r="J25" s="3">
        <f t="shared" si="4"/>
        <v>85.259999999999991</v>
      </c>
      <c r="K25" s="3">
        <v>13.4</v>
      </c>
      <c r="L25" s="3"/>
      <c r="M25" s="3"/>
      <c r="N25" s="3">
        <v>23</v>
      </c>
      <c r="O25" s="3">
        <v>61</v>
      </c>
      <c r="P25" s="3">
        <f t="shared" si="5"/>
        <v>89.66</v>
      </c>
      <c r="Q25" s="3">
        <f t="shared" si="2"/>
        <v>86.52</v>
      </c>
      <c r="R25" s="3">
        <v>10.34</v>
      </c>
      <c r="S25" s="3"/>
      <c r="U25">
        <v>23</v>
      </c>
      <c r="V25">
        <v>51</v>
      </c>
      <c r="W25">
        <f t="shared" si="3"/>
        <v>86.61</v>
      </c>
      <c r="X25">
        <f t="shared" si="6"/>
        <v>85.33</v>
      </c>
      <c r="Y25">
        <v>13.39</v>
      </c>
    </row>
    <row r="26" spans="1:26" x14ac:dyDescent="0.25">
      <c r="A26" s="3">
        <v>24</v>
      </c>
      <c r="B26" s="3">
        <v>64</v>
      </c>
      <c r="C26" s="3">
        <f t="shared" si="0"/>
        <v>86.72</v>
      </c>
      <c r="D26" s="3">
        <v>13.28</v>
      </c>
      <c r="E26" s="3"/>
      <c r="F26" s="3"/>
      <c r="G26" s="3">
        <v>24</v>
      </c>
      <c r="H26" s="3">
        <v>54</v>
      </c>
      <c r="I26" s="3">
        <f t="shared" si="1"/>
        <v>87.01</v>
      </c>
      <c r="J26" s="3">
        <f t="shared" si="4"/>
        <v>85.67</v>
      </c>
      <c r="K26" s="3">
        <v>12.99</v>
      </c>
      <c r="L26" s="3"/>
      <c r="M26" s="3"/>
      <c r="N26" s="3">
        <v>24</v>
      </c>
      <c r="O26" s="3">
        <v>64</v>
      </c>
      <c r="P26" s="3">
        <f t="shared" si="5"/>
        <v>89.86</v>
      </c>
      <c r="Q26" s="3">
        <f t="shared" si="2"/>
        <v>86.72</v>
      </c>
      <c r="R26" s="3">
        <v>10.14</v>
      </c>
      <c r="S26" s="3"/>
      <c r="U26">
        <v>24</v>
      </c>
      <c r="V26">
        <v>54</v>
      </c>
      <c r="W26">
        <f t="shared" si="3"/>
        <v>86.95</v>
      </c>
      <c r="X26">
        <f t="shared" si="6"/>
        <v>85.67</v>
      </c>
      <c r="Y26">
        <v>13.05</v>
      </c>
    </row>
    <row r="27" spans="1:26" x14ac:dyDescent="0.25">
      <c r="A27" s="3">
        <v>25</v>
      </c>
      <c r="B27" s="3">
        <v>68</v>
      </c>
      <c r="C27" s="3">
        <f t="shared" si="0"/>
        <v>86.89</v>
      </c>
      <c r="D27" s="3">
        <v>13.11</v>
      </c>
      <c r="E27" s="3"/>
      <c r="F27" s="3"/>
      <c r="G27" s="3">
        <v>25</v>
      </c>
      <c r="H27" s="3">
        <v>57</v>
      </c>
      <c r="I27" s="3">
        <f t="shared" si="1"/>
        <v>87.43</v>
      </c>
      <c r="J27" s="3">
        <f t="shared" si="4"/>
        <v>86.09</v>
      </c>
      <c r="K27" s="3">
        <v>12.57</v>
      </c>
      <c r="L27" s="3"/>
      <c r="M27" s="3"/>
      <c r="N27" s="3">
        <v>25</v>
      </c>
      <c r="O27" s="3">
        <v>67</v>
      </c>
      <c r="P27" s="3">
        <f t="shared" si="5"/>
        <v>90</v>
      </c>
      <c r="Q27" s="3">
        <f t="shared" si="2"/>
        <v>86.86</v>
      </c>
      <c r="R27" s="3">
        <v>10</v>
      </c>
      <c r="S27" s="3"/>
      <c r="U27">
        <v>25</v>
      </c>
      <c r="V27">
        <v>57</v>
      </c>
      <c r="W27">
        <f t="shared" si="3"/>
        <v>87.37</v>
      </c>
      <c r="X27">
        <f t="shared" si="6"/>
        <v>86.09</v>
      </c>
      <c r="Y27">
        <v>12.63</v>
      </c>
    </row>
    <row r="28" spans="1:26" x14ac:dyDescent="0.25">
      <c r="A28" s="3">
        <v>26</v>
      </c>
      <c r="B28" s="3">
        <v>72</v>
      </c>
      <c r="C28" s="3">
        <f t="shared" si="0"/>
        <v>86.68</v>
      </c>
      <c r="D28" s="3">
        <v>13.32</v>
      </c>
      <c r="E28" s="3"/>
      <c r="F28" s="3"/>
      <c r="G28" s="3">
        <v>26</v>
      </c>
      <c r="H28" s="3">
        <v>60</v>
      </c>
      <c r="I28" s="3">
        <f t="shared" si="1"/>
        <v>87.710000000000008</v>
      </c>
      <c r="J28" s="3">
        <f t="shared" si="4"/>
        <v>86.37</v>
      </c>
      <c r="K28" s="3">
        <v>12.29</v>
      </c>
      <c r="L28" s="3"/>
      <c r="M28" s="3"/>
      <c r="N28" s="3">
        <v>26</v>
      </c>
      <c r="O28" s="3">
        <v>70</v>
      </c>
      <c r="P28" s="3">
        <f t="shared" si="5"/>
        <v>89.81</v>
      </c>
      <c r="Q28" s="3">
        <f t="shared" si="2"/>
        <v>86.67</v>
      </c>
      <c r="R28" s="3">
        <v>10.19</v>
      </c>
      <c r="S28" s="3"/>
      <c r="U28">
        <v>26</v>
      </c>
      <c r="V28">
        <v>60</v>
      </c>
      <c r="W28">
        <f t="shared" si="3"/>
        <v>87.67</v>
      </c>
      <c r="X28">
        <f t="shared" si="6"/>
        <v>86.39</v>
      </c>
      <c r="Y28">
        <v>12.33</v>
      </c>
    </row>
    <row r="29" spans="1:26" x14ac:dyDescent="0.25">
      <c r="A29" s="3">
        <v>27</v>
      </c>
      <c r="B29" s="3">
        <v>76</v>
      </c>
      <c r="C29" s="3">
        <f t="shared" si="0"/>
        <v>86.91</v>
      </c>
      <c r="D29" s="3">
        <v>13.09</v>
      </c>
      <c r="E29" s="3"/>
      <c r="F29" s="3"/>
      <c r="G29" s="3">
        <v>27</v>
      </c>
      <c r="H29" s="3">
        <v>63</v>
      </c>
      <c r="I29" s="3">
        <f t="shared" si="1"/>
        <v>87.94</v>
      </c>
      <c r="J29" s="3">
        <f t="shared" si="4"/>
        <v>86.6</v>
      </c>
      <c r="K29" s="3">
        <v>12.06</v>
      </c>
      <c r="L29" s="3"/>
      <c r="M29" s="3"/>
      <c r="N29" s="3">
        <v>27</v>
      </c>
      <c r="O29" s="3">
        <v>73</v>
      </c>
      <c r="P29" s="3">
        <f t="shared" si="5"/>
        <v>89.82</v>
      </c>
      <c r="Q29" s="3">
        <f t="shared" si="2"/>
        <v>86.679999999999993</v>
      </c>
      <c r="R29" s="3">
        <v>10.18</v>
      </c>
      <c r="S29" s="3"/>
      <c r="U29">
        <v>27</v>
      </c>
      <c r="V29">
        <v>63</v>
      </c>
      <c r="W29">
        <f t="shared" si="3"/>
        <v>87.92</v>
      </c>
      <c r="X29">
        <f t="shared" si="6"/>
        <v>86.64</v>
      </c>
      <c r="Y29">
        <v>12.08</v>
      </c>
    </row>
    <row r="30" spans="1:26" x14ac:dyDescent="0.25">
      <c r="A30" s="3">
        <v>28</v>
      </c>
      <c r="B30" s="3">
        <v>80</v>
      </c>
      <c r="C30" s="3">
        <f t="shared" si="0"/>
        <v>86.6</v>
      </c>
      <c r="D30" s="3">
        <v>13.4</v>
      </c>
      <c r="E30" s="3"/>
      <c r="F30" s="3"/>
      <c r="G30" s="3">
        <v>28</v>
      </c>
      <c r="H30" s="3">
        <v>66</v>
      </c>
      <c r="I30" s="3">
        <f t="shared" si="1"/>
        <v>88.15</v>
      </c>
      <c r="J30" s="3">
        <f t="shared" si="4"/>
        <v>86.81</v>
      </c>
      <c r="K30" s="3">
        <v>11.85</v>
      </c>
      <c r="L30" s="3"/>
      <c r="M30" s="3"/>
      <c r="N30" s="3">
        <v>28</v>
      </c>
      <c r="O30" s="3">
        <v>76</v>
      </c>
      <c r="P30" s="3">
        <f t="shared" si="5"/>
        <v>90.07</v>
      </c>
      <c r="Q30" s="3">
        <f t="shared" si="2"/>
        <v>86.929999999999993</v>
      </c>
      <c r="R30" s="3">
        <v>9.93</v>
      </c>
      <c r="S30" s="3"/>
      <c r="U30">
        <v>28</v>
      </c>
      <c r="V30">
        <v>66</v>
      </c>
      <c r="W30">
        <f t="shared" si="3"/>
        <v>88.039999999999992</v>
      </c>
      <c r="X30">
        <f t="shared" si="6"/>
        <v>86.759999999999991</v>
      </c>
      <c r="Y30">
        <v>11.96</v>
      </c>
    </row>
    <row r="31" spans="1:26" x14ac:dyDescent="0.25">
      <c r="A31" s="3">
        <v>29</v>
      </c>
      <c r="B31" s="3">
        <v>84</v>
      </c>
      <c r="C31" s="3">
        <f t="shared" si="0"/>
        <v>86.56</v>
      </c>
      <c r="D31" s="3">
        <v>13.44</v>
      </c>
      <c r="E31" s="3"/>
      <c r="F31" s="3"/>
      <c r="G31" s="3">
        <v>29</v>
      </c>
      <c r="H31" s="3">
        <v>69</v>
      </c>
      <c r="I31" s="3">
        <f t="shared" si="1"/>
        <v>88.16</v>
      </c>
      <c r="J31" s="3">
        <f t="shared" si="4"/>
        <v>86.82</v>
      </c>
      <c r="K31" s="3">
        <v>11.84</v>
      </c>
      <c r="L31" s="3"/>
      <c r="M31" s="3"/>
      <c r="N31" s="3">
        <v>29</v>
      </c>
      <c r="O31" s="3">
        <v>79</v>
      </c>
      <c r="P31" s="3">
        <f t="shared" si="5"/>
        <v>89.87</v>
      </c>
      <c r="Q31" s="3">
        <f t="shared" si="2"/>
        <v>86.73</v>
      </c>
      <c r="R31" s="3">
        <v>10.130000000000001</v>
      </c>
      <c r="S31" s="3"/>
      <c r="U31">
        <v>29</v>
      </c>
      <c r="V31">
        <v>69</v>
      </c>
      <c r="W31">
        <f t="shared" si="3"/>
        <v>88.12</v>
      </c>
      <c r="X31">
        <f t="shared" si="6"/>
        <v>86.84</v>
      </c>
      <c r="Y31">
        <v>11.88</v>
      </c>
    </row>
    <row r="32" spans="1:26" x14ac:dyDescent="0.25">
      <c r="A32" s="3">
        <v>30</v>
      </c>
      <c r="B32" s="3">
        <v>88</v>
      </c>
      <c r="C32" s="3">
        <f t="shared" si="0"/>
        <v>86.039999999999992</v>
      </c>
      <c r="D32" s="3">
        <v>13.96</v>
      </c>
      <c r="E32" s="3"/>
      <c r="F32" s="3"/>
      <c r="G32" s="3">
        <v>30</v>
      </c>
      <c r="H32" s="3">
        <v>72</v>
      </c>
      <c r="I32" s="3">
        <f t="shared" si="1"/>
        <v>87.99</v>
      </c>
      <c r="J32" s="3">
        <f t="shared" si="4"/>
        <v>86.649999999999991</v>
      </c>
      <c r="K32" s="3">
        <v>12.01</v>
      </c>
      <c r="L32" s="3"/>
      <c r="M32" s="3"/>
      <c r="N32" s="3">
        <v>30</v>
      </c>
      <c r="O32" s="3">
        <v>82</v>
      </c>
      <c r="P32" s="3">
        <f t="shared" si="5"/>
        <v>89.65</v>
      </c>
      <c r="Q32" s="3">
        <f t="shared" si="2"/>
        <v>86.51</v>
      </c>
      <c r="R32" s="3">
        <v>10.35</v>
      </c>
      <c r="S32" s="3"/>
      <c r="U32">
        <v>30</v>
      </c>
      <c r="V32">
        <v>72</v>
      </c>
      <c r="W32">
        <f t="shared" si="3"/>
        <v>87.9</v>
      </c>
      <c r="X32">
        <f t="shared" si="6"/>
        <v>86.62</v>
      </c>
      <c r="Y32">
        <v>12.1</v>
      </c>
    </row>
    <row r="33" spans="1:26" x14ac:dyDescent="0.25">
      <c r="A33" s="3">
        <v>31</v>
      </c>
      <c r="B33" s="3">
        <v>92</v>
      </c>
      <c r="C33" s="3">
        <f t="shared" si="0"/>
        <v>86.039999999999992</v>
      </c>
      <c r="D33" s="3">
        <v>13.96</v>
      </c>
      <c r="E33" s="3"/>
      <c r="F33" s="3"/>
      <c r="G33" s="3">
        <v>31</v>
      </c>
      <c r="H33" s="3">
        <v>75</v>
      </c>
      <c r="I33" s="3">
        <f t="shared" si="1"/>
        <v>88.32</v>
      </c>
      <c r="J33" s="3">
        <f t="shared" si="4"/>
        <v>86.97999999999999</v>
      </c>
      <c r="K33" s="3">
        <v>11.68</v>
      </c>
      <c r="L33" s="3"/>
      <c r="M33" s="3"/>
      <c r="N33" s="3">
        <v>31</v>
      </c>
      <c r="O33" s="3">
        <v>85</v>
      </c>
      <c r="P33" s="3">
        <f t="shared" si="5"/>
        <v>89.75</v>
      </c>
      <c r="Q33" s="3">
        <f t="shared" si="2"/>
        <v>86.61</v>
      </c>
      <c r="R33" s="3">
        <v>10.25</v>
      </c>
      <c r="S33" s="3"/>
      <c r="U33">
        <v>31</v>
      </c>
      <c r="V33">
        <v>75</v>
      </c>
      <c r="W33">
        <f t="shared" si="3"/>
        <v>88.31</v>
      </c>
      <c r="X33">
        <f t="shared" si="6"/>
        <v>87.03</v>
      </c>
      <c r="Y33">
        <v>11.69</v>
      </c>
    </row>
    <row r="34" spans="1:26" x14ac:dyDescent="0.25">
      <c r="A34" s="3">
        <v>32</v>
      </c>
      <c r="B34" s="3">
        <v>96</v>
      </c>
      <c r="C34" s="3">
        <f t="shared" si="0"/>
        <v>86.36</v>
      </c>
      <c r="D34" s="3">
        <v>13.64</v>
      </c>
      <c r="E34" s="3"/>
      <c r="F34" s="3"/>
      <c r="G34" s="3">
        <v>32</v>
      </c>
      <c r="H34" s="3">
        <v>78</v>
      </c>
      <c r="I34" s="3">
        <f t="shared" si="1"/>
        <v>88.14</v>
      </c>
      <c r="J34" s="3">
        <f t="shared" si="4"/>
        <v>86.8</v>
      </c>
      <c r="K34" s="3">
        <v>11.86</v>
      </c>
      <c r="L34" s="3"/>
      <c r="M34" s="3"/>
      <c r="N34" s="3">
        <v>32</v>
      </c>
      <c r="O34" s="3">
        <v>88</v>
      </c>
      <c r="P34" s="3">
        <f t="shared" si="5"/>
        <v>89.25</v>
      </c>
      <c r="Q34" s="3">
        <f t="shared" si="2"/>
        <v>86.11</v>
      </c>
      <c r="R34" s="3">
        <v>10.75</v>
      </c>
      <c r="S34" s="3"/>
      <c r="U34">
        <v>32</v>
      </c>
      <c r="V34">
        <v>78</v>
      </c>
      <c r="W34">
        <f t="shared" si="3"/>
        <v>88.09</v>
      </c>
      <c r="X34">
        <f t="shared" si="6"/>
        <v>86.81</v>
      </c>
      <c r="Y34">
        <v>11.91</v>
      </c>
    </row>
    <row r="35" spans="1:26" x14ac:dyDescent="0.25">
      <c r="A35" s="3">
        <v>33</v>
      </c>
      <c r="B35" s="3">
        <v>100</v>
      </c>
      <c r="C35" s="3">
        <f t="shared" si="0"/>
        <v>87.44</v>
      </c>
      <c r="D35" s="3">
        <v>12.56</v>
      </c>
      <c r="E35" s="3"/>
      <c r="F35" s="3"/>
      <c r="G35" s="3">
        <v>33</v>
      </c>
      <c r="H35" s="3">
        <v>81</v>
      </c>
      <c r="I35" s="3">
        <f t="shared" si="1"/>
        <v>87.81</v>
      </c>
      <c r="J35" s="3">
        <f t="shared" si="4"/>
        <v>86.47</v>
      </c>
      <c r="K35" s="3">
        <v>12.19</v>
      </c>
      <c r="L35" s="3"/>
      <c r="M35" s="3"/>
      <c r="N35" s="3">
        <v>33</v>
      </c>
      <c r="O35" s="3">
        <v>91</v>
      </c>
      <c r="P35" s="3">
        <f t="shared" si="5"/>
        <v>89.06</v>
      </c>
      <c r="Q35" s="3">
        <f t="shared" si="2"/>
        <v>85.92</v>
      </c>
      <c r="R35" s="3">
        <v>10.94</v>
      </c>
      <c r="S35" s="3"/>
      <c r="U35">
        <v>33</v>
      </c>
      <c r="V35">
        <v>81</v>
      </c>
      <c r="W35">
        <f t="shared" si="3"/>
        <v>87.76</v>
      </c>
      <c r="X35">
        <f t="shared" si="6"/>
        <v>86.48</v>
      </c>
      <c r="Y35">
        <v>12.24</v>
      </c>
    </row>
    <row r="36" spans="1:26" x14ac:dyDescent="0.25">
      <c r="A36" s="3">
        <v>34</v>
      </c>
      <c r="B36" s="3">
        <v>104</v>
      </c>
      <c r="C36" s="3">
        <f t="shared" si="0"/>
        <v>89.49</v>
      </c>
      <c r="D36" s="3">
        <v>10.51</v>
      </c>
      <c r="E36" s="3"/>
      <c r="F36" s="3"/>
      <c r="G36" s="3">
        <v>34</v>
      </c>
      <c r="H36" s="3">
        <v>84</v>
      </c>
      <c r="I36" s="3">
        <f t="shared" si="1"/>
        <v>87.78</v>
      </c>
      <c r="J36" s="3">
        <f t="shared" si="4"/>
        <v>86.44</v>
      </c>
      <c r="K36" s="3">
        <v>12.22</v>
      </c>
      <c r="L36" s="3"/>
      <c r="M36" s="3"/>
      <c r="N36" s="3">
        <v>34</v>
      </c>
      <c r="O36" s="3">
        <v>94</v>
      </c>
      <c r="P36" s="3">
        <f t="shared" si="5"/>
        <v>89.5</v>
      </c>
      <c r="Q36" s="3">
        <f t="shared" si="2"/>
        <v>86.36</v>
      </c>
      <c r="R36" s="3">
        <v>10.5</v>
      </c>
      <c r="S36" s="3"/>
      <c r="U36">
        <v>34</v>
      </c>
      <c r="V36">
        <v>84</v>
      </c>
      <c r="W36">
        <f t="shared" si="3"/>
        <v>87.710000000000008</v>
      </c>
      <c r="X36">
        <f t="shared" si="6"/>
        <v>86.43</v>
      </c>
      <c r="Y36">
        <v>12.29</v>
      </c>
    </row>
    <row r="37" spans="1:26" x14ac:dyDescent="0.25">
      <c r="A37" s="3">
        <v>35</v>
      </c>
      <c r="B37" s="3">
        <v>108</v>
      </c>
      <c r="C37" s="3">
        <f t="shared" si="0"/>
        <v>90.08</v>
      </c>
      <c r="D37" s="3">
        <v>9.92</v>
      </c>
      <c r="E37" s="3"/>
      <c r="F37" s="3"/>
      <c r="G37" s="3">
        <v>35</v>
      </c>
      <c r="H37" s="3">
        <v>87</v>
      </c>
      <c r="I37" s="3">
        <f t="shared" si="1"/>
        <v>87.82</v>
      </c>
      <c r="J37" s="3">
        <f t="shared" si="4"/>
        <v>86.47999999999999</v>
      </c>
      <c r="K37" s="3">
        <v>12.18</v>
      </c>
      <c r="L37" s="3"/>
      <c r="M37" s="3"/>
      <c r="N37" s="3">
        <v>35</v>
      </c>
      <c r="O37" s="3">
        <v>97</v>
      </c>
      <c r="P37" s="3">
        <f t="shared" si="5"/>
        <v>89.69</v>
      </c>
      <c r="Q37" s="3">
        <f t="shared" si="2"/>
        <v>86.55</v>
      </c>
      <c r="R37" s="3">
        <v>10.31</v>
      </c>
      <c r="S37" s="3"/>
      <c r="U37">
        <v>35</v>
      </c>
      <c r="V37">
        <v>87</v>
      </c>
      <c r="W37">
        <f t="shared" si="3"/>
        <v>87.73</v>
      </c>
      <c r="X37">
        <f t="shared" si="6"/>
        <v>86.45</v>
      </c>
      <c r="Y37">
        <v>12.27</v>
      </c>
    </row>
    <row r="38" spans="1:26" x14ac:dyDescent="0.25">
      <c r="A38" s="3">
        <v>36</v>
      </c>
      <c r="B38" s="3">
        <v>112.6</v>
      </c>
      <c r="C38" s="3">
        <f t="shared" si="0"/>
        <v>90.13</v>
      </c>
      <c r="D38" s="3">
        <v>9.8699999999999992</v>
      </c>
      <c r="E38" s="3" t="s">
        <v>6</v>
      </c>
      <c r="F38" s="3"/>
      <c r="G38" s="3">
        <v>36</v>
      </c>
      <c r="H38" s="3">
        <v>90</v>
      </c>
      <c r="I38" s="3">
        <f t="shared" si="1"/>
        <v>87.23</v>
      </c>
      <c r="J38" s="3">
        <f t="shared" si="4"/>
        <v>85.89</v>
      </c>
      <c r="K38" s="3">
        <v>12.77</v>
      </c>
      <c r="L38" s="3"/>
      <c r="M38" s="3"/>
      <c r="N38" s="3">
        <v>36</v>
      </c>
      <c r="O38" s="3">
        <v>100</v>
      </c>
      <c r="P38" s="3">
        <f t="shared" si="5"/>
        <v>90.55</v>
      </c>
      <c r="Q38" s="3">
        <f t="shared" si="2"/>
        <v>87.41</v>
      </c>
      <c r="R38" s="3">
        <v>9.4499999999999993</v>
      </c>
      <c r="S38" s="3"/>
      <c r="U38">
        <v>36</v>
      </c>
      <c r="V38">
        <v>90</v>
      </c>
      <c r="W38">
        <f t="shared" si="3"/>
        <v>87.53</v>
      </c>
      <c r="X38">
        <f t="shared" si="6"/>
        <v>86.25</v>
      </c>
      <c r="Y38">
        <v>12.47</v>
      </c>
    </row>
    <row r="39" spans="1:26" x14ac:dyDescent="0.25">
      <c r="A39" s="3">
        <v>37</v>
      </c>
      <c r="B39" s="3">
        <v>112.6</v>
      </c>
      <c r="C39" s="3">
        <f t="shared" si="0"/>
        <v>90.9</v>
      </c>
      <c r="D39" s="3">
        <v>9.1</v>
      </c>
      <c r="E39" s="3" t="s">
        <v>22</v>
      </c>
      <c r="F39" s="3"/>
      <c r="G39" s="3">
        <v>37</v>
      </c>
      <c r="H39" s="3">
        <v>93</v>
      </c>
      <c r="I39" s="3">
        <f t="shared" si="1"/>
        <v>87.44</v>
      </c>
      <c r="J39" s="3">
        <f t="shared" si="4"/>
        <v>86.1</v>
      </c>
      <c r="K39" s="3">
        <v>12.56</v>
      </c>
      <c r="L39" s="3"/>
      <c r="M39" s="3"/>
      <c r="N39" s="3">
        <v>37</v>
      </c>
      <c r="O39" s="3">
        <v>103</v>
      </c>
      <c r="P39" s="3">
        <f t="shared" si="5"/>
        <v>92.06</v>
      </c>
      <c r="Q39" s="3">
        <f t="shared" si="2"/>
        <v>88.92</v>
      </c>
      <c r="R39" s="3">
        <v>7.94</v>
      </c>
      <c r="S39" s="3"/>
      <c r="U39">
        <v>37</v>
      </c>
      <c r="V39">
        <v>93</v>
      </c>
      <c r="W39">
        <f t="shared" si="3"/>
        <v>87.39</v>
      </c>
      <c r="X39">
        <f t="shared" si="6"/>
        <v>86.11</v>
      </c>
      <c r="Y39">
        <v>12.61</v>
      </c>
    </row>
    <row r="40" spans="1:26" x14ac:dyDescent="0.25">
      <c r="A40" s="3">
        <v>38</v>
      </c>
      <c r="B40" s="3">
        <v>121.5</v>
      </c>
      <c r="C40" s="3">
        <f t="shared" si="0"/>
        <v>92.19</v>
      </c>
      <c r="D40" s="3">
        <v>7.81</v>
      </c>
      <c r="E40" s="3" t="s">
        <v>21</v>
      </c>
      <c r="F40" s="3"/>
      <c r="G40" s="3">
        <v>38</v>
      </c>
      <c r="H40" s="3">
        <v>96</v>
      </c>
      <c r="I40" s="3">
        <f t="shared" si="1"/>
        <v>87.67</v>
      </c>
      <c r="J40" s="3">
        <f t="shared" si="4"/>
        <v>86.33</v>
      </c>
      <c r="K40" s="3">
        <v>12.33</v>
      </c>
      <c r="L40" s="3"/>
      <c r="M40" s="3"/>
      <c r="N40" s="3">
        <v>38</v>
      </c>
      <c r="O40" s="3">
        <v>106</v>
      </c>
      <c r="P40" s="3">
        <f t="shared" si="5"/>
        <v>93.11</v>
      </c>
      <c r="Q40" s="3">
        <f t="shared" si="2"/>
        <v>89.97</v>
      </c>
      <c r="R40" s="3">
        <v>6.89</v>
      </c>
      <c r="S40" s="3"/>
      <c r="U40">
        <v>38</v>
      </c>
      <c r="V40">
        <v>96</v>
      </c>
      <c r="W40">
        <f t="shared" si="3"/>
        <v>87.64</v>
      </c>
      <c r="X40">
        <f t="shared" si="6"/>
        <v>86.36</v>
      </c>
      <c r="Y40">
        <v>12.36</v>
      </c>
    </row>
    <row r="41" spans="1:26" x14ac:dyDescent="0.25">
      <c r="A41" s="3"/>
      <c r="B41" s="3"/>
      <c r="C41" s="3"/>
      <c r="D41" s="3"/>
      <c r="E41" s="3"/>
      <c r="F41" s="3"/>
      <c r="G41" s="3">
        <v>39</v>
      </c>
      <c r="H41" s="3">
        <v>99</v>
      </c>
      <c r="I41" s="3">
        <f t="shared" si="1"/>
        <v>88.59</v>
      </c>
      <c r="J41" s="3">
        <f t="shared" si="4"/>
        <v>87.25</v>
      </c>
      <c r="K41" s="3">
        <v>11.41</v>
      </c>
      <c r="L41" s="3"/>
      <c r="M41" s="3"/>
      <c r="N41" s="3">
        <v>39</v>
      </c>
      <c r="O41" s="3">
        <v>109</v>
      </c>
      <c r="P41" s="3">
        <f t="shared" si="5"/>
        <v>93.23</v>
      </c>
      <c r="Q41" s="3">
        <f t="shared" si="2"/>
        <v>90.09</v>
      </c>
      <c r="R41" s="3">
        <v>6.77</v>
      </c>
      <c r="S41" s="3"/>
      <c r="U41">
        <v>39</v>
      </c>
      <c r="V41">
        <v>99</v>
      </c>
      <c r="W41">
        <f t="shared" si="3"/>
        <v>88.55</v>
      </c>
      <c r="X41">
        <f t="shared" si="6"/>
        <v>87.27</v>
      </c>
      <c r="Y41">
        <v>11.45</v>
      </c>
    </row>
    <row r="42" spans="1:26" x14ac:dyDescent="0.25">
      <c r="A42" s="3"/>
      <c r="B42" s="3"/>
      <c r="C42" s="3"/>
      <c r="D42" s="3"/>
      <c r="E42" s="3"/>
      <c r="F42" s="3"/>
      <c r="G42" s="3">
        <v>40</v>
      </c>
      <c r="H42" s="3">
        <v>102</v>
      </c>
      <c r="I42" s="3">
        <f t="shared" si="1"/>
        <v>89.48</v>
      </c>
      <c r="J42" s="3">
        <f t="shared" si="4"/>
        <v>88.14</v>
      </c>
      <c r="K42" s="3">
        <v>10.52</v>
      </c>
      <c r="L42" s="3"/>
      <c r="M42" s="3"/>
      <c r="N42" s="3">
        <v>40</v>
      </c>
      <c r="O42" s="3">
        <v>112.4</v>
      </c>
      <c r="P42" s="3">
        <f t="shared" si="5"/>
        <v>93.17</v>
      </c>
      <c r="Q42" s="3">
        <f t="shared" si="2"/>
        <v>90.03</v>
      </c>
      <c r="R42" s="3">
        <v>6.83</v>
      </c>
      <c r="S42" s="3" t="s">
        <v>6</v>
      </c>
      <c r="U42">
        <v>40</v>
      </c>
      <c r="V42">
        <v>102</v>
      </c>
      <c r="W42">
        <f t="shared" si="3"/>
        <v>89.460000000000008</v>
      </c>
      <c r="X42">
        <f t="shared" si="6"/>
        <v>88.18</v>
      </c>
      <c r="Y42">
        <v>10.54</v>
      </c>
    </row>
    <row r="43" spans="1:26" x14ac:dyDescent="0.25">
      <c r="A43" s="3"/>
      <c r="B43" s="3"/>
      <c r="C43" s="3"/>
      <c r="D43" s="3"/>
      <c r="E43" s="3"/>
      <c r="F43" s="3"/>
      <c r="G43" s="3">
        <v>41</v>
      </c>
      <c r="H43" s="3">
        <v>105</v>
      </c>
      <c r="I43" s="3">
        <f t="shared" si="1"/>
        <v>91.06</v>
      </c>
      <c r="J43" s="3">
        <f t="shared" si="4"/>
        <v>89.72</v>
      </c>
      <c r="K43" s="3">
        <v>8.94</v>
      </c>
      <c r="L43" s="3"/>
      <c r="M43" s="3"/>
      <c r="N43" s="3">
        <v>41</v>
      </c>
      <c r="O43" s="3">
        <v>112.4</v>
      </c>
      <c r="P43" s="3">
        <f t="shared" si="5"/>
        <v>93.99</v>
      </c>
      <c r="Q43" s="3">
        <f t="shared" si="2"/>
        <v>90.85</v>
      </c>
      <c r="R43" s="3">
        <v>6.01</v>
      </c>
      <c r="S43" s="3" t="s">
        <v>5</v>
      </c>
      <c r="U43">
        <v>41</v>
      </c>
      <c r="V43">
        <v>105</v>
      </c>
      <c r="W43">
        <f t="shared" si="3"/>
        <v>91.38</v>
      </c>
      <c r="X43">
        <f t="shared" si="6"/>
        <v>90.1</v>
      </c>
      <c r="Y43">
        <v>8.6199999999999992</v>
      </c>
    </row>
    <row r="44" spans="1:26" x14ac:dyDescent="0.25">
      <c r="A44" s="3"/>
      <c r="B44" s="3"/>
      <c r="C44" s="3"/>
      <c r="D44" s="3"/>
      <c r="E44" s="3"/>
      <c r="F44" s="3"/>
      <c r="G44" s="3">
        <v>42</v>
      </c>
      <c r="H44" s="3">
        <v>108</v>
      </c>
      <c r="I44" s="3">
        <f t="shared" si="1"/>
        <v>91.4</v>
      </c>
      <c r="J44" s="3">
        <f t="shared" si="4"/>
        <v>90.06</v>
      </c>
      <c r="K44" s="3">
        <v>8.6</v>
      </c>
      <c r="L44" s="3"/>
      <c r="M44" s="3"/>
      <c r="N44" s="3"/>
      <c r="O44" s="3"/>
      <c r="P44" s="3"/>
      <c r="Q44" s="3"/>
      <c r="R44" s="3"/>
      <c r="S44" s="3"/>
      <c r="U44">
        <v>42</v>
      </c>
      <c r="V44">
        <v>108</v>
      </c>
      <c r="W44">
        <f t="shared" si="3"/>
        <v>91.3</v>
      </c>
      <c r="X44">
        <f t="shared" si="6"/>
        <v>90.02</v>
      </c>
      <c r="Y44">
        <v>8.6999999999999993</v>
      </c>
    </row>
    <row r="45" spans="1:26" x14ac:dyDescent="0.25">
      <c r="A45" s="3"/>
      <c r="B45" s="3"/>
      <c r="C45" s="3"/>
      <c r="D45" s="3"/>
      <c r="E45" s="3"/>
      <c r="F45" s="3"/>
      <c r="G45" s="3">
        <v>43</v>
      </c>
      <c r="H45" s="3">
        <v>111</v>
      </c>
      <c r="I45" s="3">
        <f t="shared" si="1"/>
        <v>91.4</v>
      </c>
      <c r="J45" s="3">
        <f t="shared" si="4"/>
        <v>90.06</v>
      </c>
      <c r="K45" s="3">
        <v>8.6</v>
      </c>
      <c r="L45" s="3"/>
      <c r="M45" s="3"/>
      <c r="N45" s="3"/>
      <c r="O45" s="3"/>
      <c r="P45" s="3"/>
      <c r="Q45" s="3"/>
      <c r="R45" s="3"/>
      <c r="S45" s="3"/>
      <c r="U45">
        <v>43</v>
      </c>
      <c r="V45">
        <v>111</v>
      </c>
      <c r="W45">
        <f t="shared" si="3"/>
        <v>91.31</v>
      </c>
      <c r="X45">
        <f t="shared" si="6"/>
        <v>90.03</v>
      </c>
      <c r="Y45">
        <v>8.69</v>
      </c>
    </row>
    <row r="46" spans="1:26" x14ac:dyDescent="0.25">
      <c r="A46" s="3"/>
      <c r="B46" s="3"/>
      <c r="C46" s="3"/>
      <c r="D46" s="3"/>
      <c r="E46" s="3"/>
      <c r="F46" s="3"/>
      <c r="G46" s="3">
        <v>44</v>
      </c>
      <c r="H46" s="3">
        <v>112.6</v>
      </c>
      <c r="I46" s="3">
        <f t="shared" si="1"/>
        <v>91.32</v>
      </c>
      <c r="J46" s="3">
        <f t="shared" si="4"/>
        <v>89.97999999999999</v>
      </c>
      <c r="K46" s="3">
        <v>8.68</v>
      </c>
      <c r="L46" s="3" t="s">
        <v>6</v>
      </c>
      <c r="M46" s="3"/>
      <c r="N46" s="3"/>
      <c r="O46" s="3"/>
      <c r="P46" s="3"/>
      <c r="Q46" s="3"/>
      <c r="R46" s="3"/>
      <c r="S46" s="3"/>
      <c r="U46">
        <v>44</v>
      </c>
      <c r="V46">
        <v>112.4</v>
      </c>
      <c r="W46">
        <f t="shared" si="3"/>
        <v>91.28</v>
      </c>
      <c r="X46">
        <f t="shared" si="6"/>
        <v>90</v>
      </c>
      <c r="Y46">
        <v>8.7200000000000006</v>
      </c>
      <c r="Z46" s="3" t="s">
        <v>6</v>
      </c>
    </row>
    <row r="47" spans="1:26" x14ac:dyDescent="0.25">
      <c r="A47" s="3"/>
      <c r="B47" s="3"/>
      <c r="C47" s="3"/>
      <c r="D47" s="3"/>
      <c r="E47" s="3"/>
      <c r="F47" s="3"/>
      <c r="G47" s="3">
        <v>45</v>
      </c>
      <c r="H47" s="3">
        <v>112.6</v>
      </c>
      <c r="I47" s="3">
        <f t="shared" si="1"/>
        <v>92.19</v>
      </c>
      <c r="J47" s="3">
        <f t="shared" si="4"/>
        <v>90.85</v>
      </c>
      <c r="K47" s="3">
        <v>7.81</v>
      </c>
      <c r="L47" s="3" t="s">
        <v>5</v>
      </c>
      <c r="M47" s="3"/>
      <c r="N47" s="3"/>
      <c r="O47" s="3"/>
      <c r="P47" s="3"/>
      <c r="Q47" s="3"/>
      <c r="R47" s="3"/>
      <c r="S47" s="3"/>
      <c r="U47">
        <v>45</v>
      </c>
      <c r="V47">
        <v>112.4</v>
      </c>
      <c r="W47">
        <f t="shared" si="3"/>
        <v>92.1</v>
      </c>
      <c r="X47">
        <f t="shared" si="6"/>
        <v>90.82</v>
      </c>
      <c r="Y47">
        <v>7.9</v>
      </c>
      <c r="Z47" s="3" t="s">
        <v>5</v>
      </c>
    </row>
    <row r="48" spans="1:26" x14ac:dyDescent="0.25">
      <c r="I48" s="2"/>
      <c r="J48" s="2"/>
      <c r="K48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DAA1D-3B03-4609-82E8-47984F87661E}">
  <dimension ref="A1:Z62"/>
  <sheetViews>
    <sheetView topLeftCell="A70" workbookViewId="0">
      <selection activeCell="R122" sqref="R122"/>
    </sheetView>
  </sheetViews>
  <sheetFormatPr defaultRowHeight="15" x14ac:dyDescent="0.25"/>
  <cols>
    <col min="1" max="1" width="7.28515625" bestFit="1" customWidth="1"/>
    <col min="2" max="2" width="18.140625" bestFit="1" customWidth="1"/>
    <col min="3" max="3" width="19.140625" customWidth="1"/>
    <col min="4" max="4" width="12" bestFit="1" customWidth="1"/>
    <col min="5" max="5" width="21.140625" bestFit="1" customWidth="1"/>
    <col min="7" max="7" width="7.28515625" bestFit="1" customWidth="1"/>
    <col min="8" max="8" width="18.140625" bestFit="1" customWidth="1"/>
    <col min="9" max="9" width="36.5703125" bestFit="1" customWidth="1"/>
    <col min="10" max="10" width="19.28515625" bestFit="1" customWidth="1"/>
    <col min="11" max="11" width="12" bestFit="1" customWidth="1"/>
    <col min="12" max="12" width="21.140625" bestFit="1" customWidth="1"/>
    <col min="14" max="14" width="7.28515625" bestFit="1" customWidth="1"/>
    <col min="15" max="15" width="18.140625" bestFit="1" customWidth="1"/>
    <col min="16" max="16" width="20.140625" customWidth="1"/>
    <col min="17" max="17" width="19.28515625" bestFit="1" customWidth="1"/>
    <col min="18" max="18" width="12" bestFit="1" customWidth="1"/>
    <col min="19" max="19" width="21.140625" bestFit="1" customWidth="1"/>
    <col min="22" max="22" width="18.140625" bestFit="1" customWidth="1"/>
    <col min="23" max="23" width="19.5703125" customWidth="1"/>
    <col min="24" max="24" width="19.28515625" bestFit="1" customWidth="1"/>
    <col min="25" max="25" width="12" bestFit="1" customWidth="1"/>
    <col min="26" max="26" width="10.5703125" bestFit="1" customWidth="1"/>
  </cols>
  <sheetData>
    <row r="1" spans="1:26" x14ac:dyDescent="0.25">
      <c r="A1" s="3" t="s">
        <v>28</v>
      </c>
      <c r="B1" s="4">
        <v>42873</v>
      </c>
      <c r="C1" s="3" t="s">
        <v>20</v>
      </c>
      <c r="D1" s="3"/>
      <c r="E1" s="3"/>
      <c r="F1" s="3"/>
      <c r="G1" s="3" t="s">
        <v>28</v>
      </c>
      <c r="H1" s="4">
        <v>43384</v>
      </c>
      <c r="I1" s="3" t="s">
        <v>26</v>
      </c>
      <c r="J1" s="3"/>
      <c r="K1" s="3"/>
      <c r="L1" s="3"/>
      <c r="M1" s="3"/>
      <c r="N1" s="3" t="s">
        <v>28</v>
      </c>
      <c r="O1" s="4">
        <v>43629</v>
      </c>
      <c r="P1" s="3" t="s">
        <v>27</v>
      </c>
      <c r="Q1" s="3"/>
      <c r="R1" s="3"/>
      <c r="S1" s="3"/>
      <c r="U1" s="3" t="s">
        <v>28</v>
      </c>
      <c r="V1" s="4">
        <v>43734</v>
      </c>
      <c r="W1" s="3" t="s">
        <v>31</v>
      </c>
      <c r="X1" s="3"/>
      <c r="Y1" s="3"/>
      <c r="Z1" s="3"/>
    </row>
    <row r="2" spans="1:2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/>
      <c r="G2" s="3" t="s">
        <v>0</v>
      </c>
      <c r="H2" s="3" t="s">
        <v>1</v>
      </c>
      <c r="I2" s="3" t="s">
        <v>2</v>
      </c>
      <c r="J2" s="3" t="s">
        <v>18</v>
      </c>
      <c r="K2" s="3" t="s">
        <v>3</v>
      </c>
      <c r="L2" s="3" t="s">
        <v>4</v>
      </c>
      <c r="M2" s="3"/>
      <c r="N2" s="3" t="s">
        <v>0</v>
      </c>
      <c r="O2" s="3" t="s">
        <v>1</v>
      </c>
      <c r="P2" s="3" t="s">
        <v>2</v>
      </c>
      <c r="Q2" s="3" t="s">
        <v>18</v>
      </c>
      <c r="R2" s="3" t="s">
        <v>3</v>
      </c>
      <c r="S2" s="3" t="s">
        <v>4</v>
      </c>
      <c r="U2" s="3" t="s">
        <v>0</v>
      </c>
      <c r="V2" s="3" t="s">
        <v>1</v>
      </c>
      <c r="W2" s="3" t="s">
        <v>2</v>
      </c>
      <c r="X2" s="3" t="s">
        <v>18</v>
      </c>
      <c r="Y2" s="3" t="s">
        <v>3</v>
      </c>
      <c r="Z2" s="3" t="s">
        <v>4</v>
      </c>
    </row>
    <row r="3" spans="1:26" x14ac:dyDescent="0.25">
      <c r="A3" s="3">
        <v>1</v>
      </c>
      <c r="B3" s="3"/>
      <c r="C3" s="3">
        <f>100-D3</f>
        <v>100</v>
      </c>
      <c r="D3" s="3">
        <v>0</v>
      </c>
      <c r="E3" s="3"/>
      <c r="F3" s="3"/>
      <c r="G3" s="3">
        <v>1</v>
      </c>
      <c r="H3" s="3"/>
      <c r="I3" s="3">
        <f>100-K3</f>
        <v>100</v>
      </c>
      <c r="J3" s="3">
        <f>I3-2.11</f>
        <v>97.89</v>
      </c>
      <c r="K3" s="3">
        <v>0</v>
      </c>
      <c r="L3" s="3"/>
      <c r="M3" s="3"/>
      <c r="N3" s="3">
        <v>1</v>
      </c>
      <c r="O3" s="3"/>
      <c r="P3" s="3">
        <f>100-R3</f>
        <v>100</v>
      </c>
      <c r="Q3" s="3">
        <f>P3-1.17</f>
        <v>98.83</v>
      </c>
      <c r="R3" s="3">
        <v>0</v>
      </c>
      <c r="S3" s="3"/>
      <c r="U3">
        <v>1</v>
      </c>
      <c r="W3">
        <v>100</v>
      </c>
      <c r="X3">
        <f>W3-0.45</f>
        <v>99.55</v>
      </c>
    </row>
    <row r="4" spans="1:26" x14ac:dyDescent="0.25">
      <c r="A4" s="3">
        <v>2</v>
      </c>
      <c r="B4" s="3">
        <v>0</v>
      </c>
      <c r="C4" s="3">
        <f t="shared" ref="C4:C49" si="0">100-D4</f>
        <v>93.06</v>
      </c>
      <c r="D4" s="3">
        <v>6.94</v>
      </c>
      <c r="E4" s="3" t="s">
        <v>5</v>
      </c>
      <c r="F4" s="3"/>
      <c r="G4" s="3">
        <v>2</v>
      </c>
      <c r="H4" s="3">
        <v>0</v>
      </c>
      <c r="I4" s="3">
        <f t="shared" ref="I4:I58" si="1">100-K4</f>
        <v>95.17</v>
      </c>
      <c r="J4" s="3">
        <f t="shared" ref="J4:J58" si="2">I4-2.11</f>
        <v>93.06</v>
      </c>
      <c r="K4" s="3">
        <v>4.83</v>
      </c>
      <c r="L4" s="3" t="s">
        <v>5</v>
      </c>
      <c r="M4" s="3"/>
      <c r="N4" s="3">
        <v>2</v>
      </c>
      <c r="O4" s="3">
        <v>0</v>
      </c>
      <c r="P4" s="3">
        <f>100-R4</f>
        <v>94.23</v>
      </c>
      <c r="Q4" s="3">
        <f>P4-1.17</f>
        <v>93.06</v>
      </c>
      <c r="R4" s="3">
        <v>5.77</v>
      </c>
      <c r="S4" s="3" t="s">
        <v>5</v>
      </c>
      <c r="U4">
        <v>2</v>
      </c>
      <c r="V4">
        <v>0</v>
      </c>
      <c r="W4">
        <f>100-Y4</f>
        <v>93.51</v>
      </c>
      <c r="X4">
        <f t="shared" ref="X4:X59" si="3">W4-0.45</f>
        <v>93.06</v>
      </c>
      <c r="Y4">
        <v>6.49</v>
      </c>
      <c r="Z4" s="3" t="s">
        <v>5</v>
      </c>
    </row>
    <row r="5" spans="1:26" x14ac:dyDescent="0.25">
      <c r="A5" s="3">
        <v>3</v>
      </c>
      <c r="B5" s="3">
        <v>0</v>
      </c>
      <c r="C5" s="3">
        <f t="shared" si="0"/>
        <v>92.36</v>
      </c>
      <c r="D5" s="3">
        <v>7.64</v>
      </c>
      <c r="E5" s="3" t="s">
        <v>6</v>
      </c>
      <c r="F5" s="3"/>
      <c r="G5" s="3">
        <v>3</v>
      </c>
      <c r="H5" s="3">
        <v>0</v>
      </c>
      <c r="I5" s="3">
        <f t="shared" si="1"/>
        <v>94.46</v>
      </c>
      <c r="J5" s="3">
        <f t="shared" si="2"/>
        <v>92.35</v>
      </c>
      <c r="K5" s="3">
        <v>5.54</v>
      </c>
      <c r="L5" s="3" t="s">
        <v>6</v>
      </c>
      <c r="M5" s="3"/>
      <c r="N5" s="3">
        <v>3</v>
      </c>
      <c r="O5" s="3">
        <v>0</v>
      </c>
      <c r="P5" s="3">
        <f t="shared" ref="P5:P62" si="4">100-R5</f>
        <v>93.48</v>
      </c>
      <c r="Q5" s="3">
        <f t="shared" ref="Q5:Q62" si="5">P5-1.17</f>
        <v>92.31</v>
      </c>
      <c r="R5" s="3">
        <v>6.52</v>
      </c>
      <c r="S5" s="3" t="s">
        <v>6</v>
      </c>
      <c r="U5">
        <v>3</v>
      </c>
      <c r="V5">
        <v>0</v>
      </c>
      <c r="W5">
        <f t="shared" ref="W5:W59" si="6">100-Y5</f>
        <v>92.78</v>
      </c>
      <c r="X5">
        <f t="shared" si="3"/>
        <v>92.33</v>
      </c>
      <c r="Y5">
        <v>7.22</v>
      </c>
      <c r="Z5" s="3" t="s">
        <v>6</v>
      </c>
    </row>
    <row r="6" spans="1:26" x14ac:dyDescent="0.25">
      <c r="A6" s="3">
        <v>4</v>
      </c>
      <c r="B6" s="3">
        <v>4</v>
      </c>
      <c r="C6" s="3">
        <f t="shared" si="0"/>
        <v>91.39</v>
      </c>
      <c r="D6" s="3">
        <v>8.61</v>
      </c>
      <c r="E6" s="3"/>
      <c r="F6" s="3"/>
      <c r="G6" s="3">
        <v>4</v>
      </c>
      <c r="H6" s="3">
        <v>3</v>
      </c>
      <c r="I6" s="3">
        <f t="shared" si="1"/>
        <v>93.64</v>
      </c>
      <c r="J6" s="3">
        <f t="shared" si="2"/>
        <v>91.53</v>
      </c>
      <c r="K6" s="3">
        <v>6.36</v>
      </c>
      <c r="L6" s="3"/>
      <c r="M6" s="3"/>
      <c r="N6" s="3">
        <v>4</v>
      </c>
      <c r="O6" s="3">
        <v>3</v>
      </c>
      <c r="P6" s="3">
        <f t="shared" si="4"/>
        <v>92.62</v>
      </c>
      <c r="Q6" s="3">
        <f t="shared" si="5"/>
        <v>91.45</v>
      </c>
      <c r="R6" s="3">
        <v>7.38</v>
      </c>
      <c r="S6" s="3"/>
      <c r="U6">
        <v>4</v>
      </c>
      <c r="V6">
        <v>3</v>
      </c>
      <c r="W6">
        <f t="shared" si="6"/>
        <v>91.97</v>
      </c>
      <c r="X6">
        <f t="shared" si="3"/>
        <v>91.52</v>
      </c>
      <c r="Y6">
        <v>8.0299999999999994</v>
      </c>
    </row>
    <row r="7" spans="1:26" x14ac:dyDescent="0.25">
      <c r="A7" s="3">
        <v>5</v>
      </c>
      <c r="B7" s="3">
        <v>8</v>
      </c>
      <c r="C7" s="3">
        <f t="shared" si="0"/>
        <v>91.27</v>
      </c>
      <c r="D7" s="3">
        <v>8.73</v>
      </c>
      <c r="E7" s="3"/>
      <c r="F7" s="3"/>
      <c r="G7" s="3">
        <v>5</v>
      </c>
      <c r="H7" s="3">
        <v>6</v>
      </c>
      <c r="I7" s="3">
        <f t="shared" si="1"/>
        <v>93.33</v>
      </c>
      <c r="J7" s="3">
        <f t="shared" si="2"/>
        <v>91.22</v>
      </c>
      <c r="K7" s="3">
        <v>6.67</v>
      </c>
      <c r="L7" s="3"/>
      <c r="M7" s="3"/>
      <c r="N7" s="3">
        <v>5</v>
      </c>
      <c r="O7" s="3">
        <v>6</v>
      </c>
      <c r="P7" s="3">
        <f t="shared" si="4"/>
        <v>92.32</v>
      </c>
      <c r="Q7" s="3">
        <f t="shared" si="5"/>
        <v>91.149999999999991</v>
      </c>
      <c r="R7" s="3">
        <v>7.68</v>
      </c>
      <c r="S7" s="3"/>
      <c r="U7">
        <v>5</v>
      </c>
      <c r="V7">
        <v>6</v>
      </c>
      <c r="W7">
        <f t="shared" si="6"/>
        <v>91.64</v>
      </c>
      <c r="X7">
        <f t="shared" si="3"/>
        <v>91.19</v>
      </c>
      <c r="Y7">
        <v>8.36</v>
      </c>
    </row>
    <row r="8" spans="1:26" x14ac:dyDescent="0.25">
      <c r="A8" s="3">
        <v>6</v>
      </c>
      <c r="B8" s="3">
        <v>12</v>
      </c>
      <c r="C8" s="3">
        <f t="shared" si="0"/>
        <v>91.58</v>
      </c>
      <c r="D8" s="3">
        <v>8.42</v>
      </c>
      <c r="E8" s="3"/>
      <c r="F8" s="3"/>
      <c r="G8" s="3">
        <v>6</v>
      </c>
      <c r="H8" s="3">
        <v>9</v>
      </c>
      <c r="I8" s="3">
        <f t="shared" si="1"/>
        <v>93.47</v>
      </c>
      <c r="J8" s="3">
        <f t="shared" si="2"/>
        <v>91.36</v>
      </c>
      <c r="K8" s="3">
        <v>6.53</v>
      </c>
      <c r="L8" s="3"/>
      <c r="M8" s="3"/>
      <c r="N8" s="3">
        <v>6</v>
      </c>
      <c r="O8" s="3">
        <v>9</v>
      </c>
      <c r="P8" s="3">
        <f t="shared" si="4"/>
        <v>92.5</v>
      </c>
      <c r="Q8" s="3">
        <f t="shared" si="5"/>
        <v>91.33</v>
      </c>
      <c r="R8" s="3">
        <v>7.5</v>
      </c>
      <c r="S8" s="3"/>
      <c r="U8">
        <v>6</v>
      </c>
      <c r="V8">
        <v>9</v>
      </c>
      <c r="W8">
        <f t="shared" si="6"/>
        <v>91.78</v>
      </c>
      <c r="X8">
        <f t="shared" si="3"/>
        <v>91.33</v>
      </c>
      <c r="Y8">
        <v>8.2200000000000006</v>
      </c>
    </row>
    <row r="9" spans="1:26" x14ac:dyDescent="0.25">
      <c r="A9" s="3">
        <v>7</v>
      </c>
      <c r="B9" s="3">
        <v>16</v>
      </c>
      <c r="C9" s="3">
        <f t="shared" si="0"/>
        <v>91.51</v>
      </c>
      <c r="D9" s="3">
        <v>8.49</v>
      </c>
      <c r="E9" s="3"/>
      <c r="F9" s="3"/>
      <c r="G9" s="3">
        <v>7</v>
      </c>
      <c r="H9" s="3">
        <v>12</v>
      </c>
      <c r="I9" s="3">
        <f t="shared" si="1"/>
        <v>93.7</v>
      </c>
      <c r="J9" s="3">
        <f t="shared" si="2"/>
        <v>91.59</v>
      </c>
      <c r="K9" s="3">
        <v>6.3</v>
      </c>
      <c r="L9" s="3"/>
      <c r="M9" s="3"/>
      <c r="N9" s="3">
        <v>7</v>
      </c>
      <c r="O9" s="3">
        <v>12</v>
      </c>
      <c r="P9" s="3">
        <f t="shared" si="4"/>
        <v>92.74</v>
      </c>
      <c r="Q9" s="3">
        <f t="shared" si="5"/>
        <v>91.57</v>
      </c>
      <c r="R9" s="3">
        <v>7.26</v>
      </c>
      <c r="S9" s="3"/>
      <c r="U9">
        <v>7</v>
      </c>
      <c r="V9">
        <v>12</v>
      </c>
      <c r="W9">
        <f t="shared" si="6"/>
        <v>92.04</v>
      </c>
      <c r="X9">
        <f t="shared" si="3"/>
        <v>91.59</v>
      </c>
      <c r="Y9">
        <v>7.96</v>
      </c>
    </row>
    <row r="10" spans="1:26" x14ac:dyDescent="0.25">
      <c r="A10" s="3">
        <v>8</v>
      </c>
      <c r="B10" s="3">
        <v>20</v>
      </c>
      <c r="C10" s="3">
        <f t="shared" si="0"/>
        <v>91.55</v>
      </c>
      <c r="D10" s="3">
        <v>8.4499999999999993</v>
      </c>
      <c r="E10" s="3"/>
      <c r="F10" s="3"/>
      <c r="G10" s="3">
        <v>8</v>
      </c>
      <c r="H10" s="3">
        <v>15</v>
      </c>
      <c r="I10" s="3">
        <f t="shared" si="1"/>
        <v>93.73</v>
      </c>
      <c r="J10" s="3">
        <f t="shared" si="2"/>
        <v>91.62</v>
      </c>
      <c r="K10" s="3">
        <v>6.27</v>
      </c>
      <c r="L10" s="3"/>
      <c r="M10" s="3"/>
      <c r="N10" s="3">
        <v>8</v>
      </c>
      <c r="O10" s="3">
        <v>15</v>
      </c>
      <c r="P10" s="3">
        <f t="shared" si="4"/>
        <v>92.67</v>
      </c>
      <c r="Q10" s="3">
        <f t="shared" si="5"/>
        <v>91.5</v>
      </c>
      <c r="R10" s="3">
        <v>7.33</v>
      </c>
      <c r="S10" s="3"/>
      <c r="U10">
        <v>8</v>
      </c>
      <c r="V10">
        <v>15</v>
      </c>
      <c r="W10">
        <f t="shared" si="6"/>
        <v>91.98</v>
      </c>
      <c r="X10">
        <f t="shared" si="3"/>
        <v>91.53</v>
      </c>
      <c r="Y10">
        <v>8.02</v>
      </c>
    </row>
    <row r="11" spans="1:26" x14ac:dyDescent="0.25">
      <c r="A11" s="3">
        <v>9</v>
      </c>
      <c r="B11" s="3">
        <v>24</v>
      </c>
      <c r="C11" s="3">
        <f t="shared" si="0"/>
        <v>91.710000000000008</v>
      </c>
      <c r="D11" s="3">
        <v>8.2899999999999991</v>
      </c>
      <c r="E11" s="3"/>
      <c r="F11" s="3"/>
      <c r="G11" s="3">
        <v>9</v>
      </c>
      <c r="H11" s="3">
        <v>18</v>
      </c>
      <c r="I11" s="3">
        <f t="shared" si="1"/>
        <v>93.51</v>
      </c>
      <c r="J11" s="3">
        <f t="shared" si="2"/>
        <v>91.4</v>
      </c>
      <c r="K11" s="3">
        <v>6.49</v>
      </c>
      <c r="L11" s="3"/>
      <c r="M11" s="3"/>
      <c r="N11" s="3">
        <v>9</v>
      </c>
      <c r="O11" s="3">
        <v>18</v>
      </c>
      <c r="P11" s="3">
        <f t="shared" si="4"/>
        <v>92.55</v>
      </c>
      <c r="Q11" s="3">
        <f t="shared" si="5"/>
        <v>91.38</v>
      </c>
      <c r="R11" s="3">
        <v>7.45</v>
      </c>
      <c r="S11" s="3"/>
      <c r="U11">
        <v>9</v>
      </c>
      <c r="V11">
        <v>18</v>
      </c>
      <c r="W11">
        <f t="shared" si="6"/>
        <v>91.83</v>
      </c>
      <c r="X11">
        <f t="shared" si="3"/>
        <v>91.38</v>
      </c>
      <c r="Y11">
        <v>8.17</v>
      </c>
    </row>
    <row r="12" spans="1:26" x14ac:dyDescent="0.25">
      <c r="A12" s="3">
        <v>10</v>
      </c>
      <c r="B12" s="3">
        <v>28</v>
      </c>
      <c r="C12" s="3">
        <f t="shared" si="0"/>
        <v>91.57</v>
      </c>
      <c r="D12" s="3">
        <v>8.43</v>
      </c>
      <c r="F12" s="3"/>
      <c r="G12" s="3">
        <v>10</v>
      </c>
      <c r="H12" s="3">
        <v>21</v>
      </c>
      <c r="I12" s="3">
        <f t="shared" si="1"/>
        <v>93.67</v>
      </c>
      <c r="J12" s="3">
        <f t="shared" si="2"/>
        <v>91.56</v>
      </c>
      <c r="K12" s="3">
        <v>6.33</v>
      </c>
      <c r="L12" s="3"/>
      <c r="M12" s="3"/>
      <c r="N12" s="3">
        <v>10</v>
      </c>
      <c r="O12" s="3">
        <v>21</v>
      </c>
      <c r="P12" s="3">
        <f t="shared" si="4"/>
        <v>92.85</v>
      </c>
      <c r="Q12" s="3">
        <f t="shared" si="5"/>
        <v>91.679999999999993</v>
      </c>
      <c r="R12" s="3">
        <v>7.15</v>
      </c>
      <c r="U12">
        <v>10</v>
      </c>
      <c r="V12">
        <v>21</v>
      </c>
      <c r="W12">
        <f t="shared" si="6"/>
        <v>92.2</v>
      </c>
      <c r="X12">
        <f t="shared" si="3"/>
        <v>91.75</v>
      </c>
      <c r="Y12">
        <v>7.8</v>
      </c>
    </row>
    <row r="13" spans="1:26" x14ac:dyDescent="0.25">
      <c r="A13" s="3">
        <v>11</v>
      </c>
      <c r="B13" s="3">
        <v>32</v>
      </c>
      <c r="C13" s="3">
        <f t="shared" si="0"/>
        <v>91.44</v>
      </c>
      <c r="D13" s="3">
        <v>8.56</v>
      </c>
      <c r="F13" s="3"/>
      <c r="G13" s="3">
        <v>11</v>
      </c>
      <c r="H13" s="3">
        <v>24</v>
      </c>
      <c r="I13" s="3">
        <f t="shared" si="1"/>
        <v>93.85</v>
      </c>
      <c r="J13" s="3">
        <f t="shared" si="2"/>
        <v>91.74</v>
      </c>
      <c r="K13" s="3">
        <v>6.15</v>
      </c>
      <c r="M13" s="3"/>
      <c r="N13" s="3">
        <v>11</v>
      </c>
      <c r="O13" s="3">
        <v>24</v>
      </c>
      <c r="P13" s="3">
        <f t="shared" si="4"/>
        <v>92.93</v>
      </c>
      <c r="Q13" s="3">
        <f t="shared" si="5"/>
        <v>91.76</v>
      </c>
      <c r="R13" s="3">
        <v>7.07</v>
      </c>
      <c r="S13" s="3"/>
      <c r="U13">
        <v>11</v>
      </c>
      <c r="V13">
        <v>24</v>
      </c>
      <c r="W13">
        <f t="shared" si="6"/>
        <v>92.22</v>
      </c>
      <c r="X13">
        <f t="shared" si="3"/>
        <v>91.77</v>
      </c>
      <c r="Y13">
        <v>7.78</v>
      </c>
    </row>
    <row r="14" spans="1:26" x14ac:dyDescent="0.25">
      <c r="A14" s="3">
        <v>12</v>
      </c>
      <c r="B14" s="3">
        <v>36</v>
      </c>
      <c r="C14" s="3">
        <f t="shared" si="0"/>
        <v>91.51</v>
      </c>
      <c r="D14" s="3">
        <v>8.49</v>
      </c>
      <c r="E14" s="3"/>
      <c r="F14" s="3"/>
      <c r="G14" s="3">
        <v>12</v>
      </c>
      <c r="H14" s="3">
        <v>27</v>
      </c>
      <c r="I14" s="3">
        <f t="shared" si="1"/>
        <v>93.77</v>
      </c>
      <c r="J14" s="3">
        <f t="shared" si="2"/>
        <v>91.66</v>
      </c>
      <c r="K14" s="3">
        <v>6.23</v>
      </c>
      <c r="L14" s="3"/>
      <c r="M14" s="3"/>
      <c r="N14" s="3">
        <v>12</v>
      </c>
      <c r="O14" s="3">
        <v>27</v>
      </c>
      <c r="P14" s="3">
        <f t="shared" si="4"/>
        <v>92.82</v>
      </c>
      <c r="Q14" s="3">
        <f t="shared" si="5"/>
        <v>91.649999999999991</v>
      </c>
      <c r="R14" s="3">
        <v>7.18</v>
      </c>
      <c r="U14">
        <v>12</v>
      </c>
      <c r="V14">
        <v>27</v>
      </c>
      <c r="W14">
        <f t="shared" si="6"/>
        <v>92.1</v>
      </c>
      <c r="X14">
        <f t="shared" si="3"/>
        <v>91.649999999999991</v>
      </c>
      <c r="Y14">
        <v>7.9</v>
      </c>
    </row>
    <row r="15" spans="1:26" x14ac:dyDescent="0.25">
      <c r="A15" s="3">
        <v>13</v>
      </c>
      <c r="B15" s="3">
        <v>40</v>
      </c>
      <c r="C15" s="3">
        <f t="shared" si="0"/>
        <v>91.69</v>
      </c>
      <c r="D15" s="3">
        <v>8.31</v>
      </c>
      <c r="F15" s="3"/>
      <c r="G15" s="3">
        <v>13</v>
      </c>
      <c r="H15" s="3">
        <v>30</v>
      </c>
      <c r="I15" s="3">
        <f t="shared" si="1"/>
        <v>93.63</v>
      </c>
      <c r="J15" s="3">
        <f t="shared" si="2"/>
        <v>91.52</v>
      </c>
      <c r="K15" s="3">
        <v>6.37</v>
      </c>
      <c r="L15" s="3"/>
      <c r="M15" s="3"/>
      <c r="N15" s="3">
        <v>13</v>
      </c>
      <c r="O15" s="3">
        <v>30</v>
      </c>
      <c r="P15" s="3">
        <f t="shared" si="4"/>
        <v>92.67</v>
      </c>
      <c r="Q15" s="3">
        <f t="shared" si="5"/>
        <v>91.5</v>
      </c>
      <c r="R15" s="3">
        <v>7.33</v>
      </c>
      <c r="S15" s="3"/>
      <c r="U15">
        <v>13</v>
      </c>
      <c r="V15">
        <v>30</v>
      </c>
      <c r="W15">
        <f t="shared" si="6"/>
        <v>91.98</v>
      </c>
      <c r="X15">
        <f t="shared" si="3"/>
        <v>91.53</v>
      </c>
      <c r="Y15">
        <v>8.02</v>
      </c>
    </row>
    <row r="16" spans="1:26" x14ac:dyDescent="0.25">
      <c r="A16" s="3">
        <v>14</v>
      </c>
      <c r="B16" s="3">
        <v>44</v>
      </c>
      <c r="C16" s="3">
        <f t="shared" si="0"/>
        <v>91.93</v>
      </c>
      <c r="D16" s="3">
        <v>8.07</v>
      </c>
      <c r="E16" s="3"/>
      <c r="F16" s="3"/>
      <c r="G16" s="3">
        <v>14</v>
      </c>
      <c r="H16" s="3">
        <v>33</v>
      </c>
      <c r="I16" s="3">
        <f t="shared" si="1"/>
        <v>93.59</v>
      </c>
      <c r="J16" s="3">
        <f t="shared" si="2"/>
        <v>91.48</v>
      </c>
      <c r="K16" s="3">
        <v>6.41</v>
      </c>
      <c r="L16" s="3"/>
      <c r="M16" s="3"/>
      <c r="N16" s="3">
        <v>14</v>
      </c>
      <c r="O16" s="3">
        <v>33</v>
      </c>
      <c r="P16" s="3">
        <f t="shared" si="4"/>
        <v>92.61</v>
      </c>
      <c r="Q16" s="3">
        <f t="shared" si="5"/>
        <v>91.44</v>
      </c>
      <c r="R16" s="3">
        <v>7.39</v>
      </c>
      <c r="S16" s="3"/>
      <c r="U16">
        <v>14</v>
      </c>
      <c r="V16">
        <v>33</v>
      </c>
      <c r="W16">
        <f t="shared" si="6"/>
        <v>91.9</v>
      </c>
      <c r="X16">
        <f t="shared" si="3"/>
        <v>91.45</v>
      </c>
      <c r="Y16">
        <v>8.1</v>
      </c>
    </row>
    <row r="17" spans="1:26" x14ac:dyDescent="0.25">
      <c r="A17" s="3">
        <v>15</v>
      </c>
      <c r="B17" s="3">
        <v>48</v>
      </c>
      <c r="C17" s="3">
        <f t="shared" si="0"/>
        <v>91.95</v>
      </c>
      <c r="D17" s="3">
        <v>8.0500000000000007</v>
      </c>
      <c r="E17" s="3"/>
      <c r="F17" s="3"/>
      <c r="G17" s="3">
        <v>15</v>
      </c>
      <c r="H17" s="3">
        <v>36</v>
      </c>
      <c r="I17" s="3">
        <f t="shared" si="1"/>
        <v>93.68</v>
      </c>
      <c r="J17" s="3">
        <f t="shared" si="2"/>
        <v>91.570000000000007</v>
      </c>
      <c r="K17" s="3">
        <v>6.32</v>
      </c>
      <c r="L17" s="3"/>
      <c r="M17" s="3"/>
      <c r="N17" s="3">
        <v>15</v>
      </c>
      <c r="O17" s="3">
        <v>36</v>
      </c>
      <c r="P17" s="3">
        <f t="shared" si="4"/>
        <v>92.73</v>
      </c>
      <c r="Q17" s="3">
        <f t="shared" si="5"/>
        <v>91.56</v>
      </c>
      <c r="R17" s="3">
        <v>7.27</v>
      </c>
      <c r="S17" s="3"/>
      <c r="U17">
        <v>15</v>
      </c>
      <c r="V17">
        <v>36</v>
      </c>
      <c r="W17">
        <f t="shared" si="6"/>
        <v>91.97</v>
      </c>
      <c r="X17">
        <f t="shared" si="3"/>
        <v>91.52</v>
      </c>
      <c r="Y17">
        <v>8.0299999999999994</v>
      </c>
    </row>
    <row r="18" spans="1:26" x14ac:dyDescent="0.25">
      <c r="A18" s="3">
        <v>16</v>
      </c>
      <c r="B18" s="3">
        <v>52</v>
      </c>
      <c r="C18" s="3">
        <f t="shared" si="0"/>
        <v>91.47</v>
      </c>
      <c r="D18" s="3">
        <v>8.5299999999999994</v>
      </c>
      <c r="E18" s="3"/>
      <c r="F18" s="3"/>
      <c r="G18" s="3">
        <v>16</v>
      </c>
      <c r="H18" s="3">
        <v>39</v>
      </c>
      <c r="I18" s="3">
        <f t="shared" si="1"/>
        <v>93.78</v>
      </c>
      <c r="J18" s="3">
        <f t="shared" si="2"/>
        <v>91.67</v>
      </c>
      <c r="K18" s="3">
        <v>6.22</v>
      </c>
      <c r="M18" s="3"/>
      <c r="N18" s="3">
        <v>16</v>
      </c>
      <c r="O18" s="3">
        <v>39</v>
      </c>
      <c r="P18" s="3">
        <f t="shared" si="4"/>
        <v>92.86</v>
      </c>
      <c r="Q18" s="3">
        <f t="shared" si="5"/>
        <v>91.69</v>
      </c>
      <c r="R18" s="3">
        <v>7.14</v>
      </c>
      <c r="S18" s="3"/>
      <c r="U18">
        <v>16</v>
      </c>
      <c r="V18">
        <v>39</v>
      </c>
      <c r="W18">
        <f t="shared" si="6"/>
        <v>92.08</v>
      </c>
      <c r="X18">
        <f t="shared" si="3"/>
        <v>91.63</v>
      </c>
      <c r="Y18">
        <v>7.92</v>
      </c>
    </row>
    <row r="19" spans="1:26" x14ac:dyDescent="0.25">
      <c r="A19" s="3">
        <v>17</v>
      </c>
      <c r="B19" s="3">
        <v>56</v>
      </c>
      <c r="C19" s="3">
        <f t="shared" si="0"/>
        <v>89.75</v>
      </c>
      <c r="D19" s="3">
        <v>10.25</v>
      </c>
      <c r="E19" s="3"/>
      <c r="F19" s="3"/>
      <c r="G19" s="3">
        <v>17</v>
      </c>
      <c r="H19" s="3">
        <v>42</v>
      </c>
      <c r="I19" s="3">
        <f t="shared" si="1"/>
        <v>93.87</v>
      </c>
      <c r="J19" s="3">
        <f t="shared" si="2"/>
        <v>91.76</v>
      </c>
      <c r="K19" s="3">
        <v>6.13</v>
      </c>
      <c r="L19" s="3"/>
      <c r="M19" s="3"/>
      <c r="N19" s="3">
        <v>17</v>
      </c>
      <c r="O19" s="3">
        <v>42</v>
      </c>
      <c r="P19" s="3">
        <f t="shared" si="4"/>
        <v>92.91</v>
      </c>
      <c r="Q19" s="3">
        <f t="shared" si="5"/>
        <v>91.74</v>
      </c>
      <c r="R19" s="3">
        <v>7.09</v>
      </c>
      <c r="U19">
        <v>17</v>
      </c>
      <c r="V19">
        <v>42</v>
      </c>
      <c r="W19">
        <f t="shared" si="6"/>
        <v>92.24</v>
      </c>
      <c r="X19">
        <f t="shared" si="3"/>
        <v>91.789999999999992</v>
      </c>
      <c r="Y19">
        <v>7.76</v>
      </c>
    </row>
    <row r="20" spans="1:26" x14ac:dyDescent="0.25">
      <c r="A20" s="3">
        <v>18</v>
      </c>
      <c r="B20" s="3">
        <v>60</v>
      </c>
      <c r="C20" s="3">
        <f t="shared" si="0"/>
        <v>88.98</v>
      </c>
      <c r="D20" s="3">
        <v>11.02</v>
      </c>
      <c r="F20" s="3"/>
      <c r="G20" s="3">
        <v>18</v>
      </c>
      <c r="H20" s="3">
        <v>45</v>
      </c>
      <c r="I20" s="3">
        <f t="shared" si="1"/>
        <v>94.02</v>
      </c>
      <c r="J20" s="3">
        <f t="shared" si="2"/>
        <v>91.91</v>
      </c>
      <c r="K20" s="3">
        <v>5.98</v>
      </c>
      <c r="L20" s="3"/>
      <c r="M20" s="3"/>
      <c r="N20" s="3">
        <v>18</v>
      </c>
      <c r="O20" s="3">
        <v>45</v>
      </c>
      <c r="P20" s="3">
        <f t="shared" si="4"/>
        <v>93.07</v>
      </c>
      <c r="Q20" s="3">
        <f t="shared" si="5"/>
        <v>91.899999999999991</v>
      </c>
      <c r="R20" s="3">
        <v>6.93</v>
      </c>
      <c r="U20">
        <v>18</v>
      </c>
      <c r="V20">
        <v>45</v>
      </c>
      <c r="W20">
        <f t="shared" si="6"/>
        <v>92.36</v>
      </c>
      <c r="X20">
        <f t="shared" si="3"/>
        <v>91.91</v>
      </c>
      <c r="Y20">
        <v>7.64</v>
      </c>
    </row>
    <row r="21" spans="1:26" x14ac:dyDescent="0.25">
      <c r="A21" s="3">
        <v>19</v>
      </c>
      <c r="B21" s="3">
        <v>64</v>
      </c>
      <c r="C21" s="3">
        <f t="shared" si="0"/>
        <v>88.02</v>
      </c>
      <c r="D21" s="3">
        <v>11.98</v>
      </c>
      <c r="F21" s="3"/>
      <c r="G21" s="3">
        <v>19</v>
      </c>
      <c r="H21" s="3">
        <v>48</v>
      </c>
      <c r="I21" s="3">
        <f t="shared" si="1"/>
        <v>94.16</v>
      </c>
      <c r="J21" s="3">
        <f t="shared" si="2"/>
        <v>92.05</v>
      </c>
      <c r="K21" s="3">
        <v>5.84</v>
      </c>
      <c r="M21" s="3"/>
      <c r="N21" s="3">
        <v>19</v>
      </c>
      <c r="O21" s="3">
        <v>48</v>
      </c>
      <c r="P21" s="3">
        <f t="shared" si="4"/>
        <v>93.1</v>
      </c>
      <c r="Q21" s="3">
        <f t="shared" si="5"/>
        <v>91.929999999999993</v>
      </c>
      <c r="R21" s="3">
        <v>6.9</v>
      </c>
      <c r="U21">
        <v>19</v>
      </c>
      <c r="V21">
        <v>48</v>
      </c>
      <c r="W21">
        <f t="shared" si="6"/>
        <v>92.5</v>
      </c>
      <c r="X21">
        <f t="shared" si="3"/>
        <v>92.05</v>
      </c>
      <c r="Y21">
        <v>7.5</v>
      </c>
    </row>
    <row r="22" spans="1:26" x14ac:dyDescent="0.25">
      <c r="A22" s="3">
        <v>20</v>
      </c>
      <c r="B22" s="3">
        <v>68</v>
      </c>
      <c r="C22" s="3">
        <f t="shared" si="0"/>
        <v>87</v>
      </c>
      <c r="D22" s="3">
        <v>13</v>
      </c>
      <c r="E22" s="3"/>
      <c r="F22" s="3"/>
      <c r="G22" s="3">
        <v>20</v>
      </c>
      <c r="H22" s="3">
        <v>51</v>
      </c>
      <c r="I22" s="3">
        <f t="shared" si="1"/>
        <v>93.75</v>
      </c>
      <c r="J22" s="3">
        <f t="shared" si="2"/>
        <v>91.64</v>
      </c>
      <c r="K22" s="3">
        <v>6.25</v>
      </c>
      <c r="M22" s="3"/>
      <c r="N22" s="3">
        <v>20</v>
      </c>
      <c r="O22" s="3">
        <v>51</v>
      </c>
      <c r="P22" s="3">
        <f t="shared" si="4"/>
        <v>92.8</v>
      </c>
      <c r="Q22" s="3">
        <f t="shared" si="5"/>
        <v>91.63</v>
      </c>
      <c r="R22" s="3">
        <v>7.2</v>
      </c>
      <c r="S22" s="3"/>
      <c r="U22">
        <v>20</v>
      </c>
      <c r="V22">
        <v>51</v>
      </c>
      <c r="W22">
        <f t="shared" si="6"/>
        <v>92.08</v>
      </c>
      <c r="X22">
        <f t="shared" si="3"/>
        <v>91.63</v>
      </c>
      <c r="Y22">
        <v>7.92</v>
      </c>
    </row>
    <row r="23" spans="1:26" x14ac:dyDescent="0.25">
      <c r="A23" s="3">
        <v>21</v>
      </c>
      <c r="B23" s="3">
        <v>72.2</v>
      </c>
      <c r="C23" s="3">
        <f t="shared" si="0"/>
        <v>86.039999999999992</v>
      </c>
      <c r="D23" s="3">
        <v>13.96</v>
      </c>
      <c r="E23" s="3" t="s">
        <v>7</v>
      </c>
      <c r="F23" s="3"/>
      <c r="G23" s="3">
        <v>21</v>
      </c>
      <c r="H23" s="3">
        <v>54</v>
      </c>
      <c r="I23" s="3">
        <f t="shared" si="1"/>
        <v>92.5</v>
      </c>
      <c r="J23" s="3">
        <f t="shared" si="2"/>
        <v>90.39</v>
      </c>
      <c r="K23" s="3">
        <v>7.5</v>
      </c>
      <c r="L23" s="3"/>
      <c r="M23" s="3"/>
      <c r="N23" s="3">
        <v>21</v>
      </c>
      <c r="O23" s="3">
        <v>54</v>
      </c>
      <c r="P23" s="3">
        <f t="shared" si="4"/>
        <v>91.5</v>
      </c>
      <c r="Q23" s="3">
        <f t="shared" si="5"/>
        <v>90.33</v>
      </c>
      <c r="R23" s="3">
        <v>8.5</v>
      </c>
      <c r="S23" s="3"/>
      <c r="U23">
        <v>21</v>
      </c>
      <c r="V23">
        <v>54</v>
      </c>
      <c r="W23">
        <f t="shared" si="6"/>
        <v>90.78</v>
      </c>
      <c r="X23">
        <f t="shared" si="3"/>
        <v>90.33</v>
      </c>
      <c r="Y23">
        <v>9.2200000000000006</v>
      </c>
    </row>
    <row r="24" spans="1:26" x14ac:dyDescent="0.25">
      <c r="A24" s="3">
        <v>22</v>
      </c>
      <c r="B24" s="3">
        <v>72.8</v>
      </c>
      <c r="C24" s="3">
        <f t="shared" si="0"/>
        <v>85.48</v>
      </c>
      <c r="D24" s="3">
        <v>14.52</v>
      </c>
      <c r="E24" s="3" t="s">
        <v>10</v>
      </c>
      <c r="F24" s="3"/>
      <c r="G24" s="3">
        <v>22</v>
      </c>
      <c r="H24" s="3">
        <v>58</v>
      </c>
      <c r="I24" s="3">
        <f t="shared" si="1"/>
        <v>91.27</v>
      </c>
      <c r="J24" s="3">
        <f t="shared" si="2"/>
        <v>89.16</v>
      </c>
      <c r="K24" s="3">
        <v>8.73</v>
      </c>
      <c r="M24" s="3"/>
      <c r="N24" s="3">
        <v>22</v>
      </c>
      <c r="O24" s="3">
        <v>57</v>
      </c>
      <c r="P24" s="3">
        <f t="shared" si="4"/>
        <v>90.32</v>
      </c>
      <c r="Q24" s="3">
        <f t="shared" si="5"/>
        <v>89.149999999999991</v>
      </c>
      <c r="R24" s="3">
        <v>9.68</v>
      </c>
      <c r="S24" s="3"/>
      <c r="U24">
        <v>22</v>
      </c>
      <c r="V24">
        <v>57</v>
      </c>
      <c r="W24">
        <f t="shared" si="6"/>
        <v>89.67</v>
      </c>
      <c r="X24">
        <f t="shared" si="3"/>
        <v>89.22</v>
      </c>
      <c r="Y24">
        <v>10.33</v>
      </c>
    </row>
    <row r="25" spans="1:26" x14ac:dyDescent="0.25">
      <c r="A25" s="3">
        <v>23</v>
      </c>
      <c r="B25" s="3">
        <v>76</v>
      </c>
      <c r="C25" s="3">
        <f t="shared" si="0"/>
        <v>85.14</v>
      </c>
      <c r="D25" s="3">
        <v>14.86</v>
      </c>
      <c r="E25" s="3"/>
      <c r="F25" s="3"/>
      <c r="G25" s="3">
        <v>23</v>
      </c>
      <c r="H25" s="3">
        <v>61</v>
      </c>
      <c r="I25" s="3">
        <f t="shared" si="1"/>
        <v>90.86</v>
      </c>
      <c r="J25" s="3">
        <f t="shared" si="2"/>
        <v>88.75</v>
      </c>
      <c r="K25" s="3">
        <v>9.14</v>
      </c>
      <c r="L25" s="3"/>
      <c r="M25" s="3"/>
      <c r="N25" s="3">
        <v>23</v>
      </c>
      <c r="O25" s="3">
        <v>60</v>
      </c>
      <c r="P25" s="3">
        <f t="shared" si="4"/>
        <v>90.05</v>
      </c>
      <c r="Q25" s="3">
        <f t="shared" si="5"/>
        <v>88.88</v>
      </c>
      <c r="R25" s="3">
        <v>9.9499999999999993</v>
      </c>
      <c r="S25" s="3"/>
      <c r="U25">
        <v>23</v>
      </c>
      <c r="V25">
        <v>60</v>
      </c>
      <c r="W25">
        <f t="shared" si="6"/>
        <v>89.4</v>
      </c>
      <c r="X25">
        <f t="shared" si="3"/>
        <v>88.95</v>
      </c>
      <c r="Y25">
        <v>10.6</v>
      </c>
    </row>
    <row r="26" spans="1:26" x14ac:dyDescent="0.25">
      <c r="A26" s="3">
        <v>24</v>
      </c>
      <c r="B26" s="3">
        <v>79</v>
      </c>
      <c r="C26" s="3">
        <f t="shared" si="0"/>
        <v>85.13</v>
      </c>
      <c r="D26" s="3">
        <v>14.87</v>
      </c>
      <c r="E26" s="3"/>
      <c r="F26" s="3"/>
      <c r="G26" s="3">
        <v>24</v>
      </c>
      <c r="H26" s="3">
        <v>64</v>
      </c>
      <c r="I26" s="3">
        <f t="shared" si="1"/>
        <v>89.98</v>
      </c>
      <c r="J26" s="3">
        <f t="shared" si="2"/>
        <v>87.87</v>
      </c>
      <c r="K26" s="3">
        <v>10.02</v>
      </c>
      <c r="L26" s="3"/>
      <c r="M26" s="3"/>
      <c r="N26" s="3">
        <v>24</v>
      </c>
      <c r="O26" s="3">
        <v>63</v>
      </c>
      <c r="P26" s="3">
        <f t="shared" si="4"/>
        <v>89.39</v>
      </c>
      <c r="Q26" s="3">
        <f t="shared" si="5"/>
        <v>88.22</v>
      </c>
      <c r="R26" s="3">
        <v>10.61</v>
      </c>
      <c r="S26" s="3"/>
      <c r="U26">
        <v>24</v>
      </c>
      <c r="V26">
        <v>63</v>
      </c>
      <c r="W26">
        <f t="shared" si="6"/>
        <v>88.68</v>
      </c>
      <c r="X26">
        <f t="shared" si="3"/>
        <v>88.23</v>
      </c>
      <c r="Y26">
        <v>11.32</v>
      </c>
    </row>
    <row r="27" spans="1:26" x14ac:dyDescent="0.25">
      <c r="A27" s="3">
        <v>25</v>
      </c>
      <c r="B27" s="3">
        <v>82</v>
      </c>
      <c r="C27" s="3">
        <f t="shared" si="0"/>
        <v>85.01</v>
      </c>
      <c r="D27" s="3">
        <v>14.99</v>
      </c>
      <c r="E27" s="3"/>
      <c r="F27" s="3"/>
      <c r="G27" s="3">
        <v>25</v>
      </c>
      <c r="H27" s="3">
        <v>67</v>
      </c>
      <c r="I27" s="3">
        <f t="shared" si="1"/>
        <v>89.12</v>
      </c>
      <c r="J27" s="3">
        <f t="shared" si="2"/>
        <v>87.01</v>
      </c>
      <c r="K27" s="3">
        <v>10.88</v>
      </c>
      <c r="L27" s="3"/>
      <c r="M27" s="3"/>
      <c r="N27" s="3">
        <v>25</v>
      </c>
      <c r="O27" s="3">
        <v>66</v>
      </c>
      <c r="P27" s="3">
        <f t="shared" si="4"/>
        <v>88.539999999999992</v>
      </c>
      <c r="Q27" s="3">
        <f t="shared" si="5"/>
        <v>87.36999999999999</v>
      </c>
      <c r="R27" s="3">
        <v>11.46</v>
      </c>
      <c r="U27">
        <v>25</v>
      </c>
      <c r="V27">
        <v>66</v>
      </c>
      <c r="W27">
        <f t="shared" si="6"/>
        <v>87.86</v>
      </c>
      <c r="X27">
        <f t="shared" si="3"/>
        <v>87.41</v>
      </c>
      <c r="Y27">
        <v>12.14</v>
      </c>
    </row>
    <row r="28" spans="1:26" x14ac:dyDescent="0.25">
      <c r="A28" s="3">
        <v>26</v>
      </c>
      <c r="B28" s="3">
        <v>85</v>
      </c>
      <c r="C28" s="3">
        <f t="shared" si="0"/>
        <v>84.77</v>
      </c>
      <c r="D28" s="3">
        <v>15.23</v>
      </c>
      <c r="E28" s="3"/>
      <c r="F28" s="3"/>
      <c r="G28" s="3">
        <v>26</v>
      </c>
      <c r="H28" s="3">
        <v>71</v>
      </c>
      <c r="I28" s="3">
        <f t="shared" si="1"/>
        <v>88.44</v>
      </c>
      <c r="J28" s="3">
        <f t="shared" si="2"/>
        <v>86.33</v>
      </c>
      <c r="K28" s="3">
        <v>11.56</v>
      </c>
      <c r="L28" s="3"/>
      <c r="M28" s="3"/>
      <c r="N28" s="3">
        <v>26</v>
      </c>
      <c r="O28" s="3">
        <v>69</v>
      </c>
      <c r="P28" s="3">
        <f t="shared" si="4"/>
        <v>87.94</v>
      </c>
      <c r="Q28" s="3">
        <f t="shared" si="5"/>
        <v>86.77</v>
      </c>
      <c r="R28" s="3">
        <v>12.06</v>
      </c>
      <c r="S28" s="3" t="s">
        <v>7</v>
      </c>
      <c r="U28">
        <v>26</v>
      </c>
      <c r="V28">
        <v>69</v>
      </c>
      <c r="W28">
        <f t="shared" si="6"/>
        <v>87.24</v>
      </c>
      <c r="X28">
        <f t="shared" si="3"/>
        <v>86.789999999999992</v>
      </c>
      <c r="Y28">
        <v>12.76</v>
      </c>
    </row>
    <row r="29" spans="1:26" x14ac:dyDescent="0.25">
      <c r="A29" s="3">
        <v>27</v>
      </c>
      <c r="B29" s="3">
        <v>88</v>
      </c>
      <c r="C29" s="3">
        <f t="shared" si="0"/>
        <v>84.82</v>
      </c>
      <c r="D29" s="3">
        <v>15.18</v>
      </c>
      <c r="E29" s="3"/>
      <c r="F29" s="3"/>
      <c r="G29" s="3">
        <v>27</v>
      </c>
      <c r="H29" s="3">
        <v>72</v>
      </c>
      <c r="I29" s="3">
        <f t="shared" si="1"/>
        <v>88.09</v>
      </c>
      <c r="J29" s="3">
        <f t="shared" si="2"/>
        <v>85.98</v>
      </c>
      <c r="K29" s="3">
        <v>11.91</v>
      </c>
      <c r="L29" s="3" t="s">
        <v>7</v>
      </c>
      <c r="M29" s="3"/>
      <c r="N29" s="3">
        <v>27</v>
      </c>
      <c r="O29" s="3">
        <v>71.599999999999994</v>
      </c>
      <c r="P29" s="3">
        <f t="shared" si="4"/>
        <v>87.53</v>
      </c>
      <c r="Q29" s="3">
        <f t="shared" si="5"/>
        <v>86.36</v>
      </c>
      <c r="R29" s="3">
        <v>12.47</v>
      </c>
      <c r="U29">
        <v>27</v>
      </c>
      <c r="V29">
        <v>72</v>
      </c>
      <c r="W29">
        <f t="shared" si="6"/>
        <v>86.74</v>
      </c>
      <c r="X29">
        <f t="shared" si="3"/>
        <v>86.289999999999992</v>
      </c>
      <c r="Y29">
        <v>13.26</v>
      </c>
      <c r="Z29" s="3" t="s">
        <v>7</v>
      </c>
    </row>
    <row r="30" spans="1:26" x14ac:dyDescent="0.25">
      <c r="A30" s="3">
        <v>28</v>
      </c>
      <c r="B30" s="3">
        <v>91</v>
      </c>
      <c r="C30" s="3">
        <f t="shared" si="0"/>
        <v>84.61</v>
      </c>
      <c r="D30" s="3">
        <v>15.39</v>
      </c>
      <c r="E30" s="3"/>
      <c r="F30" s="3"/>
      <c r="G30" s="3">
        <v>28</v>
      </c>
      <c r="H30" s="3">
        <v>72.5</v>
      </c>
      <c r="I30" s="3">
        <f t="shared" si="1"/>
        <v>87.61</v>
      </c>
      <c r="J30" s="3">
        <f t="shared" si="2"/>
        <v>85.5</v>
      </c>
      <c r="K30" s="3">
        <v>12.39</v>
      </c>
      <c r="L30" s="3" t="s">
        <v>10</v>
      </c>
      <c r="M30" s="3"/>
      <c r="N30" s="3">
        <v>28</v>
      </c>
      <c r="O30" s="3">
        <v>72.2</v>
      </c>
      <c r="P30" s="3">
        <f t="shared" si="4"/>
        <v>87.01</v>
      </c>
      <c r="Q30" s="3">
        <f t="shared" si="5"/>
        <v>85.84</v>
      </c>
      <c r="R30" s="3">
        <v>12.99</v>
      </c>
      <c r="S30" s="3" t="s">
        <v>10</v>
      </c>
      <c r="U30">
        <v>28</v>
      </c>
      <c r="V30">
        <v>72.3</v>
      </c>
      <c r="W30">
        <f t="shared" si="6"/>
        <v>86.03</v>
      </c>
      <c r="X30">
        <f t="shared" si="3"/>
        <v>85.58</v>
      </c>
      <c r="Y30">
        <v>13.97</v>
      </c>
      <c r="Z30" s="3" t="s">
        <v>10</v>
      </c>
    </row>
    <row r="31" spans="1:26" x14ac:dyDescent="0.25">
      <c r="A31" s="3">
        <v>29</v>
      </c>
      <c r="B31" s="3">
        <v>94.9</v>
      </c>
      <c r="C31" s="3">
        <f t="shared" si="0"/>
        <v>84.19</v>
      </c>
      <c r="D31" s="3">
        <v>15.81</v>
      </c>
      <c r="E31" s="3" t="s">
        <v>12</v>
      </c>
      <c r="F31" s="3"/>
      <c r="G31" s="3">
        <v>29</v>
      </c>
      <c r="H31" s="3">
        <v>74</v>
      </c>
      <c r="I31" s="3">
        <f t="shared" si="1"/>
        <v>87.37</v>
      </c>
      <c r="J31" s="3">
        <f t="shared" si="2"/>
        <v>85.26</v>
      </c>
      <c r="K31" s="3">
        <v>12.63</v>
      </c>
      <c r="L31" s="3"/>
      <c r="M31" s="3"/>
      <c r="N31" s="3">
        <v>29</v>
      </c>
      <c r="O31" s="3">
        <v>72.2</v>
      </c>
      <c r="P31" s="3">
        <f t="shared" si="4"/>
        <v>86.6</v>
      </c>
      <c r="Q31" s="3">
        <f t="shared" si="5"/>
        <v>85.429999999999993</v>
      </c>
      <c r="R31" s="3">
        <v>13.4</v>
      </c>
      <c r="S31" s="3"/>
      <c r="U31">
        <v>29</v>
      </c>
      <c r="V31">
        <v>75</v>
      </c>
      <c r="W31">
        <f t="shared" si="6"/>
        <v>85.58</v>
      </c>
      <c r="X31">
        <f t="shared" si="3"/>
        <v>85.13</v>
      </c>
      <c r="Y31">
        <v>14.42</v>
      </c>
    </row>
    <row r="32" spans="1:26" x14ac:dyDescent="0.25">
      <c r="A32" s="3">
        <v>30</v>
      </c>
      <c r="B32" s="3">
        <v>97</v>
      </c>
      <c r="C32" s="3">
        <f t="shared" si="0"/>
        <v>85.17</v>
      </c>
      <c r="D32" s="3">
        <v>14.83</v>
      </c>
      <c r="E32" s="3" t="s">
        <v>25</v>
      </c>
      <c r="F32" s="3"/>
      <c r="G32" s="3">
        <v>30</v>
      </c>
      <c r="H32" s="3">
        <v>77</v>
      </c>
      <c r="I32" s="3">
        <f t="shared" si="1"/>
        <v>87.13</v>
      </c>
      <c r="J32" s="3">
        <f t="shared" si="2"/>
        <v>85.02</v>
      </c>
      <c r="K32" s="3">
        <v>12.87</v>
      </c>
      <c r="L32" s="3"/>
      <c r="M32" s="3"/>
      <c r="N32" s="3">
        <v>30</v>
      </c>
      <c r="O32" s="3">
        <v>75</v>
      </c>
      <c r="P32" s="3">
        <f t="shared" si="4"/>
        <v>86.28</v>
      </c>
      <c r="Q32" s="3">
        <f t="shared" si="5"/>
        <v>85.11</v>
      </c>
      <c r="R32" s="3">
        <v>13.72</v>
      </c>
      <c r="S32" s="3"/>
      <c r="U32">
        <v>30</v>
      </c>
      <c r="V32">
        <v>78</v>
      </c>
      <c r="W32">
        <f t="shared" si="6"/>
        <v>85.64</v>
      </c>
      <c r="X32">
        <f t="shared" si="3"/>
        <v>85.19</v>
      </c>
      <c r="Y32">
        <v>14.36</v>
      </c>
    </row>
    <row r="33" spans="1:26" x14ac:dyDescent="0.25">
      <c r="A33" s="3">
        <v>31</v>
      </c>
      <c r="B33" s="3">
        <v>100</v>
      </c>
      <c r="C33" s="3">
        <f t="shared" si="0"/>
        <v>84.87</v>
      </c>
      <c r="D33" s="3">
        <v>15.13</v>
      </c>
      <c r="E33" s="3"/>
      <c r="F33" s="3"/>
      <c r="G33" s="3">
        <v>31</v>
      </c>
      <c r="H33" s="3">
        <v>80</v>
      </c>
      <c r="I33" s="3">
        <f t="shared" si="1"/>
        <v>87.33</v>
      </c>
      <c r="J33" s="3">
        <f t="shared" si="2"/>
        <v>85.22</v>
      </c>
      <c r="K33" s="3">
        <v>12.67</v>
      </c>
      <c r="L33" s="3"/>
      <c r="M33" s="3"/>
      <c r="N33" s="3">
        <v>31</v>
      </c>
      <c r="O33" s="3">
        <v>78</v>
      </c>
      <c r="P33" s="3">
        <f t="shared" si="4"/>
        <v>86.31</v>
      </c>
      <c r="Q33" s="3">
        <f t="shared" si="5"/>
        <v>85.14</v>
      </c>
      <c r="R33" s="3">
        <v>13.69</v>
      </c>
      <c r="S33" s="3"/>
      <c r="U33">
        <v>31</v>
      </c>
      <c r="V33">
        <v>81</v>
      </c>
      <c r="W33">
        <f t="shared" si="6"/>
        <v>85.39</v>
      </c>
      <c r="X33">
        <f t="shared" si="3"/>
        <v>84.94</v>
      </c>
      <c r="Y33">
        <v>14.61</v>
      </c>
    </row>
    <row r="34" spans="1:26" x14ac:dyDescent="0.25">
      <c r="A34" s="3">
        <v>32</v>
      </c>
      <c r="B34" s="3">
        <v>103</v>
      </c>
      <c r="C34" s="3">
        <f t="shared" si="0"/>
        <v>84.73</v>
      </c>
      <c r="D34" s="3">
        <v>15.27</v>
      </c>
      <c r="E34" s="3"/>
      <c r="F34" s="3"/>
      <c r="G34" s="3">
        <v>32</v>
      </c>
      <c r="H34" s="3">
        <v>83</v>
      </c>
      <c r="I34" s="3">
        <f t="shared" si="1"/>
        <v>87.13</v>
      </c>
      <c r="J34" s="3">
        <f t="shared" si="2"/>
        <v>85.02</v>
      </c>
      <c r="K34" s="3">
        <v>12.87</v>
      </c>
      <c r="L34" s="3"/>
      <c r="M34" s="3"/>
      <c r="N34" s="3">
        <v>32</v>
      </c>
      <c r="O34" s="3">
        <v>81</v>
      </c>
      <c r="P34" s="3">
        <f t="shared" si="4"/>
        <v>86.08</v>
      </c>
      <c r="Q34" s="3">
        <f t="shared" si="5"/>
        <v>84.91</v>
      </c>
      <c r="R34" s="3">
        <v>13.92</v>
      </c>
      <c r="S34" s="3"/>
      <c r="U34">
        <v>32</v>
      </c>
      <c r="V34">
        <v>84</v>
      </c>
      <c r="W34">
        <f t="shared" si="6"/>
        <v>85.31</v>
      </c>
      <c r="X34">
        <f t="shared" si="3"/>
        <v>84.86</v>
      </c>
      <c r="Y34">
        <v>14.69</v>
      </c>
    </row>
    <row r="35" spans="1:26" x14ac:dyDescent="0.25">
      <c r="A35" s="3">
        <v>33</v>
      </c>
      <c r="B35" s="3">
        <v>106</v>
      </c>
      <c r="C35" s="3">
        <f t="shared" si="0"/>
        <v>84.75</v>
      </c>
      <c r="D35" s="3">
        <v>15.25</v>
      </c>
      <c r="E35" s="3"/>
      <c r="F35" s="3"/>
      <c r="G35" s="3">
        <v>33</v>
      </c>
      <c r="H35" s="3">
        <v>86</v>
      </c>
      <c r="I35" s="3">
        <f t="shared" si="1"/>
        <v>87.03</v>
      </c>
      <c r="J35" s="3">
        <f t="shared" si="2"/>
        <v>84.92</v>
      </c>
      <c r="K35" s="3">
        <v>12.97</v>
      </c>
      <c r="L35" s="3"/>
      <c r="M35" s="3"/>
      <c r="N35" s="3">
        <v>33</v>
      </c>
      <c r="O35" s="3">
        <v>84</v>
      </c>
      <c r="P35" s="3">
        <f t="shared" si="4"/>
        <v>86.03</v>
      </c>
      <c r="Q35" s="3">
        <f t="shared" si="5"/>
        <v>84.86</v>
      </c>
      <c r="R35" s="3">
        <v>13.97</v>
      </c>
      <c r="S35" s="3"/>
      <c r="U35">
        <v>33</v>
      </c>
      <c r="V35">
        <v>87</v>
      </c>
      <c r="W35">
        <f t="shared" si="6"/>
        <v>85.3</v>
      </c>
      <c r="X35">
        <f t="shared" si="3"/>
        <v>84.85</v>
      </c>
      <c r="Y35">
        <v>14.7</v>
      </c>
    </row>
    <row r="36" spans="1:26" x14ac:dyDescent="0.25">
      <c r="A36" s="3">
        <v>34</v>
      </c>
      <c r="B36" s="3">
        <v>109</v>
      </c>
      <c r="C36" s="3">
        <f t="shared" si="0"/>
        <v>85.05</v>
      </c>
      <c r="D36" s="3">
        <v>14.95</v>
      </c>
      <c r="E36" s="3"/>
      <c r="F36" s="3"/>
      <c r="G36" s="3">
        <v>34</v>
      </c>
      <c r="H36" s="3">
        <v>89</v>
      </c>
      <c r="I36" s="3">
        <f t="shared" si="1"/>
        <v>87.13</v>
      </c>
      <c r="J36" s="3">
        <f t="shared" si="2"/>
        <v>85.02</v>
      </c>
      <c r="K36" s="3">
        <v>12.87</v>
      </c>
      <c r="L36" s="3"/>
      <c r="M36" s="3"/>
      <c r="N36" s="3">
        <v>34</v>
      </c>
      <c r="O36" s="3">
        <v>87</v>
      </c>
      <c r="P36" s="3">
        <f t="shared" si="4"/>
        <v>86</v>
      </c>
      <c r="Q36" s="3">
        <f t="shared" si="5"/>
        <v>84.83</v>
      </c>
      <c r="R36" s="3">
        <v>14</v>
      </c>
      <c r="S36" s="3"/>
      <c r="U36">
        <v>34</v>
      </c>
      <c r="V36">
        <v>90</v>
      </c>
      <c r="W36">
        <f t="shared" si="6"/>
        <v>85.35</v>
      </c>
      <c r="X36">
        <f t="shared" si="3"/>
        <v>84.899999999999991</v>
      </c>
      <c r="Y36">
        <v>14.65</v>
      </c>
    </row>
    <row r="37" spans="1:26" x14ac:dyDescent="0.25">
      <c r="A37" s="3">
        <v>35</v>
      </c>
      <c r="B37" s="3">
        <v>112</v>
      </c>
      <c r="C37" s="3">
        <f t="shared" si="0"/>
        <v>84.960000000000008</v>
      </c>
      <c r="D37" s="3">
        <v>15.04</v>
      </c>
      <c r="F37" s="3"/>
      <c r="G37" s="3">
        <v>35</v>
      </c>
      <c r="H37" s="3">
        <v>92</v>
      </c>
      <c r="I37" s="3">
        <f t="shared" si="1"/>
        <v>86.78</v>
      </c>
      <c r="J37" s="3">
        <f t="shared" si="2"/>
        <v>84.67</v>
      </c>
      <c r="K37" s="3">
        <v>13.22</v>
      </c>
      <c r="L37" s="3"/>
      <c r="M37" s="3"/>
      <c r="N37" s="3">
        <v>35</v>
      </c>
      <c r="O37" s="3">
        <v>90</v>
      </c>
      <c r="P37" s="3">
        <f t="shared" si="4"/>
        <v>86.03</v>
      </c>
      <c r="Q37" s="3">
        <f t="shared" si="5"/>
        <v>84.86</v>
      </c>
      <c r="R37" s="3">
        <v>13.97</v>
      </c>
      <c r="S37" s="3"/>
      <c r="U37">
        <v>35</v>
      </c>
      <c r="V37">
        <v>93</v>
      </c>
      <c r="W37">
        <f t="shared" si="6"/>
        <v>85.22</v>
      </c>
      <c r="X37">
        <f t="shared" si="3"/>
        <v>84.77</v>
      </c>
      <c r="Y37">
        <v>14.78</v>
      </c>
    </row>
    <row r="38" spans="1:26" x14ac:dyDescent="0.25">
      <c r="A38" s="3">
        <v>36</v>
      </c>
      <c r="B38" s="3">
        <v>115</v>
      </c>
      <c r="C38" s="3">
        <f t="shared" si="0"/>
        <v>84.8</v>
      </c>
      <c r="D38" s="3">
        <v>15.2</v>
      </c>
      <c r="F38" s="3"/>
      <c r="G38" s="3">
        <v>36</v>
      </c>
      <c r="H38" s="3">
        <v>95</v>
      </c>
      <c r="I38" s="3">
        <f t="shared" si="1"/>
        <v>86.44</v>
      </c>
      <c r="J38" s="3">
        <f t="shared" si="2"/>
        <v>84.33</v>
      </c>
      <c r="K38" s="3">
        <v>13.56</v>
      </c>
      <c r="L38" s="3" t="s">
        <v>12</v>
      </c>
      <c r="M38" s="3"/>
      <c r="N38" s="3">
        <v>36</v>
      </c>
      <c r="O38" s="3">
        <v>91.6</v>
      </c>
      <c r="P38" s="3">
        <f t="shared" si="4"/>
        <v>85.81</v>
      </c>
      <c r="Q38" s="3">
        <f t="shared" si="5"/>
        <v>84.64</v>
      </c>
      <c r="R38" s="3">
        <v>14.19</v>
      </c>
      <c r="S38" s="3"/>
      <c r="U38">
        <v>36</v>
      </c>
      <c r="V38">
        <v>94.5</v>
      </c>
      <c r="W38">
        <f t="shared" si="6"/>
        <v>84.94</v>
      </c>
      <c r="X38">
        <f t="shared" si="3"/>
        <v>84.49</v>
      </c>
      <c r="Y38">
        <v>15.06</v>
      </c>
      <c r="Z38" s="3" t="s">
        <v>12</v>
      </c>
    </row>
    <row r="39" spans="1:26" x14ac:dyDescent="0.25">
      <c r="A39" s="3">
        <v>37</v>
      </c>
      <c r="B39" s="3">
        <v>118.5</v>
      </c>
      <c r="C39" s="3">
        <f t="shared" si="0"/>
        <v>85.36</v>
      </c>
      <c r="D39" s="3">
        <v>14.64</v>
      </c>
      <c r="E39" s="3" t="s">
        <v>13</v>
      </c>
      <c r="F39" s="3"/>
      <c r="G39" s="3">
        <v>37</v>
      </c>
      <c r="H39" s="3">
        <v>98</v>
      </c>
      <c r="I39" s="3">
        <f t="shared" si="1"/>
        <v>86.91</v>
      </c>
      <c r="J39" s="3">
        <f t="shared" si="2"/>
        <v>84.8</v>
      </c>
      <c r="K39" s="3">
        <v>13.09</v>
      </c>
      <c r="L39" s="3"/>
      <c r="M39" s="3"/>
      <c r="N39" s="3">
        <v>37</v>
      </c>
      <c r="O39" s="3">
        <v>93</v>
      </c>
      <c r="P39" s="3">
        <f t="shared" si="4"/>
        <v>85.88</v>
      </c>
      <c r="Q39" s="3">
        <f t="shared" si="5"/>
        <v>84.71</v>
      </c>
      <c r="R39" s="3">
        <v>14.12</v>
      </c>
      <c r="S39" s="3"/>
      <c r="U39">
        <v>37</v>
      </c>
      <c r="V39">
        <v>96</v>
      </c>
      <c r="W39">
        <f t="shared" si="6"/>
        <v>85.45</v>
      </c>
      <c r="X39">
        <f t="shared" si="3"/>
        <v>85</v>
      </c>
      <c r="Y39">
        <v>14.55</v>
      </c>
    </row>
    <row r="40" spans="1:26" x14ac:dyDescent="0.25">
      <c r="A40" s="3">
        <v>38</v>
      </c>
      <c r="B40" s="3">
        <v>120.8</v>
      </c>
      <c r="C40" s="3">
        <f t="shared" si="0"/>
        <v>86.42</v>
      </c>
      <c r="D40" s="3">
        <v>13.58</v>
      </c>
      <c r="E40" s="3" t="s">
        <v>14</v>
      </c>
      <c r="F40" s="3"/>
      <c r="G40" s="3">
        <v>38</v>
      </c>
      <c r="H40" s="3">
        <v>101</v>
      </c>
      <c r="I40" s="3">
        <f t="shared" si="1"/>
        <v>86.93</v>
      </c>
      <c r="J40" s="3">
        <f t="shared" si="2"/>
        <v>84.820000000000007</v>
      </c>
      <c r="K40" s="3">
        <v>13.07</v>
      </c>
      <c r="L40" s="3"/>
      <c r="M40" s="3"/>
      <c r="N40" s="3">
        <v>38</v>
      </c>
      <c r="O40" s="3">
        <v>94.5</v>
      </c>
      <c r="P40" s="3">
        <f t="shared" si="4"/>
        <v>85.67</v>
      </c>
      <c r="Q40" s="3">
        <f t="shared" si="5"/>
        <v>84.5</v>
      </c>
      <c r="R40" s="3">
        <v>14.33</v>
      </c>
      <c r="S40" s="3" t="s">
        <v>12</v>
      </c>
      <c r="U40">
        <v>38</v>
      </c>
      <c r="V40">
        <v>99</v>
      </c>
      <c r="W40">
        <f t="shared" si="6"/>
        <v>85.15</v>
      </c>
      <c r="X40">
        <f t="shared" si="3"/>
        <v>84.7</v>
      </c>
      <c r="Y40">
        <v>14.85</v>
      </c>
    </row>
    <row r="41" spans="1:26" x14ac:dyDescent="0.25">
      <c r="A41" s="3">
        <v>39</v>
      </c>
      <c r="B41" s="3">
        <v>124</v>
      </c>
      <c r="C41" s="3">
        <f t="shared" si="0"/>
        <v>86.84</v>
      </c>
      <c r="D41" s="3">
        <v>13.16</v>
      </c>
      <c r="E41" s="3"/>
      <c r="F41" s="3"/>
      <c r="G41" s="3">
        <v>39</v>
      </c>
      <c r="H41" s="3">
        <v>104</v>
      </c>
      <c r="I41" s="3">
        <f t="shared" si="1"/>
        <v>86.97</v>
      </c>
      <c r="J41" s="3">
        <f t="shared" si="2"/>
        <v>84.86</v>
      </c>
      <c r="K41" s="3">
        <v>13.03</v>
      </c>
      <c r="L41" s="3"/>
      <c r="M41" s="3"/>
      <c r="N41" s="3">
        <v>39</v>
      </c>
      <c r="O41" s="3">
        <v>96</v>
      </c>
      <c r="P41" s="3">
        <f t="shared" si="4"/>
        <v>85.68</v>
      </c>
      <c r="Q41" s="3">
        <f t="shared" si="5"/>
        <v>84.51</v>
      </c>
      <c r="R41" s="3">
        <v>14.32</v>
      </c>
      <c r="S41" s="3"/>
      <c r="U41">
        <v>39</v>
      </c>
      <c r="V41">
        <v>102</v>
      </c>
      <c r="W41">
        <f t="shared" si="6"/>
        <v>85.24</v>
      </c>
      <c r="X41">
        <f t="shared" si="3"/>
        <v>84.789999999999992</v>
      </c>
      <c r="Y41">
        <v>14.76</v>
      </c>
    </row>
    <row r="42" spans="1:26" x14ac:dyDescent="0.25">
      <c r="A42" s="3">
        <v>40</v>
      </c>
      <c r="B42" s="3">
        <v>128</v>
      </c>
      <c r="C42" s="3">
        <f t="shared" si="0"/>
        <v>87.03</v>
      </c>
      <c r="D42" s="3">
        <v>12.97</v>
      </c>
      <c r="E42" s="3"/>
      <c r="F42" s="3"/>
      <c r="G42" s="3">
        <v>40</v>
      </c>
      <c r="H42" s="3">
        <v>107</v>
      </c>
      <c r="I42" s="3">
        <f t="shared" si="1"/>
        <v>86.960000000000008</v>
      </c>
      <c r="J42" s="3">
        <f t="shared" si="2"/>
        <v>84.850000000000009</v>
      </c>
      <c r="K42" s="3">
        <v>13.04</v>
      </c>
      <c r="L42" s="3"/>
      <c r="M42" s="3"/>
      <c r="N42" s="3">
        <v>40</v>
      </c>
      <c r="O42" s="3">
        <v>99</v>
      </c>
      <c r="P42" s="3">
        <f t="shared" si="4"/>
        <v>85.89</v>
      </c>
      <c r="Q42" s="3">
        <f t="shared" si="5"/>
        <v>84.72</v>
      </c>
      <c r="R42" s="3">
        <v>14.11</v>
      </c>
      <c r="U42">
        <v>40</v>
      </c>
      <c r="V42">
        <v>105</v>
      </c>
      <c r="W42">
        <f t="shared" si="6"/>
        <v>85.32</v>
      </c>
      <c r="X42">
        <f t="shared" si="3"/>
        <v>84.86999999999999</v>
      </c>
      <c r="Y42">
        <v>14.68</v>
      </c>
    </row>
    <row r="43" spans="1:26" x14ac:dyDescent="0.25">
      <c r="A43" s="3">
        <v>41</v>
      </c>
      <c r="B43" s="3">
        <v>132</v>
      </c>
      <c r="C43" s="3">
        <f t="shared" si="0"/>
        <v>86.76</v>
      </c>
      <c r="D43" s="3">
        <v>13.24</v>
      </c>
      <c r="E43" s="3"/>
      <c r="F43" s="3"/>
      <c r="G43" s="3">
        <v>41</v>
      </c>
      <c r="H43" s="3">
        <v>110</v>
      </c>
      <c r="I43" s="3">
        <f t="shared" si="1"/>
        <v>87.16</v>
      </c>
      <c r="J43" s="3">
        <f t="shared" si="2"/>
        <v>85.05</v>
      </c>
      <c r="K43" s="3">
        <v>12.84</v>
      </c>
      <c r="L43" s="3"/>
      <c r="M43" s="3"/>
      <c r="N43" s="3">
        <v>41</v>
      </c>
      <c r="O43" s="3">
        <v>102</v>
      </c>
      <c r="P43" s="3">
        <f t="shared" si="4"/>
        <v>85.9</v>
      </c>
      <c r="Q43" s="3">
        <f t="shared" si="5"/>
        <v>84.73</v>
      </c>
      <c r="R43" s="3">
        <v>14.1</v>
      </c>
      <c r="U43">
        <v>41</v>
      </c>
      <c r="V43">
        <v>108</v>
      </c>
      <c r="W43">
        <f t="shared" si="6"/>
        <v>85.47</v>
      </c>
      <c r="X43">
        <f t="shared" si="3"/>
        <v>85.02</v>
      </c>
      <c r="Y43">
        <v>14.53</v>
      </c>
    </row>
    <row r="44" spans="1:26" x14ac:dyDescent="0.25">
      <c r="A44" s="3">
        <v>42</v>
      </c>
      <c r="B44" s="3">
        <v>136</v>
      </c>
      <c r="C44" s="3">
        <f t="shared" si="0"/>
        <v>86.84</v>
      </c>
      <c r="D44" s="3">
        <v>13.16</v>
      </c>
      <c r="E44" s="3"/>
      <c r="F44" s="3"/>
      <c r="G44" s="3">
        <v>42</v>
      </c>
      <c r="H44" s="3">
        <v>113</v>
      </c>
      <c r="I44" s="3">
        <f t="shared" si="1"/>
        <v>87.14</v>
      </c>
      <c r="J44" s="3">
        <f t="shared" si="2"/>
        <v>85.03</v>
      </c>
      <c r="K44" s="3">
        <v>12.86</v>
      </c>
      <c r="M44" s="3"/>
      <c r="N44" s="3">
        <v>42</v>
      </c>
      <c r="O44" s="3">
        <v>105</v>
      </c>
      <c r="P44" s="3">
        <f t="shared" si="4"/>
        <v>86.1</v>
      </c>
      <c r="Q44" s="3">
        <f t="shared" si="5"/>
        <v>84.929999999999993</v>
      </c>
      <c r="R44" s="3">
        <v>13.9</v>
      </c>
      <c r="S44" s="3"/>
      <c r="U44">
        <v>42</v>
      </c>
      <c r="V44">
        <v>111</v>
      </c>
      <c r="W44">
        <f t="shared" si="6"/>
        <v>85.5</v>
      </c>
      <c r="X44">
        <f t="shared" si="3"/>
        <v>85.05</v>
      </c>
      <c r="Y44">
        <v>14.5</v>
      </c>
    </row>
    <row r="45" spans="1:26" x14ac:dyDescent="0.25">
      <c r="A45" s="3">
        <v>43</v>
      </c>
      <c r="B45" s="3">
        <v>140</v>
      </c>
      <c r="C45" s="3">
        <f t="shared" si="0"/>
        <v>88.25</v>
      </c>
      <c r="D45" s="3">
        <v>11.75</v>
      </c>
      <c r="E45" s="3"/>
      <c r="F45" s="3"/>
      <c r="G45" s="3">
        <v>43</v>
      </c>
      <c r="H45" s="3">
        <v>116</v>
      </c>
      <c r="I45" s="3">
        <f t="shared" si="1"/>
        <v>87.26</v>
      </c>
      <c r="J45" s="3">
        <f t="shared" si="2"/>
        <v>85.15</v>
      </c>
      <c r="K45" s="3">
        <v>12.74</v>
      </c>
      <c r="L45" s="3"/>
      <c r="M45" s="3"/>
      <c r="N45" s="3">
        <v>43</v>
      </c>
      <c r="O45" s="3">
        <v>108</v>
      </c>
      <c r="P45" s="3">
        <f t="shared" si="4"/>
        <v>86.08</v>
      </c>
      <c r="Q45" s="3">
        <f t="shared" si="5"/>
        <v>84.91</v>
      </c>
      <c r="R45" s="3">
        <v>13.92</v>
      </c>
      <c r="S45" s="3"/>
      <c r="U45">
        <v>43</v>
      </c>
      <c r="V45">
        <v>114</v>
      </c>
      <c r="W45">
        <f t="shared" si="6"/>
        <v>85.4</v>
      </c>
      <c r="X45">
        <f t="shared" si="3"/>
        <v>84.95</v>
      </c>
      <c r="Y45">
        <v>14.6</v>
      </c>
    </row>
    <row r="46" spans="1:26" x14ac:dyDescent="0.25">
      <c r="A46" s="3">
        <v>44</v>
      </c>
      <c r="B46" s="3">
        <v>144</v>
      </c>
      <c r="C46" s="3">
        <f t="shared" si="0"/>
        <v>88.67</v>
      </c>
      <c r="D46" s="3">
        <v>11.33</v>
      </c>
      <c r="E46" s="3"/>
      <c r="F46" s="3"/>
      <c r="G46" s="3">
        <v>44</v>
      </c>
      <c r="H46" s="3">
        <v>117.4</v>
      </c>
      <c r="I46" s="3">
        <f t="shared" si="1"/>
        <v>87.61</v>
      </c>
      <c r="J46" s="3">
        <f t="shared" si="2"/>
        <v>85.5</v>
      </c>
      <c r="K46" s="3">
        <v>12.39</v>
      </c>
      <c r="L46" s="3" t="s">
        <v>13</v>
      </c>
      <c r="M46" s="3"/>
      <c r="N46" s="3">
        <v>44</v>
      </c>
      <c r="O46" s="3">
        <v>111</v>
      </c>
      <c r="P46" s="3">
        <f t="shared" si="4"/>
        <v>86.15</v>
      </c>
      <c r="Q46" s="3">
        <f t="shared" si="5"/>
        <v>84.98</v>
      </c>
      <c r="R46" s="3">
        <v>13.85</v>
      </c>
      <c r="S46" s="3"/>
      <c r="U46">
        <v>44</v>
      </c>
      <c r="V46">
        <v>117</v>
      </c>
      <c r="W46">
        <f t="shared" si="6"/>
        <v>85.81</v>
      </c>
      <c r="X46">
        <f t="shared" si="3"/>
        <v>85.36</v>
      </c>
      <c r="Y46">
        <v>14.19</v>
      </c>
    </row>
    <row r="47" spans="1:26" x14ac:dyDescent="0.25">
      <c r="A47" s="3">
        <v>45</v>
      </c>
      <c r="B47" s="3">
        <v>148.1</v>
      </c>
      <c r="C47" s="3">
        <f t="shared" si="0"/>
        <v>89.63</v>
      </c>
      <c r="D47" s="3">
        <v>10.37</v>
      </c>
      <c r="E47" s="3" t="s">
        <v>6</v>
      </c>
      <c r="F47" s="3"/>
      <c r="G47" s="3">
        <v>45</v>
      </c>
      <c r="H47" s="3">
        <v>120.2</v>
      </c>
      <c r="I47" s="3">
        <f t="shared" si="1"/>
        <v>88.27</v>
      </c>
      <c r="J47" s="3">
        <f t="shared" si="2"/>
        <v>86.16</v>
      </c>
      <c r="K47" s="3">
        <v>11.73</v>
      </c>
      <c r="L47" s="3" t="s">
        <v>14</v>
      </c>
      <c r="M47" s="3"/>
      <c r="N47" s="3">
        <v>45</v>
      </c>
      <c r="O47" s="3">
        <v>114</v>
      </c>
      <c r="P47" s="3">
        <f t="shared" si="4"/>
        <v>86.07</v>
      </c>
      <c r="Q47" s="3">
        <f t="shared" si="5"/>
        <v>84.899999999999991</v>
      </c>
      <c r="R47" s="3">
        <v>13.93</v>
      </c>
      <c r="S47" s="3"/>
      <c r="U47">
        <v>45</v>
      </c>
      <c r="V47">
        <v>119.8</v>
      </c>
      <c r="W47">
        <f t="shared" si="6"/>
        <v>85.95</v>
      </c>
      <c r="X47">
        <f t="shared" si="3"/>
        <v>85.5</v>
      </c>
      <c r="Y47">
        <v>14.05</v>
      </c>
      <c r="Z47" s="3" t="s">
        <v>13</v>
      </c>
    </row>
    <row r="48" spans="1:26" x14ac:dyDescent="0.25">
      <c r="A48" s="3">
        <v>46</v>
      </c>
      <c r="B48" s="3">
        <v>148.1</v>
      </c>
      <c r="C48" s="3">
        <f t="shared" si="0"/>
        <v>90.2</v>
      </c>
      <c r="D48" s="3">
        <v>9.8000000000000007</v>
      </c>
      <c r="E48" s="3" t="s">
        <v>5</v>
      </c>
      <c r="G48" s="3">
        <v>46</v>
      </c>
      <c r="H48" s="3">
        <v>123</v>
      </c>
      <c r="I48" s="3">
        <f t="shared" si="1"/>
        <v>88.93</v>
      </c>
      <c r="J48" s="3">
        <f t="shared" si="2"/>
        <v>86.820000000000007</v>
      </c>
      <c r="K48" s="3">
        <v>11.07</v>
      </c>
      <c r="N48" s="3">
        <v>46</v>
      </c>
      <c r="O48" s="3">
        <v>117</v>
      </c>
      <c r="P48" s="3">
        <f t="shared" si="4"/>
        <v>86.36</v>
      </c>
      <c r="Q48" s="3">
        <f t="shared" si="5"/>
        <v>85.19</v>
      </c>
      <c r="R48" s="3">
        <v>13.64</v>
      </c>
      <c r="U48">
        <v>46</v>
      </c>
      <c r="V48">
        <v>120.2</v>
      </c>
      <c r="W48">
        <f t="shared" si="6"/>
        <v>86.82</v>
      </c>
      <c r="X48">
        <f t="shared" si="3"/>
        <v>86.36999999999999</v>
      </c>
      <c r="Y48">
        <v>13.18</v>
      </c>
      <c r="Z48" s="3" t="s">
        <v>14</v>
      </c>
    </row>
    <row r="49" spans="1:26" x14ac:dyDescent="0.25">
      <c r="A49" s="3">
        <v>47</v>
      </c>
      <c r="B49" s="3">
        <v>149.30000000000001</v>
      </c>
      <c r="C49" s="3">
        <f t="shared" si="0"/>
        <v>91.95</v>
      </c>
      <c r="D49" s="3">
        <v>8.0500000000000007</v>
      </c>
      <c r="E49" s="3" t="s">
        <v>21</v>
      </c>
      <c r="G49" s="3">
        <v>47</v>
      </c>
      <c r="H49" s="3">
        <v>126</v>
      </c>
      <c r="I49" s="3">
        <f t="shared" si="1"/>
        <v>88.47</v>
      </c>
      <c r="J49" s="3">
        <f t="shared" si="2"/>
        <v>86.36</v>
      </c>
      <c r="K49" s="3">
        <v>11.53</v>
      </c>
      <c r="N49" s="3">
        <v>47</v>
      </c>
      <c r="O49" s="3">
        <v>120</v>
      </c>
      <c r="P49" s="3">
        <f t="shared" si="4"/>
        <v>86.74</v>
      </c>
      <c r="Q49" s="3">
        <f t="shared" si="5"/>
        <v>85.57</v>
      </c>
      <c r="R49" s="3">
        <v>13.26</v>
      </c>
      <c r="S49" s="3" t="s">
        <v>13</v>
      </c>
      <c r="U49">
        <v>47</v>
      </c>
      <c r="V49">
        <v>123</v>
      </c>
      <c r="W49">
        <f t="shared" si="6"/>
        <v>87.3</v>
      </c>
      <c r="X49">
        <f t="shared" si="3"/>
        <v>86.85</v>
      </c>
      <c r="Y49">
        <v>12.7</v>
      </c>
    </row>
    <row r="50" spans="1:26" x14ac:dyDescent="0.25">
      <c r="G50" s="3">
        <v>48</v>
      </c>
      <c r="H50" s="3">
        <v>129</v>
      </c>
      <c r="I50" s="3">
        <f t="shared" si="1"/>
        <v>88.67</v>
      </c>
      <c r="J50" s="3">
        <f t="shared" si="2"/>
        <v>86.56</v>
      </c>
      <c r="K50" s="3">
        <v>11.33</v>
      </c>
      <c r="N50" s="3">
        <v>48</v>
      </c>
      <c r="O50" s="3">
        <v>120</v>
      </c>
      <c r="P50" s="3">
        <f t="shared" si="4"/>
        <v>86.95</v>
      </c>
      <c r="Q50" s="3">
        <f t="shared" si="5"/>
        <v>85.78</v>
      </c>
      <c r="R50" s="3">
        <v>13.05</v>
      </c>
      <c r="U50">
        <v>48</v>
      </c>
      <c r="V50">
        <v>126</v>
      </c>
      <c r="W50">
        <f t="shared" si="6"/>
        <v>87.23</v>
      </c>
      <c r="X50">
        <f t="shared" si="3"/>
        <v>86.78</v>
      </c>
      <c r="Y50">
        <v>12.77</v>
      </c>
    </row>
    <row r="51" spans="1:26" x14ac:dyDescent="0.25">
      <c r="G51" s="3">
        <v>49</v>
      </c>
      <c r="H51" s="3">
        <v>132</v>
      </c>
      <c r="I51" s="3">
        <f t="shared" si="1"/>
        <v>88.88</v>
      </c>
      <c r="J51" s="3">
        <f t="shared" si="2"/>
        <v>86.77</v>
      </c>
      <c r="K51" s="3">
        <v>11.12</v>
      </c>
      <c r="N51" s="3">
        <v>49</v>
      </c>
      <c r="O51" s="3">
        <v>120.3</v>
      </c>
      <c r="P51" s="3">
        <f t="shared" si="4"/>
        <v>87.289999999999992</v>
      </c>
      <c r="Q51" s="3">
        <f t="shared" si="5"/>
        <v>86.11999999999999</v>
      </c>
      <c r="R51" s="3">
        <v>12.71</v>
      </c>
      <c r="U51">
        <v>49</v>
      </c>
      <c r="V51">
        <v>129</v>
      </c>
      <c r="W51">
        <f t="shared" si="6"/>
        <v>86.98</v>
      </c>
      <c r="X51">
        <f t="shared" si="3"/>
        <v>86.53</v>
      </c>
      <c r="Y51">
        <v>13.02</v>
      </c>
    </row>
    <row r="52" spans="1:26" x14ac:dyDescent="0.25">
      <c r="G52" s="3">
        <v>50</v>
      </c>
      <c r="H52" s="3">
        <v>135</v>
      </c>
      <c r="I52" s="3">
        <f t="shared" si="1"/>
        <v>89.08</v>
      </c>
      <c r="J52" s="3">
        <f t="shared" si="2"/>
        <v>86.97</v>
      </c>
      <c r="K52" s="3">
        <v>10.92</v>
      </c>
      <c r="N52" s="3">
        <v>50</v>
      </c>
      <c r="O52" s="3">
        <v>122.3</v>
      </c>
      <c r="P52" s="3">
        <f t="shared" si="4"/>
        <v>87.91</v>
      </c>
      <c r="Q52" s="3">
        <f t="shared" si="5"/>
        <v>86.74</v>
      </c>
      <c r="R52" s="3">
        <v>12.09</v>
      </c>
      <c r="S52" s="3" t="s">
        <v>14</v>
      </c>
      <c r="U52">
        <v>50</v>
      </c>
      <c r="V52">
        <v>132</v>
      </c>
      <c r="W52">
        <f t="shared" si="6"/>
        <v>87.13</v>
      </c>
      <c r="X52">
        <f t="shared" si="3"/>
        <v>86.679999999999993</v>
      </c>
      <c r="Y52">
        <v>12.87</v>
      </c>
    </row>
    <row r="53" spans="1:26" x14ac:dyDescent="0.25">
      <c r="G53" s="3">
        <v>51</v>
      </c>
      <c r="H53" s="3">
        <v>138</v>
      </c>
      <c r="I53" s="3">
        <f t="shared" si="1"/>
        <v>89.52</v>
      </c>
      <c r="J53" s="3">
        <f t="shared" si="2"/>
        <v>87.41</v>
      </c>
      <c r="K53" s="3">
        <v>10.48</v>
      </c>
      <c r="N53" s="3">
        <v>51</v>
      </c>
      <c r="O53" s="3">
        <v>123</v>
      </c>
      <c r="P53" s="3">
        <f t="shared" si="4"/>
        <v>88.03</v>
      </c>
      <c r="Q53" s="3">
        <f t="shared" si="5"/>
        <v>86.86</v>
      </c>
      <c r="R53" s="3">
        <v>11.97</v>
      </c>
      <c r="U53">
        <v>51</v>
      </c>
      <c r="V53">
        <v>135</v>
      </c>
      <c r="W53">
        <f t="shared" si="6"/>
        <v>87.42</v>
      </c>
      <c r="X53">
        <f t="shared" si="3"/>
        <v>86.97</v>
      </c>
      <c r="Y53">
        <v>12.58</v>
      </c>
    </row>
    <row r="54" spans="1:26" x14ac:dyDescent="0.25">
      <c r="G54" s="3">
        <v>52</v>
      </c>
      <c r="H54" s="3">
        <v>141</v>
      </c>
      <c r="I54" s="3">
        <f t="shared" si="1"/>
        <v>90.460000000000008</v>
      </c>
      <c r="J54" s="3">
        <f t="shared" si="2"/>
        <v>88.350000000000009</v>
      </c>
      <c r="K54" s="3">
        <v>9.5399999999999991</v>
      </c>
      <c r="N54" s="3">
        <v>52</v>
      </c>
      <c r="O54" s="3">
        <v>126</v>
      </c>
      <c r="P54" s="3">
        <f t="shared" si="4"/>
        <v>87.8</v>
      </c>
      <c r="Q54" s="3">
        <f t="shared" si="5"/>
        <v>86.63</v>
      </c>
      <c r="R54" s="3">
        <v>12.2</v>
      </c>
      <c r="U54">
        <v>52</v>
      </c>
      <c r="V54">
        <v>138</v>
      </c>
      <c r="W54">
        <f t="shared" si="6"/>
        <v>87.92</v>
      </c>
      <c r="X54">
        <f t="shared" si="3"/>
        <v>87.47</v>
      </c>
      <c r="Y54">
        <v>12.08</v>
      </c>
    </row>
    <row r="55" spans="1:26" x14ac:dyDescent="0.25">
      <c r="G55" s="3">
        <v>53</v>
      </c>
      <c r="H55" s="3">
        <v>144</v>
      </c>
      <c r="I55" s="3">
        <f t="shared" si="1"/>
        <v>90.8</v>
      </c>
      <c r="J55" s="3">
        <f t="shared" si="2"/>
        <v>88.69</v>
      </c>
      <c r="K55" s="3">
        <v>9.1999999999999993</v>
      </c>
      <c r="N55" s="3">
        <v>53</v>
      </c>
      <c r="O55" s="3">
        <v>129</v>
      </c>
      <c r="P55" s="3">
        <f t="shared" si="4"/>
        <v>87.64</v>
      </c>
      <c r="Q55" s="3">
        <f t="shared" si="5"/>
        <v>86.47</v>
      </c>
      <c r="R55" s="3">
        <v>12.36</v>
      </c>
      <c r="U55">
        <v>53</v>
      </c>
      <c r="V55">
        <v>141</v>
      </c>
      <c r="W55">
        <f t="shared" si="6"/>
        <v>88.84</v>
      </c>
      <c r="X55">
        <f t="shared" si="3"/>
        <v>88.39</v>
      </c>
      <c r="Y55">
        <v>11.16</v>
      </c>
    </row>
    <row r="56" spans="1:26" x14ac:dyDescent="0.25">
      <c r="G56" s="3">
        <v>54</v>
      </c>
      <c r="H56" s="3">
        <v>147</v>
      </c>
      <c r="I56" s="3">
        <f t="shared" si="1"/>
        <v>91.76</v>
      </c>
      <c r="J56" s="3">
        <f t="shared" si="2"/>
        <v>89.65</v>
      </c>
      <c r="K56" s="3">
        <v>8.24</v>
      </c>
      <c r="N56" s="3">
        <v>54</v>
      </c>
      <c r="O56" s="3">
        <v>132</v>
      </c>
      <c r="P56" s="3">
        <f t="shared" si="4"/>
        <v>87.77</v>
      </c>
      <c r="Q56" s="3">
        <f t="shared" si="5"/>
        <v>86.6</v>
      </c>
      <c r="R56" s="3">
        <v>12.23</v>
      </c>
      <c r="U56">
        <v>54</v>
      </c>
      <c r="V56">
        <v>144</v>
      </c>
      <c r="W56">
        <f t="shared" si="6"/>
        <v>89.17</v>
      </c>
      <c r="X56">
        <f t="shared" si="3"/>
        <v>88.72</v>
      </c>
      <c r="Y56">
        <v>10.83</v>
      </c>
    </row>
    <row r="57" spans="1:26" x14ac:dyDescent="0.25">
      <c r="G57" s="3">
        <v>55</v>
      </c>
      <c r="H57" s="3">
        <v>148</v>
      </c>
      <c r="I57" s="3">
        <f t="shared" si="1"/>
        <v>91.76</v>
      </c>
      <c r="J57" s="3">
        <f t="shared" si="2"/>
        <v>89.65</v>
      </c>
      <c r="K57" s="3">
        <v>8.24</v>
      </c>
      <c r="L57" s="3" t="s">
        <v>6</v>
      </c>
      <c r="N57" s="3">
        <v>55</v>
      </c>
      <c r="O57" s="3">
        <v>135</v>
      </c>
      <c r="P57" s="3">
        <f t="shared" si="4"/>
        <v>88.15</v>
      </c>
      <c r="Q57" s="3">
        <f t="shared" si="5"/>
        <v>86.98</v>
      </c>
      <c r="R57" s="3">
        <v>11.85</v>
      </c>
      <c r="U57">
        <v>55</v>
      </c>
      <c r="V57">
        <v>147</v>
      </c>
      <c r="W57">
        <f t="shared" si="6"/>
        <v>89.87</v>
      </c>
      <c r="X57">
        <f t="shared" si="3"/>
        <v>89.42</v>
      </c>
      <c r="Y57">
        <v>10.130000000000001</v>
      </c>
    </row>
    <row r="58" spans="1:26" x14ac:dyDescent="0.25">
      <c r="G58" s="3">
        <v>56</v>
      </c>
      <c r="H58" s="3">
        <v>148</v>
      </c>
      <c r="I58" s="3">
        <f t="shared" si="1"/>
        <v>92.29</v>
      </c>
      <c r="J58" s="3">
        <f t="shared" si="2"/>
        <v>90.18</v>
      </c>
      <c r="K58" s="3">
        <v>7.71</v>
      </c>
      <c r="L58" s="3" t="s">
        <v>5</v>
      </c>
      <c r="N58" s="3">
        <v>56</v>
      </c>
      <c r="O58" s="3">
        <v>138</v>
      </c>
      <c r="P58" s="3">
        <f t="shared" si="4"/>
        <v>88.539999999999992</v>
      </c>
      <c r="Q58" s="3">
        <f t="shared" si="5"/>
        <v>87.36999999999999</v>
      </c>
      <c r="R58" s="3">
        <v>11.46</v>
      </c>
      <c r="U58">
        <v>56</v>
      </c>
      <c r="V58">
        <v>147.80000000000001</v>
      </c>
      <c r="W58">
        <f t="shared" si="6"/>
        <v>90.11</v>
      </c>
      <c r="X58">
        <f t="shared" si="3"/>
        <v>89.66</v>
      </c>
      <c r="Y58">
        <v>9.89</v>
      </c>
      <c r="Z58" s="3" t="s">
        <v>6</v>
      </c>
    </row>
    <row r="59" spans="1:26" x14ac:dyDescent="0.25">
      <c r="N59" s="3">
        <v>57</v>
      </c>
      <c r="O59" s="3">
        <v>141</v>
      </c>
      <c r="P59" s="3">
        <f t="shared" si="4"/>
        <v>89.58</v>
      </c>
      <c r="Q59" s="3">
        <f t="shared" si="5"/>
        <v>88.41</v>
      </c>
      <c r="R59" s="3">
        <v>10.42</v>
      </c>
      <c r="U59">
        <v>57</v>
      </c>
      <c r="V59">
        <v>147.80000000000001</v>
      </c>
      <c r="W59">
        <f t="shared" si="6"/>
        <v>90.64</v>
      </c>
      <c r="X59">
        <f t="shared" si="3"/>
        <v>90.19</v>
      </c>
      <c r="Y59">
        <v>9.36</v>
      </c>
      <c r="Z59" s="3" t="s">
        <v>5</v>
      </c>
    </row>
    <row r="60" spans="1:26" x14ac:dyDescent="0.25">
      <c r="N60" s="3">
        <v>58</v>
      </c>
      <c r="O60" s="3">
        <v>144</v>
      </c>
      <c r="P60" s="3">
        <f t="shared" si="4"/>
        <v>89.86</v>
      </c>
      <c r="Q60" s="3">
        <f t="shared" si="5"/>
        <v>88.69</v>
      </c>
      <c r="R60" s="3">
        <v>10.14</v>
      </c>
    </row>
    <row r="61" spans="1:26" x14ac:dyDescent="0.25">
      <c r="N61" s="3">
        <v>59</v>
      </c>
      <c r="O61" s="3">
        <v>148</v>
      </c>
      <c r="P61" s="3">
        <f t="shared" si="4"/>
        <v>90.789999999999992</v>
      </c>
      <c r="Q61" s="3">
        <f t="shared" si="5"/>
        <v>89.61999999999999</v>
      </c>
      <c r="R61" s="3">
        <v>9.2100000000000009</v>
      </c>
      <c r="S61" s="3" t="s">
        <v>6</v>
      </c>
    </row>
    <row r="62" spans="1:26" x14ac:dyDescent="0.25">
      <c r="N62" s="3">
        <v>60</v>
      </c>
      <c r="O62" s="3">
        <v>148</v>
      </c>
      <c r="P62" s="3">
        <f t="shared" si="4"/>
        <v>91.33</v>
      </c>
      <c r="Q62" s="3">
        <f t="shared" si="5"/>
        <v>90.16</v>
      </c>
      <c r="R62" s="3">
        <v>8.67</v>
      </c>
      <c r="S62" s="3" t="s">
        <v>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EAFEC-AE43-4291-8A3F-D374E926088A}">
  <dimension ref="A1:G30"/>
  <sheetViews>
    <sheetView workbookViewId="0">
      <selection activeCell="L9" sqref="L9"/>
    </sheetView>
  </sheetViews>
  <sheetFormatPr defaultRowHeight="15" x14ac:dyDescent="0.25"/>
  <cols>
    <col min="2" max="2" width="18.140625" bestFit="1" customWidth="1"/>
    <col min="3" max="3" width="10.5703125" bestFit="1" customWidth="1"/>
    <col min="4" max="4" width="9.7109375" bestFit="1" customWidth="1"/>
    <col min="5" max="5" width="10.7109375" bestFit="1" customWidth="1"/>
    <col min="6" max="6" width="11" customWidth="1"/>
    <col min="7" max="7" width="13.7109375" customWidth="1"/>
    <col min="8" max="8" width="10.5703125" customWidth="1"/>
    <col min="9" max="9" width="10.140625" customWidth="1"/>
    <col min="10" max="10" width="12.5703125" customWidth="1"/>
    <col min="11" max="11" width="10.140625" customWidth="1"/>
    <col min="13" max="13" width="11.5703125" customWidth="1"/>
  </cols>
  <sheetData>
    <row r="1" spans="1:7" x14ac:dyDescent="0.25">
      <c r="A1" t="s">
        <v>15</v>
      </c>
      <c r="B1" s="1"/>
    </row>
    <row r="3" spans="1:7" x14ac:dyDescent="0.25">
      <c r="A3" t="s">
        <v>32</v>
      </c>
    </row>
    <row r="4" spans="1:7" x14ac:dyDescent="0.25">
      <c r="A4" t="s">
        <v>33</v>
      </c>
      <c r="B4" t="s">
        <v>34</v>
      </c>
      <c r="C4" t="s">
        <v>35</v>
      </c>
      <c r="D4" s="1">
        <v>42872</v>
      </c>
      <c r="E4" s="1">
        <v>43384</v>
      </c>
      <c r="F4" s="1">
        <v>43629</v>
      </c>
      <c r="G4" s="1">
        <v>43733</v>
      </c>
    </row>
    <row r="5" spans="1:7" x14ac:dyDescent="0.25">
      <c r="B5" t="s">
        <v>59</v>
      </c>
      <c r="C5" t="s">
        <v>36</v>
      </c>
      <c r="D5">
        <v>0</v>
      </c>
      <c r="E5">
        <v>14</v>
      </c>
      <c r="F5">
        <v>17</v>
      </c>
      <c r="G5">
        <v>11</v>
      </c>
    </row>
    <row r="6" spans="1:7" x14ac:dyDescent="0.25">
      <c r="B6" t="s">
        <v>81</v>
      </c>
      <c r="C6" t="s">
        <v>37</v>
      </c>
      <c r="D6">
        <v>28</v>
      </c>
      <c r="E6">
        <v>0</v>
      </c>
      <c r="F6">
        <v>0</v>
      </c>
      <c r="G6">
        <v>2</v>
      </c>
    </row>
    <row r="7" spans="1:7" x14ac:dyDescent="0.25">
      <c r="B7" t="s">
        <v>82</v>
      </c>
      <c r="C7" t="s">
        <v>38</v>
      </c>
      <c r="D7">
        <v>11</v>
      </c>
      <c r="E7">
        <v>4</v>
      </c>
      <c r="F7">
        <v>1</v>
      </c>
      <c r="G7">
        <v>0</v>
      </c>
    </row>
    <row r="8" spans="1:7" x14ac:dyDescent="0.25">
      <c r="B8" t="s">
        <v>83</v>
      </c>
      <c r="C8" t="s">
        <v>39</v>
      </c>
      <c r="D8">
        <v>5</v>
      </c>
      <c r="E8">
        <v>1</v>
      </c>
      <c r="F8">
        <v>1</v>
      </c>
      <c r="G8">
        <v>2</v>
      </c>
    </row>
    <row r="9" spans="1:7" x14ac:dyDescent="0.25">
      <c r="B9" t="s">
        <v>84</v>
      </c>
      <c r="C9" t="s">
        <v>40</v>
      </c>
      <c r="D9">
        <v>4</v>
      </c>
      <c r="E9">
        <v>0</v>
      </c>
      <c r="F9">
        <v>3</v>
      </c>
      <c r="G9">
        <v>4</v>
      </c>
    </row>
    <row r="10" spans="1:7" x14ac:dyDescent="0.25">
      <c r="A10" t="s">
        <v>61</v>
      </c>
      <c r="B10" t="s">
        <v>85</v>
      </c>
      <c r="C10" t="s">
        <v>41</v>
      </c>
      <c r="D10">
        <v>0</v>
      </c>
      <c r="E10">
        <v>1</v>
      </c>
      <c r="F10">
        <v>0</v>
      </c>
      <c r="G10">
        <v>0</v>
      </c>
    </row>
    <row r="11" spans="1:7" x14ac:dyDescent="0.25">
      <c r="A11" t="s">
        <v>62</v>
      </c>
      <c r="B11" t="s">
        <v>86</v>
      </c>
      <c r="C11" s="5" t="s">
        <v>46</v>
      </c>
      <c r="D11">
        <v>0</v>
      </c>
      <c r="E11">
        <v>7</v>
      </c>
      <c r="F11">
        <v>0</v>
      </c>
      <c r="G11">
        <v>0</v>
      </c>
    </row>
    <row r="12" spans="1:7" x14ac:dyDescent="0.25">
      <c r="A12" t="s">
        <v>63</v>
      </c>
      <c r="B12" t="s">
        <v>87</v>
      </c>
      <c r="C12" t="s">
        <v>42</v>
      </c>
      <c r="D12">
        <v>0</v>
      </c>
      <c r="E12">
        <v>4</v>
      </c>
      <c r="F12">
        <v>1</v>
      </c>
      <c r="G12">
        <v>0</v>
      </c>
    </row>
    <row r="13" spans="1:7" x14ac:dyDescent="0.25">
      <c r="A13" t="s">
        <v>64</v>
      </c>
      <c r="B13" t="s">
        <v>87</v>
      </c>
      <c r="C13" t="s">
        <v>43</v>
      </c>
      <c r="D13">
        <v>5</v>
      </c>
      <c r="E13">
        <v>7</v>
      </c>
      <c r="F13">
        <v>6</v>
      </c>
      <c r="G13">
        <v>5</v>
      </c>
    </row>
    <row r="14" spans="1:7" x14ac:dyDescent="0.25">
      <c r="A14" t="s">
        <v>65</v>
      </c>
      <c r="B14" t="s">
        <v>88</v>
      </c>
      <c r="C14" t="s">
        <v>44</v>
      </c>
      <c r="D14">
        <v>3</v>
      </c>
      <c r="E14">
        <v>14</v>
      </c>
      <c r="F14">
        <v>5</v>
      </c>
      <c r="G14">
        <v>1</v>
      </c>
    </row>
    <row r="15" spans="1:7" x14ac:dyDescent="0.25">
      <c r="A15" t="s">
        <v>66</v>
      </c>
      <c r="B15" t="s">
        <v>88</v>
      </c>
      <c r="C15" t="s">
        <v>45</v>
      </c>
      <c r="D15">
        <v>1</v>
      </c>
      <c r="E15">
        <v>6</v>
      </c>
      <c r="F15">
        <v>12</v>
      </c>
      <c r="G15">
        <v>12</v>
      </c>
    </row>
    <row r="16" spans="1:7" x14ac:dyDescent="0.25">
      <c r="A16" t="s">
        <v>67</v>
      </c>
      <c r="B16" t="s">
        <v>89</v>
      </c>
      <c r="C16" t="s">
        <v>47</v>
      </c>
      <c r="D16">
        <v>2</v>
      </c>
      <c r="E16">
        <v>16</v>
      </c>
      <c r="F16">
        <v>21</v>
      </c>
      <c r="G16">
        <v>4</v>
      </c>
    </row>
    <row r="17" spans="1:7" x14ac:dyDescent="0.25">
      <c r="A17" t="s">
        <v>68</v>
      </c>
      <c r="B17" t="s">
        <v>89</v>
      </c>
      <c r="C17" t="s">
        <v>48</v>
      </c>
      <c r="D17">
        <v>3</v>
      </c>
      <c r="E17">
        <v>7</v>
      </c>
      <c r="F17">
        <v>13</v>
      </c>
      <c r="G17">
        <v>3</v>
      </c>
    </row>
    <row r="18" spans="1:7" x14ac:dyDescent="0.25">
      <c r="A18" t="s">
        <v>69</v>
      </c>
      <c r="B18" t="s">
        <v>90</v>
      </c>
      <c r="C18" t="s">
        <v>49</v>
      </c>
      <c r="D18">
        <v>4</v>
      </c>
      <c r="E18">
        <v>2</v>
      </c>
      <c r="F18">
        <v>4</v>
      </c>
      <c r="G18">
        <v>9</v>
      </c>
    </row>
    <row r="19" spans="1:7" x14ac:dyDescent="0.25">
      <c r="A19" t="s">
        <v>70</v>
      </c>
      <c r="B19" t="s">
        <v>90</v>
      </c>
      <c r="C19" t="s">
        <v>50</v>
      </c>
      <c r="D19">
        <v>4</v>
      </c>
      <c r="E19">
        <v>1</v>
      </c>
      <c r="F19">
        <v>0</v>
      </c>
      <c r="G19">
        <v>8</v>
      </c>
    </row>
    <row r="20" spans="1:7" x14ac:dyDescent="0.25">
      <c r="A20" t="s">
        <v>71</v>
      </c>
      <c r="B20" t="s">
        <v>91</v>
      </c>
      <c r="C20" t="s">
        <v>51</v>
      </c>
      <c r="D20">
        <v>6</v>
      </c>
      <c r="E20">
        <v>0</v>
      </c>
      <c r="F20">
        <v>3</v>
      </c>
      <c r="G20">
        <v>14</v>
      </c>
    </row>
    <row r="21" spans="1:7" x14ac:dyDescent="0.25">
      <c r="A21" t="s">
        <v>72</v>
      </c>
      <c r="B21" t="s">
        <v>91</v>
      </c>
      <c r="C21" t="s">
        <v>52</v>
      </c>
      <c r="D21">
        <v>7</v>
      </c>
      <c r="E21">
        <v>5</v>
      </c>
      <c r="F21">
        <v>4</v>
      </c>
      <c r="G21">
        <v>11</v>
      </c>
    </row>
    <row r="22" spans="1:7" x14ac:dyDescent="0.25">
      <c r="A22" t="s">
        <v>73</v>
      </c>
      <c r="B22" t="s">
        <v>92</v>
      </c>
      <c r="C22" t="s">
        <v>53</v>
      </c>
      <c r="D22">
        <v>16</v>
      </c>
      <c r="E22">
        <v>8</v>
      </c>
      <c r="F22">
        <v>4</v>
      </c>
      <c r="G22">
        <v>5</v>
      </c>
    </row>
    <row r="23" spans="1:7" x14ac:dyDescent="0.25">
      <c r="A23" t="s">
        <v>74</v>
      </c>
      <c r="B23" t="s">
        <v>92</v>
      </c>
      <c r="C23" t="s">
        <v>54</v>
      </c>
      <c r="D23">
        <v>7</v>
      </c>
      <c r="E23">
        <v>3</v>
      </c>
      <c r="F23">
        <v>4</v>
      </c>
      <c r="G23">
        <v>5</v>
      </c>
    </row>
    <row r="24" spans="1:7" x14ac:dyDescent="0.25">
      <c r="A24" t="s">
        <v>75</v>
      </c>
      <c r="B24" t="s">
        <v>93</v>
      </c>
      <c r="C24" t="s">
        <v>55</v>
      </c>
      <c r="D24">
        <v>2</v>
      </c>
      <c r="E24">
        <v>1</v>
      </c>
      <c r="F24">
        <v>1</v>
      </c>
      <c r="G24">
        <v>3</v>
      </c>
    </row>
    <row r="25" spans="1:7" x14ac:dyDescent="0.25">
      <c r="A25" t="s">
        <v>76</v>
      </c>
      <c r="B25" t="s">
        <v>93</v>
      </c>
      <c r="C25" t="s">
        <v>56</v>
      </c>
      <c r="D25">
        <v>1</v>
      </c>
      <c r="E25">
        <v>0</v>
      </c>
      <c r="F25">
        <v>0</v>
      </c>
      <c r="G25">
        <v>0</v>
      </c>
    </row>
    <row r="26" spans="1:7" x14ac:dyDescent="0.25">
      <c r="A26" t="s">
        <v>77</v>
      </c>
      <c r="B26" t="s">
        <v>94</v>
      </c>
      <c r="C26" t="s">
        <v>57</v>
      </c>
      <c r="D26">
        <v>0</v>
      </c>
      <c r="E26">
        <v>0</v>
      </c>
      <c r="F26">
        <v>0</v>
      </c>
      <c r="G26">
        <v>1</v>
      </c>
    </row>
    <row r="27" spans="1:7" x14ac:dyDescent="0.25">
      <c r="A27" t="s">
        <v>78</v>
      </c>
      <c r="B27" t="s">
        <v>95</v>
      </c>
      <c r="C27" t="s">
        <v>58</v>
      </c>
      <c r="D27">
        <v>0</v>
      </c>
      <c r="E27">
        <v>0</v>
      </c>
      <c r="F27">
        <v>0</v>
      </c>
      <c r="G27">
        <v>0</v>
      </c>
    </row>
    <row r="28" spans="1:7" x14ac:dyDescent="0.25">
      <c r="A28" t="s">
        <v>79</v>
      </c>
      <c r="B28" t="s">
        <v>60</v>
      </c>
      <c r="C28" t="s">
        <v>80</v>
      </c>
      <c r="D28">
        <v>0</v>
      </c>
      <c r="E28">
        <v>0</v>
      </c>
      <c r="F28">
        <v>0</v>
      </c>
      <c r="G28">
        <v>0</v>
      </c>
    </row>
    <row r="30" spans="1:7" x14ac:dyDescent="0.25">
      <c r="D30">
        <f>SUM(D5:D28)</f>
        <v>109</v>
      </c>
      <c r="E30">
        <f t="shared" ref="E30:G30" si="0">SUM(E5:E28)</f>
        <v>101</v>
      </c>
      <c r="F30">
        <f t="shared" si="0"/>
        <v>100</v>
      </c>
      <c r="G30">
        <f t="shared" si="0"/>
        <v>100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20A29-1F4D-40D7-85C0-AAAF999F0FF9}">
  <dimension ref="A1:G30"/>
  <sheetViews>
    <sheetView workbookViewId="0">
      <selection activeCell="H36" sqref="H36"/>
    </sheetView>
  </sheetViews>
  <sheetFormatPr defaultRowHeight="15" x14ac:dyDescent="0.25"/>
  <cols>
    <col min="2" max="2" width="10.42578125" customWidth="1"/>
    <col min="4" max="4" width="11.7109375" customWidth="1"/>
    <col min="5" max="5" width="10.85546875" customWidth="1"/>
    <col min="6" max="6" width="11.5703125" customWidth="1"/>
    <col min="7" max="7" width="11.7109375" customWidth="1"/>
    <col min="8" max="9" width="11.42578125" customWidth="1"/>
    <col min="11" max="11" width="10.5703125" customWidth="1"/>
  </cols>
  <sheetData>
    <row r="1" spans="1:7" x14ac:dyDescent="0.25">
      <c r="A1" t="s">
        <v>16</v>
      </c>
      <c r="B1" s="1"/>
    </row>
    <row r="3" spans="1:7" x14ac:dyDescent="0.25">
      <c r="A3" t="s">
        <v>32</v>
      </c>
    </row>
    <row r="4" spans="1:7" x14ac:dyDescent="0.25">
      <c r="A4" t="s">
        <v>33</v>
      </c>
      <c r="B4" t="s">
        <v>34</v>
      </c>
      <c r="C4" t="s">
        <v>35</v>
      </c>
      <c r="D4" s="1">
        <v>42872</v>
      </c>
      <c r="E4" s="1">
        <v>43384</v>
      </c>
      <c r="F4" s="1">
        <v>43629</v>
      </c>
      <c r="G4" s="1">
        <v>43733</v>
      </c>
    </row>
    <row r="5" spans="1:7" x14ac:dyDescent="0.25">
      <c r="B5" t="s">
        <v>59</v>
      </c>
      <c r="C5" t="s">
        <v>36</v>
      </c>
      <c r="D5">
        <v>11</v>
      </c>
      <c r="E5">
        <v>18</v>
      </c>
      <c r="F5">
        <v>12</v>
      </c>
      <c r="G5">
        <v>16</v>
      </c>
    </row>
    <row r="6" spans="1:7" x14ac:dyDescent="0.25">
      <c r="B6" t="s">
        <v>81</v>
      </c>
      <c r="C6" t="s">
        <v>37</v>
      </c>
      <c r="D6">
        <v>7</v>
      </c>
      <c r="E6">
        <v>0</v>
      </c>
      <c r="F6">
        <v>1</v>
      </c>
      <c r="G6">
        <v>0</v>
      </c>
    </row>
    <row r="7" spans="1:7" x14ac:dyDescent="0.25">
      <c r="B7" t="s">
        <v>82</v>
      </c>
      <c r="C7" t="s">
        <v>38</v>
      </c>
      <c r="D7">
        <v>0</v>
      </c>
      <c r="E7">
        <v>2</v>
      </c>
      <c r="F7">
        <v>3</v>
      </c>
      <c r="G7">
        <v>1</v>
      </c>
    </row>
    <row r="8" spans="1:7" x14ac:dyDescent="0.25">
      <c r="B8" t="s">
        <v>83</v>
      </c>
      <c r="C8" t="s">
        <v>39</v>
      </c>
      <c r="D8">
        <v>3</v>
      </c>
      <c r="E8">
        <v>2</v>
      </c>
      <c r="F8">
        <v>1</v>
      </c>
      <c r="G8">
        <v>0</v>
      </c>
    </row>
    <row r="9" spans="1:7" x14ac:dyDescent="0.25">
      <c r="B9" t="s">
        <v>84</v>
      </c>
      <c r="C9" t="s">
        <v>40</v>
      </c>
      <c r="D9">
        <v>1</v>
      </c>
      <c r="E9">
        <v>2</v>
      </c>
      <c r="F9">
        <v>0</v>
      </c>
      <c r="G9">
        <v>4</v>
      </c>
    </row>
    <row r="10" spans="1:7" x14ac:dyDescent="0.25">
      <c r="A10" t="s">
        <v>61</v>
      </c>
      <c r="B10" t="s">
        <v>85</v>
      </c>
      <c r="C10" t="s">
        <v>41</v>
      </c>
      <c r="D10">
        <v>10</v>
      </c>
      <c r="E10">
        <v>0</v>
      </c>
      <c r="F10">
        <v>1</v>
      </c>
      <c r="G10">
        <v>0</v>
      </c>
    </row>
    <row r="11" spans="1:7" x14ac:dyDescent="0.25">
      <c r="A11" t="s">
        <v>62</v>
      </c>
      <c r="B11" t="s">
        <v>86</v>
      </c>
      <c r="C11" s="5" t="s">
        <v>46</v>
      </c>
      <c r="D11">
        <v>16</v>
      </c>
      <c r="E11">
        <v>7</v>
      </c>
      <c r="F11">
        <v>5</v>
      </c>
      <c r="G11">
        <v>3</v>
      </c>
    </row>
    <row r="12" spans="1:7" x14ac:dyDescent="0.25">
      <c r="A12" t="s">
        <v>63</v>
      </c>
      <c r="B12" t="s">
        <v>87</v>
      </c>
      <c r="C12" t="s">
        <v>42</v>
      </c>
      <c r="D12">
        <v>3</v>
      </c>
      <c r="E12">
        <v>14</v>
      </c>
      <c r="F12">
        <v>5</v>
      </c>
      <c r="G12">
        <v>5</v>
      </c>
    </row>
    <row r="13" spans="1:7" x14ac:dyDescent="0.25">
      <c r="A13" t="s">
        <v>64</v>
      </c>
      <c r="B13" t="s">
        <v>87</v>
      </c>
      <c r="C13" t="s">
        <v>43</v>
      </c>
      <c r="D13">
        <v>5</v>
      </c>
      <c r="E13">
        <v>7</v>
      </c>
      <c r="F13">
        <v>9</v>
      </c>
      <c r="G13">
        <v>14</v>
      </c>
    </row>
    <row r="14" spans="1:7" x14ac:dyDescent="0.25">
      <c r="A14" t="s">
        <v>65</v>
      </c>
      <c r="B14" t="s">
        <v>88</v>
      </c>
      <c r="C14" t="s">
        <v>44</v>
      </c>
      <c r="D14">
        <v>4</v>
      </c>
      <c r="E14">
        <v>22</v>
      </c>
      <c r="F14">
        <v>16</v>
      </c>
      <c r="G14">
        <v>19</v>
      </c>
    </row>
    <row r="15" spans="1:7" x14ac:dyDescent="0.25">
      <c r="A15" t="s">
        <v>66</v>
      </c>
      <c r="B15" t="s">
        <v>88</v>
      </c>
      <c r="C15" t="s">
        <v>45</v>
      </c>
      <c r="D15">
        <v>2</v>
      </c>
      <c r="E15">
        <v>12</v>
      </c>
      <c r="F15">
        <v>18</v>
      </c>
      <c r="G15">
        <v>19</v>
      </c>
    </row>
    <row r="16" spans="1:7" x14ac:dyDescent="0.25">
      <c r="A16" t="s">
        <v>67</v>
      </c>
      <c r="B16" t="s">
        <v>89</v>
      </c>
      <c r="C16" t="s">
        <v>47</v>
      </c>
      <c r="D16">
        <v>2</v>
      </c>
      <c r="E16">
        <v>4</v>
      </c>
      <c r="F16">
        <v>12</v>
      </c>
      <c r="G16">
        <v>8</v>
      </c>
    </row>
    <row r="17" spans="1:7" x14ac:dyDescent="0.25">
      <c r="A17" t="s">
        <v>68</v>
      </c>
      <c r="B17" t="s">
        <v>89</v>
      </c>
      <c r="C17" t="s">
        <v>48</v>
      </c>
      <c r="D17">
        <v>0</v>
      </c>
      <c r="E17">
        <v>0</v>
      </c>
      <c r="F17">
        <v>6</v>
      </c>
      <c r="G17">
        <v>0</v>
      </c>
    </row>
    <row r="18" spans="1:7" x14ac:dyDescent="0.25">
      <c r="A18" t="s">
        <v>69</v>
      </c>
      <c r="B18" t="s">
        <v>90</v>
      </c>
      <c r="C18" t="s">
        <v>49</v>
      </c>
      <c r="D18">
        <v>1</v>
      </c>
      <c r="E18">
        <v>0</v>
      </c>
      <c r="F18">
        <v>2</v>
      </c>
      <c r="G18">
        <v>2</v>
      </c>
    </row>
    <row r="19" spans="1:7" x14ac:dyDescent="0.25">
      <c r="A19" t="s">
        <v>70</v>
      </c>
      <c r="B19" t="s">
        <v>90</v>
      </c>
      <c r="C19" t="s">
        <v>50</v>
      </c>
      <c r="D19">
        <v>0</v>
      </c>
      <c r="E19">
        <v>1</v>
      </c>
      <c r="F19">
        <v>1</v>
      </c>
      <c r="G19">
        <v>1</v>
      </c>
    </row>
    <row r="20" spans="1:7" x14ac:dyDescent="0.25">
      <c r="A20" t="s">
        <v>71</v>
      </c>
      <c r="B20" t="s">
        <v>91</v>
      </c>
      <c r="C20" t="s">
        <v>51</v>
      </c>
      <c r="D20">
        <v>2</v>
      </c>
      <c r="E20">
        <v>0</v>
      </c>
      <c r="F20">
        <v>1</v>
      </c>
      <c r="G20">
        <v>1</v>
      </c>
    </row>
    <row r="21" spans="1:7" x14ac:dyDescent="0.25">
      <c r="A21" t="s">
        <v>72</v>
      </c>
      <c r="B21" t="s">
        <v>91</v>
      </c>
      <c r="C21" t="s">
        <v>52</v>
      </c>
      <c r="D21">
        <v>7</v>
      </c>
      <c r="E21">
        <v>3</v>
      </c>
      <c r="F21">
        <v>4</v>
      </c>
      <c r="G21">
        <v>1</v>
      </c>
    </row>
    <row r="22" spans="1:7" x14ac:dyDescent="0.25">
      <c r="A22" t="s">
        <v>73</v>
      </c>
      <c r="B22" t="s">
        <v>92</v>
      </c>
      <c r="C22" t="s">
        <v>53</v>
      </c>
      <c r="D22">
        <v>12</v>
      </c>
      <c r="E22">
        <v>1</v>
      </c>
      <c r="F22">
        <v>1</v>
      </c>
      <c r="G22">
        <v>5</v>
      </c>
    </row>
    <row r="23" spans="1:7" x14ac:dyDescent="0.25">
      <c r="A23" t="s">
        <v>74</v>
      </c>
      <c r="B23" t="s">
        <v>92</v>
      </c>
      <c r="C23" t="s">
        <v>54</v>
      </c>
      <c r="D23">
        <v>10</v>
      </c>
      <c r="E23">
        <v>1</v>
      </c>
      <c r="F23">
        <v>2</v>
      </c>
      <c r="G23">
        <v>1</v>
      </c>
    </row>
    <row r="24" spans="1:7" x14ac:dyDescent="0.25">
      <c r="A24" t="s">
        <v>75</v>
      </c>
      <c r="B24" t="s">
        <v>93</v>
      </c>
      <c r="C24" t="s">
        <v>55</v>
      </c>
      <c r="D24">
        <v>3</v>
      </c>
      <c r="E24">
        <v>2</v>
      </c>
      <c r="F24">
        <v>2</v>
      </c>
      <c r="G24">
        <v>0</v>
      </c>
    </row>
    <row r="25" spans="1:7" x14ac:dyDescent="0.25">
      <c r="A25" t="s">
        <v>76</v>
      </c>
      <c r="B25" t="s">
        <v>93</v>
      </c>
      <c r="C25" t="s">
        <v>56</v>
      </c>
      <c r="D25">
        <v>1</v>
      </c>
      <c r="E25">
        <v>1</v>
      </c>
      <c r="F25">
        <v>0</v>
      </c>
      <c r="G25">
        <v>0</v>
      </c>
    </row>
    <row r="26" spans="1:7" x14ac:dyDescent="0.25">
      <c r="A26" t="s">
        <v>77</v>
      </c>
      <c r="B26" t="s">
        <v>94</v>
      </c>
      <c r="C26" t="s">
        <v>57</v>
      </c>
      <c r="D26">
        <v>0</v>
      </c>
      <c r="E26">
        <v>1</v>
      </c>
      <c r="F26">
        <v>0</v>
      </c>
      <c r="G26">
        <v>0</v>
      </c>
    </row>
    <row r="27" spans="1:7" x14ac:dyDescent="0.25">
      <c r="A27" t="s">
        <v>78</v>
      </c>
      <c r="B27" t="s">
        <v>95</v>
      </c>
      <c r="C27" t="s">
        <v>58</v>
      </c>
      <c r="D27">
        <v>0</v>
      </c>
      <c r="E27">
        <v>0</v>
      </c>
      <c r="F27">
        <v>0</v>
      </c>
      <c r="G27">
        <v>0</v>
      </c>
    </row>
    <row r="28" spans="1:7" x14ac:dyDescent="0.25">
      <c r="A28" t="s">
        <v>79</v>
      </c>
      <c r="B28" t="s">
        <v>60</v>
      </c>
      <c r="C28" t="s">
        <v>80</v>
      </c>
      <c r="D28">
        <v>0</v>
      </c>
      <c r="E28">
        <v>0</v>
      </c>
      <c r="F28">
        <v>0</v>
      </c>
      <c r="G28">
        <v>0</v>
      </c>
    </row>
    <row r="30" spans="1:7" x14ac:dyDescent="0.25">
      <c r="D30">
        <f>SUM(D5:D28)</f>
        <v>100</v>
      </c>
      <c r="E30">
        <f t="shared" ref="E30:G30" si="0">SUM(E5:E28)</f>
        <v>100</v>
      </c>
      <c r="F30">
        <f t="shared" si="0"/>
        <v>102</v>
      </c>
      <c r="G30">
        <f t="shared" si="0"/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0484F-34CC-4D65-9A5D-87A8A099DD7B}">
  <dimension ref="A1:G30"/>
  <sheetViews>
    <sheetView workbookViewId="0">
      <selection activeCell="O7" sqref="O7"/>
    </sheetView>
  </sheetViews>
  <sheetFormatPr defaultRowHeight="15" x14ac:dyDescent="0.25"/>
  <cols>
    <col min="2" max="2" width="18" customWidth="1"/>
    <col min="4" max="4" width="11.7109375" customWidth="1"/>
    <col min="5" max="5" width="10.85546875" customWidth="1"/>
    <col min="6" max="6" width="11.5703125" customWidth="1"/>
    <col min="7" max="7" width="11.7109375" customWidth="1"/>
    <col min="8" max="9" width="11.42578125" customWidth="1"/>
    <col min="11" max="11" width="10.5703125" customWidth="1"/>
  </cols>
  <sheetData>
    <row r="1" spans="1:7" x14ac:dyDescent="0.25">
      <c r="A1" t="s">
        <v>28</v>
      </c>
      <c r="B1" s="1"/>
    </row>
    <row r="3" spans="1:7" x14ac:dyDescent="0.25">
      <c r="A3" t="s">
        <v>32</v>
      </c>
    </row>
    <row r="4" spans="1:7" x14ac:dyDescent="0.25">
      <c r="A4" t="s">
        <v>33</v>
      </c>
      <c r="B4" t="s">
        <v>34</v>
      </c>
      <c r="C4" t="s">
        <v>35</v>
      </c>
      <c r="D4" s="1">
        <v>42873</v>
      </c>
      <c r="E4" s="1">
        <v>43384</v>
      </c>
      <c r="F4" s="1">
        <v>43630</v>
      </c>
      <c r="G4" s="1">
        <v>43733</v>
      </c>
    </row>
    <row r="5" spans="1:7" x14ac:dyDescent="0.25">
      <c r="B5" t="s">
        <v>59</v>
      </c>
      <c r="C5" t="s">
        <v>36</v>
      </c>
      <c r="D5">
        <v>6</v>
      </c>
      <c r="E5" s="6" t="s">
        <v>96</v>
      </c>
      <c r="F5">
        <v>6</v>
      </c>
      <c r="G5">
        <v>11</v>
      </c>
    </row>
    <row r="6" spans="1:7" x14ac:dyDescent="0.25">
      <c r="B6" t="s">
        <v>81</v>
      </c>
      <c r="C6" t="s">
        <v>37</v>
      </c>
      <c r="D6">
        <v>1</v>
      </c>
      <c r="E6" s="6" t="s">
        <v>96</v>
      </c>
      <c r="F6">
        <v>0</v>
      </c>
      <c r="G6">
        <v>2</v>
      </c>
    </row>
    <row r="7" spans="1:7" x14ac:dyDescent="0.25">
      <c r="B7" t="s">
        <v>82</v>
      </c>
      <c r="C7" t="s">
        <v>38</v>
      </c>
      <c r="D7">
        <v>0</v>
      </c>
      <c r="E7" s="6" t="s">
        <v>96</v>
      </c>
      <c r="F7">
        <v>2</v>
      </c>
      <c r="G7">
        <v>0</v>
      </c>
    </row>
    <row r="8" spans="1:7" x14ac:dyDescent="0.25">
      <c r="B8" t="s">
        <v>83</v>
      </c>
      <c r="C8" t="s">
        <v>39</v>
      </c>
      <c r="D8">
        <v>0</v>
      </c>
      <c r="E8" s="6" t="s">
        <v>96</v>
      </c>
      <c r="F8">
        <v>0</v>
      </c>
      <c r="G8">
        <v>2</v>
      </c>
    </row>
    <row r="9" spans="1:7" x14ac:dyDescent="0.25">
      <c r="B9" t="s">
        <v>84</v>
      </c>
      <c r="C9" t="s">
        <v>40</v>
      </c>
      <c r="D9">
        <v>2</v>
      </c>
      <c r="E9" s="6" t="s">
        <v>96</v>
      </c>
      <c r="F9">
        <v>0</v>
      </c>
      <c r="G9">
        <v>4</v>
      </c>
    </row>
    <row r="10" spans="1:7" x14ac:dyDescent="0.25">
      <c r="A10" t="s">
        <v>61</v>
      </c>
      <c r="B10" t="s">
        <v>85</v>
      </c>
      <c r="C10" t="s">
        <v>41</v>
      </c>
      <c r="D10">
        <v>2</v>
      </c>
      <c r="E10" s="6" t="s">
        <v>96</v>
      </c>
      <c r="F10">
        <v>0</v>
      </c>
      <c r="G10">
        <v>0</v>
      </c>
    </row>
    <row r="11" spans="1:7" x14ac:dyDescent="0.25">
      <c r="A11" t="s">
        <v>62</v>
      </c>
      <c r="B11" t="s">
        <v>86</v>
      </c>
      <c r="C11" s="5" t="s">
        <v>46</v>
      </c>
      <c r="D11">
        <v>3</v>
      </c>
      <c r="E11" s="6" t="s">
        <v>96</v>
      </c>
      <c r="F11">
        <v>1</v>
      </c>
      <c r="G11">
        <v>0</v>
      </c>
    </row>
    <row r="12" spans="1:7" x14ac:dyDescent="0.25">
      <c r="A12" t="s">
        <v>63</v>
      </c>
      <c r="B12" t="s">
        <v>87</v>
      </c>
      <c r="C12" t="s">
        <v>42</v>
      </c>
      <c r="D12">
        <v>4</v>
      </c>
      <c r="E12" s="6" t="s">
        <v>96</v>
      </c>
      <c r="F12">
        <v>0</v>
      </c>
      <c r="G12">
        <v>0</v>
      </c>
    </row>
    <row r="13" spans="1:7" x14ac:dyDescent="0.25">
      <c r="A13" t="s">
        <v>64</v>
      </c>
      <c r="B13" t="s">
        <v>87</v>
      </c>
      <c r="C13" t="s">
        <v>43</v>
      </c>
      <c r="D13">
        <v>5</v>
      </c>
      <c r="E13" s="6" t="s">
        <v>96</v>
      </c>
      <c r="F13">
        <v>6</v>
      </c>
      <c r="G13">
        <v>5</v>
      </c>
    </row>
    <row r="14" spans="1:7" x14ac:dyDescent="0.25">
      <c r="A14" t="s">
        <v>65</v>
      </c>
      <c r="B14" t="s">
        <v>88</v>
      </c>
      <c r="C14" t="s">
        <v>44</v>
      </c>
      <c r="D14">
        <v>6</v>
      </c>
      <c r="E14" s="6" t="s">
        <v>96</v>
      </c>
      <c r="F14">
        <v>7</v>
      </c>
      <c r="G14">
        <v>1</v>
      </c>
    </row>
    <row r="15" spans="1:7" x14ac:dyDescent="0.25">
      <c r="A15" t="s">
        <v>66</v>
      </c>
      <c r="B15" t="s">
        <v>88</v>
      </c>
      <c r="C15" t="s">
        <v>45</v>
      </c>
      <c r="D15">
        <v>6</v>
      </c>
      <c r="E15" s="6" t="s">
        <v>96</v>
      </c>
      <c r="F15">
        <v>8</v>
      </c>
      <c r="G15">
        <v>12</v>
      </c>
    </row>
    <row r="16" spans="1:7" x14ac:dyDescent="0.25">
      <c r="A16" t="s">
        <v>67</v>
      </c>
      <c r="B16" t="s">
        <v>89</v>
      </c>
      <c r="C16" t="s">
        <v>47</v>
      </c>
      <c r="D16">
        <v>10</v>
      </c>
      <c r="E16" s="6" t="s">
        <v>96</v>
      </c>
      <c r="F16">
        <v>7</v>
      </c>
      <c r="G16">
        <v>4</v>
      </c>
    </row>
    <row r="17" spans="1:7" x14ac:dyDescent="0.25">
      <c r="A17" t="s">
        <v>68</v>
      </c>
      <c r="B17" t="s">
        <v>89</v>
      </c>
      <c r="C17" t="s">
        <v>48</v>
      </c>
      <c r="D17">
        <v>6</v>
      </c>
      <c r="E17" s="6" t="s">
        <v>96</v>
      </c>
      <c r="F17">
        <v>6</v>
      </c>
      <c r="G17">
        <v>3</v>
      </c>
    </row>
    <row r="18" spans="1:7" x14ac:dyDescent="0.25">
      <c r="A18" t="s">
        <v>69</v>
      </c>
      <c r="B18" t="s">
        <v>90</v>
      </c>
      <c r="C18" t="s">
        <v>49</v>
      </c>
      <c r="D18">
        <v>3</v>
      </c>
      <c r="E18" s="6" t="s">
        <v>96</v>
      </c>
      <c r="F18">
        <v>12</v>
      </c>
      <c r="G18">
        <v>9</v>
      </c>
    </row>
    <row r="19" spans="1:7" x14ac:dyDescent="0.25">
      <c r="A19" t="s">
        <v>70</v>
      </c>
      <c r="B19" t="s">
        <v>90</v>
      </c>
      <c r="C19" t="s">
        <v>50</v>
      </c>
      <c r="D19">
        <v>11</v>
      </c>
      <c r="E19" s="6" t="s">
        <v>96</v>
      </c>
      <c r="F19">
        <v>10</v>
      </c>
      <c r="G19">
        <v>8</v>
      </c>
    </row>
    <row r="20" spans="1:7" x14ac:dyDescent="0.25">
      <c r="A20" t="s">
        <v>71</v>
      </c>
      <c r="B20" t="s">
        <v>91</v>
      </c>
      <c r="C20" t="s">
        <v>51</v>
      </c>
      <c r="D20">
        <v>8</v>
      </c>
      <c r="E20" s="6" t="s">
        <v>96</v>
      </c>
      <c r="F20">
        <v>5</v>
      </c>
      <c r="G20">
        <v>14</v>
      </c>
    </row>
    <row r="21" spans="1:7" x14ac:dyDescent="0.25">
      <c r="A21" t="s">
        <v>72</v>
      </c>
      <c r="B21" t="s">
        <v>91</v>
      </c>
      <c r="C21" t="s">
        <v>52</v>
      </c>
      <c r="D21">
        <v>5</v>
      </c>
      <c r="E21" s="6" t="s">
        <v>96</v>
      </c>
      <c r="F21">
        <v>10</v>
      </c>
      <c r="G21">
        <v>11</v>
      </c>
    </row>
    <row r="22" spans="1:7" x14ac:dyDescent="0.25">
      <c r="A22" t="s">
        <v>73</v>
      </c>
      <c r="B22" t="s">
        <v>92</v>
      </c>
      <c r="C22" t="s">
        <v>53</v>
      </c>
      <c r="D22">
        <v>6</v>
      </c>
      <c r="E22" s="6" t="s">
        <v>96</v>
      </c>
      <c r="F22">
        <v>7</v>
      </c>
      <c r="G22">
        <v>5</v>
      </c>
    </row>
    <row r="23" spans="1:7" x14ac:dyDescent="0.25">
      <c r="A23" t="s">
        <v>74</v>
      </c>
      <c r="B23" t="s">
        <v>92</v>
      </c>
      <c r="C23" t="s">
        <v>54</v>
      </c>
      <c r="D23">
        <v>7</v>
      </c>
      <c r="E23" s="6" t="s">
        <v>96</v>
      </c>
      <c r="F23">
        <v>8</v>
      </c>
      <c r="G23">
        <v>5</v>
      </c>
    </row>
    <row r="24" spans="1:7" x14ac:dyDescent="0.25">
      <c r="A24" t="s">
        <v>75</v>
      </c>
      <c r="B24" t="s">
        <v>93</v>
      </c>
      <c r="C24" t="s">
        <v>55</v>
      </c>
      <c r="D24">
        <v>9</v>
      </c>
      <c r="E24" s="6" t="s">
        <v>96</v>
      </c>
      <c r="F24">
        <v>2</v>
      </c>
      <c r="G24">
        <v>3</v>
      </c>
    </row>
    <row r="25" spans="1:7" x14ac:dyDescent="0.25">
      <c r="A25" t="s">
        <v>76</v>
      </c>
      <c r="B25" t="s">
        <v>93</v>
      </c>
      <c r="C25" t="s">
        <v>56</v>
      </c>
      <c r="D25">
        <v>0</v>
      </c>
      <c r="E25" s="6" t="s">
        <v>96</v>
      </c>
      <c r="F25">
        <v>3</v>
      </c>
      <c r="G25">
        <v>0</v>
      </c>
    </row>
    <row r="26" spans="1:7" x14ac:dyDescent="0.25">
      <c r="A26" t="s">
        <v>77</v>
      </c>
      <c r="B26" t="s">
        <v>94</v>
      </c>
      <c r="C26" t="s">
        <v>57</v>
      </c>
      <c r="D26">
        <v>0</v>
      </c>
      <c r="E26" s="6" t="s">
        <v>96</v>
      </c>
      <c r="F26">
        <v>0</v>
      </c>
      <c r="G26">
        <v>1</v>
      </c>
    </row>
    <row r="27" spans="1:7" x14ac:dyDescent="0.25">
      <c r="A27" t="s">
        <v>78</v>
      </c>
      <c r="B27" t="s">
        <v>95</v>
      </c>
      <c r="C27" t="s">
        <v>58</v>
      </c>
      <c r="D27">
        <v>0</v>
      </c>
      <c r="E27" s="6" t="s">
        <v>96</v>
      </c>
      <c r="F27">
        <v>0</v>
      </c>
      <c r="G27">
        <v>0</v>
      </c>
    </row>
    <row r="28" spans="1:7" x14ac:dyDescent="0.25">
      <c r="A28" t="s">
        <v>79</v>
      </c>
      <c r="B28" t="s">
        <v>60</v>
      </c>
      <c r="C28" t="s">
        <v>80</v>
      </c>
      <c r="D28">
        <v>0</v>
      </c>
      <c r="E28" s="6" t="s">
        <v>96</v>
      </c>
      <c r="F28">
        <v>0</v>
      </c>
      <c r="G28">
        <v>0</v>
      </c>
    </row>
    <row r="30" spans="1:7" x14ac:dyDescent="0.25">
      <c r="D30">
        <f>SUM(D5:D28)</f>
        <v>100</v>
      </c>
      <c r="E30">
        <f t="shared" ref="E30:G30" si="0">SUM(E5:E28)</f>
        <v>0</v>
      </c>
      <c r="F30">
        <f t="shared" si="0"/>
        <v>100</v>
      </c>
      <c r="G30">
        <f t="shared" si="0"/>
        <v>100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A9F2-B877-40C9-BD86-EA6976B1CDFD}">
  <dimension ref="A1:L10"/>
  <sheetViews>
    <sheetView workbookViewId="0">
      <selection activeCell="Q11" sqref="Q11"/>
    </sheetView>
  </sheetViews>
  <sheetFormatPr defaultRowHeight="15" x14ac:dyDescent="0.25"/>
  <cols>
    <col min="1" max="1" width="30.85546875" customWidth="1"/>
    <col min="2" max="2" width="12.5703125" customWidth="1"/>
    <col min="3" max="4" width="10.140625" bestFit="1" customWidth="1"/>
    <col min="5" max="5" width="12.28515625" bestFit="1" customWidth="1"/>
    <col min="6" max="7" width="10.140625" bestFit="1" customWidth="1"/>
    <col min="8" max="8" width="12.28515625" bestFit="1" customWidth="1"/>
    <col min="9" max="12" width="10.140625" bestFit="1" customWidth="1"/>
  </cols>
  <sheetData>
    <row r="1" spans="1:12" x14ac:dyDescent="0.25">
      <c r="A1" t="s">
        <v>104</v>
      </c>
    </row>
    <row r="2" spans="1:12" x14ac:dyDescent="0.25">
      <c r="A2" s="7"/>
      <c r="B2" s="29" t="s">
        <v>108</v>
      </c>
      <c r="C2" s="29"/>
      <c r="D2" s="29"/>
      <c r="E2" s="29" t="s">
        <v>109</v>
      </c>
      <c r="F2" s="29"/>
      <c r="G2" s="29"/>
      <c r="H2" s="29" t="s">
        <v>110</v>
      </c>
      <c r="I2" s="29"/>
      <c r="J2" s="29"/>
      <c r="K2" s="29" t="s">
        <v>111</v>
      </c>
      <c r="L2" s="29"/>
    </row>
    <row r="3" spans="1:12" x14ac:dyDescent="0.25">
      <c r="A3" s="8" t="s">
        <v>105</v>
      </c>
      <c r="B3" s="9" t="s">
        <v>106</v>
      </c>
      <c r="C3" s="9">
        <v>43629</v>
      </c>
      <c r="D3" s="10">
        <v>43733</v>
      </c>
      <c r="E3" s="9" t="s">
        <v>106</v>
      </c>
      <c r="F3" s="9">
        <v>43629</v>
      </c>
      <c r="G3" s="10">
        <v>43733</v>
      </c>
      <c r="H3" s="9" t="s">
        <v>106</v>
      </c>
      <c r="I3" s="9">
        <v>43629</v>
      </c>
      <c r="J3" s="11">
        <v>43733</v>
      </c>
      <c r="K3" s="12">
        <v>43629</v>
      </c>
      <c r="L3" s="13">
        <v>43733</v>
      </c>
    </row>
    <row r="4" spans="1:12" x14ac:dyDescent="0.25">
      <c r="A4" s="14" t="s">
        <v>97</v>
      </c>
      <c r="B4" s="15">
        <v>4.7</v>
      </c>
      <c r="C4" s="15">
        <v>11.2</v>
      </c>
      <c r="D4" s="16">
        <v>3.9</v>
      </c>
      <c r="E4" s="17">
        <v>4.9000000000000004</v>
      </c>
      <c r="F4" s="18">
        <v>11.6</v>
      </c>
      <c r="G4" s="16">
        <v>4.3</v>
      </c>
      <c r="H4" s="17">
        <v>4.5999999999999996</v>
      </c>
      <c r="I4" s="18">
        <v>9.6999999999999993</v>
      </c>
      <c r="J4" s="18">
        <v>3.7</v>
      </c>
      <c r="K4" s="19">
        <v>2.5</v>
      </c>
      <c r="L4" s="20">
        <v>3.4</v>
      </c>
    </row>
    <row r="5" spans="1:12" x14ac:dyDescent="0.25">
      <c r="A5" s="14" t="s">
        <v>101</v>
      </c>
      <c r="B5" s="15">
        <v>17.52</v>
      </c>
      <c r="C5" s="15">
        <v>11.28</v>
      </c>
      <c r="D5" s="16">
        <v>12.69</v>
      </c>
      <c r="E5" s="17">
        <v>18.2</v>
      </c>
      <c r="F5" s="18">
        <v>11.1</v>
      </c>
      <c r="G5" s="16">
        <v>12.53</v>
      </c>
      <c r="H5" s="17">
        <v>17.2</v>
      </c>
      <c r="I5" s="18">
        <v>11.75</v>
      </c>
      <c r="J5" s="18">
        <v>12.71</v>
      </c>
      <c r="K5" s="19">
        <v>10.46</v>
      </c>
      <c r="L5" s="20">
        <v>13.65</v>
      </c>
    </row>
    <row r="6" spans="1:12" x14ac:dyDescent="0.25">
      <c r="A6" s="14" t="s">
        <v>102</v>
      </c>
      <c r="B6" s="15">
        <v>136.4</v>
      </c>
      <c r="C6" s="15">
        <v>102.8</v>
      </c>
      <c r="D6" s="16">
        <v>97</v>
      </c>
      <c r="E6" s="17">
        <v>142.4</v>
      </c>
      <c r="F6" s="18">
        <v>102.6</v>
      </c>
      <c r="G6" s="16">
        <v>96.3</v>
      </c>
      <c r="H6" s="17">
        <v>133.6</v>
      </c>
      <c r="I6" s="18">
        <v>103.6</v>
      </c>
      <c r="J6" s="18">
        <v>96.3</v>
      </c>
      <c r="K6" s="19">
        <v>98</v>
      </c>
      <c r="L6" s="20">
        <v>102.6</v>
      </c>
    </row>
    <row r="7" spans="1:12" x14ac:dyDescent="0.25">
      <c r="A7" s="14" t="s">
        <v>98</v>
      </c>
      <c r="B7" s="15">
        <v>245</v>
      </c>
      <c r="C7" s="15">
        <v>279</v>
      </c>
      <c r="D7" s="16">
        <v>248</v>
      </c>
      <c r="E7" s="17">
        <v>205</v>
      </c>
      <c r="F7" s="18">
        <v>302</v>
      </c>
      <c r="G7" s="16">
        <v>246</v>
      </c>
      <c r="H7" s="17">
        <v>255</v>
      </c>
      <c r="I7" s="18">
        <v>255</v>
      </c>
      <c r="J7" s="18">
        <v>277</v>
      </c>
      <c r="K7" s="19">
        <v>304</v>
      </c>
      <c r="L7" s="20">
        <v>231.6</v>
      </c>
    </row>
    <row r="8" spans="1:12" x14ac:dyDescent="0.25">
      <c r="A8" s="14" t="s">
        <v>99</v>
      </c>
      <c r="B8" s="15" t="s">
        <v>103</v>
      </c>
      <c r="C8" s="15">
        <v>8.6999999999999993</v>
      </c>
      <c r="D8" s="16">
        <v>8.44</v>
      </c>
      <c r="E8" s="15" t="s">
        <v>103</v>
      </c>
      <c r="F8" s="18">
        <v>8.52</v>
      </c>
      <c r="G8" s="16">
        <v>8.58</v>
      </c>
      <c r="H8" s="15" t="s">
        <v>103</v>
      </c>
      <c r="I8" s="18">
        <v>8.36</v>
      </c>
      <c r="J8" s="18">
        <v>8.5299999999999994</v>
      </c>
      <c r="K8" s="19">
        <v>8.35</v>
      </c>
      <c r="L8" s="20">
        <v>8.51</v>
      </c>
    </row>
    <row r="9" spans="1:12" x14ac:dyDescent="0.25">
      <c r="A9" s="21" t="s">
        <v>100</v>
      </c>
      <c r="B9" s="22" t="s">
        <v>103</v>
      </c>
      <c r="C9" s="22">
        <v>78</v>
      </c>
      <c r="D9" s="23">
        <v>54</v>
      </c>
      <c r="E9" s="22" t="s">
        <v>103</v>
      </c>
      <c r="F9" s="24">
        <v>118</v>
      </c>
      <c r="G9" s="23">
        <v>56</v>
      </c>
      <c r="H9" s="22" t="s">
        <v>103</v>
      </c>
      <c r="I9" s="24">
        <v>18</v>
      </c>
      <c r="J9" s="24">
        <v>13</v>
      </c>
      <c r="K9" s="25">
        <v>48</v>
      </c>
      <c r="L9" s="26">
        <v>29</v>
      </c>
    </row>
    <row r="10" spans="1:12" x14ac:dyDescent="0.25">
      <c r="A10" s="27" t="s">
        <v>107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</sheetData>
  <mergeCells count="4">
    <mergeCell ref="B2:D2"/>
    <mergeCell ref="E2:G2"/>
    <mergeCell ref="H2:J2"/>
    <mergeCell ref="K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XS 6</vt:lpstr>
      <vt:lpstr>XS 8</vt:lpstr>
      <vt:lpstr>XS 10</vt:lpstr>
      <vt:lpstr>XS 6 Substrate</vt:lpstr>
      <vt:lpstr>XS 8 Substrate</vt:lpstr>
      <vt:lpstr>XS 10 Substrate</vt:lpstr>
      <vt:lpstr>WQ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Jonathan M (DFG)</dc:creator>
  <cp:lastModifiedBy>Kirsch, Jonathan M (DFG)</cp:lastModifiedBy>
  <dcterms:created xsi:type="dcterms:W3CDTF">2019-09-19T17:49:16Z</dcterms:created>
  <dcterms:modified xsi:type="dcterms:W3CDTF">2020-03-25T17:33:16Z</dcterms:modified>
</cp:coreProperties>
</file>