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4376" windowHeight="7356"/>
  </bookViews>
  <sheets>
    <sheet name="Sheet2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C124" i="2" l="1"/>
  <c r="D124" i="2"/>
  <c r="E124" i="2"/>
  <c r="F124" i="2"/>
  <c r="G124" i="2"/>
  <c r="C123" i="2"/>
  <c r="D123" i="2"/>
  <c r="E123" i="2"/>
  <c r="F123" i="2"/>
  <c r="G123" i="2"/>
  <c r="C122" i="2"/>
  <c r="D122" i="2"/>
  <c r="E122" i="2"/>
  <c r="F122" i="2"/>
  <c r="G122" i="2"/>
  <c r="C121" i="2"/>
  <c r="D121" i="2"/>
  <c r="E121" i="2"/>
  <c r="F121" i="2"/>
  <c r="G121" i="2"/>
  <c r="C120" i="2"/>
  <c r="D120" i="2"/>
  <c r="E120" i="2"/>
  <c r="F120" i="2"/>
  <c r="G120" i="2"/>
  <c r="C119" i="2"/>
  <c r="D119" i="2"/>
  <c r="E119" i="2"/>
  <c r="F119" i="2"/>
  <c r="G119" i="2"/>
  <c r="C118" i="2"/>
  <c r="D118" i="2"/>
  <c r="E118" i="2"/>
  <c r="F118" i="2"/>
  <c r="G118" i="2"/>
  <c r="B118" i="2"/>
  <c r="B119" i="2"/>
  <c r="B120" i="2"/>
  <c r="B121" i="2"/>
  <c r="B122" i="2"/>
  <c r="B123" i="2"/>
  <c r="B124" i="2"/>
  <c r="C117" i="2"/>
  <c r="D117" i="2"/>
  <c r="E117" i="2"/>
  <c r="F117" i="2"/>
  <c r="G117" i="2"/>
  <c r="B117" i="2"/>
  <c r="C114" i="2"/>
  <c r="D114" i="2"/>
  <c r="E114" i="2"/>
  <c r="F114" i="2"/>
  <c r="G114" i="2"/>
  <c r="C113" i="2"/>
  <c r="D113" i="2"/>
  <c r="E113" i="2"/>
  <c r="F113" i="2"/>
  <c r="G113" i="2"/>
  <c r="C112" i="2"/>
  <c r="D112" i="2"/>
  <c r="E112" i="2"/>
  <c r="F112" i="2"/>
  <c r="G112" i="2"/>
  <c r="C111" i="2"/>
  <c r="D111" i="2"/>
  <c r="E111" i="2"/>
  <c r="F111" i="2"/>
  <c r="G111" i="2"/>
  <c r="C110" i="2"/>
  <c r="D110" i="2"/>
  <c r="E110" i="2"/>
  <c r="F110" i="2"/>
  <c r="G110" i="2"/>
  <c r="C109" i="2"/>
  <c r="D109" i="2"/>
  <c r="E109" i="2"/>
  <c r="F109" i="2"/>
  <c r="G109" i="2"/>
  <c r="C108" i="2"/>
  <c r="D108" i="2"/>
  <c r="E108" i="2"/>
  <c r="F108" i="2"/>
  <c r="G108" i="2"/>
  <c r="B108" i="2"/>
  <c r="B109" i="2"/>
  <c r="B110" i="2"/>
  <c r="B111" i="2"/>
  <c r="B112" i="2"/>
  <c r="B113" i="2"/>
  <c r="B114" i="2"/>
  <c r="C107" i="2"/>
  <c r="D107" i="2"/>
  <c r="E107" i="2"/>
  <c r="F107" i="2"/>
  <c r="G107" i="2"/>
  <c r="B107" i="2"/>
  <c r="C94" i="2" l="1"/>
  <c r="D94" i="2"/>
  <c r="E94" i="2"/>
  <c r="F94" i="2"/>
  <c r="G94" i="2"/>
  <c r="C93" i="2"/>
  <c r="D93" i="2"/>
  <c r="E93" i="2"/>
  <c r="F93" i="2"/>
  <c r="G93" i="2"/>
  <c r="C92" i="2"/>
  <c r="D92" i="2"/>
  <c r="E92" i="2"/>
  <c r="F92" i="2"/>
  <c r="G92" i="2"/>
  <c r="C91" i="2"/>
  <c r="D91" i="2"/>
  <c r="E91" i="2"/>
  <c r="F91" i="2"/>
  <c r="G91" i="2"/>
  <c r="C90" i="2"/>
  <c r="D90" i="2"/>
  <c r="E90" i="2"/>
  <c r="F90" i="2"/>
  <c r="G90" i="2"/>
  <c r="C89" i="2"/>
  <c r="D89" i="2"/>
  <c r="E89" i="2"/>
  <c r="F89" i="2"/>
  <c r="G89" i="2"/>
  <c r="C88" i="2"/>
  <c r="D88" i="2"/>
  <c r="E88" i="2"/>
  <c r="F88" i="2"/>
  <c r="G88" i="2"/>
  <c r="B88" i="2"/>
  <c r="B89" i="2"/>
  <c r="B90" i="2"/>
  <c r="B91" i="2"/>
  <c r="B92" i="2"/>
  <c r="B93" i="2"/>
  <c r="B94" i="2"/>
  <c r="C87" i="2"/>
  <c r="D87" i="2"/>
  <c r="E87" i="2"/>
  <c r="F87" i="2"/>
  <c r="G87" i="2"/>
  <c r="B87" i="2"/>
  <c r="C49" i="2"/>
  <c r="D49" i="2"/>
  <c r="E49" i="2"/>
  <c r="F49" i="2"/>
  <c r="G49" i="2"/>
  <c r="H49" i="2"/>
  <c r="I49" i="2"/>
  <c r="J49" i="2"/>
  <c r="K49" i="2"/>
  <c r="L49" i="2"/>
  <c r="M49" i="2"/>
  <c r="C48" i="2"/>
  <c r="D48" i="2"/>
  <c r="E48" i="2"/>
  <c r="F48" i="2"/>
  <c r="G48" i="2"/>
  <c r="H48" i="2"/>
  <c r="I48" i="2"/>
  <c r="J48" i="2"/>
  <c r="K48" i="2"/>
  <c r="L48" i="2"/>
  <c r="M48" i="2"/>
  <c r="C47" i="2"/>
  <c r="D47" i="2"/>
  <c r="E47" i="2"/>
  <c r="F47" i="2"/>
  <c r="G47" i="2"/>
  <c r="H47" i="2"/>
  <c r="I47" i="2"/>
  <c r="J47" i="2"/>
  <c r="K47" i="2"/>
  <c r="L47" i="2"/>
  <c r="M47" i="2"/>
  <c r="B47" i="2"/>
  <c r="B48" i="2"/>
  <c r="B49" i="2"/>
  <c r="C46" i="2"/>
  <c r="D46" i="2"/>
  <c r="E46" i="2"/>
  <c r="F46" i="2"/>
  <c r="G46" i="2"/>
  <c r="H46" i="2"/>
  <c r="I46" i="2"/>
  <c r="J46" i="2"/>
  <c r="K46" i="2"/>
  <c r="L46" i="2"/>
  <c r="M46" i="2"/>
  <c r="B46" i="2"/>
  <c r="C36" i="2"/>
  <c r="D36" i="2"/>
  <c r="E36" i="2"/>
  <c r="F36" i="2"/>
  <c r="G36" i="2"/>
  <c r="H36" i="2"/>
  <c r="J36" i="2"/>
  <c r="K36" i="2"/>
  <c r="L36" i="2"/>
  <c r="M36" i="2"/>
  <c r="B36" i="2" l="1"/>
  <c r="L37" i="2" s="1"/>
  <c r="F37" i="2" l="1"/>
  <c r="J37" i="2"/>
  <c r="G37" i="2"/>
  <c r="K37" i="2"/>
  <c r="E37" i="2"/>
  <c r="D37" i="2"/>
  <c r="I37" i="2"/>
  <c r="H37" i="2"/>
  <c r="M37" i="2"/>
  <c r="B37" i="2"/>
  <c r="D44" i="2"/>
  <c r="H44" i="2"/>
  <c r="L44" i="2"/>
  <c r="I43" i="2"/>
  <c r="M43" i="2"/>
  <c r="K42" i="2"/>
  <c r="I41" i="2"/>
  <c r="M41" i="2"/>
  <c r="E44" i="2"/>
  <c r="I44" i="2"/>
  <c r="M44" i="2"/>
  <c r="J43" i="2"/>
  <c r="H42" i="2"/>
  <c r="L42" i="2"/>
  <c r="J41" i="2"/>
  <c r="F44" i="2"/>
  <c r="J44" i="2"/>
  <c r="B44" i="2"/>
  <c r="K43" i="2"/>
  <c r="I42" i="2"/>
  <c r="M42" i="2"/>
  <c r="K41" i="2"/>
  <c r="C44" i="2"/>
  <c r="G44" i="2"/>
  <c r="K44" i="2"/>
  <c r="H43" i="2"/>
  <c r="L43" i="2"/>
  <c r="J42" i="2"/>
  <c r="H41" i="2"/>
  <c r="L41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B42" i="2"/>
  <c r="B43" i="2"/>
  <c r="B41" i="2"/>
  <c r="C37" i="2"/>
</calcChain>
</file>

<file path=xl/comments1.xml><?xml version="1.0" encoding="utf-8"?>
<comments xmlns="http://schemas.openxmlformats.org/spreadsheetml/2006/main">
  <authors>
    <author>Amalia Ruiz Serrano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 xml:space="preserve">Tecan.At.Common, 3.7.3.0
Tecan.At.Common.DocumentManagement, 3.7.3.0
Tecan.At.Common.DocumentManagement.Reader, 3.4.4.0
Tecan.At.Common.MCS, 3.7.3.0
Tecan.At.Common.Results, 3.7.3.0
Tecan.At.Common.UI, 3.7.3.0
Tecan.At.Communication.Common, 3.7.4.0
Tecan.At.Communication.Port.IP, 3.7.4.0
Tecan.At.Communication.Port.RS232, 3.7.4.0
Tecan.At.Communication.Port.SIM.Common, 3.7.4.0
Tecan.At.Communication.Port.USB, 3.7.4.0
Tecan.At.Communication.Server, 3.7.4.0
Tecan.At.Communication.SIM.AMR, 3.4.4.0
Tecan.At.Communication.SIM.AMRPlus, 3.4.4.0
Tecan.At.Communication.SIM.Connect, 3.7.4.0
Tecan.At.Communication.SIM.GeniosUltra, 3.4.4.0
Tecan.At.Communication.SIM.Safire3, 3.4.4.0
Tecan.At.Communication.SIM.Safire3Pro, 3.4.4.0
Tecan.At.Communication.SIM.SunriseMini, 3.4.4.0
Tecan.At.Instrument.Common, 3.7.4.0
Tecan.At.Instrument.Common.GCM, 3.6.5.0
Tecan.At.Instrument.Common.Reader, 3.4.4.0
Tecan.At.Instrument.Common.Stacker, 3.7.4.0
Tecan.At.Instrument.Gas.GCM, 3.6.5.0
Tecan.At.Instrument.GCM.Server, 3.6.5.0
Tecan.At.Instrument.Reader.AMR, 3.4.4.0
Tecan.At.Instrument.Reader.AMRPlus, 3.4.4.0
Tecan.At.Instrument.Reader.GeniosUltra, 3.4.4.0
Tecan.At.Instrument.Reader.Safire3, 3.4.4.0
Tecan.At.Instrument.Reader.Safire3Pro, 3.4.4.0
Tecan.At.Instrument.Reader.SunriseMini, 3.4.4.0
Tecan.At.Instrument.Server, 3.7.4.0
Tecan.At.Instrument.Stacker.Connect, 3.7.4.0
Tecan.At.Instrument.Stacker.Server, 3.7.4.0
Tecan.At.Measurement.BuiltInTest.Common, 3.4.4.0
Tecan.At.Measurement.Common, 3.4.4.0
Tecan.At.Measurement.Server, 3.4.4.0
Tecan.At.XFluor, 1.11.1.0
Tecan.At.XFluor.Connect.Reader, 1.11.1.0
Tecan.At.XFluor.Core, 1.11.1.0
Tecan.At.XFluor.Device, 1.11.1.0
Tecan.At.XFluor.Device.AMR, 1.11.1.0
Tecan.At.XFluor.Device.AMRPlus, 1.11.1.0
Tecan.At.XFluor.Device.GeniosUltra, 1.11.1.0
Tecan.At.XFluor.Device.Reader, 1.11.1.0
Tecan.At.XFluor.Device.Safire3, 1.11.1.0
Tecan.At.XFluor.Device.Safire3Pro, 1.11.1.0
Tecan.At.XFluor.Device.SunriseMini, 1.11.1.0
Tecan.At.XFluor.ExcelOutput, 1.11.1.0
Tecan.At.XFluor.NanoQuant, 1.11.1.0
Tecan.At.XFluor.ReaderEditor, 1.11.1.0
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 xml:space="preserve">EHC, V_3.40_01/15_Infinite (Dec 23 2014/12.45.11)
MTP, V_3.40_01/15_Infinite (Dec 23 2014/12.45.11)
INB, V_3.40_01/15_Infinite (Dec 23 2014/12.45.11)
INA, V_3.40_01/15_Infinite (Dec 23 2014/12.45.11)
HCP, V_2.02_05/06_HCP (May 23 2006/14.05.27)
LUM, V_2.20_02/2015_LUMINESCENCE (Feb 24 2015/16.09.02)
MEM, V_3.00_09/11_MCR (Sep 27 2011/15.05.45)
MEX, V_3.00_09/11_MCR (Sep 27 2011/15.05.10)
ZSCAN, V_3.40_01/15_Infinite (Dec 23 2014/12.45.11)
</t>
        </r>
      </text>
    </comment>
  </commentList>
</comments>
</file>

<file path=xl/sharedStrings.xml><?xml version="1.0" encoding="utf-8"?>
<sst xmlns="http://schemas.openxmlformats.org/spreadsheetml/2006/main" count="112" uniqueCount="63">
  <si>
    <t>Application: Tecan i-control</t>
  </si>
  <si>
    <t>Tecan i-control , 1.11.1.0</t>
  </si>
  <si>
    <t>Device: infinite 200Pro</t>
  </si>
  <si>
    <t>Serial number: 1503004894</t>
  </si>
  <si>
    <t>Serial number of connected stacker:</t>
  </si>
  <si>
    <t>Firmware: V_3.40_01/15_Infinite (Dec 23 2014/12.45.11)</t>
  </si>
  <si>
    <t>MAI, V_3.40_01/15_Infinite (Dec 23 2014/12.45.11)</t>
  </si>
  <si>
    <t>Date:</t>
  </si>
  <si>
    <t>16/09/2016</t>
  </si>
  <si>
    <t>Time:</t>
  </si>
  <si>
    <t>15:56:53</t>
  </si>
  <si>
    <t>System</t>
  </si>
  <si>
    <t>WS200109</t>
  </si>
  <si>
    <t>User</t>
  </si>
  <si>
    <t>PHYSIOL\aruizs</t>
  </si>
  <si>
    <t>Plate</t>
  </si>
  <si>
    <t>Greiner 96 Flat Bottom Transparent Polystyrene Cat. No.: 655101/655161/655192 [GRE96ft.pdfx]</t>
  </si>
  <si>
    <t>Plate-ID (Stacker)</t>
  </si>
  <si>
    <t>Shaking (Linear) Duration:</t>
  </si>
  <si>
    <t>s</t>
  </si>
  <si>
    <t>Shaking (Linear) Amplitude:</t>
  </si>
  <si>
    <t>mm</t>
  </si>
  <si>
    <t>Label: Bradford</t>
  </si>
  <si>
    <t>Mode</t>
  </si>
  <si>
    <t>Absorbance</t>
  </si>
  <si>
    <t>Wavelength</t>
  </si>
  <si>
    <t>nm</t>
  </si>
  <si>
    <t>Bandwidth</t>
  </si>
  <si>
    <t>Number of Flashes</t>
  </si>
  <si>
    <t>Settle Time</t>
  </si>
  <si>
    <t>ms</t>
  </si>
  <si>
    <t>Part of Plate</t>
  </si>
  <si>
    <t>A1-F12</t>
  </si>
  <si>
    <t>Start Time:</t>
  </si>
  <si>
    <t>16/09/2016 15:56:56</t>
  </si>
  <si>
    <t>Temperature: 27.3 °C</t>
  </si>
  <si>
    <t>&lt;&gt;</t>
  </si>
  <si>
    <t>A</t>
  </si>
  <si>
    <t>B</t>
  </si>
  <si>
    <t>C</t>
  </si>
  <si>
    <t>D</t>
  </si>
  <si>
    <t>E</t>
  </si>
  <si>
    <t>F</t>
  </si>
  <si>
    <t>End Time:</t>
  </si>
  <si>
    <t>16/09/2016 15:57:28</t>
  </si>
  <si>
    <t>Protein amount μg</t>
  </si>
  <si>
    <t>Epo prom</t>
  </si>
  <si>
    <t>Epo prom KIE100</t>
  </si>
  <si>
    <t>Epo prom KIE290</t>
  </si>
  <si>
    <t>Epo prom 3'HRE</t>
  </si>
  <si>
    <t>Epo prom KIE100 3' HRE</t>
  </si>
  <si>
    <t>Epo prom KIE290 3' HRE</t>
  </si>
  <si>
    <t>FF counts</t>
  </si>
  <si>
    <t>NX</t>
  </si>
  <si>
    <t>HX</t>
  </si>
  <si>
    <t>FF/tot protein</t>
  </si>
  <si>
    <t>Tot protein</t>
  </si>
  <si>
    <t>Epo prom KIE3000</t>
  </si>
  <si>
    <t>Epo prom KIE3000 3' HRE</t>
  </si>
  <si>
    <t>x= (y-0.0104)/0.0991</t>
  </si>
  <si>
    <t>Renilla counts</t>
  </si>
  <si>
    <t>RL/tot protein</t>
  </si>
  <si>
    <t>FF/RL/tot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</si>
</sst>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23">
    <xf numFmtId="0" fontId="0" fillId="0" borderId="0" xfId="0"/>
    <xf numFmtId="0" fontId="0" fillId="0" borderId="0" xfId="0" quotePrefix="1"/>
    <xf numFmtId="0" fontId="0" fillId="6" borderId="0" xfId="0" applyFill="1"/>
    <xf numFmtId="0" fontId="1" fillId="9" borderId="0" xfId="0" applyFont="1" applyFill="1"/>
    <xf numFmtId="0" fontId="5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8">
    <cellStyle name="Normal" xfId="0" builtinId="0"/>
    <cellStyle name="Tecan.At.Excel.Attenuation" xfId="6"/>
    <cellStyle name="Tecan.At.Excel.AutoGain_0" xfId="7"/>
    <cellStyle name="Tecan.At.Excel.Error" xfId="1"/>
    <cellStyle name="Tecan.At.Excel.GFactorAndMeasurementBlank" xfId="5"/>
    <cellStyle name="Tecan.At.Excel.GFactorBlank" xfId="3"/>
    <cellStyle name="Tecan.At.Excel.GFactorReference" xfId="4"/>
    <cellStyle name="Tecan.At.Excel.MeasurementBlan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40124606299212601"/>
                  <c:y val="1.0372922134733158E-2"/>
                </c:manualLayout>
              </c:layout>
              <c:numFmt formatCode="General" sourceLinked="0"/>
            </c:trendlineLbl>
          </c:trendline>
          <c:xVal>
            <c:numRef>
              <c:f>Sheet2!$A$53:$A$64</c:f>
              <c:numCache>
                <c:formatCode>General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Sheet2!$B$53:$B$64</c:f>
              <c:numCache>
                <c:formatCode>General</c:formatCode>
                <c:ptCount val="12"/>
                <c:pt idx="0">
                  <c:v>0</c:v>
                </c:pt>
                <c:pt idx="1">
                  <c:v>3.2399997115135193E-2</c:v>
                </c:pt>
                <c:pt idx="2">
                  <c:v>8.0400004982948303E-2</c:v>
                </c:pt>
                <c:pt idx="3">
                  <c:v>0.18629997968673706</c:v>
                </c:pt>
                <c:pt idx="4">
                  <c:v>0.35100001096725464</c:v>
                </c:pt>
                <c:pt idx="5">
                  <c:v>0.43195000290870667</c:v>
                </c:pt>
                <c:pt idx="6">
                  <c:v>0.55274999141693115</c:v>
                </c:pt>
                <c:pt idx="7">
                  <c:v>0.64670005440711975</c:v>
                </c:pt>
                <c:pt idx="8">
                  <c:v>0.69060000777244568</c:v>
                </c:pt>
                <c:pt idx="9">
                  <c:v>0.80749997496604919</c:v>
                </c:pt>
                <c:pt idx="10">
                  <c:v>0.89259997010231018</c:v>
                </c:pt>
                <c:pt idx="11">
                  <c:v>0.95519998669624329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73792"/>
        <c:axId val="63875328"/>
      </c:scatterChart>
      <c:valAx>
        <c:axId val="638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875328"/>
        <c:crosses val="autoZero"/>
        <c:crossBetween val="midCat"/>
      </c:valAx>
      <c:valAx>
        <c:axId val="6387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873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52</xdr:row>
      <xdr:rowOff>11430</xdr:rowOff>
    </xdr:from>
    <xdr:to>
      <xdr:col>15</xdr:col>
      <xdr:colOff>403860</xdr:colOff>
      <xdr:row>67</xdr:row>
      <xdr:rowOff>11430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4"/>
  <sheetViews>
    <sheetView tabSelected="1" topLeftCell="A101" workbookViewId="0">
      <selection activeCell="I125" sqref="I125"/>
    </sheetView>
  </sheetViews>
  <sheetFormatPr defaultRowHeight="14.4" x14ac:dyDescent="0.3"/>
  <cols>
    <col min="1" max="1" width="22.21875" customWidth="1"/>
  </cols>
  <sheetData>
    <row r="1" spans="1:12" ht="15" x14ac:dyDescent="0.25">
      <c r="A1" t="s">
        <v>0</v>
      </c>
      <c r="E1" t="s">
        <v>1</v>
      </c>
    </row>
    <row r="2" spans="1:12" ht="15" x14ac:dyDescent="0.25">
      <c r="A2" t="s">
        <v>2</v>
      </c>
      <c r="E2" t="s">
        <v>3</v>
      </c>
      <c r="I2" t="s">
        <v>4</v>
      </c>
    </row>
    <row r="3" spans="1:12" ht="15" x14ac:dyDescent="0.25">
      <c r="A3" t="s">
        <v>5</v>
      </c>
      <c r="E3" t="s">
        <v>6</v>
      </c>
    </row>
    <row r="5" spans="1:12" ht="15" x14ac:dyDescent="0.25">
      <c r="A5" t="s">
        <v>7</v>
      </c>
      <c r="B5" t="s">
        <v>8</v>
      </c>
    </row>
    <row r="6" spans="1:12" ht="15" x14ac:dyDescent="0.25">
      <c r="A6" t="s">
        <v>9</v>
      </c>
      <c r="B6" s="1" t="s">
        <v>10</v>
      </c>
    </row>
    <row r="9" spans="1:12" ht="15" x14ac:dyDescent="0.25">
      <c r="A9" t="s">
        <v>11</v>
      </c>
      <c r="E9" t="s">
        <v>12</v>
      </c>
    </row>
    <row r="10" spans="1:12" ht="15" x14ac:dyDescent="0.25">
      <c r="A10" t="s">
        <v>13</v>
      </c>
      <c r="E10" t="s">
        <v>14</v>
      </c>
    </row>
    <row r="11" spans="1:12" ht="15" x14ac:dyDescent="0.25">
      <c r="A11" t="s">
        <v>15</v>
      </c>
      <c r="E11" t="s">
        <v>16</v>
      </c>
    </row>
    <row r="12" spans="1:12" ht="15" x14ac:dyDescent="0.25">
      <c r="A12" t="s">
        <v>17</v>
      </c>
    </row>
    <row r="14" spans="1:12" ht="15" x14ac:dyDescent="0.25">
      <c r="A14" s="2" t="s">
        <v>18</v>
      </c>
      <c r="B14" s="2"/>
      <c r="C14" s="2"/>
      <c r="D14" s="2"/>
      <c r="E14" s="2">
        <v>3</v>
      </c>
      <c r="F14" s="2" t="s">
        <v>19</v>
      </c>
      <c r="G14" s="2"/>
      <c r="H14" s="2"/>
      <c r="I14" s="2"/>
      <c r="J14" s="2"/>
      <c r="K14" s="2"/>
      <c r="L14" s="2"/>
    </row>
    <row r="15" spans="1:12" ht="15" x14ac:dyDescent="0.25">
      <c r="A15" s="2" t="s">
        <v>20</v>
      </c>
      <c r="B15" s="2"/>
      <c r="C15" s="2"/>
      <c r="D15" s="2"/>
      <c r="E15" s="2">
        <v>1</v>
      </c>
      <c r="F15" s="2" t="s">
        <v>21</v>
      </c>
      <c r="G15" s="2"/>
      <c r="H15" s="2"/>
      <c r="I15" s="2"/>
      <c r="J15" s="2"/>
      <c r="K15" s="2"/>
      <c r="L15" s="2"/>
    </row>
    <row r="18" spans="1:13" ht="15" x14ac:dyDescent="0.25">
      <c r="A18" t="s">
        <v>22</v>
      </c>
    </row>
    <row r="19" spans="1:13" ht="15" x14ac:dyDescent="0.25">
      <c r="A19" t="s">
        <v>23</v>
      </c>
      <c r="E19" t="s">
        <v>24</v>
      </c>
    </row>
    <row r="20" spans="1:13" ht="15" x14ac:dyDescent="0.25">
      <c r="A20" t="s">
        <v>25</v>
      </c>
      <c r="E20">
        <v>595</v>
      </c>
      <c r="F20" t="s">
        <v>26</v>
      </c>
    </row>
    <row r="21" spans="1:13" ht="15" x14ac:dyDescent="0.25">
      <c r="A21" t="s">
        <v>27</v>
      </c>
      <c r="E21">
        <v>9</v>
      </c>
      <c r="F21" t="s">
        <v>26</v>
      </c>
    </row>
    <row r="22" spans="1:13" ht="15" x14ac:dyDescent="0.25">
      <c r="A22" t="s">
        <v>28</v>
      </c>
      <c r="E22">
        <v>10</v>
      </c>
    </row>
    <row r="23" spans="1:13" x14ac:dyDescent="0.3">
      <c r="A23" t="s">
        <v>29</v>
      </c>
      <c r="E23">
        <v>0</v>
      </c>
      <c r="F23" t="s">
        <v>30</v>
      </c>
    </row>
    <row r="24" spans="1:13" x14ac:dyDescent="0.3">
      <c r="A24" t="s">
        <v>31</v>
      </c>
      <c r="E24" t="s">
        <v>32</v>
      </c>
    </row>
    <row r="25" spans="1:13" x14ac:dyDescent="0.3">
      <c r="A25" t="s">
        <v>33</v>
      </c>
      <c r="B25" s="1" t="s">
        <v>34</v>
      </c>
    </row>
    <row r="27" spans="1:13" x14ac:dyDescent="0.3">
      <c r="B27" t="s">
        <v>35</v>
      </c>
    </row>
    <row r="28" spans="1:13" x14ac:dyDescent="0.3">
      <c r="A28" s="3" t="s">
        <v>36</v>
      </c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  <c r="J28" s="3">
        <v>9</v>
      </c>
      <c r="K28" s="3">
        <v>10</v>
      </c>
      <c r="L28" s="3">
        <v>11</v>
      </c>
      <c r="M28" s="3">
        <v>12</v>
      </c>
    </row>
    <row r="29" spans="1:13" x14ac:dyDescent="0.3">
      <c r="A29" s="3" t="s">
        <v>37</v>
      </c>
      <c r="B29" s="10">
        <v>0.36329999566078186</v>
      </c>
      <c r="C29" s="10">
        <v>0.38510000705718994</v>
      </c>
      <c r="D29" s="10">
        <v>0.40490001440048218</v>
      </c>
      <c r="E29" s="10">
        <v>0.555899977684021</v>
      </c>
      <c r="F29" s="10">
        <v>0.68870002031326294</v>
      </c>
      <c r="G29" s="10">
        <v>0.75370001792907715</v>
      </c>
      <c r="H29" s="10">
        <v>0.88029998540878296</v>
      </c>
      <c r="I29" s="10">
        <v>1.0032000541687012</v>
      </c>
      <c r="J29" s="10">
        <v>1.0830999612808228</v>
      </c>
      <c r="K29" s="10">
        <v>1.2576999664306641</v>
      </c>
      <c r="L29" s="10">
        <v>1.2238999605178833</v>
      </c>
      <c r="M29" s="10">
        <v>1.2924000024795532</v>
      </c>
    </row>
    <row r="30" spans="1:13" x14ac:dyDescent="0.3">
      <c r="A30" s="3" t="s">
        <v>38</v>
      </c>
      <c r="B30" s="10">
        <v>0.34970000386238098</v>
      </c>
      <c r="C30" s="10">
        <v>0.39269998669624329</v>
      </c>
      <c r="D30" s="10">
        <v>0.46889999508857727</v>
      </c>
      <c r="E30" s="10">
        <v>0.52969998121261597</v>
      </c>
      <c r="F30" s="10">
        <v>0.72630000114440918</v>
      </c>
      <c r="G30" s="10">
        <v>0.82319998741149902</v>
      </c>
      <c r="H30" s="10">
        <v>0.93819999694824219</v>
      </c>
      <c r="I30" s="10">
        <v>1.2115999460220337</v>
      </c>
      <c r="J30" s="10">
        <v>1.0111000537872314</v>
      </c>
      <c r="K30" s="10">
        <v>1.0702999830245972</v>
      </c>
      <c r="L30" s="10">
        <v>1.2742999792098999</v>
      </c>
      <c r="M30" s="10">
        <v>1.3309999704360962</v>
      </c>
    </row>
    <row r="31" spans="1:13" x14ac:dyDescent="0.3">
      <c r="A31" s="3" t="s">
        <v>39</v>
      </c>
      <c r="B31" s="10">
        <v>1.2480000257492065</v>
      </c>
      <c r="C31" s="10">
        <v>1.2894999980926514</v>
      </c>
      <c r="D31" s="10">
        <v>1.2820999622344971</v>
      </c>
      <c r="E31" s="10">
        <v>1.1338000297546387</v>
      </c>
      <c r="F31" s="10">
        <v>1.1615999937057495</v>
      </c>
      <c r="G31" s="10">
        <v>1.1728999614715576</v>
      </c>
      <c r="H31" s="10">
        <v>1.2279000282287598</v>
      </c>
      <c r="I31" s="10">
        <v>1.2472000122070312</v>
      </c>
      <c r="J31" s="10">
        <v>1.2781000137329102</v>
      </c>
      <c r="K31" s="10">
        <v>1.13919997215271</v>
      </c>
      <c r="L31" s="10">
        <v>1.1431000232696533</v>
      </c>
      <c r="M31" s="10">
        <v>1.1598999500274658</v>
      </c>
    </row>
    <row r="32" spans="1:13" x14ac:dyDescent="0.3">
      <c r="A32" s="3" t="s">
        <v>40</v>
      </c>
      <c r="B32" s="10">
        <v>1.1064000129699707</v>
      </c>
      <c r="C32" s="10">
        <v>1.2667000293731689</v>
      </c>
      <c r="D32" s="10">
        <v>1.2592999935150146</v>
      </c>
      <c r="E32" s="10">
        <v>1.1438000202178955</v>
      </c>
      <c r="F32" s="10">
        <v>1.1260999441146851</v>
      </c>
      <c r="G32" s="10">
        <v>1.1095000505447388</v>
      </c>
      <c r="H32" s="10">
        <v>1.1802999973297119</v>
      </c>
      <c r="I32" s="10">
        <v>1.1891000270843506</v>
      </c>
      <c r="J32" s="10">
        <v>1.2387000322341919</v>
      </c>
      <c r="K32" s="10">
        <v>1.1802999973297119</v>
      </c>
      <c r="L32" s="10">
        <v>1.218999981880188</v>
      </c>
      <c r="M32" s="10">
        <v>1.1265000104904175</v>
      </c>
    </row>
    <row r="33" spans="1:13" x14ac:dyDescent="0.3">
      <c r="A33" s="3" t="s">
        <v>41</v>
      </c>
      <c r="B33" s="10">
        <v>1.0839999914169312</v>
      </c>
      <c r="C33" s="10">
        <v>1.225100040435791</v>
      </c>
      <c r="D33" s="10">
        <v>1.2134000062942505</v>
      </c>
      <c r="E33" s="10">
        <v>1.0714000463485718</v>
      </c>
      <c r="F33" s="10">
        <v>1.1148999929428101</v>
      </c>
      <c r="G33" s="10">
        <v>1.0527000427246094</v>
      </c>
      <c r="H33" s="10">
        <v>1.2187999486923218</v>
      </c>
      <c r="I33" s="10">
        <v>1.145300030708313</v>
      </c>
      <c r="J33" s="10">
        <v>1.0422999858856201</v>
      </c>
      <c r="K33" s="10">
        <v>1.1396000385284424</v>
      </c>
      <c r="L33" s="10">
        <v>1.18340003490448</v>
      </c>
      <c r="M33" s="10">
        <v>1.1377999782562256</v>
      </c>
    </row>
    <row r="34" spans="1:13" x14ac:dyDescent="0.3">
      <c r="A34" s="3" t="s">
        <v>42</v>
      </c>
      <c r="B34" s="10">
        <v>0.93739998340606689</v>
      </c>
      <c r="C34" s="10">
        <v>1.0616999864578247</v>
      </c>
      <c r="D34" s="10">
        <v>1.0636999607086182</v>
      </c>
      <c r="E34" s="10">
        <v>0.94019997119903564</v>
      </c>
      <c r="F34" s="10">
        <v>1.0507999658584595</v>
      </c>
      <c r="G34" s="10">
        <v>1.0360000133514404</v>
      </c>
      <c r="H34" s="10">
        <v>1.0600999593734741</v>
      </c>
      <c r="I34" s="10">
        <v>1.0644999742507935</v>
      </c>
      <c r="J34" s="10">
        <v>1.0277999639511108</v>
      </c>
      <c r="K34" s="10">
        <v>0.99400001764297485</v>
      </c>
      <c r="L34" s="10">
        <v>1.0010999441146851</v>
      </c>
      <c r="M34" s="10">
        <v>1.1973999738693237</v>
      </c>
    </row>
    <row r="36" spans="1:13" x14ac:dyDescent="0.3">
      <c r="B36">
        <f>AVERAGE(B29:B30)</f>
        <v>0.35649999976158142</v>
      </c>
      <c r="C36" s="10">
        <f t="shared" ref="C36:M36" si="0">AVERAGE(C29:C30)</f>
        <v>0.38889999687671661</v>
      </c>
      <c r="D36" s="10">
        <f t="shared" si="0"/>
        <v>0.43690000474452972</v>
      </c>
      <c r="E36" s="10">
        <f t="shared" si="0"/>
        <v>0.54279997944831848</v>
      </c>
      <c r="F36" s="10">
        <f t="shared" si="0"/>
        <v>0.70750001072883606</v>
      </c>
      <c r="G36" s="10">
        <f t="shared" si="0"/>
        <v>0.78845000267028809</v>
      </c>
      <c r="H36" s="10">
        <f t="shared" si="0"/>
        <v>0.90924999117851257</v>
      </c>
      <c r="I36" s="10">
        <v>1.0032000541687012</v>
      </c>
      <c r="J36" s="10">
        <f t="shared" si="0"/>
        <v>1.0471000075340271</v>
      </c>
      <c r="K36" s="10">
        <f t="shared" si="0"/>
        <v>1.1639999747276306</v>
      </c>
      <c r="L36" s="10">
        <f t="shared" si="0"/>
        <v>1.2490999698638916</v>
      </c>
      <c r="M36" s="10">
        <f t="shared" si="0"/>
        <v>1.3116999864578247</v>
      </c>
    </row>
    <row r="37" spans="1:13" x14ac:dyDescent="0.3">
      <c r="B37">
        <f>B36-B36</f>
        <v>0</v>
      </c>
      <c r="C37">
        <f>C36-$B$36</f>
        <v>3.2399997115135193E-2</v>
      </c>
      <c r="D37" s="10">
        <f t="shared" ref="D37:M37" si="1">D36-$B$36</f>
        <v>8.0400004982948303E-2</v>
      </c>
      <c r="E37" s="10">
        <f t="shared" si="1"/>
        <v>0.18629997968673706</v>
      </c>
      <c r="F37" s="10">
        <f t="shared" si="1"/>
        <v>0.35100001096725464</v>
      </c>
      <c r="G37" s="10">
        <f t="shared" si="1"/>
        <v>0.43195000290870667</v>
      </c>
      <c r="H37" s="10">
        <f t="shared" si="1"/>
        <v>0.55274999141693115</v>
      </c>
      <c r="I37" s="10">
        <f t="shared" si="1"/>
        <v>0.64670005440711975</v>
      </c>
      <c r="J37" s="10">
        <f t="shared" si="1"/>
        <v>0.69060000777244568</v>
      </c>
      <c r="K37" s="10">
        <f t="shared" si="1"/>
        <v>0.80749997496604919</v>
      </c>
      <c r="L37" s="10">
        <f t="shared" si="1"/>
        <v>0.89259997010231018</v>
      </c>
      <c r="M37" s="10">
        <f t="shared" si="1"/>
        <v>0.95519998669624329</v>
      </c>
    </row>
    <row r="39" spans="1:13" x14ac:dyDescent="0.3">
      <c r="B39">
        <v>0</v>
      </c>
      <c r="C39">
        <v>3.2399997115135193E-2</v>
      </c>
      <c r="D39">
        <v>8.0400004982948303E-2</v>
      </c>
      <c r="E39">
        <v>0.18629997968673706</v>
      </c>
      <c r="F39">
        <v>0.35100001096725464</v>
      </c>
      <c r="G39">
        <v>0.43195000290870667</v>
      </c>
      <c r="H39">
        <v>0.55274999141693115</v>
      </c>
      <c r="I39">
        <v>0.64670005440711975</v>
      </c>
      <c r="J39">
        <v>0.69060000777244568</v>
      </c>
      <c r="K39">
        <v>0.80749997496604919</v>
      </c>
      <c r="L39">
        <v>0.89259997010231018</v>
      </c>
      <c r="M39">
        <v>0.95519998669624329</v>
      </c>
    </row>
    <row r="41" spans="1:13" x14ac:dyDescent="0.3">
      <c r="A41" t="s">
        <v>39</v>
      </c>
      <c r="B41">
        <f>B31-$B$36</f>
        <v>0.89150002598762512</v>
      </c>
      <c r="C41">
        <f t="shared" ref="C41:M41" si="2">C31-$B$36</f>
        <v>0.93299999833106995</v>
      </c>
      <c r="D41">
        <f t="shared" si="2"/>
        <v>0.92559996247291565</v>
      </c>
      <c r="E41">
        <f t="shared" si="2"/>
        <v>0.77730002999305725</v>
      </c>
      <c r="F41">
        <f t="shared" si="2"/>
        <v>0.80509999394416809</v>
      </c>
      <c r="G41">
        <f t="shared" si="2"/>
        <v>0.8163999617099762</v>
      </c>
      <c r="H41">
        <f t="shared" si="2"/>
        <v>0.87140002846717834</v>
      </c>
      <c r="I41">
        <f t="shared" si="2"/>
        <v>0.89070001244544983</v>
      </c>
      <c r="J41">
        <f t="shared" si="2"/>
        <v>0.92160001397132874</v>
      </c>
      <c r="K41">
        <f t="shared" si="2"/>
        <v>0.78269997239112854</v>
      </c>
      <c r="L41">
        <f t="shared" si="2"/>
        <v>0.7866000235080719</v>
      </c>
      <c r="M41">
        <f t="shared" si="2"/>
        <v>0.8033999502658844</v>
      </c>
    </row>
    <row r="42" spans="1:13" x14ac:dyDescent="0.3">
      <c r="A42" t="s">
        <v>40</v>
      </c>
      <c r="B42">
        <f t="shared" ref="B42:M43" si="3">B32-$B$36</f>
        <v>0.74990001320838928</v>
      </c>
      <c r="C42">
        <f t="shared" si="3"/>
        <v>0.91020002961158752</v>
      </c>
      <c r="D42">
        <f t="shared" si="3"/>
        <v>0.90279999375343323</v>
      </c>
      <c r="E42">
        <f t="shared" si="3"/>
        <v>0.78730002045631409</v>
      </c>
      <c r="F42">
        <f t="shared" si="3"/>
        <v>0.76959994435310364</v>
      </c>
      <c r="G42">
        <f t="shared" si="3"/>
        <v>0.75300005078315735</v>
      </c>
      <c r="H42">
        <f t="shared" si="3"/>
        <v>0.82379999756813049</v>
      </c>
      <c r="I42">
        <f t="shared" si="3"/>
        <v>0.83260002732276917</v>
      </c>
      <c r="J42">
        <f t="shared" si="3"/>
        <v>0.88220003247261047</v>
      </c>
      <c r="K42">
        <f t="shared" si="3"/>
        <v>0.82379999756813049</v>
      </c>
      <c r="L42">
        <f t="shared" si="3"/>
        <v>0.86249998211860657</v>
      </c>
      <c r="M42">
        <f t="shared" si="3"/>
        <v>0.77000001072883606</v>
      </c>
    </row>
    <row r="43" spans="1:13" x14ac:dyDescent="0.3">
      <c r="A43" t="s">
        <v>41</v>
      </c>
      <c r="B43">
        <f t="shared" si="3"/>
        <v>0.72749999165534973</v>
      </c>
      <c r="C43">
        <f t="shared" si="3"/>
        <v>0.86860004067420959</v>
      </c>
      <c r="D43">
        <f t="shared" si="3"/>
        <v>0.85690000653266907</v>
      </c>
      <c r="E43">
        <f t="shared" si="3"/>
        <v>0.71490004658699036</v>
      </c>
      <c r="F43">
        <f t="shared" si="3"/>
        <v>0.75839999318122864</v>
      </c>
      <c r="G43">
        <f t="shared" si="3"/>
        <v>0.69620004296302795</v>
      </c>
      <c r="H43">
        <f t="shared" si="3"/>
        <v>0.86229994893074036</v>
      </c>
      <c r="I43">
        <f t="shared" si="3"/>
        <v>0.78880003094673157</v>
      </c>
      <c r="J43">
        <f t="shared" si="3"/>
        <v>0.6857999861240387</v>
      </c>
      <c r="K43">
        <f t="shared" si="3"/>
        <v>0.78310003876686096</v>
      </c>
      <c r="L43">
        <f t="shared" si="3"/>
        <v>0.82690003514289856</v>
      </c>
      <c r="M43">
        <f t="shared" si="3"/>
        <v>0.78129997849464417</v>
      </c>
    </row>
    <row r="44" spans="1:13" x14ac:dyDescent="0.3">
      <c r="A44" t="s">
        <v>42</v>
      </c>
      <c r="B44">
        <f>B34-$B$36</f>
        <v>0.58089998364448547</v>
      </c>
      <c r="C44">
        <f t="shared" ref="C44:M44" si="4">C34-$B$36</f>
        <v>0.70519998669624329</v>
      </c>
      <c r="D44">
        <f t="shared" si="4"/>
        <v>0.70719996094703674</v>
      </c>
      <c r="E44">
        <f t="shared" si="4"/>
        <v>0.58369997143745422</v>
      </c>
      <c r="F44">
        <f t="shared" si="4"/>
        <v>0.69429996609687805</v>
      </c>
      <c r="G44">
        <f t="shared" si="4"/>
        <v>0.67950001358985901</v>
      </c>
      <c r="H44">
        <f t="shared" si="4"/>
        <v>0.7035999596118927</v>
      </c>
      <c r="I44">
        <f t="shared" si="4"/>
        <v>0.70799997448921204</v>
      </c>
      <c r="J44">
        <f t="shared" si="4"/>
        <v>0.67129996418952942</v>
      </c>
      <c r="K44">
        <f t="shared" si="4"/>
        <v>0.63750001788139343</v>
      </c>
      <c r="L44">
        <f t="shared" si="4"/>
        <v>0.64459994435310364</v>
      </c>
      <c r="M44">
        <f t="shared" si="4"/>
        <v>0.84089997410774231</v>
      </c>
    </row>
    <row r="45" spans="1:13" x14ac:dyDescent="0.3">
      <c r="A45" s="5" t="s">
        <v>45</v>
      </c>
    </row>
    <row r="46" spans="1:13" x14ac:dyDescent="0.3">
      <c r="A46" t="s">
        <v>39</v>
      </c>
      <c r="B46">
        <f>(B41-0.0104)/0.0991</f>
        <v>8.8910194347893565</v>
      </c>
      <c r="C46" s="11">
        <f t="shared" ref="C46:M46" si="5">(C41-0.0104)/0.0991</f>
        <v>9.3097880759946516</v>
      </c>
      <c r="D46" s="11">
        <f t="shared" si="5"/>
        <v>9.2351156657206435</v>
      </c>
      <c r="E46" s="11">
        <f t="shared" si="5"/>
        <v>7.7386481331287316</v>
      </c>
      <c r="F46" s="11">
        <f t="shared" si="5"/>
        <v>8.019172491868499</v>
      </c>
      <c r="G46" s="11">
        <f t="shared" si="5"/>
        <v>8.1331984027242807</v>
      </c>
      <c r="H46" s="11">
        <f t="shared" si="5"/>
        <v>8.6881940309503367</v>
      </c>
      <c r="I46" s="11">
        <f t="shared" si="5"/>
        <v>8.8829466442527742</v>
      </c>
      <c r="J46" s="11">
        <f t="shared" si="5"/>
        <v>9.1947529159569008</v>
      </c>
      <c r="K46" s="11">
        <f t="shared" si="5"/>
        <v>7.7931379656017015</v>
      </c>
      <c r="L46" s="11">
        <f t="shared" si="5"/>
        <v>7.8324926691026437</v>
      </c>
      <c r="M46" s="11">
        <f t="shared" si="5"/>
        <v>8.0020176616133654</v>
      </c>
    </row>
    <row r="47" spans="1:13" x14ac:dyDescent="0.3">
      <c r="A47" t="s">
        <v>40</v>
      </c>
      <c r="B47" s="11">
        <f t="shared" ref="B47:M49" si="6">(B42-0.0104)/0.0991</f>
        <v>7.4621595681976727</v>
      </c>
      <c r="C47" s="11">
        <f t="shared" si="6"/>
        <v>9.0797177559191482</v>
      </c>
      <c r="D47" s="11">
        <f t="shared" si="6"/>
        <v>9.00504534564514</v>
      </c>
      <c r="E47" s="11">
        <f t="shared" si="6"/>
        <v>7.8395562104572569</v>
      </c>
      <c r="F47" s="11">
        <f t="shared" si="6"/>
        <v>7.660947975308817</v>
      </c>
      <c r="G47" s="11">
        <f t="shared" si="6"/>
        <v>7.4934414811620327</v>
      </c>
      <c r="H47" s="11">
        <f t="shared" si="6"/>
        <v>8.2078708129982907</v>
      </c>
      <c r="I47" s="11">
        <f t="shared" si="6"/>
        <v>8.296670305981527</v>
      </c>
      <c r="J47" s="11">
        <f t="shared" si="6"/>
        <v>8.7971748988154452</v>
      </c>
      <c r="K47" s="11">
        <f t="shared" si="6"/>
        <v>8.2078708129982907</v>
      </c>
      <c r="L47" s="11">
        <f t="shared" si="6"/>
        <v>8.5983852887851331</v>
      </c>
      <c r="M47" s="11">
        <f t="shared" si="6"/>
        <v>7.6649849720366916</v>
      </c>
    </row>
    <row r="48" spans="1:13" x14ac:dyDescent="0.3">
      <c r="A48" t="s">
        <v>41</v>
      </c>
      <c r="B48" s="11">
        <f t="shared" si="6"/>
        <v>7.236125041930876</v>
      </c>
      <c r="C48" s="11">
        <f t="shared" si="6"/>
        <v>8.659939865531884</v>
      </c>
      <c r="D48" s="11">
        <f t="shared" si="6"/>
        <v>8.5418769579482259</v>
      </c>
      <c r="E48" s="11">
        <f t="shared" si="6"/>
        <v>7.1089812975478353</v>
      </c>
      <c r="F48" s="11">
        <f t="shared" si="6"/>
        <v>7.5479313136350026</v>
      </c>
      <c r="G48" s="11">
        <f t="shared" si="6"/>
        <v>6.9202829764180427</v>
      </c>
      <c r="H48" s="11">
        <f t="shared" si="6"/>
        <v>8.5963667904211949</v>
      </c>
      <c r="I48" s="11">
        <f t="shared" si="6"/>
        <v>7.8546925423484524</v>
      </c>
      <c r="J48" s="11">
        <f t="shared" si="6"/>
        <v>6.8153379023616427</v>
      </c>
      <c r="K48" s="11">
        <f t="shared" si="6"/>
        <v>7.797174962329577</v>
      </c>
      <c r="L48" s="11">
        <f t="shared" si="6"/>
        <v>8.2391527259626507</v>
      </c>
      <c r="M48" s="11">
        <f t="shared" si="6"/>
        <v>7.7790108828924751</v>
      </c>
    </row>
    <row r="49" spans="1:13" x14ac:dyDescent="0.3">
      <c r="A49" t="s">
        <v>42</v>
      </c>
      <c r="B49" s="11">
        <f t="shared" si="6"/>
        <v>5.7568111366749299</v>
      </c>
      <c r="C49" s="11">
        <f t="shared" si="6"/>
        <v>7.0110997648460485</v>
      </c>
      <c r="D49" s="11">
        <f t="shared" si="6"/>
        <v>7.0312811397279198</v>
      </c>
      <c r="E49" s="11">
        <f t="shared" si="6"/>
        <v>5.7850653020933835</v>
      </c>
      <c r="F49" s="11">
        <f t="shared" si="6"/>
        <v>6.9011096477989717</v>
      </c>
      <c r="G49" s="11">
        <f t="shared" si="6"/>
        <v>6.7517660301701223</v>
      </c>
      <c r="H49" s="11">
        <f t="shared" si="6"/>
        <v>6.9949541837728839</v>
      </c>
      <c r="I49" s="11">
        <f t="shared" si="6"/>
        <v>7.0393539302645021</v>
      </c>
      <c r="J49" s="11">
        <f t="shared" si="6"/>
        <v>6.669020829359531</v>
      </c>
      <c r="K49" s="11">
        <f t="shared" si="6"/>
        <v>6.3279517445145661</v>
      </c>
      <c r="L49" s="11">
        <f t="shared" si="6"/>
        <v>6.3995958057830853</v>
      </c>
      <c r="M49" s="11">
        <f t="shared" si="6"/>
        <v>8.3804235530549178</v>
      </c>
    </row>
    <row r="52" spans="1:13" x14ac:dyDescent="0.3">
      <c r="A52" t="s">
        <v>43</v>
      </c>
      <c r="B52" s="1" t="s">
        <v>44</v>
      </c>
    </row>
    <row r="53" spans="1:13" x14ac:dyDescent="0.3">
      <c r="A53">
        <v>0</v>
      </c>
      <c r="B53" s="10">
        <v>0</v>
      </c>
    </row>
    <row r="54" spans="1:13" x14ac:dyDescent="0.3">
      <c r="A54">
        <v>0.5</v>
      </c>
      <c r="B54" s="10">
        <v>3.2399997115135193E-2</v>
      </c>
    </row>
    <row r="55" spans="1:13" x14ac:dyDescent="0.3">
      <c r="A55">
        <v>1</v>
      </c>
      <c r="B55" s="10">
        <v>8.0400004982948303E-2</v>
      </c>
    </row>
    <row r="56" spans="1:13" x14ac:dyDescent="0.3">
      <c r="A56">
        <v>2</v>
      </c>
      <c r="B56" s="10">
        <v>0.18629997968673706</v>
      </c>
    </row>
    <row r="57" spans="1:13" x14ac:dyDescent="0.3">
      <c r="A57">
        <v>3</v>
      </c>
      <c r="B57" s="10">
        <v>0.35100001096725464</v>
      </c>
    </row>
    <row r="58" spans="1:13" x14ac:dyDescent="0.3">
      <c r="A58">
        <v>4</v>
      </c>
      <c r="B58" s="10">
        <v>0.43195000290870667</v>
      </c>
    </row>
    <row r="59" spans="1:13" x14ac:dyDescent="0.3">
      <c r="A59">
        <v>5</v>
      </c>
      <c r="B59" s="10">
        <v>0.55274999141693115</v>
      </c>
    </row>
    <row r="60" spans="1:13" x14ac:dyDescent="0.3">
      <c r="A60">
        <v>6</v>
      </c>
      <c r="B60" s="10">
        <v>0.64670005440711975</v>
      </c>
    </row>
    <row r="61" spans="1:13" x14ac:dyDescent="0.3">
      <c r="A61">
        <v>7</v>
      </c>
      <c r="B61" s="10">
        <v>0.69060000777244568</v>
      </c>
    </row>
    <row r="62" spans="1:13" x14ac:dyDescent="0.3">
      <c r="A62">
        <v>8</v>
      </c>
      <c r="B62" s="10">
        <v>0.80749997496604919</v>
      </c>
    </row>
    <row r="63" spans="1:13" x14ac:dyDescent="0.3">
      <c r="A63">
        <v>9</v>
      </c>
      <c r="B63" s="10">
        <v>0.89259997010231018</v>
      </c>
    </row>
    <row r="64" spans="1:13" x14ac:dyDescent="0.3">
      <c r="A64">
        <v>10</v>
      </c>
      <c r="B64" s="10">
        <v>0.95519998669624329</v>
      </c>
    </row>
    <row r="66" spans="1:24" x14ac:dyDescent="0.3">
      <c r="A66" t="s">
        <v>59</v>
      </c>
    </row>
    <row r="67" spans="1:24" x14ac:dyDescent="0.3">
      <c r="A67" s="5" t="s">
        <v>52</v>
      </c>
      <c r="B67" s="22" t="s">
        <v>53</v>
      </c>
      <c r="C67" s="22"/>
      <c r="D67" s="22"/>
      <c r="E67" s="22" t="s">
        <v>54</v>
      </c>
      <c r="F67" s="22"/>
      <c r="G67" s="22"/>
    </row>
    <row r="68" spans="1:24" x14ac:dyDescent="0.3">
      <c r="A68" s="4" t="s">
        <v>46</v>
      </c>
      <c r="B68">
        <v>610</v>
      </c>
      <c r="C68">
        <v>710</v>
      </c>
      <c r="D68">
        <v>730</v>
      </c>
      <c r="E68">
        <v>790</v>
      </c>
      <c r="F68">
        <v>790</v>
      </c>
      <c r="G68">
        <v>920</v>
      </c>
    </row>
    <row r="69" spans="1:24" x14ac:dyDescent="0.3">
      <c r="A69" s="4" t="s">
        <v>47</v>
      </c>
      <c r="B69">
        <v>4740</v>
      </c>
      <c r="C69">
        <v>7580</v>
      </c>
      <c r="D69">
        <v>5040</v>
      </c>
      <c r="E69">
        <v>154490</v>
      </c>
      <c r="F69">
        <v>172370</v>
      </c>
      <c r="G69">
        <v>166650</v>
      </c>
    </row>
    <row r="70" spans="1:24" x14ac:dyDescent="0.3">
      <c r="A70" s="4" t="s">
        <v>48</v>
      </c>
      <c r="B70" s="12">
        <v>3920</v>
      </c>
      <c r="C70" s="12">
        <v>8840</v>
      </c>
      <c r="D70" s="12">
        <v>8080</v>
      </c>
      <c r="E70" s="12">
        <v>91610</v>
      </c>
      <c r="F70" s="12">
        <v>116880</v>
      </c>
      <c r="G70" s="12">
        <v>88410</v>
      </c>
    </row>
    <row r="71" spans="1:24" s="7" customFormat="1" x14ac:dyDescent="0.3">
      <c r="A71" s="4" t="s">
        <v>57</v>
      </c>
      <c r="B71" s="12">
        <v>1800</v>
      </c>
      <c r="C71" s="12">
        <v>1390</v>
      </c>
      <c r="D71" s="12">
        <v>1280</v>
      </c>
      <c r="E71" s="12">
        <v>19140</v>
      </c>
      <c r="F71" s="12">
        <v>18270</v>
      </c>
      <c r="G71" s="12">
        <v>19510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x14ac:dyDescent="0.3">
      <c r="A72" s="4" t="s">
        <v>49</v>
      </c>
      <c r="B72" s="12">
        <v>9680</v>
      </c>
      <c r="C72" s="12">
        <v>14480</v>
      </c>
      <c r="D72" s="12">
        <v>13790</v>
      </c>
      <c r="E72" s="12">
        <v>175250</v>
      </c>
      <c r="F72" s="12">
        <v>159510</v>
      </c>
      <c r="G72" s="12">
        <v>130880</v>
      </c>
    </row>
    <row r="73" spans="1:24" x14ac:dyDescent="0.3">
      <c r="A73" s="4" t="s">
        <v>50</v>
      </c>
      <c r="B73" s="12">
        <v>128700</v>
      </c>
      <c r="C73" s="12">
        <v>104720</v>
      </c>
      <c r="D73" s="12">
        <v>17180</v>
      </c>
      <c r="E73" s="12">
        <v>2469160</v>
      </c>
      <c r="F73" s="12">
        <v>2476850</v>
      </c>
      <c r="G73" s="12">
        <v>2534210</v>
      </c>
    </row>
    <row r="74" spans="1:24" x14ac:dyDescent="0.3">
      <c r="A74" s="4" t="s">
        <v>51</v>
      </c>
      <c r="B74" s="12">
        <v>14740</v>
      </c>
      <c r="C74" s="12">
        <v>21790</v>
      </c>
      <c r="D74" s="12">
        <v>16170</v>
      </c>
      <c r="E74" s="12">
        <v>2213190</v>
      </c>
      <c r="F74" s="12">
        <v>1999300</v>
      </c>
      <c r="G74" s="12">
        <v>1944850</v>
      </c>
    </row>
    <row r="75" spans="1:24" s="8" customFormat="1" x14ac:dyDescent="0.3">
      <c r="A75" s="4" t="s">
        <v>58</v>
      </c>
      <c r="B75" s="12">
        <v>7400</v>
      </c>
      <c r="C75" s="12">
        <v>6830</v>
      </c>
      <c r="D75" s="12">
        <v>5920</v>
      </c>
      <c r="E75" s="12">
        <v>605870</v>
      </c>
      <c r="F75" s="12">
        <v>576610</v>
      </c>
      <c r="G75" s="12">
        <v>772260</v>
      </c>
    </row>
    <row r="76" spans="1:24" x14ac:dyDescent="0.3">
      <c r="A76" s="6" t="s">
        <v>56</v>
      </c>
    </row>
    <row r="77" spans="1:24" x14ac:dyDescent="0.3">
      <c r="A77" s="4" t="s">
        <v>46</v>
      </c>
      <c r="B77">
        <v>8.8910194347893565</v>
      </c>
      <c r="C77">
        <v>9.3097880759946516</v>
      </c>
      <c r="D77">
        <v>9.2351156657206435</v>
      </c>
      <c r="E77">
        <v>7.7386481331287316</v>
      </c>
      <c r="F77">
        <v>8.019172491868499</v>
      </c>
      <c r="G77">
        <v>8.1331984027242807</v>
      </c>
    </row>
    <row r="78" spans="1:24" x14ac:dyDescent="0.3">
      <c r="A78" s="4" t="s">
        <v>47</v>
      </c>
      <c r="B78">
        <v>8.6881940309503367</v>
      </c>
      <c r="C78">
        <v>8.8829466442527742</v>
      </c>
      <c r="D78">
        <v>9.1947529159569008</v>
      </c>
      <c r="E78">
        <v>7.7931379656017015</v>
      </c>
      <c r="F78">
        <v>7.8324926691026437</v>
      </c>
      <c r="G78">
        <v>8.0020176616133654</v>
      </c>
    </row>
    <row r="79" spans="1:24" x14ac:dyDescent="0.3">
      <c r="A79" s="4" t="s">
        <v>48</v>
      </c>
      <c r="B79">
        <v>7.4621595681976727</v>
      </c>
      <c r="C79">
        <v>9.0797177559191482</v>
      </c>
      <c r="D79">
        <v>9.00504534564514</v>
      </c>
      <c r="E79">
        <v>7.8395562104572569</v>
      </c>
      <c r="F79">
        <v>7.660947975308817</v>
      </c>
      <c r="G79">
        <v>7.4934414811620327</v>
      </c>
    </row>
    <row r="80" spans="1:24" s="9" customFormat="1" x14ac:dyDescent="0.3">
      <c r="A80" s="4" t="s">
        <v>57</v>
      </c>
      <c r="B80" s="9">
        <v>8.2078708129982907</v>
      </c>
      <c r="C80" s="9">
        <v>8.296670305981527</v>
      </c>
      <c r="D80" s="9">
        <v>8.7971748988154452</v>
      </c>
      <c r="E80" s="9">
        <v>8.2078708129982907</v>
      </c>
      <c r="F80" s="9">
        <v>8.5983852887851331</v>
      </c>
      <c r="G80" s="9">
        <v>7.6649849720366916</v>
      </c>
    </row>
    <row r="81" spans="1:7" x14ac:dyDescent="0.3">
      <c r="A81" s="4" t="s">
        <v>49</v>
      </c>
      <c r="B81">
        <v>7.236125041930876</v>
      </c>
      <c r="C81">
        <v>8.659939865531884</v>
      </c>
      <c r="D81">
        <v>8.5418769579482259</v>
      </c>
      <c r="E81">
        <v>7.1089812975478353</v>
      </c>
      <c r="F81">
        <v>7.5479313136350026</v>
      </c>
      <c r="G81">
        <v>6.9202829764180427</v>
      </c>
    </row>
    <row r="82" spans="1:7" x14ac:dyDescent="0.3">
      <c r="A82" s="4" t="s">
        <v>50</v>
      </c>
      <c r="B82">
        <v>8.5963667904211949</v>
      </c>
      <c r="C82">
        <v>7.8546925423484524</v>
      </c>
      <c r="D82">
        <v>6.8153379023616427</v>
      </c>
      <c r="E82">
        <v>7.797174962329577</v>
      </c>
      <c r="F82">
        <v>8.2391527259626507</v>
      </c>
      <c r="G82">
        <v>7.7790108828924751</v>
      </c>
    </row>
    <row r="83" spans="1:7" x14ac:dyDescent="0.3">
      <c r="A83" s="4" t="s">
        <v>51</v>
      </c>
      <c r="B83">
        <v>5.7568111366749299</v>
      </c>
      <c r="C83">
        <v>7.0110997648460485</v>
      </c>
      <c r="D83">
        <v>7.0312811397279198</v>
      </c>
      <c r="E83">
        <v>5.7850653020933835</v>
      </c>
      <c r="F83">
        <v>6.9011096477989717</v>
      </c>
      <c r="G83">
        <v>6.7517660301701223</v>
      </c>
    </row>
    <row r="84" spans="1:7" x14ac:dyDescent="0.3">
      <c r="A84" s="4" t="s">
        <v>58</v>
      </c>
      <c r="B84">
        <v>6.9949541837728839</v>
      </c>
      <c r="C84">
        <v>7.0393539302645021</v>
      </c>
      <c r="D84">
        <v>6.669020829359531</v>
      </c>
      <c r="E84">
        <v>6.3279517445145661</v>
      </c>
      <c r="F84">
        <v>6.3995958057830853</v>
      </c>
      <c r="G84">
        <v>8.3804235530549178</v>
      </c>
    </row>
    <row r="86" spans="1:7" x14ac:dyDescent="0.3">
      <c r="A86" s="6" t="s">
        <v>55</v>
      </c>
    </row>
    <row r="87" spans="1:7" x14ac:dyDescent="0.3">
      <c r="A87" s="4" t="s">
        <v>46</v>
      </c>
      <c r="B87">
        <f>B68/B77</f>
        <v>68.608555461385279</v>
      </c>
      <c r="C87" s="11">
        <f t="shared" ref="C87:G87" si="7">C68/C77</f>
        <v>76.263819778104249</v>
      </c>
      <c r="D87" s="11">
        <f t="shared" si="7"/>
        <v>79.046113381086272</v>
      </c>
      <c r="E87" s="11">
        <f t="shared" si="7"/>
        <v>102.0850136108467</v>
      </c>
      <c r="F87" s="11">
        <f t="shared" si="7"/>
        <v>98.513905368797836</v>
      </c>
      <c r="G87" s="11">
        <f t="shared" si="7"/>
        <v>113.11663068391871</v>
      </c>
    </row>
    <row r="88" spans="1:7" x14ac:dyDescent="0.3">
      <c r="A88" s="4" t="s">
        <v>47</v>
      </c>
      <c r="B88" s="11">
        <f t="shared" ref="B88:G94" si="8">B69/B78</f>
        <v>545.56792621279965</v>
      </c>
      <c r="C88" s="11">
        <f t="shared" si="8"/>
        <v>853.32044687043401</v>
      </c>
      <c r="D88" s="11">
        <f t="shared" si="8"/>
        <v>548.13870976928649</v>
      </c>
      <c r="E88" s="11">
        <f t="shared" si="8"/>
        <v>19823.850249014802</v>
      </c>
      <c r="F88" s="11">
        <f t="shared" si="8"/>
        <v>22007.042621304892</v>
      </c>
      <c r="G88" s="11">
        <f t="shared" si="8"/>
        <v>20825.997523029717</v>
      </c>
    </row>
    <row r="89" spans="1:7" x14ac:dyDescent="0.3">
      <c r="A89" s="4" t="s">
        <v>48</v>
      </c>
      <c r="B89" s="11">
        <f t="shared" si="8"/>
        <v>525.31709676998946</v>
      </c>
      <c r="C89" s="11">
        <f t="shared" si="8"/>
        <v>973.59854542142853</v>
      </c>
      <c r="D89" s="11">
        <f t="shared" si="8"/>
        <v>897.27477096020471</v>
      </c>
      <c r="E89" s="11">
        <f t="shared" si="8"/>
        <v>11685.610453025462</v>
      </c>
      <c r="F89" s="11">
        <f t="shared" si="8"/>
        <v>15256.597535540437</v>
      </c>
      <c r="G89" s="11">
        <f t="shared" si="8"/>
        <v>11798.317264805006</v>
      </c>
    </row>
    <row r="90" spans="1:7" s="9" customFormat="1" x14ac:dyDescent="0.3">
      <c r="A90" s="4" t="s">
        <v>57</v>
      </c>
      <c r="B90" s="11">
        <f t="shared" si="8"/>
        <v>219.30169723790641</v>
      </c>
      <c r="C90" s="11">
        <f t="shared" si="8"/>
        <v>167.53709002970413</v>
      </c>
      <c r="D90" s="11">
        <f t="shared" si="8"/>
        <v>145.50125633768565</v>
      </c>
      <c r="E90" s="11">
        <f t="shared" si="8"/>
        <v>2331.9080472964051</v>
      </c>
      <c r="F90" s="11">
        <f t="shared" si="8"/>
        <v>2124.8175542714453</v>
      </c>
      <c r="G90" s="11">
        <f t="shared" si="8"/>
        <v>2545.3409329797973</v>
      </c>
    </row>
    <row r="91" spans="1:7" x14ac:dyDescent="0.3">
      <c r="A91" s="4" t="s">
        <v>49</v>
      </c>
      <c r="B91" s="11">
        <f t="shared" si="8"/>
        <v>1337.7325493835033</v>
      </c>
      <c r="C91" s="11">
        <f t="shared" si="8"/>
        <v>1672.0670379748249</v>
      </c>
      <c r="D91" s="11">
        <f t="shared" si="8"/>
        <v>1614.3992787402995</v>
      </c>
      <c r="E91" s="11">
        <f t="shared" si="8"/>
        <v>24651.914622486143</v>
      </c>
      <c r="F91" s="11">
        <f t="shared" si="8"/>
        <v>21132.94270601698</v>
      </c>
      <c r="G91" s="11">
        <f t="shared" si="8"/>
        <v>18912.521416536616</v>
      </c>
    </row>
    <row r="92" spans="1:7" x14ac:dyDescent="0.3">
      <c r="A92" s="4" t="s">
        <v>50</v>
      </c>
      <c r="B92" s="11">
        <f t="shared" si="8"/>
        <v>14971.441207395725</v>
      </c>
      <c r="C92" s="11">
        <f t="shared" si="8"/>
        <v>13332.157743336706</v>
      </c>
      <c r="D92" s="11">
        <f t="shared" si="8"/>
        <v>2520.784771954859</v>
      </c>
      <c r="E92" s="11">
        <f t="shared" si="8"/>
        <v>316673.66859525803</v>
      </c>
      <c r="F92" s="11">
        <f t="shared" si="8"/>
        <v>300619.5032888662</v>
      </c>
      <c r="G92" s="11">
        <f t="shared" si="8"/>
        <v>325775.3508962444</v>
      </c>
    </row>
    <row r="93" spans="1:7" x14ac:dyDescent="0.3">
      <c r="A93" s="4" t="s">
        <v>51</v>
      </c>
      <c r="B93" s="11">
        <f t="shared" si="8"/>
        <v>2560.4452968929008</v>
      </c>
      <c r="C93" s="11">
        <f t="shared" si="8"/>
        <v>3107.9289599123927</v>
      </c>
      <c r="D93" s="11">
        <f t="shared" si="8"/>
        <v>2299.7231484084432</v>
      </c>
      <c r="E93" s="11">
        <f t="shared" si="8"/>
        <v>382569.57949967048</v>
      </c>
      <c r="F93" s="11">
        <f t="shared" si="8"/>
        <v>289707.03293167549</v>
      </c>
      <c r="G93" s="11">
        <f t="shared" si="8"/>
        <v>288050.5620765707</v>
      </c>
    </row>
    <row r="94" spans="1:7" x14ac:dyDescent="0.3">
      <c r="A94" s="4" t="s">
        <v>58</v>
      </c>
      <c r="B94" s="11">
        <f t="shared" si="8"/>
        <v>1057.9054280536611</v>
      </c>
      <c r="C94" s="11">
        <f t="shared" si="8"/>
        <v>970.25949649094639</v>
      </c>
      <c r="D94" s="11">
        <f t="shared" si="8"/>
        <v>887.68653622102056</v>
      </c>
      <c r="E94" s="11">
        <f t="shared" si="8"/>
        <v>95745.041122540657</v>
      </c>
      <c r="F94" s="11">
        <f t="shared" si="8"/>
        <v>90101.002860045977</v>
      </c>
      <c r="G94" s="11">
        <f t="shared" si="8"/>
        <v>92150.473673671047</v>
      </c>
    </row>
    <row r="96" spans="1:7" x14ac:dyDescent="0.3">
      <c r="A96" s="6" t="s">
        <v>60</v>
      </c>
    </row>
    <row r="97" spans="1:7" x14ac:dyDescent="0.3">
      <c r="A97" s="4" t="s">
        <v>46</v>
      </c>
      <c r="B97" s="13">
        <v>425550</v>
      </c>
      <c r="C97" s="13">
        <v>403960</v>
      </c>
      <c r="D97" s="13">
        <v>387910</v>
      </c>
      <c r="E97" s="13">
        <v>188940</v>
      </c>
      <c r="F97" s="13">
        <v>200350</v>
      </c>
      <c r="G97" s="13">
        <v>197110</v>
      </c>
    </row>
    <row r="98" spans="1:7" x14ac:dyDescent="0.3">
      <c r="A98" s="4" t="s">
        <v>47</v>
      </c>
      <c r="B98" s="14">
        <v>61760</v>
      </c>
      <c r="C98" s="14">
        <v>62440</v>
      </c>
      <c r="D98" s="14">
        <v>389800</v>
      </c>
      <c r="E98" s="14">
        <v>35960</v>
      </c>
      <c r="F98" s="14">
        <v>41780</v>
      </c>
      <c r="G98" s="14">
        <v>43810</v>
      </c>
    </row>
    <row r="99" spans="1:7" x14ac:dyDescent="0.3">
      <c r="A99" s="4" t="s">
        <v>48</v>
      </c>
      <c r="B99" s="15">
        <v>320300</v>
      </c>
      <c r="C99" s="15">
        <v>459370</v>
      </c>
      <c r="D99" s="15">
        <v>433770</v>
      </c>
      <c r="E99" s="15">
        <v>183100</v>
      </c>
      <c r="F99" s="15">
        <v>267090</v>
      </c>
      <c r="G99" s="15">
        <v>157000</v>
      </c>
    </row>
    <row r="100" spans="1:7" x14ac:dyDescent="0.3">
      <c r="A100" s="4" t="s">
        <v>57</v>
      </c>
      <c r="B100" s="16">
        <v>480540</v>
      </c>
      <c r="C100" s="16">
        <v>482650</v>
      </c>
      <c r="D100" s="16">
        <v>419180</v>
      </c>
      <c r="E100" s="16">
        <v>262950</v>
      </c>
      <c r="F100" s="16">
        <v>291820</v>
      </c>
      <c r="G100" s="16">
        <v>305170</v>
      </c>
    </row>
    <row r="101" spans="1:7" x14ac:dyDescent="0.3">
      <c r="A101" s="4" t="s">
        <v>49</v>
      </c>
      <c r="B101" s="17">
        <v>398470</v>
      </c>
      <c r="C101" s="17">
        <v>467280</v>
      </c>
      <c r="D101" s="17">
        <v>495140</v>
      </c>
      <c r="E101" s="17">
        <v>249170</v>
      </c>
      <c r="F101" s="17">
        <v>231590</v>
      </c>
      <c r="G101" s="17">
        <v>149500</v>
      </c>
    </row>
    <row r="102" spans="1:7" x14ac:dyDescent="0.3">
      <c r="A102" s="4" t="s">
        <v>50</v>
      </c>
      <c r="B102" s="18">
        <v>465950</v>
      </c>
      <c r="C102" s="18">
        <v>446050</v>
      </c>
      <c r="D102" s="18">
        <v>209200</v>
      </c>
      <c r="E102" s="18">
        <v>249320</v>
      </c>
      <c r="F102" s="18">
        <v>301540</v>
      </c>
      <c r="G102" s="18">
        <v>265470</v>
      </c>
    </row>
    <row r="103" spans="1:7" x14ac:dyDescent="0.3">
      <c r="A103" s="4" t="s">
        <v>51</v>
      </c>
      <c r="B103" s="19">
        <v>219350</v>
      </c>
      <c r="C103" s="19">
        <v>337950</v>
      </c>
      <c r="D103" s="19">
        <v>288680</v>
      </c>
      <c r="E103" s="19">
        <v>202280</v>
      </c>
      <c r="F103" s="19">
        <v>234050</v>
      </c>
      <c r="G103" s="19">
        <v>198170</v>
      </c>
    </row>
    <row r="104" spans="1:7" x14ac:dyDescent="0.3">
      <c r="A104" s="4" t="s">
        <v>58</v>
      </c>
      <c r="B104" s="21">
        <v>519800</v>
      </c>
      <c r="C104" s="21">
        <v>499210</v>
      </c>
      <c r="D104" s="21">
        <v>439570</v>
      </c>
      <c r="E104" s="21">
        <v>341990</v>
      </c>
      <c r="F104" s="21">
        <v>370130</v>
      </c>
      <c r="G104" s="21">
        <v>442830</v>
      </c>
    </row>
    <row r="106" spans="1:7" x14ac:dyDescent="0.3">
      <c r="A106" s="6" t="s">
        <v>61</v>
      </c>
    </row>
    <row r="107" spans="1:7" x14ac:dyDescent="0.3">
      <c r="A107" s="4" t="s">
        <v>46</v>
      </c>
      <c r="B107">
        <f>B97/B77</f>
        <v>47862.902912446734</v>
      </c>
      <c r="C107" s="20">
        <f t="shared" ref="C107:G107" si="9">C97/C77</f>
        <v>43390.891038821115</v>
      </c>
      <c r="D107" s="20">
        <f t="shared" si="9"/>
        <v>42003.805262544076</v>
      </c>
      <c r="E107" s="20">
        <f t="shared" si="9"/>
        <v>24415.117052700476</v>
      </c>
      <c r="F107" s="20">
        <f t="shared" si="9"/>
        <v>24983.874608403348</v>
      </c>
      <c r="G107" s="20">
        <f t="shared" si="9"/>
        <v>24235.238124029584</v>
      </c>
    </row>
    <row r="108" spans="1:7" x14ac:dyDescent="0.3">
      <c r="A108" s="4" t="s">
        <v>47</v>
      </c>
      <c r="B108" s="20">
        <f t="shared" ref="B108:G114" si="10">B98/B78</f>
        <v>7108.4968613718374</v>
      </c>
      <c r="C108" s="20">
        <f t="shared" si="10"/>
        <v>7029.1990372809896</v>
      </c>
      <c r="D108" s="20">
        <f t="shared" si="10"/>
        <v>42393.743862711875</v>
      </c>
      <c r="E108" s="20">
        <f t="shared" si="10"/>
        <v>4614.3158453917558</v>
      </c>
      <c r="F108" s="20">
        <f t="shared" si="10"/>
        <v>5334.189480293081</v>
      </c>
      <c r="G108" s="20">
        <f t="shared" si="10"/>
        <v>5474.8691958231739</v>
      </c>
    </row>
    <row r="109" spans="1:7" x14ac:dyDescent="0.3">
      <c r="A109" s="4" t="s">
        <v>48</v>
      </c>
      <c r="B109" s="20">
        <f t="shared" si="10"/>
        <v>42923.231146792765</v>
      </c>
      <c r="C109" s="20">
        <f t="shared" si="10"/>
        <v>50592.982331475294</v>
      </c>
      <c r="D109" s="20">
        <f t="shared" si="10"/>
        <v>48169.663044481182</v>
      </c>
      <c r="E109" s="20">
        <f t="shared" si="10"/>
        <v>23355.913917137452</v>
      </c>
      <c r="F109" s="20">
        <f t="shared" si="10"/>
        <v>34863.831585964195</v>
      </c>
      <c r="G109" s="20">
        <f t="shared" si="10"/>
        <v>20951.654909788325</v>
      </c>
    </row>
    <row r="110" spans="1:7" x14ac:dyDescent="0.3">
      <c r="A110" s="4" t="s">
        <v>57</v>
      </c>
      <c r="B110" s="20">
        <f t="shared" si="10"/>
        <v>58546.243105946422</v>
      </c>
      <c r="C110" s="20">
        <f t="shared" si="10"/>
        <v>58173.939930098342</v>
      </c>
      <c r="D110" s="20">
        <f t="shared" si="10"/>
        <v>47649.38799346178</v>
      </c>
      <c r="E110" s="20">
        <f t="shared" si="10"/>
        <v>32036.32293817083</v>
      </c>
      <c r="F110" s="20">
        <f t="shared" si="10"/>
        <v>33938.930415297924</v>
      </c>
      <c r="G110" s="20">
        <f t="shared" si="10"/>
        <v>39813.515762042276</v>
      </c>
    </row>
    <row r="111" spans="1:7" x14ac:dyDescent="0.3">
      <c r="A111" s="4" t="s">
        <v>49</v>
      </c>
      <c r="B111" s="20">
        <f t="shared" si="10"/>
        <v>55066.765387690553</v>
      </c>
      <c r="C111" s="20">
        <f t="shared" si="10"/>
        <v>53958.80424757432</v>
      </c>
      <c r="D111" s="20">
        <f t="shared" si="10"/>
        <v>57966.18265957012</v>
      </c>
      <c r="E111" s="20">
        <f t="shared" si="10"/>
        <v>35050.02891004207</v>
      </c>
      <c r="F111" s="20">
        <f t="shared" si="10"/>
        <v>30682.579156707874</v>
      </c>
      <c r="G111" s="20">
        <f t="shared" si="10"/>
        <v>21603.16283444548</v>
      </c>
    </row>
    <row r="112" spans="1:7" x14ac:dyDescent="0.3">
      <c r="A112" s="4" t="s">
        <v>50</v>
      </c>
      <c r="B112" s="20">
        <f t="shared" si="10"/>
        <v>54203.131550785067</v>
      </c>
      <c r="C112" s="20">
        <f t="shared" si="10"/>
        <v>56787.709715578094</v>
      </c>
      <c r="D112" s="20">
        <f t="shared" si="10"/>
        <v>30695.469982127852</v>
      </c>
      <c r="E112" s="20">
        <f t="shared" si="10"/>
        <v>31975.683655238921</v>
      </c>
      <c r="F112" s="20">
        <f t="shared" si="10"/>
        <v>36598.423409461502</v>
      </c>
      <c r="G112" s="20">
        <f t="shared" si="10"/>
        <v>34126.446664809155</v>
      </c>
    </row>
    <row r="113" spans="1:7" x14ac:dyDescent="0.3">
      <c r="A113" s="4" t="s">
        <v>51</v>
      </c>
      <c r="B113" s="20">
        <f t="shared" si="10"/>
        <v>38102.69171461722</v>
      </c>
      <c r="C113" s="20">
        <f t="shared" si="10"/>
        <v>48202.138228655029</v>
      </c>
      <c r="D113" s="20">
        <f t="shared" si="10"/>
        <v>41056.529281542949</v>
      </c>
      <c r="E113" s="20">
        <f t="shared" si="10"/>
        <v>34965.8974336561</v>
      </c>
      <c r="F113" s="20">
        <f t="shared" si="10"/>
        <v>33914.835721331787</v>
      </c>
      <c r="G113" s="20">
        <f t="shared" si="10"/>
        <v>29350.839338105259</v>
      </c>
    </row>
    <row r="114" spans="1:7" x14ac:dyDescent="0.3">
      <c r="A114" s="4" t="s">
        <v>58</v>
      </c>
      <c r="B114" s="20">
        <f t="shared" si="10"/>
        <v>74310.708311120674</v>
      </c>
      <c r="C114" s="20">
        <f t="shared" si="10"/>
        <v>70917.019508527868</v>
      </c>
      <c r="D114" s="20">
        <f t="shared" si="10"/>
        <v>65912.224784911145</v>
      </c>
      <c r="E114" s="20">
        <f t="shared" si="10"/>
        <v>54044.343858414642</v>
      </c>
      <c r="F114" s="20">
        <f t="shared" si="10"/>
        <v>57836.465181992709</v>
      </c>
      <c r="G114" s="20">
        <f t="shared" si="10"/>
        <v>52841.004657643476</v>
      </c>
    </row>
    <row r="116" spans="1:7" x14ac:dyDescent="0.3">
      <c r="A116" s="6" t="s">
        <v>62</v>
      </c>
    </row>
    <row r="117" spans="1:7" x14ac:dyDescent="0.3">
      <c r="A117" s="4" t="s">
        <v>46</v>
      </c>
      <c r="B117">
        <f>B68/B107</f>
        <v>1.274473470854543E-2</v>
      </c>
      <c r="C117" s="20">
        <f t="shared" ref="C117:G117" si="11">C68/C107</f>
        <v>1.6362881309922275E-2</v>
      </c>
      <c r="D117" s="20">
        <f t="shared" si="11"/>
        <v>1.7379377783444793E-2</v>
      </c>
      <c r="E117" s="20">
        <f t="shared" si="11"/>
        <v>3.2357002356153797E-2</v>
      </c>
      <c r="F117" s="20">
        <f t="shared" si="11"/>
        <v>3.1620395650492211E-2</v>
      </c>
      <c r="G117" s="20">
        <f t="shared" si="11"/>
        <v>3.7961252754839116E-2</v>
      </c>
    </row>
    <row r="118" spans="1:7" x14ac:dyDescent="0.3">
      <c r="A118" s="4" t="s">
        <v>47</v>
      </c>
      <c r="B118" s="20">
        <f t="shared" ref="B118:G124" si="12">B69/B108</f>
        <v>0.66680763773809248</v>
      </c>
      <c r="C118" s="20">
        <f t="shared" si="12"/>
        <v>1.0783589936488793</v>
      </c>
      <c r="D118" s="20">
        <f t="shared" si="12"/>
        <v>0.11888546612730319</v>
      </c>
      <c r="E118" s="20">
        <f t="shared" si="12"/>
        <v>33.48058632663534</v>
      </c>
      <c r="F118" s="20">
        <f t="shared" si="12"/>
        <v>32.314187682461053</v>
      </c>
      <c r="G118" s="20">
        <f t="shared" si="12"/>
        <v>30.439083389816648</v>
      </c>
    </row>
    <row r="119" spans="1:7" x14ac:dyDescent="0.3">
      <c r="A119" s="4" t="s">
        <v>48</v>
      </c>
      <c r="B119" s="20">
        <f t="shared" si="12"/>
        <v>9.1325836738479174E-2</v>
      </c>
      <c r="C119" s="20">
        <f t="shared" si="12"/>
        <v>0.17472779015243764</v>
      </c>
      <c r="D119" s="20">
        <f t="shared" si="12"/>
        <v>0.16774043016532433</v>
      </c>
      <c r="E119" s="20">
        <f t="shared" si="12"/>
        <v>3.922347047733421</v>
      </c>
      <c r="F119" s="20">
        <f t="shared" si="12"/>
        <v>3.3524714491523255</v>
      </c>
      <c r="G119" s="20">
        <f t="shared" si="12"/>
        <v>4.219714403500225</v>
      </c>
    </row>
    <row r="120" spans="1:7" x14ac:dyDescent="0.3">
      <c r="A120" s="4" t="s">
        <v>57</v>
      </c>
      <c r="B120" s="20">
        <f t="shared" si="12"/>
        <v>3.0744927505300126E-2</v>
      </c>
      <c r="C120" s="20">
        <f t="shared" si="12"/>
        <v>2.3893860406742615E-2</v>
      </c>
      <c r="D120" s="20">
        <f t="shared" si="12"/>
        <v>2.6862884370637361E-2</v>
      </c>
      <c r="E120" s="20">
        <f t="shared" si="12"/>
        <v>0.5974468429769435</v>
      </c>
      <c r="F120" s="20">
        <f t="shared" si="12"/>
        <v>0.53831985205299293</v>
      </c>
      <c r="G120" s="20">
        <f t="shared" si="12"/>
        <v>0.49003459319210885</v>
      </c>
    </row>
    <row r="121" spans="1:7" x14ac:dyDescent="0.3">
      <c r="A121" s="4" t="s">
        <v>49</v>
      </c>
      <c r="B121" s="20">
        <f t="shared" si="12"/>
        <v>0.17578660979720148</v>
      </c>
      <c r="C121" s="20">
        <f t="shared" si="12"/>
        <v>0.26835287034091265</v>
      </c>
      <c r="D121" s="20">
        <f t="shared" si="12"/>
        <v>0.23789732853355824</v>
      </c>
      <c r="E121" s="20">
        <f t="shared" si="12"/>
        <v>4.9999958758889838</v>
      </c>
      <c r="F121" s="20">
        <f t="shared" si="12"/>
        <v>5.1987155051509957</v>
      </c>
      <c r="G121" s="20">
        <f t="shared" si="12"/>
        <v>6.0583721468467786</v>
      </c>
    </row>
    <row r="122" spans="1:7" x14ac:dyDescent="0.3">
      <c r="A122" s="4" t="s">
        <v>50</v>
      </c>
      <c r="B122" s="20">
        <f t="shared" si="12"/>
        <v>2.3744015579508697</v>
      </c>
      <c r="C122" s="20">
        <f t="shared" si="12"/>
        <v>1.8440609865143591</v>
      </c>
      <c r="D122" s="20">
        <f t="shared" si="12"/>
        <v>0.55969170727807371</v>
      </c>
      <c r="E122" s="20">
        <f t="shared" si="12"/>
        <v>77.219928324986753</v>
      </c>
      <c r="F122" s="20">
        <f t="shared" si="12"/>
        <v>67.676412513433007</v>
      </c>
      <c r="G122" s="20">
        <f t="shared" si="12"/>
        <v>74.25941601512389</v>
      </c>
    </row>
    <row r="123" spans="1:7" x14ac:dyDescent="0.3">
      <c r="A123" s="4" t="s">
        <v>51</v>
      </c>
      <c r="B123" s="20">
        <f t="shared" si="12"/>
        <v>0.38684931002775685</v>
      </c>
      <c r="C123" s="20">
        <f t="shared" si="12"/>
        <v>0.45205463493414821</v>
      </c>
      <c r="D123" s="20">
        <f t="shared" si="12"/>
        <v>0.39384722193917299</v>
      </c>
      <c r="E123" s="20">
        <f t="shared" si="12"/>
        <v>63.295672710797191</v>
      </c>
      <c r="F123" s="20">
        <f t="shared" si="12"/>
        <v>58.950602515891838</v>
      </c>
      <c r="G123" s="20">
        <f t="shared" si="12"/>
        <v>66.262159579029927</v>
      </c>
    </row>
    <row r="124" spans="1:7" x14ac:dyDescent="0.3">
      <c r="A124" s="4" t="s">
        <v>58</v>
      </c>
      <c r="B124" s="20">
        <f t="shared" si="12"/>
        <v>9.9581879491957181E-2</v>
      </c>
      <c r="C124" s="20">
        <f t="shared" si="12"/>
        <v>9.6309744083064336E-2</v>
      </c>
      <c r="D124" s="20">
        <f t="shared" si="12"/>
        <v>8.9816419022700433E-2</v>
      </c>
      <c r="E124" s="20">
        <f t="shared" si="12"/>
        <v>11.210608858297142</v>
      </c>
      <c r="F124" s="20">
        <f t="shared" si="12"/>
        <v>9.9696618419814254</v>
      </c>
      <c r="G124" s="20">
        <f t="shared" si="12"/>
        <v>14.614786471291897</v>
      </c>
    </row>
  </sheetData>
  <mergeCells count="2">
    <mergeCell ref="B67:D67"/>
    <mergeCell ref="E67:G67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Ruiz Serrano</dc:creator>
  <cp:lastModifiedBy>Ilaria Orlando</cp:lastModifiedBy>
  <dcterms:created xsi:type="dcterms:W3CDTF">2016-09-16T13:56:48Z</dcterms:created>
  <dcterms:modified xsi:type="dcterms:W3CDTF">2016-10-27T14:04:05Z</dcterms:modified>
</cp:coreProperties>
</file>