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6512" windowHeight="7308"/>
  </bookViews>
  <sheets>
    <sheet name="Sheet2" sheetId="2" r:id="rId1"/>
    <sheet name="Sheet1" sheetId="1" r:id="rId2"/>
  </sheets>
  <calcPr calcId="145621"/>
</workbook>
</file>

<file path=xl/calcChain.xml><?xml version="1.0" encoding="utf-8"?>
<calcChain xmlns="http://schemas.openxmlformats.org/spreadsheetml/2006/main">
  <c r="C162" i="2" l="1"/>
  <c r="C163" i="2"/>
  <c r="C164" i="2"/>
  <c r="C165" i="2"/>
  <c r="C166" i="2"/>
  <c r="C161" i="2"/>
  <c r="B162" i="2"/>
  <c r="B163" i="2"/>
  <c r="B164" i="2"/>
  <c r="B165" i="2"/>
  <c r="B166" i="2"/>
  <c r="B161" i="2"/>
  <c r="C158" i="2"/>
  <c r="C157" i="2"/>
  <c r="C156" i="2"/>
  <c r="C155" i="2"/>
  <c r="C154" i="2"/>
  <c r="C153" i="2"/>
  <c r="B158" i="2"/>
  <c r="B157" i="2"/>
  <c r="B156" i="2"/>
  <c r="B155" i="2"/>
  <c r="B154" i="2"/>
  <c r="B153" i="2"/>
  <c r="C121" i="2"/>
  <c r="C122" i="2"/>
  <c r="C123" i="2"/>
  <c r="C124" i="2"/>
  <c r="C125" i="2"/>
  <c r="C120" i="2"/>
  <c r="B121" i="2"/>
  <c r="B122" i="2"/>
  <c r="B123" i="2"/>
  <c r="B124" i="2"/>
  <c r="B125" i="2"/>
  <c r="B120" i="2"/>
  <c r="C116" i="2"/>
  <c r="C115" i="2"/>
  <c r="C114" i="2"/>
  <c r="C113" i="2"/>
  <c r="C112" i="2"/>
  <c r="C111" i="2"/>
  <c r="B116" i="2"/>
  <c r="B115" i="2"/>
  <c r="B114" i="2"/>
  <c r="B113" i="2"/>
  <c r="B112" i="2"/>
  <c r="B111" i="2"/>
  <c r="C146" i="2"/>
  <c r="C147" i="2"/>
  <c r="C148" i="2"/>
  <c r="C149" i="2"/>
  <c r="C150" i="2"/>
  <c r="C145" i="2"/>
  <c r="B146" i="2"/>
  <c r="B147" i="2"/>
  <c r="B148" i="2"/>
  <c r="B149" i="2"/>
  <c r="B150" i="2"/>
  <c r="B145" i="2"/>
  <c r="C141" i="2"/>
  <c r="C140" i="2"/>
  <c r="C139" i="2"/>
  <c r="C138" i="2"/>
  <c r="C137" i="2"/>
  <c r="C136" i="2"/>
  <c r="B141" i="2"/>
  <c r="B140" i="2"/>
  <c r="B139" i="2"/>
  <c r="B138" i="2"/>
  <c r="B137" i="2"/>
  <c r="B136" i="2"/>
  <c r="C104" i="2"/>
  <c r="C105" i="2"/>
  <c r="C106" i="2"/>
  <c r="C107" i="2"/>
  <c r="C108" i="2"/>
  <c r="C103" i="2"/>
  <c r="B104" i="2"/>
  <c r="B105" i="2"/>
  <c r="B106" i="2"/>
  <c r="B107" i="2"/>
  <c r="B108" i="2"/>
  <c r="B103" i="2"/>
  <c r="C98" i="2"/>
  <c r="C97" i="2"/>
  <c r="C96" i="2"/>
  <c r="C95" i="2"/>
  <c r="C94" i="2"/>
  <c r="C93" i="2"/>
  <c r="B98" i="2"/>
  <c r="B97" i="2"/>
  <c r="B96" i="2"/>
  <c r="B95" i="2"/>
  <c r="B94" i="2"/>
  <c r="B93" i="2"/>
  <c r="C68" i="2"/>
  <c r="D68" i="2"/>
  <c r="E68" i="2"/>
  <c r="F68" i="2"/>
  <c r="G68" i="2"/>
  <c r="H68" i="2"/>
  <c r="I68" i="2"/>
  <c r="J68" i="2"/>
  <c r="K68" i="2"/>
  <c r="L68" i="2"/>
  <c r="M68" i="2"/>
  <c r="B68" i="2"/>
  <c r="M67" i="2"/>
  <c r="C67" i="2"/>
  <c r="D67" i="2"/>
  <c r="E67" i="2"/>
  <c r="F67" i="2"/>
  <c r="G67" i="2"/>
  <c r="H67" i="2"/>
  <c r="I67" i="2"/>
  <c r="J67" i="2"/>
  <c r="K67" i="2"/>
  <c r="L67" i="2"/>
  <c r="B67" i="2"/>
</calcChain>
</file>

<file path=xl/comments1.xml><?xml version="1.0" encoding="utf-8"?>
<comments xmlns="http://schemas.openxmlformats.org/spreadsheetml/2006/main">
  <authors>
    <author>Ilaria Orlando</author>
  </authors>
  <commentList>
    <comment ref="E1" authorId="0">
      <text>
        <r>
          <rPr>
            <b/>
            <sz val="9"/>
            <color indexed="81"/>
            <rFont val="Tahoma"/>
            <charset val="1"/>
          </rPr>
          <t xml:space="preserve">Tecan.At.Common, 3.7.3.0
Tecan.At.Common.DocumentManagement, 3.7.3.0
Tecan.At.Common.DocumentManagement.Reader, 3.4.4.0
Tecan.At.Common.MCS, 3.7.3.0
Tecan.At.Common.Results, 3.7.3.0
Tecan.At.Common.UI, 3.7.3.0
Tecan.At.Communication.Common, 3.7.4.0
Tecan.At.Communication.Port.IP, 3.7.4.0
Tecan.At.Communication.Port.RS232, 3.7.4.0
Tecan.At.Communication.Port.SIM.Common, 3.7.4.0
Tecan.At.Communication.Port.USB, 3.7.4.0
Tecan.At.Communication.Server, 3.7.4.0
Tecan.At.Communication.SIM.AMR, 3.4.4.0
Tecan.At.Communication.SIM.AMRPlus, 3.4.4.0
Tecan.At.Communication.SIM.Connect, 3.7.4.0
Tecan.At.Communication.SIM.GeniosUltra, 3.4.4.0
Tecan.At.Communication.SIM.Safire3, 3.4.4.0
Tecan.At.Communication.SIM.Safire3Pro, 3.4.4.0
Tecan.At.Communication.SIM.SunriseMini, 3.4.4.0
Tecan.At.Instrument.Common, 3.7.4.0
Tecan.At.Instrument.Common.GCM, 3.6.5.0
Tecan.At.Instrument.Common.Reader, 3.4.4.0
Tecan.At.Instrument.Common.Stacker, 3.7.4.0
Tecan.At.Instrument.Gas.GCM, 3.6.5.0
Tecan.At.Instrument.GCM.Server, 3.6.5.0
Tecan.At.Instrument.Reader.AMR, 3.4.4.0
Tecan.At.Instrument.Reader.AMRPlus, 3.4.4.0
Tecan.At.Instrument.Reader.GeniosUltra, 3.4.4.0
Tecan.At.Instrument.Reader.Safire3, 3.4.4.0
Tecan.At.Instrument.Reader.Safire3Pro, 3.4.4.0
Tecan.At.Instrument.Reader.SunriseMini, 3.4.4.0
Tecan.At.Instrument.Server, 3.7.4.0
Tecan.At.Instrument.Stacker.Connect, 3.7.4.0
Tecan.At.Instrument.Stacker.Server, 3.7.4.0
Tecan.At.Measurement.BuiltInTest.Common, 3.4.4.0
Tecan.At.Measurement.Common, 3.4.4.0
Tecan.At.Measurement.Server, 3.4.4.0
Tecan.At.XFluor, 1.11.1.0
Tecan.At.XFluor.Connect.Reader, 1.11.1.0
Tecan.At.XFluor.Core, 1.11.1.0
Tecan.At.XFluor.Device, 1.11.1.0
Tecan.At.XFluor.Device.AMR, 1.11.1.0
Tecan.At.XFluor.Device.AMRPlus, 1.11.1.0
Tecan.At.XFluor.Device.GeniosUltra, 1.11.1.0
Tecan.At.XFluor.Device.Reader, 1.11.1.0
Tecan.At.XFluor.Device.Safire3, 1.11.1.0
Tecan.At.XFluor.Device.Safire3Pro, 1.11.1.0
Tecan.At.XFluor.Device.SunriseMini, 1.11.1.0
Tecan.At.XFluor.ExcelOutput, 1.11.1.0
Tecan.At.XFluor.NanoQuant, 1.11.1.0
Tecan.At.XFluor.ReaderEditor, 1.11.1.0
</t>
        </r>
      </text>
    </comment>
    <comment ref="E3" authorId="0">
      <text>
        <r>
          <rPr>
            <b/>
            <sz val="9"/>
            <color indexed="81"/>
            <rFont val="Tahoma"/>
            <charset val="1"/>
          </rPr>
          <t xml:space="preserve">EHC, V_3.40_01/15_Infinite (Dec 23 2014/12.45.11)
MTP, V_3.40_01/15_Infinite (Dec 23 2014/12.45.11)
INB, V_3.40_01/15_Infinite (Dec 23 2014/12.45.11)
INA, V_3.40_01/15_Infinite (Dec 23 2014/12.45.11)
HCP, V_2.02_05/06_HCP (May 23 2006/14.05.27)
LUM, V_2.20_02/2015_LUMINESCENCE (Feb 24 2015/16.09.02)
MEM, V_3.00_09/11_MCR (Sep 27 2011/15.05.45)
MEX, V_3.00_09/11_MCR (Sep 27 2011/15.05.10)
ZSCAN, V_3.40_01/15_Infinite (Dec 23 2014/12.45.11)
</t>
        </r>
      </text>
    </comment>
  </commentList>
</comments>
</file>

<file path=xl/sharedStrings.xml><?xml version="1.0" encoding="utf-8"?>
<sst xmlns="http://schemas.openxmlformats.org/spreadsheetml/2006/main" count="149" uniqueCount="65">
  <si>
    <t>Application: Tecan i-control</t>
  </si>
  <si>
    <t>Tecan i-control , 1.11.1.0</t>
  </si>
  <si>
    <t>Device: infinite 200Pro</t>
  </si>
  <si>
    <t>Serial number: 1503004894</t>
  </si>
  <si>
    <t>Serial number of connected stacker:</t>
  </si>
  <si>
    <t>Firmware: V_3.40_01/15_Infinite (Dec 23 2014/12.45.11)</t>
  </si>
  <si>
    <t>MAI, V_3.40_01/15_Infinite (Dec 23 2014/12.45.11)</t>
  </si>
  <si>
    <t>Date:</t>
  </si>
  <si>
    <t>28/10/2019</t>
  </si>
  <si>
    <t>Time:</t>
  </si>
  <si>
    <t>18:41:50</t>
  </si>
  <si>
    <t>System</t>
  </si>
  <si>
    <t>WS200109</t>
  </si>
  <si>
    <t>User</t>
  </si>
  <si>
    <t>PHYSIOL\iorlan</t>
  </si>
  <si>
    <t>Plate</t>
  </si>
  <si>
    <t>Greiner 96 Flat Bottom Transparent Polystyrene Cat. No.: 655101/655161/655192 [GRE96ft.pdfx]</t>
  </si>
  <si>
    <t>Plate-ID (Stacker)</t>
  </si>
  <si>
    <t>Label:  Bradford</t>
  </si>
  <si>
    <t>Mode</t>
  </si>
  <si>
    <t>Absorbance</t>
  </si>
  <si>
    <t>Measurement Wavelength</t>
  </si>
  <si>
    <t>nm</t>
  </si>
  <si>
    <t>Bandwidth</t>
  </si>
  <si>
    <t>Reference Wavelength</t>
  </si>
  <si>
    <t>Number of Flashes</t>
  </si>
  <si>
    <t>Settle Time</t>
  </si>
  <si>
    <t>ms</t>
  </si>
  <si>
    <t>Start Time:</t>
  </si>
  <si>
    <t>28/10/2019 18:41:50</t>
  </si>
  <si>
    <t>Dual wavelength measurement with measurement wavelength</t>
  </si>
  <si>
    <t>Temperature: 28.6 °C</t>
  </si>
  <si>
    <t>&lt;&gt;</t>
  </si>
  <si>
    <t>A</t>
  </si>
  <si>
    <t>B</t>
  </si>
  <si>
    <t>C</t>
  </si>
  <si>
    <t>D</t>
  </si>
  <si>
    <t>E</t>
  </si>
  <si>
    <t>F</t>
  </si>
  <si>
    <t>G</t>
  </si>
  <si>
    <t>H</t>
  </si>
  <si>
    <t>Dual wavelength measurement with reference wavelength</t>
  </si>
  <si>
    <t>Calculated difference between measurement and reference measurement</t>
  </si>
  <si>
    <t>End Time:</t>
  </si>
  <si>
    <t>28/10/2019 18:43:10</t>
  </si>
  <si>
    <t>Movement</t>
  </si>
  <si>
    <t>Move Plate Out</t>
  </si>
  <si>
    <t>standard average</t>
  </si>
  <si>
    <t>standard- blanc</t>
  </si>
  <si>
    <t>Hep3B, exp 1</t>
  </si>
  <si>
    <t>Protein Abs</t>
  </si>
  <si>
    <t>P117</t>
  </si>
  <si>
    <t>5' P117 wt 3'</t>
  </si>
  <si>
    <t xml:space="preserve">5' TTT P117 wt 3' </t>
  </si>
  <si>
    <t>5' P117 wt 3' TTT</t>
  </si>
  <si>
    <t>5' TTT P117 wt 3' TTT</t>
  </si>
  <si>
    <t xml:space="preserve">Empty </t>
  </si>
  <si>
    <t>NX</t>
  </si>
  <si>
    <t>HX</t>
  </si>
  <si>
    <t>Protein μg</t>
  </si>
  <si>
    <t>Hep3B, exp 2</t>
  </si>
  <si>
    <t>x= (y-0.0564)/0.0391</t>
  </si>
  <si>
    <t>FF counts</t>
  </si>
  <si>
    <t>Firefly</t>
  </si>
  <si>
    <t>FF/tot prot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</si>
</sst>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FF2F"/>
        <bgColor indexed="64"/>
      </patternFill>
    </fill>
    <fill>
      <patternFill patternType="solid">
        <fgColor rgb="FFB0C4D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2" borderId="0"/>
    <xf numFmtId="0" fontId="2" fillId="3" borderId="0"/>
    <xf numFmtId="0" fontId="2" fillId="4" borderId="0"/>
    <xf numFmtId="0" fontId="2" fillId="5" borderId="0"/>
    <xf numFmtId="0" fontId="2" fillId="6" borderId="0"/>
    <xf numFmtId="0" fontId="2" fillId="7" borderId="0"/>
    <xf numFmtId="0" fontId="2" fillId="8" borderId="0"/>
  </cellStyleXfs>
  <cellXfs count="7">
    <xf numFmtId="0" fontId="0" fillId="0" borderId="0" xfId="0"/>
    <xf numFmtId="0" fontId="0" fillId="0" borderId="0" xfId="0" quotePrefix="1"/>
    <xf numFmtId="0" fontId="1" fillId="9" borderId="0" xfId="0" applyFont="1" applyFill="1"/>
    <xf numFmtId="0" fontId="0" fillId="6" borderId="0" xfId="0" applyFill="1"/>
    <xf numFmtId="0" fontId="4" fillId="0" borderId="0" xfId="0" applyFont="1"/>
    <xf numFmtId="0" fontId="0" fillId="0" borderId="0" xfId="0"/>
    <xf numFmtId="0" fontId="0" fillId="0" borderId="0" xfId="0" applyProtection="1">
      <protection locked="0"/>
    </xf>
  </cellXfs>
  <cellStyles count="8">
    <cellStyle name="Normal" xfId="0" builtinId="0"/>
    <cellStyle name="Tecan.At.Excel.Attenuation" xfId="6"/>
    <cellStyle name="Tecan.At.Excel.AutoGain_0" xfId="7"/>
    <cellStyle name="Tecan.At.Excel.Error" xfId="1"/>
    <cellStyle name="Tecan.At.Excel.GFactorAndMeasurementBlank" xfId="5"/>
    <cellStyle name="Tecan.At.Excel.GFactorBlank" xfId="3"/>
    <cellStyle name="Tecan.At.Excel.GFactorReference" xfId="4"/>
    <cellStyle name="Tecan.At.Excel.MeasurementBlank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0.41834317585301839"/>
                  <c:y val="-2.8252405949256341E-2"/>
                </c:manualLayout>
              </c:layout>
              <c:numFmt formatCode="General" sourceLinked="0"/>
            </c:trendlineLbl>
          </c:trendline>
          <c:xVal>
            <c:numRef>
              <c:f>Sheet2!$A$72:$A$83</c:f>
              <c:numCache>
                <c:formatCode>General</c:formatCode>
                <c:ptCount val="1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numCache>
            </c:numRef>
          </c:xVal>
          <c:yVal>
            <c:numRef>
              <c:f>Sheet2!$B$72:$B$83</c:f>
              <c:numCache>
                <c:formatCode>General</c:formatCode>
                <c:ptCount val="12"/>
                <c:pt idx="0">
                  <c:v>0</c:v>
                </c:pt>
                <c:pt idx="1">
                  <c:v>4.7149993479251862E-2</c:v>
                </c:pt>
                <c:pt idx="2">
                  <c:v>9.6699997782707214E-2</c:v>
                </c:pt>
                <c:pt idx="3">
                  <c:v>0.14235000312328339</c:v>
                </c:pt>
                <c:pt idx="4">
                  <c:v>0.18344999849796295</c:v>
                </c:pt>
                <c:pt idx="5">
                  <c:v>0.26000000536441803</c:v>
                </c:pt>
                <c:pt idx="6">
                  <c:v>0.31149999797344208</c:v>
                </c:pt>
                <c:pt idx="7">
                  <c:v>0.32660000026226044</c:v>
                </c:pt>
                <c:pt idx="8">
                  <c:v>0.32304999232292175</c:v>
                </c:pt>
                <c:pt idx="9">
                  <c:v>0.36654999852180481</c:v>
                </c:pt>
                <c:pt idx="10">
                  <c:v>0.40115001797676086</c:v>
                </c:pt>
                <c:pt idx="11">
                  <c:v>0.38604998588562012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996224"/>
        <c:axId val="63362176"/>
      </c:scatterChart>
      <c:valAx>
        <c:axId val="10499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3362176"/>
        <c:crosses val="autoZero"/>
        <c:crossBetween val="midCat"/>
      </c:valAx>
      <c:valAx>
        <c:axId val="63362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9962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70</xdr:row>
      <xdr:rowOff>156210</xdr:rowOff>
    </xdr:from>
    <xdr:to>
      <xdr:col>11</xdr:col>
      <xdr:colOff>38100</xdr:colOff>
      <xdr:row>85</xdr:row>
      <xdr:rowOff>156210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66"/>
  <sheetViews>
    <sheetView tabSelected="1" topLeftCell="A125" workbookViewId="0">
      <selection activeCell="N145" sqref="N145"/>
    </sheetView>
  </sheetViews>
  <sheetFormatPr defaultRowHeight="14.4" x14ac:dyDescent="0.3"/>
  <cols>
    <col min="1" max="1" width="18.21875" customWidth="1"/>
  </cols>
  <sheetData>
    <row r="1" spans="1:9" ht="15" x14ac:dyDescent="0.25">
      <c r="A1" t="s">
        <v>0</v>
      </c>
      <c r="E1" t="s">
        <v>1</v>
      </c>
    </row>
    <row r="2" spans="1:9" ht="15" x14ac:dyDescent="0.25">
      <c r="A2" t="s">
        <v>2</v>
      </c>
      <c r="E2" t="s">
        <v>3</v>
      </c>
      <c r="I2" t="s">
        <v>4</v>
      </c>
    </row>
    <row r="3" spans="1:9" ht="15" x14ac:dyDescent="0.25">
      <c r="A3" t="s">
        <v>5</v>
      </c>
      <c r="E3" t="s">
        <v>6</v>
      </c>
    </row>
    <row r="5" spans="1:9" ht="15" x14ac:dyDescent="0.25">
      <c r="A5" t="s">
        <v>7</v>
      </c>
      <c r="B5" t="s">
        <v>8</v>
      </c>
    </row>
    <row r="6" spans="1:9" ht="15" x14ac:dyDescent="0.25">
      <c r="A6" t="s">
        <v>9</v>
      </c>
      <c r="B6" s="1" t="s">
        <v>10</v>
      </c>
    </row>
    <row r="9" spans="1:9" ht="15" x14ac:dyDescent="0.25">
      <c r="A9" t="s">
        <v>11</v>
      </c>
      <c r="E9" t="s">
        <v>12</v>
      </c>
    </row>
    <row r="10" spans="1:9" ht="15" x14ac:dyDescent="0.25">
      <c r="A10" t="s">
        <v>13</v>
      </c>
      <c r="E10" t="s">
        <v>14</v>
      </c>
    </row>
    <row r="11" spans="1:9" ht="15" x14ac:dyDescent="0.25">
      <c r="A11" t="s">
        <v>15</v>
      </c>
      <c r="E11" t="s">
        <v>16</v>
      </c>
    </row>
    <row r="12" spans="1:9" ht="15" x14ac:dyDescent="0.25">
      <c r="A12" t="s">
        <v>17</v>
      </c>
    </row>
    <row r="15" spans="1:9" ht="15" x14ac:dyDescent="0.25">
      <c r="A15" t="s">
        <v>18</v>
      </c>
    </row>
    <row r="16" spans="1:9" ht="15" x14ac:dyDescent="0.25">
      <c r="A16" t="s">
        <v>19</v>
      </c>
      <c r="E16" t="s">
        <v>20</v>
      </c>
    </row>
    <row r="17" spans="1:13" ht="15" x14ac:dyDescent="0.25">
      <c r="A17" t="s">
        <v>21</v>
      </c>
      <c r="E17">
        <v>595</v>
      </c>
      <c r="F17" t="s">
        <v>22</v>
      </c>
    </row>
    <row r="18" spans="1:13" ht="15" x14ac:dyDescent="0.25">
      <c r="A18" t="s">
        <v>23</v>
      </c>
      <c r="E18">
        <v>9</v>
      </c>
      <c r="F18" t="s">
        <v>22</v>
      </c>
    </row>
    <row r="19" spans="1:13" ht="15" x14ac:dyDescent="0.25">
      <c r="A19" t="s">
        <v>24</v>
      </c>
      <c r="E19">
        <v>620</v>
      </c>
      <c r="F19" t="s">
        <v>22</v>
      </c>
    </row>
    <row r="20" spans="1:13" ht="15" x14ac:dyDescent="0.25">
      <c r="A20" t="s">
        <v>23</v>
      </c>
      <c r="E20">
        <v>9</v>
      </c>
      <c r="F20" t="s">
        <v>22</v>
      </c>
    </row>
    <row r="21" spans="1:13" ht="15" x14ac:dyDescent="0.25">
      <c r="A21" t="s">
        <v>25</v>
      </c>
      <c r="E21">
        <v>10</v>
      </c>
    </row>
    <row r="22" spans="1:13" ht="15" x14ac:dyDescent="0.25">
      <c r="A22" t="s">
        <v>26</v>
      </c>
      <c r="E22">
        <v>0</v>
      </c>
      <c r="F22" t="s">
        <v>27</v>
      </c>
    </row>
    <row r="23" spans="1:13" ht="15" x14ac:dyDescent="0.25">
      <c r="A23" t="s">
        <v>28</v>
      </c>
      <c r="B23" s="1" t="s">
        <v>29</v>
      </c>
    </row>
    <row r="25" spans="1:13" x14ac:dyDescent="0.3">
      <c r="B25" t="s">
        <v>31</v>
      </c>
    </row>
    <row r="26" spans="1:13" ht="15" x14ac:dyDescent="0.25">
      <c r="A26" t="s">
        <v>30</v>
      </c>
    </row>
    <row r="27" spans="1:13" ht="15" x14ac:dyDescent="0.25">
      <c r="A27" s="2" t="s">
        <v>32</v>
      </c>
      <c r="B27" s="2">
        <v>1</v>
      </c>
      <c r="C27" s="2">
        <v>2</v>
      </c>
      <c r="D27" s="2">
        <v>3</v>
      </c>
      <c r="E27" s="2">
        <v>4</v>
      </c>
      <c r="F27" s="2">
        <v>5</v>
      </c>
      <c r="G27" s="2">
        <v>6</v>
      </c>
      <c r="H27" s="2">
        <v>7</v>
      </c>
      <c r="I27" s="2">
        <v>8</v>
      </c>
      <c r="J27" s="2">
        <v>9</v>
      </c>
      <c r="K27" s="2">
        <v>10</v>
      </c>
      <c r="L27" s="2">
        <v>11</v>
      </c>
      <c r="M27" s="2">
        <v>12</v>
      </c>
    </row>
    <row r="28" spans="1:13" ht="15" x14ac:dyDescent="0.25">
      <c r="A28" s="2" t="s">
        <v>33</v>
      </c>
      <c r="B28">
        <v>0.39079999923706055</v>
      </c>
      <c r="C28">
        <v>0.30480000376701355</v>
      </c>
      <c r="D28">
        <v>0.29449999332427979</v>
      </c>
      <c r="E28">
        <v>0.26940000057220459</v>
      </c>
      <c r="F28">
        <v>0.2685999870300293</v>
      </c>
      <c r="G28">
        <v>0.28159999847412109</v>
      </c>
      <c r="H28">
        <v>0.26960000395774841</v>
      </c>
      <c r="I28">
        <v>0.27790001034736633</v>
      </c>
      <c r="J28">
        <v>0.28929999470710754</v>
      </c>
      <c r="K28">
        <v>0.26899999380111694</v>
      </c>
      <c r="L28">
        <v>0.30340000987052917</v>
      </c>
      <c r="M28">
        <v>0.30720001459121704</v>
      </c>
    </row>
    <row r="29" spans="1:13" ht="15" x14ac:dyDescent="0.25">
      <c r="A29" s="2" t="s">
        <v>34</v>
      </c>
      <c r="B29">
        <v>0.28049999475479126</v>
      </c>
      <c r="C29">
        <v>0.27439999580383301</v>
      </c>
      <c r="D29">
        <v>0.28169998526573181</v>
      </c>
      <c r="E29">
        <v>0.24709999561309814</v>
      </c>
      <c r="F29">
        <v>0.24740000069141388</v>
      </c>
      <c r="G29">
        <v>0.24070000648498535</v>
      </c>
      <c r="H29">
        <v>0.25350001454353333</v>
      </c>
      <c r="I29">
        <v>0.26750001311302185</v>
      </c>
      <c r="J29">
        <v>0.25630000233650208</v>
      </c>
      <c r="K29">
        <v>0.2637999951839447</v>
      </c>
      <c r="L29">
        <v>0.26440000534057617</v>
      </c>
      <c r="M29">
        <v>0.30000001192092896</v>
      </c>
    </row>
    <row r="30" spans="1:13" ht="15" x14ac:dyDescent="0.25">
      <c r="A30" s="2" t="s">
        <v>35</v>
      </c>
      <c r="B30">
        <v>0.24789999425411224</v>
      </c>
      <c r="C30">
        <v>0.26769998669624329</v>
      </c>
      <c r="D30">
        <v>0.26890000700950623</v>
      </c>
      <c r="E30">
        <v>0.27459999918937683</v>
      </c>
      <c r="F30">
        <v>0.27419999241828918</v>
      </c>
      <c r="G30">
        <v>0.31389999389648438</v>
      </c>
      <c r="H30">
        <v>0.25150001049041748</v>
      </c>
      <c r="I30">
        <v>0.23880000412464142</v>
      </c>
      <c r="J30">
        <v>0.23630000650882721</v>
      </c>
      <c r="K30">
        <v>0.22550000250339508</v>
      </c>
      <c r="L30">
        <v>0.23340000212192535</v>
      </c>
      <c r="M30">
        <v>0.26460000872612</v>
      </c>
    </row>
    <row r="31" spans="1:13" ht="15" x14ac:dyDescent="0.25">
      <c r="A31" s="2" t="s">
        <v>36</v>
      </c>
      <c r="B31">
        <v>0.22120000422000885</v>
      </c>
      <c r="C31">
        <v>0.23160000145435333</v>
      </c>
      <c r="D31">
        <v>0.21819999814033508</v>
      </c>
      <c r="E31">
        <v>0.19120000302791595</v>
      </c>
      <c r="F31">
        <v>0.20469999313354492</v>
      </c>
      <c r="G31">
        <v>0.19679999351501465</v>
      </c>
      <c r="H31">
        <v>0.20139999687671661</v>
      </c>
      <c r="I31">
        <v>0.21719999611377716</v>
      </c>
      <c r="J31">
        <v>0.22460000216960907</v>
      </c>
      <c r="K31">
        <v>0.22130000591278076</v>
      </c>
      <c r="L31">
        <v>0.24510000646114349</v>
      </c>
      <c r="M31">
        <v>0.2418999969959259</v>
      </c>
    </row>
    <row r="32" spans="1:13" ht="15" x14ac:dyDescent="0.25">
      <c r="A32" s="2" t="s">
        <v>37</v>
      </c>
      <c r="B32">
        <v>0.22630000114440918</v>
      </c>
      <c r="C32">
        <v>0.25870001316070557</v>
      </c>
      <c r="D32">
        <v>0.25589999556541443</v>
      </c>
      <c r="E32">
        <v>0.23600000143051147</v>
      </c>
      <c r="F32">
        <v>0.23929999768733978</v>
      </c>
      <c r="G32">
        <v>0.2442999929189682</v>
      </c>
      <c r="H32">
        <v>0.26850000023841858</v>
      </c>
      <c r="I32">
        <v>0.2320999950170517</v>
      </c>
      <c r="J32">
        <v>0.22900000214576721</v>
      </c>
      <c r="K32">
        <v>0.24390000104904175</v>
      </c>
      <c r="L32">
        <v>0.25690001249313354</v>
      </c>
      <c r="M32">
        <v>0.30120000243186951</v>
      </c>
    </row>
    <row r="33" spans="1:13" ht="15" x14ac:dyDescent="0.25">
      <c r="A33" s="2" t="s">
        <v>38</v>
      </c>
      <c r="B33">
        <v>0.29699999094009399</v>
      </c>
      <c r="C33">
        <v>0.25780001282691956</v>
      </c>
      <c r="D33">
        <v>0.25960001349449158</v>
      </c>
      <c r="E33">
        <v>0.25659999251365662</v>
      </c>
      <c r="F33">
        <v>0.25609999895095825</v>
      </c>
      <c r="G33">
        <v>0.31920000910758972</v>
      </c>
      <c r="H33">
        <v>0.25960001349449158</v>
      </c>
      <c r="I33">
        <v>0.24560000002384186</v>
      </c>
      <c r="J33">
        <v>0.25389999151229858</v>
      </c>
      <c r="K33">
        <v>0.24079999327659607</v>
      </c>
      <c r="L33">
        <v>0.26510000228881836</v>
      </c>
      <c r="M33">
        <v>0.34779998660087585</v>
      </c>
    </row>
    <row r="34" spans="1:13" ht="15" x14ac:dyDescent="0.25">
      <c r="A34" s="2" t="s">
        <v>39</v>
      </c>
      <c r="B34">
        <v>0.11509999632835388</v>
      </c>
      <c r="C34">
        <v>0.16419999301433563</v>
      </c>
      <c r="D34">
        <v>0.23510000109672546</v>
      </c>
      <c r="E34">
        <v>0.27599999308586121</v>
      </c>
      <c r="F34">
        <v>0.3010999858379364</v>
      </c>
      <c r="G34">
        <v>0.41170001029968262</v>
      </c>
      <c r="H34">
        <v>0.46480000019073486</v>
      </c>
      <c r="I34">
        <v>0.44679999351501465</v>
      </c>
      <c r="J34">
        <v>0.43849998712539673</v>
      </c>
      <c r="K34">
        <v>0.50309997797012329</v>
      </c>
      <c r="L34">
        <v>0.50300002098083496</v>
      </c>
      <c r="M34">
        <v>0.51330000162124634</v>
      </c>
    </row>
    <row r="35" spans="1:13" ht="15" x14ac:dyDescent="0.25">
      <c r="A35" s="2" t="s">
        <v>40</v>
      </c>
      <c r="B35">
        <v>0.15610000491142273</v>
      </c>
      <c r="C35">
        <v>0.2012999951839447</v>
      </c>
      <c r="D35">
        <v>0.22949999570846558</v>
      </c>
      <c r="E35">
        <v>0.27990001440048218</v>
      </c>
      <c r="F35">
        <v>0.33700001239776611</v>
      </c>
      <c r="G35">
        <v>0.37950000166893005</v>
      </c>
      <c r="H35">
        <v>0.4293999969959259</v>
      </c>
      <c r="I35">
        <v>0.47760000824928284</v>
      </c>
      <c r="J35">
        <v>0.47879999876022339</v>
      </c>
      <c r="K35">
        <v>0.50120002031326294</v>
      </c>
      <c r="L35">
        <v>0.57050001621246338</v>
      </c>
      <c r="M35">
        <v>0.52999997138977051</v>
      </c>
    </row>
    <row r="37" spans="1:13" ht="15" x14ac:dyDescent="0.25">
      <c r="A37" t="s">
        <v>41</v>
      </c>
    </row>
    <row r="38" spans="1:13" ht="15" x14ac:dyDescent="0.25">
      <c r="A38" s="2" t="s">
        <v>32</v>
      </c>
      <c r="B38" s="2">
        <v>1</v>
      </c>
      <c r="C38" s="2">
        <v>2</v>
      </c>
      <c r="D38" s="2">
        <v>3</v>
      </c>
      <c r="E38" s="2">
        <v>4</v>
      </c>
      <c r="F38" s="2">
        <v>5</v>
      </c>
      <c r="G38" s="2">
        <v>6</v>
      </c>
      <c r="H38" s="2">
        <v>7</v>
      </c>
      <c r="I38" s="2">
        <v>8</v>
      </c>
      <c r="J38" s="2">
        <v>9</v>
      </c>
      <c r="K38" s="2">
        <v>10</v>
      </c>
      <c r="L38" s="2">
        <v>11</v>
      </c>
      <c r="M38" s="2">
        <v>12</v>
      </c>
    </row>
    <row r="39" spans="1:13" ht="15" x14ac:dyDescent="0.25">
      <c r="A39" s="2" t="s">
        <v>33</v>
      </c>
      <c r="B39">
        <v>0.37599998712539673</v>
      </c>
      <c r="C39">
        <v>0.29609999060630798</v>
      </c>
      <c r="D39">
        <v>0.28240001201629639</v>
      </c>
      <c r="E39">
        <v>0.26069998741149902</v>
      </c>
      <c r="F39">
        <v>0.26190000772476196</v>
      </c>
      <c r="G39">
        <v>0.2736000120639801</v>
      </c>
      <c r="H39">
        <v>0.26320001482963562</v>
      </c>
      <c r="I39">
        <v>0.26879999041557312</v>
      </c>
      <c r="J39">
        <v>0.27630001306533813</v>
      </c>
      <c r="K39">
        <v>0.26069998741149902</v>
      </c>
      <c r="L39">
        <v>0.2921999990940094</v>
      </c>
      <c r="M39">
        <v>0.30009999871253967</v>
      </c>
    </row>
    <row r="40" spans="1:13" ht="15" x14ac:dyDescent="0.25">
      <c r="A40" s="2" t="s">
        <v>34</v>
      </c>
      <c r="B40">
        <v>0.26980000734329224</v>
      </c>
      <c r="C40">
        <v>0.26280000805854797</v>
      </c>
      <c r="D40">
        <v>0.27219998836517334</v>
      </c>
      <c r="E40">
        <v>0.23849999904632568</v>
      </c>
      <c r="F40">
        <v>0.24160000681877136</v>
      </c>
      <c r="G40">
        <v>0.22820000350475311</v>
      </c>
      <c r="H40">
        <v>0.23909999430179596</v>
      </c>
      <c r="I40">
        <v>0.25819998979568481</v>
      </c>
      <c r="J40">
        <v>0.24369999766349792</v>
      </c>
      <c r="K40">
        <v>0.24930000305175781</v>
      </c>
      <c r="L40">
        <v>0.25080001354217529</v>
      </c>
      <c r="M40">
        <v>0.2833000123500824</v>
      </c>
    </row>
    <row r="41" spans="1:13" ht="15" x14ac:dyDescent="0.25">
      <c r="A41" s="2" t="s">
        <v>35</v>
      </c>
      <c r="B41">
        <v>0.23810000717639923</v>
      </c>
      <c r="C41">
        <v>0.25949999690055847</v>
      </c>
      <c r="D41">
        <v>0.2581000030040741</v>
      </c>
      <c r="E41">
        <v>0.26469999551773071</v>
      </c>
      <c r="F41">
        <v>0.25900000333786011</v>
      </c>
      <c r="G41">
        <v>0.29019999504089355</v>
      </c>
      <c r="H41">
        <v>0.24570000171661377</v>
      </c>
      <c r="I41">
        <v>0.2281000018119812</v>
      </c>
      <c r="J41">
        <v>0.22540000081062317</v>
      </c>
      <c r="K41">
        <v>0.22010000050067902</v>
      </c>
      <c r="L41">
        <v>0.22540000081062317</v>
      </c>
      <c r="M41">
        <v>0.25440001487731934</v>
      </c>
    </row>
    <row r="42" spans="1:13" ht="15" x14ac:dyDescent="0.25">
      <c r="A42" s="2" t="s">
        <v>36</v>
      </c>
      <c r="B42">
        <v>0.21199999749660492</v>
      </c>
      <c r="C42">
        <v>0.22709999978542328</v>
      </c>
      <c r="D42">
        <v>0.21009999513626099</v>
      </c>
      <c r="E42">
        <v>0.19509999454021454</v>
      </c>
      <c r="F42">
        <v>0.19460000097751617</v>
      </c>
      <c r="G42">
        <v>0.20360000431537628</v>
      </c>
      <c r="H42">
        <v>0.19859999418258667</v>
      </c>
      <c r="I42">
        <v>0.21459999680519104</v>
      </c>
      <c r="J42">
        <v>0.21969999372959137</v>
      </c>
      <c r="K42">
        <v>0.2167000025510788</v>
      </c>
      <c r="L42">
        <v>0.23970000445842743</v>
      </c>
      <c r="M42">
        <v>0.23430000245571136</v>
      </c>
    </row>
    <row r="43" spans="1:13" ht="15" x14ac:dyDescent="0.25">
      <c r="A43" s="2" t="s">
        <v>37</v>
      </c>
      <c r="B43">
        <v>0.21879999339580536</v>
      </c>
      <c r="C43">
        <v>0.24529999494552612</v>
      </c>
      <c r="D43">
        <v>0.24560000002384186</v>
      </c>
      <c r="E43">
        <v>0.22750000655651093</v>
      </c>
      <c r="F43">
        <v>0.22840000689029694</v>
      </c>
      <c r="G43">
        <v>0.23260000348091125</v>
      </c>
      <c r="H43">
        <v>0.25760000944137573</v>
      </c>
      <c r="I43">
        <v>0.22800000011920929</v>
      </c>
      <c r="J43">
        <v>0.22409999370574951</v>
      </c>
      <c r="K43">
        <v>0.23720000684261322</v>
      </c>
      <c r="L43">
        <v>0.24490000307559967</v>
      </c>
      <c r="M43">
        <v>0.29109999537467957</v>
      </c>
    </row>
    <row r="44" spans="1:13" ht="15" x14ac:dyDescent="0.25">
      <c r="A44" s="2" t="s">
        <v>38</v>
      </c>
      <c r="B44">
        <v>0.28619998693466187</v>
      </c>
      <c r="C44">
        <v>0.24709999561309814</v>
      </c>
      <c r="D44">
        <v>0.24660000205039978</v>
      </c>
      <c r="E44">
        <v>0.24259999394416809</v>
      </c>
      <c r="F44">
        <v>0.2442999929189682</v>
      </c>
      <c r="G44">
        <v>0.303600013256073</v>
      </c>
      <c r="H44">
        <v>0.24869999289512634</v>
      </c>
      <c r="I44">
        <v>0.23749999701976776</v>
      </c>
      <c r="J44">
        <v>0.24359999597072601</v>
      </c>
      <c r="K44">
        <v>0.23589999973773956</v>
      </c>
      <c r="L44">
        <v>0.25270000100135803</v>
      </c>
      <c r="M44">
        <v>0.33160001039505005</v>
      </c>
    </row>
    <row r="45" spans="1:13" ht="15" x14ac:dyDescent="0.25">
      <c r="A45" s="2" t="s">
        <v>39</v>
      </c>
      <c r="B45">
        <v>0.11659999936819077</v>
      </c>
      <c r="C45">
        <v>0.16490000486373901</v>
      </c>
      <c r="D45">
        <v>0.23029999434947968</v>
      </c>
      <c r="E45">
        <v>0.26249998807907104</v>
      </c>
      <c r="F45">
        <v>0.27900001406669617</v>
      </c>
      <c r="G45">
        <v>0.38199999928474426</v>
      </c>
      <c r="H45">
        <v>0.43000000715255737</v>
      </c>
      <c r="I45">
        <v>0.40900000929832458</v>
      </c>
      <c r="J45">
        <v>0.39980000257492065</v>
      </c>
      <c r="K45">
        <v>0.46279999613761902</v>
      </c>
      <c r="L45">
        <v>0.46250000596046448</v>
      </c>
      <c r="M45">
        <v>0.46959999203681946</v>
      </c>
    </row>
    <row r="46" spans="1:13" ht="15" x14ac:dyDescent="0.25">
      <c r="A46" s="2" t="s">
        <v>40</v>
      </c>
      <c r="B46">
        <v>0.16150000691413879</v>
      </c>
      <c r="C46">
        <v>0.19979999959468842</v>
      </c>
      <c r="D46">
        <v>0.22229999303817749</v>
      </c>
      <c r="E46">
        <v>0.26579999923706055</v>
      </c>
      <c r="F46">
        <v>0.31529998779296875</v>
      </c>
      <c r="G46">
        <v>0.35049998760223389</v>
      </c>
      <c r="H46">
        <v>0.39440000057220459</v>
      </c>
      <c r="I46">
        <v>0.43819999694824219</v>
      </c>
      <c r="J46">
        <v>0.44100001454353333</v>
      </c>
      <c r="K46">
        <v>0.46009999513626099</v>
      </c>
      <c r="L46">
        <v>0.5228000283241272</v>
      </c>
      <c r="M46">
        <v>0.48449999094009399</v>
      </c>
    </row>
    <row r="48" spans="1:13" ht="15" x14ac:dyDescent="0.25">
      <c r="A48" t="s">
        <v>42</v>
      </c>
    </row>
    <row r="49" spans="1:13" ht="15" x14ac:dyDescent="0.25">
      <c r="A49" s="2" t="s">
        <v>32</v>
      </c>
      <c r="B49" s="2">
        <v>1</v>
      </c>
      <c r="C49" s="2">
        <v>2</v>
      </c>
      <c r="D49" s="2">
        <v>3</v>
      </c>
      <c r="E49" s="2">
        <v>4</v>
      </c>
      <c r="F49" s="2">
        <v>5</v>
      </c>
      <c r="G49" s="2">
        <v>6</v>
      </c>
      <c r="H49" s="2">
        <v>7</v>
      </c>
      <c r="I49" s="2">
        <v>8</v>
      </c>
      <c r="J49" s="2">
        <v>9</v>
      </c>
      <c r="K49" s="2">
        <v>10</v>
      </c>
      <c r="L49" s="2">
        <v>11</v>
      </c>
      <c r="M49" s="2">
        <v>12</v>
      </c>
    </row>
    <row r="50" spans="1:13" ht="15" x14ac:dyDescent="0.25">
      <c r="A50" s="2" t="s">
        <v>33</v>
      </c>
      <c r="B50">
        <v>1.4800000004470348E-2</v>
      </c>
      <c r="C50">
        <v>8.7000001221895218E-3</v>
      </c>
      <c r="D50">
        <v>1.2099999934434891E-2</v>
      </c>
      <c r="E50">
        <v>8.7000001221895218E-3</v>
      </c>
      <c r="F50">
        <v>6.6999997943639755E-3</v>
      </c>
      <c r="G50">
        <v>8.0000003799796104E-3</v>
      </c>
      <c r="H50">
        <v>6.399999838322401E-3</v>
      </c>
      <c r="I50">
        <v>9.100000374019146E-3</v>
      </c>
      <c r="J50">
        <v>1.3000000268220901E-2</v>
      </c>
      <c r="K50">
        <v>8.2999998703598976E-3</v>
      </c>
      <c r="L50">
        <v>1.119999960064888E-2</v>
      </c>
      <c r="M50">
        <v>7.1000000461935997E-3</v>
      </c>
    </row>
    <row r="51" spans="1:13" ht="15" x14ac:dyDescent="0.25">
      <c r="A51" s="2" t="s">
        <v>34</v>
      </c>
      <c r="B51">
        <v>1.0599999688565731E-2</v>
      </c>
      <c r="C51">
        <v>1.1599999852478504E-2</v>
      </c>
      <c r="D51">
        <v>9.4999996945261955E-3</v>
      </c>
      <c r="E51">
        <v>8.6000002920627594E-3</v>
      </c>
      <c r="F51">
        <v>5.7999999262392521E-3</v>
      </c>
      <c r="G51">
        <v>1.2600000016391277E-2</v>
      </c>
      <c r="H51">
        <v>1.4299999922513962E-2</v>
      </c>
      <c r="I51">
        <v>9.3000000342726707E-3</v>
      </c>
      <c r="J51">
        <v>1.2600000016391277E-2</v>
      </c>
      <c r="K51">
        <v>1.4499999582767487E-2</v>
      </c>
      <c r="L51">
        <v>1.3500000350177288E-2</v>
      </c>
      <c r="M51">
        <v>1.6699999570846558E-2</v>
      </c>
    </row>
    <row r="52" spans="1:13" ht="15" x14ac:dyDescent="0.25">
      <c r="A52" s="2" t="s">
        <v>35</v>
      </c>
      <c r="B52">
        <v>9.8000001162290573E-3</v>
      </c>
      <c r="C52">
        <v>8.2000000402331352E-3</v>
      </c>
      <c r="D52">
        <v>1.0900000110268593E-2</v>
      </c>
      <c r="E52">
        <v>9.8999999463558197E-3</v>
      </c>
      <c r="F52">
        <v>1.510000042617321E-2</v>
      </c>
      <c r="G52">
        <v>2.370000071823597E-2</v>
      </c>
      <c r="H52">
        <v>5.7999999262392521E-3</v>
      </c>
      <c r="I52">
        <v>1.0700000450015068E-2</v>
      </c>
      <c r="J52">
        <v>1.0900000110268593E-2</v>
      </c>
      <c r="K52">
        <v>5.4000001400709152E-3</v>
      </c>
      <c r="L52">
        <v>7.8999996185302734E-3</v>
      </c>
      <c r="M52">
        <v>1.0300000198185444E-2</v>
      </c>
    </row>
    <row r="53" spans="1:13" ht="15" x14ac:dyDescent="0.25">
      <c r="A53" s="2" t="s">
        <v>36</v>
      </c>
      <c r="B53">
        <v>9.100000374019146E-3</v>
      </c>
      <c r="C53">
        <v>4.3999999761581421E-3</v>
      </c>
      <c r="D53">
        <v>8.1000002101063728E-3</v>
      </c>
      <c r="E53">
        <v>-3.8999998942017555E-3</v>
      </c>
      <c r="F53">
        <v>1.0099999606609344E-2</v>
      </c>
      <c r="G53">
        <v>-6.8000000901520252E-3</v>
      </c>
      <c r="H53">
        <v>2.899999963119626E-3</v>
      </c>
      <c r="I53">
        <v>2.6000000070780516E-3</v>
      </c>
      <c r="J53">
        <v>4.8000002279877663E-3</v>
      </c>
      <c r="K53">
        <v>4.6000001020729542E-3</v>
      </c>
      <c r="L53">
        <v>5.4000001400709152E-3</v>
      </c>
      <c r="M53">
        <v>7.6999999582767487E-3</v>
      </c>
    </row>
    <row r="54" spans="1:13" ht="15" x14ac:dyDescent="0.25">
      <c r="A54" s="2" t="s">
        <v>37</v>
      </c>
      <c r="B54">
        <v>7.4999998323619366E-3</v>
      </c>
      <c r="C54">
        <v>1.3399999588727951E-2</v>
      </c>
      <c r="D54">
        <v>1.0300000198185444E-2</v>
      </c>
      <c r="E54">
        <v>8.500000461935997E-3</v>
      </c>
      <c r="F54">
        <v>1.0999999940395355E-2</v>
      </c>
      <c r="G54">
        <v>1.1699999682605267E-2</v>
      </c>
      <c r="H54">
        <v>1.0900000110268593E-2</v>
      </c>
      <c r="I54">
        <v>4.1000000201165676E-3</v>
      </c>
      <c r="J54">
        <v>4.9000000581145287E-3</v>
      </c>
      <c r="K54">
        <v>6.6999997943639755E-3</v>
      </c>
      <c r="L54">
        <v>1.2099999934434891E-2</v>
      </c>
      <c r="M54">
        <v>1.0200000368058681E-2</v>
      </c>
    </row>
    <row r="55" spans="1:13" ht="15" x14ac:dyDescent="0.25">
      <c r="A55" s="2" t="s">
        <v>38</v>
      </c>
      <c r="B55">
        <v>1.0700000450015068E-2</v>
      </c>
      <c r="C55">
        <v>1.0700000450015068E-2</v>
      </c>
      <c r="D55">
        <v>1.3000000268220901E-2</v>
      </c>
      <c r="E55">
        <v>1.4000000432133675E-2</v>
      </c>
      <c r="F55">
        <v>1.1800000444054604E-2</v>
      </c>
      <c r="G55">
        <v>1.5599999576807022E-2</v>
      </c>
      <c r="H55">
        <v>1.080000028014183E-2</v>
      </c>
      <c r="I55">
        <v>8.1000002101063728E-3</v>
      </c>
      <c r="J55">
        <v>1.0300000198185444E-2</v>
      </c>
      <c r="K55">
        <v>4.9000000581145287E-3</v>
      </c>
      <c r="L55">
        <v>1.2400000356137753E-2</v>
      </c>
      <c r="M55">
        <v>1.6200000420212746E-2</v>
      </c>
    </row>
    <row r="56" spans="1:13" ht="15" x14ac:dyDescent="0.25">
      <c r="A56" s="2" t="s">
        <v>39</v>
      </c>
      <c r="B56">
        <v>-1.39999995008111E-3</v>
      </c>
      <c r="C56">
        <v>-6.99999975040555E-4</v>
      </c>
      <c r="D56">
        <v>4.8000002279877663E-3</v>
      </c>
      <c r="E56">
        <v>1.3500000350177288E-2</v>
      </c>
      <c r="F56">
        <v>2.2099999710917473E-2</v>
      </c>
      <c r="G56">
        <v>2.9799999669194221E-2</v>
      </c>
      <c r="H56">
        <v>3.4800000488758087E-2</v>
      </c>
      <c r="I56">
        <v>3.7799999117851257E-2</v>
      </c>
      <c r="J56">
        <v>3.8699999451637268E-2</v>
      </c>
      <c r="K56">
        <v>4.0300000458955765E-2</v>
      </c>
      <c r="L56">
        <v>4.0399998426437378E-2</v>
      </c>
      <c r="M56">
        <v>4.3800000101327896E-2</v>
      </c>
    </row>
    <row r="57" spans="1:13" ht="15" x14ac:dyDescent="0.25">
      <c r="A57" s="2" t="s">
        <v>40</v>
      </c>
      <c r="B57">
        <v>-5.4000001400709152E-3</v>
      </c>
      <c r="C57">
        <v>1.500000013038516E-3</v>
      </c>
      <c r="D57">
        <v>7.1999998763203621E-3</v>
      </c>
      <c r="E57">
        <v>1.4100000262260437E-2</v>
      </c>
      <c r="F57">
        <v>2.1700000390410423E-2</v>
      </c>
      <c r="G57">
        <v>2.8999999165534973E-2</v>
      </c>
      <c r="H57">
        <v>3.5000000149011612E-2</v>
      </c>
      <c r="I57">
        <v>3.9400000125169754E-2</v>
      </c>
      <c r="J57">
        <v>3.7700001150369644E-2</v>
      </c>
      <c r="K57">
        <v>4.1099999099969864E-2</v>
      </c>
      <c r="L57">
        <v>4.7600001096725464E-2</v>
      </c>
      <c r="M57">
        <v>4.5499999076128006E-2</v>
      </c>
    </row>
    <row r="60" spans="1:13" x14ac:dyDescent="0.3">
      <c r="A60" t="s">
        <v>43</v>
      </c>
      <c r="B60" s="1" t="s">
        <v>44</v>
      </c>
    </row>
    <row r="64" spans="1:13" x14ac:dyDescent="0.3">
      <c r="A64" s="3" t="s">
        <v>45</v>
      </c>
      <c r="B64" s="3"/>
      <c r="C64" s="3"/>
      <c r="D64" s="3"/>
      <c r="E64" s="3" t="s">
        <v>46</v>
      </c>
      <c r="F64" s="3"/>
      <c r="G64" s="3"/>
      <c r="H64" s="3"/>
      <c r="I64" s="3"/>
      <c r="J64" s="3"/>
      <c r="K64" s="3"/>
      <c r="L64" s="3"/>
    </row>
    <row r="67" spans="1:13" x14ac:dyDescent="0.3">
      <c r="A67" t="s">
        <v>47</v>
      </c>
      <c r="B67">
        <f>AVERAGE(B34:B35)</f>
        <v>0.13560000061988831</v>
      </c>
      <c r="C67">
        <f t="shared" ref="C67:M67" si="0">AVERAGE(C34:C35)</f>
        <v>0.18274999409914017</v>
      </c>
      <c r="D67">
        <f t="shared" si="0"/>
        <v>0.23229999840259552</v>
      </c>
      <c r="E67">
        <f t="shared" si="0"/>
        <v>0.27795000374317169</v>
      </c>
      <c r="F67">
        <f t="shared" si="0"/>
        <v>0.31904999911785126</v>
      </c>
      <c r="G67">
        <f t="shared" si="0"/>
        <v>0.39560000598430634</v>
      </c>
      <c r="H67">
        <f t="shared" si="0"/>
        <v>0.44709999859333038</v>
      </c>
      <c r="I67">
        <f t="shared" si="0"/>
        <v>0.46220000088214874</v>
      </c>
      <c r="J67">
        <f t="shared" si="0"/>
        <v>0.45864999294281006</v>
      </c>
      <c r="K67">
        <f t="shared" si="0"/>
        <v>0.50214999914169312</v>
      </c>
      <c r="L67">
        <f t="shared" si="0"/>
        <v>0.53675001859664917</v>
      </c>
      <c r="M67">
        <f>AVERAGE(M34:M35)</f>
        <v>0.52164998650550842</v>
      </c>
    </row>
    <row r="68" spans="1:13" x14ac:dyDescent="0.3">
      <c r="A68" t="s">
        <v>48</v>
      </c>
      <c r="B68">
        <f>B67-$B$67</f>
        <v>0</v>
      </c>
      <c r="C68">
        <f t="shared" ref="C68:M68" si="1">C67-$B$67</f>
        <v>4.7149993479251862E-2</v>
      </c>
      <c r="D68">
        <f t="shared" si="1"/>
        <v>9.6699997782707214E-2</v>
      </c>
      <c r="E68">
        <f t="shared" si="1"/>
        <v>0.14235000312328339</v>
      </c>
      <c r="F68">
        <f t="shared" si="1"/>
        <v>0.18344999849796295</v>
      </c>
      <c r="G68">
        <f t="shared" si="1"/>
        <v>0.26000000536441803</v>
      </c>
      <c r="H68">
        <f t="shared" si="1"/>
        <v>0.31149999797344208</v>
      </c>
      <c r="I68">
        <f t="shared" si="1"/>
        <v>0.32660000026226044</v>
      </c>
      <c r="J68">
        <f t="shared" si="1"/>
        <v>0.32304999232292175</v>
      </c>
      <c r="K68">
        <f t="shared" si="1"/>
        <v>0.36654999852180481</v>
      </c>
      <c r="L68">
        <f t="shared" si="1"/>
        <v>0.40115001797676086</v>
      </c>
      <c r="M68">
        <f t="shared" si="1"/>
        <v>0.38604998588562012</v>
      </c>
    </row>
    <row r="69" spans="1:13" x14ac:dyDescent="0.3">
      <c r="B69">
        <v>0</v>
      </c>
      <c r="C69">
        <v>4.7149993479251862E-2</v>
      </c>
      <c r="D69">
        <v>9.6699997782707214E-2</v>
      </c>
      <c r="E69">
        <v>0.14235000312328339</v>
      </c>
      <c r="F69">
        <v>0.18344999849796295</v>
      </c>
      <c r="G69">
        <v>0.26000000536441803</v>
      </c>
      <c r="H69">
        <v>0.31149999797344208</v>
      </c>
      <c r="I69">
        <v>0.32660000026226044</v>
      </c>
      <c r="J69">
        <v>0.32304999232292175</v>
      </c>
      <c r="K69">
        <v>0.36654999852180481</v>
      </c>
      <c r="L69">
        <v>0.40115001797676086</v>
      </c>
      <c r="M69">
        <v>0.38604998588562012</v>
      </c>
    </row>
    <row r="72" spans="1:13" x14ac:dyDescent="0.3">
      <c r="A72">
        <v>0</v>
      </c>
      <c r="B72">
        <v>0</v>
      </c>
    </row>
    <row r="73" spans="1:13" x14ac:dyDescent="0.3">
      <c r="A73">
        <v>0.5</v>
      </c>
      <c r="B73">
        <v>4.7149993479251862E-2</v>
      </c>
    </row>
    <row r="74" spans="1:13" x14ac:dyDescent="0.3">
      <c r="A74">
        <v>1</v>
      </c>
      <c r="B74">
        <v>9.6699997782707214E-2</v>
      </c>
    </row>
    <row r="75" spans="1:13" x14ac:dyDescent="0.3">
      <c r="A75">
        <v>2</v>
      </c>
      <c r="B75">
        <v>0.14235000312328339</v>
      </c>
    </row>
    <row r="76" spans="1:13" x14ac:dyDescent="0.3">
      <c r="A76">
        <v>3</v>
      </c>
      <c r="B76">
        <v>0.18344999849796295</v>
      </c>
    </row>
    <row r="77" spans="1:13" x14ac:dyDescent="0.3">
      <c r="A77">
        <v>4</v>
      </c>
      <c r="B77">
        <v>0.26000000536441803</v>
      </c>
    </row>
    <row r="78" spans="1:13" x14ac:dyDescent="0.3">
      <c r="A78">
        <v>5</v>
      </c>
      <c r="B78">
        <v>0.31149999797344208</v>
      </c>
    </row>
    <row r="79" spans="1:13" x14ac:dyDescent="0.3">
      <c r="A79">
        <v>6</v>
      </c>
      <c r="B79">
        <v>0.32660000026226044</v>
      </c>
    </row>
    <row r="80" spans="1:13" x14ac:dyDescent="0.3">
      <c r="A80">
        <v>7</v>
      </c>
      <c r="B80">
        <v>0.32304999232292175</v>
      </c>
    </row>
    <row r="81" spans="1:18" x14ac:dyDescent="0.3">
      <c r="A81">
        <v>8</v>
      </c>
      <c r="B81">
        <v>0.36654999852180481</v>
      </c>
    </row>
    <row r="82" spans="1:18" x14ac:dyDescent="0.3">
      <c r="A82">
        <v>9</v>
      </c>
      <c r="B82">
        <v>0.40115001797676086</v>
      </c>
    </row>
    <row r="83" spans="1:18" x14ac:dyDescent="0.3">
      <c r="A83">
        <v>10</v>
      </c>
      <c r="B83">
        <v>0.38604998588562012</v>
      </c>
    </row>
    <row r="88" spans="1:18" x14ac:dyDescent="0.3">
      <c r="A88" t="s">
        <v>61</v>
      </c>
    </row>
    <row r="91" spans="1:18" x14ac:dyDescent="0.3">
      <c r="A91" s="4" t="s">
        <v>49</v>
      </c>
      <c r="G91" s="6" t="s">
        <v>63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x14ac:dyDescent="0.3">
      <c r="A92" s="4" t="s">
        <v>50</v>
      </c>
      <c r="B92" s="4" t="s">
        <v>57</v>
      </c>
      <c r="C92" s="4" t="s">
        <v>58</v>
      </c>
      <c r="G92" s="6">
        <v>1570</v>
      </c>
      <c r="H92" s="6">
        <v>2560</v>
      </c>
      <c r="I92" s="6">
        <v>3300</v>
      </c>
      <c r="J92" s="6">
        <v>3580</v>
      </c>
      <c r="K92" s="6">
        <v>5310</v>
      </c>
      <c r="L92" s="6">
        <v>4830</v>
      </c>
      <c r="M92" s="6">
        <v>1330</v>
      </c>
      <c r="N92" s="6">
        <v>1140</v>
      </c>
      <c r="O92" s="6">
        <v>1030</v>
      </c>
      <c r="P92" s="6">
        <v>460</v>
      </c>
      <c r="Q92" s="6">
        <v>550</v>
      </c>
      <c r="R92" s="6">
        <v>1000</v>
      </c>
    </row>
    <row r="93" spans="1:18" x14ac:dyDescent="0.3">
      <c r="A93" s="4" t="s">
        <v>51</v>
      </c>
      <c r="B93">
        <f>AVERAGE(B28:D28)</f>
        <v>0.33003333210945129</v>
      </c>
      <c r="C93">
        <f>AVERAGE(H29:J29)</f>
        <v>0.25910000999768573</v>
      </c>
      <c r="G93" s="6">
        <v>1350</v>
      </c>
      <c r="H93" s="6">
        <v>1570</v>
      </c>
      <c r="I93" s="6">
        <v>1040</v>
      </c>
      <c r="J93" s="6">
        <v>1690</v>
      </c>
      <c r="K93" s="6">
        <v>1650</v>
      </c>
      <c r="L93" s="6">
        <v>490</v>
      </c>
      <c r="M93" s="6">
        <v>6470</v>
      </c>
      <c r="N93" s="6">
        <v>2860</v>
      </c>
      <c r="O93" s="6">
        <v>3070</v>
      </c>
      <c r="P93" s="6">
        <v>40150</v>
      </c>
      <c r="Q93" s="6">
        <v>32290</v>
      </c>
      <c r="R93" s="6">
        <v>44070</v>
      </c>
    </row>
    <row r="94" spans="1:18" x14ac:dyDescent="0.3">
      <c r="A94" s="4" t="s">
        <v>52</v>
      </c>
      <c r="B94">
        <f>AVERAGE(E28:G28)</f>
        <v>0.27319999535878497</v>
      </c>
      <c r="C94">
        <f>AVERAGE(K29:M29)</f>
        <v>0.27606667081514996</v>
      </c>
      <c r="G94" s="6">
        <v>7780</v>
      </c>
      <c r="H94" s="6">
        <v>3560</v>
      </c>
      <c r="I94" s="6">
        <v>2460</v>
      </c>
      <c r="J94" s="6">
        <v>1650</v>
      </c>
      <c r="K94" s="6">
        <v>2070</v>
      </c>
      <c r="L94" s="6">
        <v>4710</v>
      </c>
      <c r="M94" s="6">
        <v>1720</v>
      </c>
      <c r="N94" s="6">
        <v>1450</v>
      </c>
      <c r="O94" s="6">
        <v>1100</v>
      </c>
      <c r="P94" s="6">
        <v>2400</v>
      </c>
      <c r="Q94" s="6">
        <v>980</v>
      </c>
      <c r="R94" s="6">
        <v>1340</v>
      </c>
    </row>
    <row r="95" spans="1:18" x14ac:dyDescent="0.3">
      <c r="A95" s="4" t="s">
        <v>53</v>
      </c>
      <c r="B95">
        <f>AVERAGE(H28:J28)</f>
        <v>0.27893333633740741</v>
      </c>
      <c r="C95">
        <f>AVERAGE(B30:D30)</f>
        <v>0.2614999959866206</v>
      </c>
      <c r="G95" s="6">
        <v>3190</v>
      </c>
      <c r="H95" s="6">
        <v>3660</v>
      </c>
      <c r="I95" s="6">
        <v>2000</v>
      </c>
      <c r="J95" s="6">
        <v>6250</v>
      </c>
      <c r="K95" s="6">
        <v>6000</v>
      </c>
      <c r="L95" s="6">
        <v>4830</v>
      </c>
      <c r="M95" s="6">
        <v>1940</v>
      </c>
      <c r="N95" s="6">
        <v>1810</v>
      </c>
      <c r="O95" s="6">
        <v>1100</v>
      </c>
      <c r="P95" s="6">
        <v>1480</v>
      </c>
      <c r="Q95" s="6">
        <v>900</v>
      </c>
      <c r="R95" s="6">
        <v>1020</v>
      </c>
    </row>
    <row r="96" spans="1:18" x14ac:dyDescent="0.3">
      <c r="A96" s="4" t="s">
        <v>54</v>
      </c>
      <c r="B96">
        <f>AVERAGE(K28:M28)</f>
        <v>0.29320000608762103</v>
      </c>
      <c r="C96">
        <f>AVERAGE(E30:G30)</f>
        <v>0.2875666618347168</v>
      </c>
      <c r="G96" s="6">
        <v>2610</v>
      </c>
      <c r="H96" s="6">
        <v>1970</v>
      </c>
      <c r="I96" s="6">
        <v>1150</v>
      </c>
      <c r="J96" s="6">
        <v>2060</v>
      </c>
      <c r="K96" s="6">
        <v>340</v>
      </c>
      <c r="L96" s="6">
        <v>240</v>
      </c>
      <c r="M96" s="6">
        <v>2700</v>
      </c>
      <c r="N96" s="6">
        <v>4000</v>
      </c>
      <c r="O96" s="6">
        <v>2100</v>
      </c>
      <c r="P96" s="6">
        <v>37110</v>
      </c>
      <c r="Q96" s="6">
        <v>34240</v>
      </c>
      <c r="R96" s="6">
        <v>65570</v>
      </c>
    </row>
    <row r="97" spans="1:18" x14ac:dyDescent="0.3">
      <c r="A97" s="4" t="s">
        <v>55</v>
      </c>
      <c r="B97">
        <f>AVERAGE(B29:D29)</f>
        <v>0.27886665860811871</v>
      </c>
      <c r="C97">
        <f>AVERAGE(H30:J30)</f>
        <v>0.24220000704129538</v>
      </c>
      <c r="G97" s="6">
        <v>6190</v>
      </c>
      <c r="H97" s="6">
        <v>3310</v>
      </c>
      <c r="I97" s="6">
        <v>3850</v>
      </c>
      <c r="J97" s="6">
        <v>3640</v>
      </c>
      <c r="K97" s="6">
        <v>4530</v>
      </c>
      <c r="L97" s="6">
        <v>4960</v>
      </c>
      <c r="M97" s="6">
        <v>1230</v>
      </c>
      <c r="N97" s="6">
        <v>720</v>
      </c>
      <c r="O97" s="6">
        <v>470</v>
      </c>
      <c r="P97" s="6">
        <v>140</v>
      </c>
      <c r="Q97" s="6">
        <v>430</v>
      </c>
      <c r="R97" s="6">
        <v>130</v>
      </c>
    </row>
    <row r="98" spans="1:18" x14ac:dyDescent="0.3">
      <c r="A98" s="4" t="s">
        <v>56</v>
      </c>
      <c r="B98">
        <f>AVERAGE(E29:G29)</f>
        <v>0.24506666759649912</v>
      </c>
      <c r="C98">
        <f>AVERAGE(K30:M30)</f>
        <v>0.24116667111714682</v>
      </c>
      <c r="G98" s="6">
        <v>40</v>
      </c>
      <c r="H98" s="6">
        <v>50</v>
      </c>
      <c r="I98" s="6">
        <v>40</v>
      </c>
      <c r="J98" s="6">
        <v>60</v>
      </c>
      <c r="K98" s="6">
        <v>60</v>
      </c>
      <c r="L98" s="6">
        <v>40</v>
      </c>
      <c r="M98" s="6">
        <v>60</v>
      </c>
      <c r="N98" s="6">
        <v>50</v>
      </c>
      <c r="O98" s="6">
        <v>60</v>
      </c>
      <c r="P98" s="6">
        <v>50</v>
      </c>
      <c r="Q98" s="6">
        <v>40</v>
      </c>
      <c r="R98" s="6">
        <v>30</v>
      </c>
    </row>
    <row r="99" spans="1:18" x14ac:dyDescent="0.3">
      <c r="G99" s="6">
        <v>40</v>
      </c>
      <c r="H99" s="6">
        <v>40</v>
      </c>
      <c r="I99" s="6">
        <v>40</v>
      </c>
      <c r="J99" s="6">
        <v>40</v>
      </c>
      <c r="K99" s="6">
        <v>40</v>
      </c>
      <c r="L99" s="6">
        <v>40</v>
      </c>
      <c r="M99" s="6">
        <v>40</v>
      </c>
      <c r="N99" s="6">
        <v>60</v>
      </c>
      <c r="O99" s="6">
        <v>40</v>
      </c>
      <c r="P99" s="6">
        <v>40</v>
      </c>
      <c r="Q99" s="6">
        <v>60</v>
      </c>
      <c r="R99" s="6">
        <v>40</v>
      </c>
    </row>
    <row r="101" spans="1:18" x14ac:dyDescent="0.3">
      <c r="A101" s="4" t="s">
        <v>49</v>
      </c>
    </row>
    <row r="102" spans="1:18" x14ac:dyDescent="0.3">
      <c r="A102" s="4" t="s">
        <v>59</v>
      </c>
      <c r="B102" s="4" t="s">
        <v>57</v>
      </c>
      <c r="C102" s="4" t="s">
        <v>58</v>
      </c>
    </row>
    <row r="103" spans="1:18" x14ac:dyDescent="0.3">
      <c r="A103" s="4" t="s">
        <v>51</v>
      </c>
      <c r="B103">
        <f>(B93-0.0564)/0.0391</f>
        <v>6.9982949388606466</v>
      </c>
      <c r="C103">
        <f>(C93-0.0564)/0.0391</f>
        <v>5.1841434782016806</v>
      </c>
    </row>
    <row r="104" spans="1:18" x14ac:dyDescent="0.3">
      <c r="A104" s="4" t="s">
        <v>52</v>
      </c>
      <c r="B104">
        <f t="shared" ref="B104:C108" si="2">(B94-0.0564)/0.0391</f>
        <v>5.5447569145469302</v>
      </c>
      <c r="C104">
        <f t="shared" si="2"/>
        <v>5.6180734223823512</v>
      </c>
    </row>
    <row r="105" spans="1:18" x14ac:dyDescent="0.3">
      <c r="A105" s="4" t="s">
        <v>53</v>
      </c>
      <c r="B105">
        <f t="shared" si="2"/>
        <v>5.6913896761485265</v>
      </c>
      <c r="C105">
        <f t="shared" si="2"/>
        <v>5.2455241940312174</v>
      </c>
    </row>
    <row r="106" spans="1:18" x14ac:dyDescent="0.3">
      <c r="A106" s="4" t="s">
        <v>54</v>
      </c>
      <c r="B106">
        <f t="shared" si="2"/>
        <v>6.0562661403483631</v>
      </c>
      <c r="C106">
        <f t="shared" si="2"/>
        <v>5.9121908397625775</v>
      </c>
    </row>
    <row r="107" spans="1:18" x14ac:dyDescent="0.3">
      <c r="A107" s="4" t="s">
        <v>55</v>
      </c>
      <c r="B107">
        <f t="shared" si="2"/>
        <v>5.6896843633789942</v>
      </c>
      <c r="C107">
        <f t="shared" si="2"/>
        <v>4.7519183386520556</v>
      </c>
    </row>
    <row r="108" spans="1:18" x14ac:dyDescent="0.3">
      <c r="A108" s="4" t="s">
        <v>56</v>
      </c>
      <c r="B108">
        <f t="shared" si="2"/>
        <v>4.825234465383609</v>
      </c>
      <c r="C108">
        <f t="shared" si="2"/>
        <v>4.7254903099014527</v>
      </c>
    </row>
    <row r="110" spans="1:18" x14ac:dyDescent="0.3">
      <c r="A110" s="4" t="s">
        <v>62</v>
      </c>
      <c r="B110" s="4" t="s">
        <v>57</v>
      </c>
      <c r="C110" s="4" t="s">
        <v>58</v>
      </c>
    </row>
    <row r="111" spans="1:18" x14ac:dyDescent="0.3">
      <c r="A111" s="4" t="s">
        <v>51</v>
      </c>
      <c r="B111">
        <f>AVERAGE(G92:I92)</f>
        <v>2476.6666666666665</v>
      </c>
      <c r="C111">
        <f>AVERAGE(M93:O93)</f>
        <v>4133.333333333333</v>
      </c>
    </row>
    <row r="112" spans="1:18" x14ac:dyDescent="0.3">
      <c r="A112" s="4" t="s">
        <v>52</v>
      </c>
      <c r="B112">
        <f>AVERAGE(J92:L92)</f>
        <v>4573.333333333333</v>
      </c>
      <c r="C112">
        <f>AVERAGE(P93:R93)</f>
        <v>38836.666666666664</v>
      </c>
    </row>
    <row r="113" spans="1:3" x14ac:dyDescent="0.3">
      <c r="A113" s="4" t="s">
        <v>53</v>
      </c>
      <c r="B113">
        <f>AVERAGE(M92:O92)</f>
        <v>1166.6666666666667</v>
      </c>
      <c r="C113">
        <f>AVERAGE(G94:I94)</f>
        <v>4600</v>
      </c>
    </row>
    <row r="114" spans="1:3" x14ac:dyDescent="0.3">
      <c r="A114" s="4" t="s">
        <v>54</v>
      </c>
      <c r="B114">
        <f>AVERAGE(P92:R92)</f>
        <v>670</v>
      </c>
      <c r="C114">
        <f>AVERAGE(J94:L94)</f>
        <v>2810</v>
      </c>
    </row>
    <row r="115" spans="1:3" x14ac:dyDescent="0.3">
      <c r="A115" s="4" t="s">
        <v>55</v>
      </c>
      <c r="B115">
        <f>AVERAGE(G93:I93)</f>
        <v>1320</v>
      </c>
      <c r="C115">
        <f>AVERAGE(M94:O94)</f>
        <v>1423.3333333333333</v>
      </c>
    </row>
    <row r="116" spans="1:3" x14ac:dyDescent="0.3">
      <c r="A116" s="4" t="s">
        <v>56</v>
      </c>
      <c r="B116">
        <f>AVERAGE(J93:L93)</f>
        <v>1276.6666666666667</v>
      </c>
      <c r="C116">
        <f>AVERAGE(P94:R94)</f>
        <v>1573.3333333333333</v>
      </c>
    </row>
    <row r="119" spans="1:3" x14ac:dyDescent="0.3">
      <c r="A119" s="4" t="s">
        <v>64</v>
      </c>
      <c r="B119" s="4" t="s">
        <v>57</v>
      </c>
      <c r="C119" s="4" t="s">
        <v>58</v>
      </c>
    </row>
    <row r="120" spans="1:3" x14ac:dyDescent="0.3">
      <c r="A120" s="4" t="s">
        <v>51</v>
      </c>
      <c r="B120">
        <f>B111/B103</f>
        <v>353.89572578801301</v>
      </c>
      <c r="C120">
        <f>C111/C103</f>
        <v>797.30303582707529</v>
      </c>
    </row>
    <row r="121" spans="1:3" x14ac:dyDescent="0.3">
      <c r="A121" s="4" t="s">
        <v>52</v>
      </c>
      <c r="B121" s="5">
        <f t="shared" ref="B121:C125" si="3">B112/B104</f>
        <v>824.80321568921772</v>
      </c>
      <c r="C121" s="5">
        <f t="shared" si="3"/>
        <v>6912.8086706631057</v>
      </c>
    </row>
    <row r="122" spans="1:3" x14ac:dyDescent="0.3">
      <c r="A122" s="4" t="s">
        <v>53</v>
      </c>
      <c r="B122" s="5">
        <f t="shared" si="3"/>
        <v>204.98801400929071</v>
      </c>
      <c r="C122" s="5">
        <f t="shared" si="3"/>
        <v>876.9380961457108</v>
      </c>
    </row>
    <row r="123" spans="1:3" x14ac:dyDescent="0.3">
      <c r="A123" s="4" t="s">
        <v>54</v>
      </c>
      <c r="B123" s="5">
        <f t="shared" si="3"/>
        <v>110.62922012893259</v>
      </c>
      <c r="C123" s="5">
        <f t="shared" si="3"/>
        <v>475.28912312865128</v>
      </c>
    </row>
    <row r="124" spans="1:3" x14ac:dyDescent="0.3">
      <c r="A124" s="4" t="s">
        <v>55</v>
      </c>
      <c r="B124" s="5">
        <f t="shared" si="3"/>
        <v>231.99880972238631</v>
      </c>
      <c r="C124" s="5">
        <f t="shared" si="3"/>
        <v>299.52815513599097</v>
      </c>
    </row>
    <row r="125" spans="1:3" x14ac:dyDescent="0.3">
      <c r="A125" s="4" t="s">
        <v>56</v>
      </c>
      <c r="B125" s="5">
        <f t="shared" si="3"/>
        <v>264.5812707808326</v>
      </c>
      <c r="C125" s="5">
        <f t="shared" si="3"/>
        <v>332.94605007160499</v>
      </c>
    </row>
    <row r="134" spans="1:3" x14ac:dyDescent="0.3">
      <c r="A134" s="4" t="s">
        <v>60</v>
      </c>
    </row>
    <row r="135" spans="1:3" x14ac:dyDescent="0.3">
      <c r="A135" s="4" t="s">
        <v>50</v>
      </c>
      <c r="B135" s="4" t="s">
        <v>57</v>
      </c>
      <c r="C135" s="4" t="s">
        <v>58</v>
      </c>
    </row>
    <row r="136" spans="1:3" x14ac:dyDescent="0.3">
      <c r="A136" s="4" t="s">
        <v>51</v>
      </c>
      <c r="B136">
        <f>AVERAGE(B31:D31)</f>
        <v>0.22366666793823242</v>
      </c>
      <c r="C136">
        <f>AVERAGE(H32:J32)</f>
        <v>0.24319999913374582</v>
      </c>
    </row>
    <row r="137" spans="1:3" x14ac:dyDescent="0.3">
      <c r="A137" s="4" t="s">
        <v>52</v>
      </c>
      <c r="B137">
        <f>AVERAGE(E31:G31)</f>
        <v>0.19756666322549185</v>
      </c>
      <c r="C137">
        <f>AVERAGE(K32:M32)</f>
        <v>0.26733333865801495</v>
      </c>
    </row>
    <row r="138" spans="1:3" x14ac:dyDescent="0.3">
      <c r="A138" s="4" t="s">
        <v>53</v>
      </c>
      <c r="B138">
        <f>AVERAGE(H31:J31)</f>
        <v>0.21439999838670096</v>
      </c>
      <c r="C138">
        <f>AVERAGE(B33:D33)</f>
        <v>0.27146667242050171</v>
      </c>
    </row>
    <row r="139" spans="1:3" x14ac:dyDescent="0.3">
      <c r="A139" s="4" t="s">
        <v>54</v>
      </c>
      <c r="B139">
        <f>AVERAGE(K31:M31)</f>
        <v>0.23610000312328339</v>
      </c>
      <c r="C139">
        <f>AVERAGE(E33:G33)</f>
        <v>0.27730000019073486</v>
      </c>
    </row>
    <row r="140" spans="1:3" x14ac:dyDescent="0.3">
      <c r="A140" s="4" t="s">
        <v>55</v>
      </c>
      <c r="B140">
        <f>AVERAGE(B32:D32)</f>
        <v>0.24696666995684305</v>
      </c>
      <c r="C140">
        <f>AVERAGE(H33:J33)</f>
        <v>0.25303333501021069</v>
      </c>
    </row>
    <row r="141" spans="1:3" x14ac:dyDescent="0.3">
      <c r="A141" s="4" t="s">
        <v>56</v>
      </c>
      <c r="B141">
        <f>AVERAGE(E32:G32)</f>
        <v>0.23986666401227316</v>
      </c>
      <c r="C141">
        <f>AVERAGE(K33:M33)</f>
        <v>0.28456666072209674</v>
      </c>
    </row>
    <row r="143" spans="1:3" x14ac:dyDescent="0.3">
      <c r="A143" s="4" t="s">
        <v>60</v>
      </c>
    </row>
    <row r="144" spans="1:3" x14ac:dyDescent="0.3">
      <c r="A144" s="4" t="s">
        <v>59</v>
      </c>
      <c r="B144" s="4" t="s">
        <v>57</v>
      </c>
      <c r="C144" s="4" t="s">
        <v>58</v>
      </c>
    </row>
    <row r="145" spans="1:3" x14ac:dyDescent="0.3">
      <c r="A145" s="4" t="s">
        <v>51</v>
      </c>
      <c r="B145">
        <f>(B136-0.0564)/0.0391</f>
        <v>4.2779198961184761</v>
      </c>
      <c r="C145">
        <f>(C136-0.0564)/0.0391</f>
        <v>4.7774935839832686</v>
      </c>
    </row>
    <row r="146" spans="1:3" x14ac:dyDescent="0.3">
      <c r="A146" s="4" t="s">
        <v>52</v>
      </c>
      <c r="B146">
        <f t="shared" ref="B146:C150" si="4">(B137-0.0564)/0.0391</f>
        <v>3.6104005940023489</v>
      </c>
      <c r="C146">
        <f t="shared" si="4"/>
        <v>5.3947145436832464</v>
      </c>
    </row>
    <row r="147" spans="1:3" x14ac:dyDescent="0.3">
      <c r="A147" s="4" t="s">
        <v>53</v>
      </c>
      <c r="B147">
        <f t="shared" si="4"/>
        <v>4.0409206748516864</v>
      </c>
      <c r="C147">
        <f t="shared" si="4"/>
        <v>5.5004264046164115</v>
      </c>
    </row>
    <row r="148" spans="1:3" x14ac:dyDescent="0.3">
      <c r="A148" s="4" t="s">
        <v>54</v>
      </c>
      <c r="B148">
        <f t="shared" si="4"/>
        <v>4.5959080082681165</v>
      </c>
      <c r="C148">
        <f t="shared" si="4"/>
        <v>5.6496163731645739</v>
      </c>
    </row>
    <row r="149" spans="1:3" x14ac:dyDescent="0.3">
      <c r="A149" s="4" t="s">
        <v>55</v>
      </c>
      <c r="B149">
        <f t="shared" si="4"/>
        <v>4.8738278761340927</v>
      </c>
      <c r="C149">
        <f t="shared" si="4"/>
        <v>5.0289855501332656</v>
      </c>
    </row>
    <row r="150" spans="1:3" x14ac:dyDescent="0.3">
      <c r="A150" s="4" t="s">
        <v>56</v>
      </c>
      <c r="B150">
        <f t="shared" si="4"/>
        <v>4.6922420463496968</v>
      </c>
      <c r="C150">
        <f t="shared" si="4"/>
        <v>5.8354644685958243</v>
      </c>
    </row>
    <row r="152" spans="1:3" x14ac:dyDescent="0.3">
      <c r="A152" s="4" t="s">
        <v>62</v>
      </c>
      <c r="B152" s="4" t="s">
        <v>57</v>
      </c>
      <c r="C152" s="4" t="s">
        <v>58</v>
      </c>
    </row>
    <row r="153" spans="1:3" x14ac:dyDescent="0.3">
      <c r="A153" s="4" t="s">
        <v>51</v>
      </c>
      <c r="B153">
        <f>AVERAGE(G95:I95)</f>
        <v>2950</v>
      </c>
      <c r="C153">
        <f>AVERAGE(M96:O96)</f>
        <v>2933.3333333333335</v>
      </c>
    </row>
    <row r="154" spans="1:3" x14ac:dyDescent="0.3">
      <c r="A154" s="4" t="s">
        <v>52</v>
      </c>
      <c r="B154">
        <f>AVERAGE(J95:L95)</f>
        <v>5693.333333333333</v>
      </c>
      <c r="C154">
        <f>AVERAGE(P96:R96)</f>
        <v>45640</v>
      </c>
    </row>
    <row r="155" spans="1:3" x14ac:dyDescent="0.3">
      <c r="A155" s="4" t="s">
        <v>53</v>
      </c>
      <c r="B155">
        <f>AVERAGE(M95:O95)</f>
        <v>1616.6666666666667</v>
      </c>
      <c r="C155">
        <f>AVERAGE(G97:I97)</f>
        <v>4450</v>
      </c>
    </row>
    <row r="156" spans="1:3" x14ac:dyDescent="0.3">
      <c r="A156" s="4" t="s">
        <v>54</v>
      </c>
      <c r="B156">
        <f>AVERAGE(P95:R95)</f>
        <v>1133.3333333333333</v>
      </c>
      <c r="C156">
        <f>AVERAGE(J97:L97)</f>
        <v>4376.666666666667</v>
      </c>
    </row>
    <row r="157" spans="1:3" x14ac:dyDescent="0.3">
      <c r="A157" s="4" t="s">
        <v>55</v>
      </c>
      <c r="B157">
        <f>AVERAGE(G96:I96)</f>
        <v>1910</v>
      </c>
      <c r="C157">
        <f>AVERAGE(M97:O97)</f>
        <v>806.66666666666663</v>
      </c>
    </row>
    <row r="158" spans="1:3" x14ac:dyDescent="0.3">
      <c r="A158" s="4" t="s">
        <v>56</v>
      </c>
      <c r="B158">
        <f>AVERAGE(J96:L96)</f>
        <v>880</v>
      </c>
      <c r="C158">
        <f>AVERAGE(P97:R97)</f>
        <v>233.33333333333334</v>
      </c>
    </row>
    <row r="160" spans="1:3" x14ac:dyDescent="0.3">
      <c r="A160" s="4" t="s">
        <v>64</v>
      </c>
      <c r="B160" s="4" t="s">
        <v>57</v>
      </c>
      <c r="C160" s="4" t="s">
        <v>58</v>
      </c>
    </row>
    <row r="161" spans="1:3" x14ac:dyDescent="0.3">
      <c r="A161" s="4" t="s">
        <v>51</v>
      </c>
      <c r="B161">
        <f>B153/B145</f>
        <v>689.58747981154352</v>
      </c>
      <c r="C161">
        <f>C153/C145</f>
        <v>613.99000998503618</v>
      </c>
    </row>
    <row r="162" spans="1:3" x14ac:dyDescent="0.3">
      <c r="A162" s="4" t="s">
        <v>52</v>
      </c>
      <c r="B162" s="5">
        <f t="shared" ref="B162:C166" si="5">B154/B146</f>
        <v>1576.9256582749247</v>
      </c>
      <c r="C162" s="5">
        <f t="shared" si="5"/>
        <v>8460.1325298000374</v>
      </c>
    </row>
    <row r="163" spans="1:3" x14ac:dyDescent="0.3">
      <c r="A163" s="4" t="s">
        <v>53</v>
      </c>
      <c r="B163" s="5">
        <f t="shared" si="5"/>
        <v>400.07384374750268</v>
      </c>
      <c r="C163" s="5">
        <f t="shared" si="5"/>
        <v>809.02818666298174</v>
      </c>
    </row>
    <row r="164" spans="1:3" x14ac:dyDescent="0.3">
      <c r="A164" s="4" t="s">
        <v>54</v>
      </c>
      <c r="B164" s="5">
        <f t="shared" si="5"/>
        <v>246.59617453057098</v>
      </c>
      <c r="C164" s="5">
        <f t="shared" si="5"/>
        <v>774.68386835177671</v>
      </c>
    </row>
    <row r="165" spans="1:3" x14ac:dyDescent="0.3">
      <c r="A165" s="4" t="s">
        <v>55</v>
      </c>
      <c r="B165" s="5">
        <f t="shared" si="5"/>
        <v>391.8890959101754</v>
      </c>
      <c r="C165" s="5">
        <f t="shared" si="5"/>
        <v>160.40345684534535</v>
      </c>
    </row>
    <row r="166" spans="1:3" x14ac:dyDescent="0.3">
      <c r="A166" s="4" t="s">
        <v>56</v>
      </c>
      <c r="B166" s="5">
        <f t="shared" si="5"/>
        <v>187.54360736454143</v>
      </c>
      <c r="C166" s="5">
        <f t="shared" si="5"/>
        <v>39.985391837966219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Ilaria Orlando</dc:creator>
  <cp:lastModifiedBy>Ilaria Orlando</cp:lastModifiedBy>
  <dcterms:created xsi:type="dcterms:W3CDTF">2019-10-28T17:41:48Z</dcterms:created>
  <dcterms:modified xsi:type="dcterms:W3CDTF">2019-11-11T09:54:55Z</dcterms:modified>
</cp:coreProperties>
</file>