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amesharmon/Documents/"/>
    </mc:Choice>
  </mc:AlternateContent>
  <bookViews>
    <workbookView xWindow="0" yWindow="460" windowWidth="25600" windowHeight="1414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3" i="1"/>
  <c r="O4" i="1"/>
  <c r="O5" i="1"/>
  <c r="O6" i="1"/>
  <c r="O7" i="1"/>
  <c r="O3" i="1"/>
  <c r="L3" i="1"/>
  <c r="L4" i="1"/>
  <c r="L5" i="1"/>
  <c r="L6" i="1"/>
  <c r="L7" i="1"/>
  <c r="I4" i="1"/>
  <c r="I5" i="1"/>
  <c r="I6" i="1"/>
  <c r="I7" i="1"/>
  <c r="I3" i="1"/>
  <c r="F3" i="1"/>
  <c r="F4" i="1"/>
  <c r="F5" i="1"/>
  <c r="F6" i="1"/>
  <c r="F7" i="1"/>
  <c r="C4" i="1"/>
  <c r="C5" i="1"/>
  <c r="C6" i="1"/>
  <c r="C7" i="1"/>
  <c r="C3" i="1"/>
  <c r="C8" i="1"/>
  <c r="R9" i="1"/>
  <c r="R12" i="1"/>
  <c r="I9" i="1"/>
  <c r="I12" i="1"/>
  <c r="L9" i="1"/>
  <c r="L12" i="1"/>
  <c r="F8" i="1"/>
  <c r="L8" i="1"/>
  <c r="O8" i="1"/>
  <c r="I8" i="1"/>
  <c r="O9" i="1"/>
  <c r="O12" i="1"/>
  <c r="R8" i="1"/>
  <c r="C9" i="1"/>
  <c r="C12" i="1"/>
  <c r="F9" i="1"/>
  <c r="F12" i="1"/>
</calcChain>
</file>

<file path=xl/sharedStrings.xml><?xml version="1.0" encoding="utf-8"?>
<sst xmlns="http://schemas.openxmlformats.org/spreadsheetml/2006/main" count="49" uniqueCount="24">
  <si>
    <t>StF</t>
  </si>
  <si>
    <t>StB</t>
  </si>
  <si>
    <t>StF/StB</t>
  </si>
  <si>
    <t>CfF</t>
  </si>
  <si>
    <t>CfB</t>
  </si>
  <si>
    <t>CfF/CfB</t>
  </si>
  <si>
    <t>EaF</t>
  </si>
  <si>
    <t>EaB</t>
  </si>
  <si>
    <t>EaF/EaB</t>
  </si>
  <si>
    <t>609F</t>
  </si>
  <si>
    <t>609B</t>
  </si>
  <si>
    <t>609F/609B</t>
  </si>
  <si>
    <t>706F</t>
  </si>
  <si>
    <t>706B</t>
  </si>
  <si>
    <t>706F/706B</t>
  </si>
  <si>
    <t>891F</t>
  </si>
  <si>
    <t>891B</t>
  </si>
  <si>
    <t>891F/891B</t>
  </si>
  <si>
    <t>Control with 10e8 input in PBS 1:300 Ab</t>
  </si>
  <si>
    <t>Mean</t>
  </si>
  <si>
    <t>SD</t>
  </si>
  <si>
    <t>Alpha</t>
  </si>
  <si>
    <t>n</t>
  </si>
  <si>
    <t>MofE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</si>
</sst>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I22" sqref="I22"/>
    </sheetView>
  </sheetViews>
  <sheetFormatPr baseColWidth="10" defaultColWidth="8.83203125" defaultRowHeight="15" x14ac:dyDescent="0.2"/>
  <cols>
    <col min="12" max="12" width="10" bestFit="1" customWidth="1"/>
    <col min="15" max="15" width="10" bestFit="1" customWidth="1"/>
    <col min="18" max="18" width="10" bestFit="1" customWidth="1"/>
    <col min="20" max="20" width="12" bestFit="1" customWidth="1"/>
  </cols>
  <sheetData>
    <row r="1" spans="1:18" x14ac:dyDescent="0.2">
      <c r="A1" t="s">
        <v>18</v>
      </c>
    </row>
    <row r="2" spans="1:18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</row>
    <row r="3" spans="1:18" x14ac:dyDescent="0.2">
      <c r="A3">
        <v>654</v>
      </c>
      <c r="B3">
        <v>421</v>
      </c>
      <c r="C3">
        <f>A3/B3</f>
        <v>1.5534441805225654</v>
      </c>
      <c r="D3">
        <v>131</v>
      </c>
      <c r="E3">
        <v>127</v>
      </c>
      <c r="F3">
        <f>D3/E3</f>
        <v>1.0314960629921259</v>
      </c>
      <c r="G3">
        <v>560</v>
      </c>
      <c r="H3">
        <v>437</v>
      </c>
      <c r="I3">
        <f>G3/H3</f>
        <v>1.2814645308924486</v>
      </c>
      <c r="J3">
        <v>566</v>
      </c>
      <c r="K3">
        <v>459</v>
      </c>
      <c r="L3">
        <f>J3/K3</f>
        <v>1.233115468409586</v>
      </c>
      <c r="M3">
        <v>686</v>
      </c>
      <c r="N3">
        <v>461</v>
      </c>
      <c r="O3">
        <f>M3/N3</f>
        <v>1.4880694143167028</v>
      </c>
      <c r="P3">
        <v>642</v>
      </c>
      <c r="Q3">
        <v>508</v>
      </c>
      <c r="R3">
        <f>P3/Q3</f>
        <v>1.2637795275590551</v>
      </c>
    </row>
    <row r="4" spans="1:18" x14ac:dyDescent="0.2">
      <c r="A4">
        <v>670</v>
      </c>
      <c r="B4">
        <v>412</v>
      </c>
      <c r="C4">
        <f t="shared" ref="C4:C7" si="0">A4/B4</f>
        <v>1.6262135922330097</v>
      </c>
      <c r="D4">
        <v>134</v>
      </c>
      <c r="E4">
        <v>125</v>
      </c>
      <c r="F4">
        <f t="shared" ref="F4:F7" si="1">D4/E4</f>
        <v>1.0720000000000001</v>
      </c>
      <c r="G4">
        <v>547</v>
      </c>
      <c r="H4">
        <v>445</v>
      </c>
      <c r="I4">
        <f t="shared" ref="I4:I7" si="2">G4/H4</f>
        <v>1.2292134831460675</v>
      </c>
      <c r="J4">
        <v>573</v>
      </c>
      <c r="K4">
        <v>450</v>
      </c>
      <c r="L4">
        <f t="shared" ref="L4:L7" si="3">J4/K4</f>
        <v>1.2733333333333334</v>
      </c>
      <c r="M4">
        <v>684</v>
      </c>
      <c r="N4">
        <v>474</v>
      </c>
      <c r="O4">
        <f t="shared" ref="O4:O7" si="4">M4/N4</f>
        <v>1.4430379746835442</v>
      </c>
      <c r="P4">
        <v>593</v>
      </c>
      <c r="Q4">
        <v>483</v>
      </c>
      <c r="R4">
        <f t="shared" ref="R4:R7" si="5">P4/Q4</f>
        <v>1.2277432712215322</v>
      </c>
    </row>
    <row r="5" spans="1:18" x14ac:dyDescent="0.2">
      <c r="A5">
        <v>740</v>
      </c>
      <c r="B5">
        <v>456</v>
      </c>
      <c r="C5">
        <f t="shared" si="0"/>
        <v>1.6228070175438596</v>
      </c>
      <c r="D5">
        <v>130</v>
      </c>
      <c r="E5">
        <v>124</v>
      </c>
      <c r="F5">
        <f t="shared" si="1"/>
        <v>1.0483870967741935</v>
      </c>
      <c r="G5">
        <v>633</v>
      </c>
      <c r="H5">
        <v>457</v>
      </c>
      <c r="I5">
        <f t="shared" si="2"/>
        <v>1.3851203501094091</v>
      </c>
      <c r="J5">
        <v>549</v>
      </c>
      <c r="K5">
        <v>468</v>
      </c>
      <c r="L5">
        <f t="shared" si="3"/>
        <v>1.1730769230769231</v>
      </c>
      <c r="M5">
        <v>715</v>
      </c>
      <c r="N5">
        <v>484</v>
      </c>
      <c r="O5">
        <f t="shared" si="4"/>
        <v>1.4772727272727273</v>
      </c>
      <c r="P5">
        <v>570</v>
      </c>
      <c r="Q5">
        <v>472</v>
      </c>
      <c r="R5">
        <f t="shared" si="5"/>
        <v>1.2076271186440677</v>
      </c>
    </row>
    <row r="6" spans="1:18" x14ac:dyDescent="0.2">
      <c r="A6">
        <v>716</v>
      </c>
      <c r="B6">
        <v>425</v>
      </c>
      <c r="C6">
        <f t="shared" si="0"/>
        <v>1.6847058823529413</v>
      </c>
      <c r="D6">
        <v>132</v>
      </c>
      <c r="E6">
        <v>126</v>
      </c>
      <c r="F6">
        <f t="shared" si="1"/>
        <v>1.0476190476190477</v>
      </c>
      <c r="G6">
        <v>569</v>
      </c>
      <c r="H6">
        <v>454</v>
      </c>
      <c r="I6">
        <f t="shared" si="2"/>
        <v>1.2533039647577093</v>
      </c>
      <c r="J6">
        <v>529</v>
      </c>
      <c r="K6">
        <v>459</v>
      </c>
      <c r="L6">
        <f t="shared" si="3"/>
        <v>1.1525054466230937</v>
      </c>
      <c r="M6">
        <v>751</v>
      </c>
      <c r="N6">
        <v>483</v>
      </c>
      <c r="O6">
        <f t="shared" si="4"/>
        <v>1.5548654244306419</v>
      </c>
      <c r="P6">
        <v>554</v>
      </c>
      <c r="Q6">
        <v>464</v>
      </c>
      <c r="R6">
        <f t="shared" si="5"/>
        <v>1.1939655172413792</v>
      </c>
    </row>
    <row r="7" spans="1:18" x14ac:dyDescent="0.2">
      <c r="A7">
        <v>695</v>
      </c>
      <c r="B7">
        <v>445</v>
      </c>
      <c r="C7">
        <f t="shared" si="0"/>
        <v>1.5617977528089888</v>
      </c>
      <c r="D7">
        <v>132</v>
      </c>
      <c r="E7">
        <v>123</v>
      </c>
      <c r="F7">
        <f t="shared" si="1"/>
        <v>1.0731707317073171</v>
      </c>
      <c r="G7">
        <v>561</v>
      </c>
      <c r="H7">
        <v>470</v>
      </c>
      <c r="I7">
        <f t="shared" si="2"/>
        <v>1.1936170212765957</v>
      </c>
      <c r="J7">
        <v>573</v>
      </c>
      <c r="K7">
        <v>468</v>
      </c>
      <c r="L7">
        <f t="shared" si="3"/>
        <v>1.2243589743589745</v>
      </c>
      <c r="M7">
        <v>646</v>
      </c>
      <c r="N7">
        <v>484</v>
      </c>
      <c r="O7">
        <f t="shared" si="4"/>
        <v>1.334710743801653</v>
      </c>
      <c r="P7">
        <v>601</v>
      </c>
      <c r="Q7">
        <v>487</v>
      </c>
      <c r="R7">
        <f t="shared" si="5"/>
        <v>1.2340862422997947</v>
      </c>
    </row>
    <row r="8" spans="1:18" x14ac:dyDescent="0.2">
      <c r="B8" t="s">
        <v>19</v>
      </c>
      <c r="C8">
        <f>AVERAGE(C3:C7)</f>
        <v>1.6097936850922729</v>
      </c>
      <c r="E8" t="s">
        <v>19</v>
      </c>
      <c r="F8">
        <f>AVERAGE(F3:F7)</f>
        <v>1.0545345878185368</v>
      </c>
      <c r="H8" t="s">
        <v>19</v>
      </c>
      <c r="I8">
        <f>AVERAGE(I3:I7)</f>
        <v>1.2685438700364462</v>
      </c>
      <c r="K8" t="s">
        <v>19</v>
      </c>
      <c r="L8">
        <f>AVERAGE(L3:L7)</f>
        <v>1.2112780291603822</v>
      </c>
      <c r="N8" t="s">
        <v>19</v>
      </c>
      <c r="O8">
        <f>AVERAGE(O3:O7)</f>
        <v>1.4595912569010541</v>
      </c>
      <c r="Q8" t="s">
        <v>19</v>
      </c>
      <c r="R8">
        <f>AVERAGE(R3:R7)</f>
        <v>1.2254403353931658</v>
      </c>
    </row>
    <row r="9" spans="1:18" x14ac:dyDescent="0.2">
      <c r="B9" t="s">
        <v>20</v>
      </c>
      <c r="C9">
        <f>_xlfn.STDEV.S(C3:C7)</f>
        <v>5.3688158963174339E-2</v>
      </c>
      <c r="E9" t="s">
        <v>20</v>
      </c>
      <c r="F9">
        <f>_xlfn.STDEV.S(F3:F7)</f>
        <v>1.7809663460323383E-2</v>
      </c>
      <c r="H9" t="s">
        <v>20</v>
      </c>
      <c r="I9">
        <f>_xlfn.STDEV.S(I3:I7)</f>
        <v>7.2715517419067802E-2</v>
      </c>
      <c r="K9" t="s">
        <v>20</v>
      </c>
      <c r="L9">
        <f>_xlfn.STDEV.S(L3:L7)</f>
        <v>4.8508727617694779E-2</v>
      </c>
      <c r="N9" t="s">
        <v>20</v>
      </c>
      <c r="O9">
        <f>_xlfn.STDEV.S(O3:O7)</f>
        <v>8.0730973837327469E-2</v>
      </c>
      <c r="Q9" t="s">
        <v>20</v>
      </c>
      <c r="R9">
        <f>_xlfn.STDEV.S(R3:R7)</f>
        <v>2.672977620669053E-2</v>
      </c>
    </row>
    <row r="10" spans="1:18" x14ac:dyDescent="0.2">
      <c r="B10" t="s">
        <v>21</v>
      </c>
      <c r="C10">
        <v>0.05</v>
      </c>
      <c r="E10" t="s">
        <v>21</v>
      </c>
      <c r="F10">
        <v>0.05</v>
      </c>
      <c r="H10" t="s">
        <v>21</v>
      </c>
      <c r="I10">
        <v>0.05</v>
      </c>
      <c r="K10" t="s">
        <v>21</v>
      </c>
      <c r="L10">
        <v>0.05</v>
      </c>
      <c r="N10" t="s">
        <v>21</v>
      </c>
      <c r="O10">
        <v>0.05</v>
      </c>
      <c r="Q10" t="s">
        <v>21</v>
      </c>
      <c r="R10">
        <v>0.05</v>
      </c>
    </row>
    <row r="11" spans="1:18" x14ac:dyDescent="0.2">
      <c r="B11" t="s">
        <v>22</v>
      </c>
      <c r="C11">
        <v>5</v>
      </c>
      <c r="E11" t="s">
        <v>22</v>
      </c>
      <c r="F11">
        <v>5</v>
      </c>
      <c r="H11" t="s">
        <v>22</v>
      </c>
      <c r="I11">
        <v>5</v>
      </c>
      <c r="K11" t="s">
        <v>22</v>
      </c>
      <c r="L11">
        <v>5</v>
      </c>
      <c r="N11" t="s">
        <v>22</v>
      </c>
      <c r="O11">
        <v>5</v>
      </c>
      <c r="Q11" t="s">
        <v>22</v>
      </c>
      <c r="R11">
        <v>5</v>
      </c>
    </row>
    <row r="12" spans="1:18" x14ac:dyDescent="0.2">
      <c r="B12" t="s">
        <v>23</v>
      </c>
      <c r="C12">
        <f>_xlfn.CONFIDENCE.NORM(C10,C9,C11)</f>
        <v>4.7058881493280927E-2</v>
      </c>
      <c r="E12" t="s">
        <v>23</v>
      </c>
      <c r="F12">
        <f>_xlfn.CONFIDENCE.NORM(F10,F9,F11)</f>
        <v>1.5610571463056562E-2</v>
      </c>
      <c r="H12" t="s">
        <v>23</v>
      </c>
      <c r="I12">
        <f>_xlfn.CONFIDENCE.NORM(I10,I9,I11)</f>
        <v>6.3736790067501964E-2</v>
      </c>
      <c r="K12" t="s">
        <v>23</v>
      </c>
      <c r="L12">
        <f>_xlfn.CONFIDENCE.NORM(L10,L9,L11)</f>
        <v>4.2518993171599198E-2</v>
      </c>
      <c r="N12" t="s">
        <v>23</v>
      </c>
      <c r="O12">
        <f>_xlfn.CONFIDENCE.NORM(O10,O9,O11)</f>
        <v>7.0762518291115795E-2</v>
      </c>
      <c r="Q12" t="s">
        <v>23</v>
      </c>
      <c r="R12">
        <f>_xlfn.CONFIDENCE.NORM(R10,R9,R11)</f>
        <v>2.3429251349731839E-2</v>
      </c>
    </row>
    <row r="14" spans="1:18" x14ac:dyDescent="0.2">
      <c r="A14" s="1"/>
      <c r="B14" s="1"/>
      <c r="C14" s="1"/>
    </row>
  </sheetData>
  <mergeCells count="1"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 University - Applied Physics 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Nikon</dc:creator>
  <cp:lastModifiedBy>Microsoft Office User</cp:lastModifiedBy>
  <dcterms:created xsi:type="dcterms:W3CDTF">2017-08-20T16:25:33Z</dcterms:created>
  <dcterms:modified xsi:type="dcterms:W3CDTF">2020-04-15T19:12:04Z</dcterms:modified>
</cp:coreProperties>
</file>