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Gr_Wenger\TransferFolder\Bapst\BBA-Revision\BBA_Bapst-et-al\Data\Figure 1\"/>
    </mc:Choice>
  </mc:AlternateContent>
  <xr:revisionPtr revIDLastSave="0" documentId="13_ncr:1_{A4F32B93-84B0-4173-A104-DA7CC4A4A1FA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Exp1" sheetId="1" r:id="rId1"/>
    <sheet name="Exp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35" i="1"/>
  <c r="E36" i="1"/>
  <c r="E37" i="1"/>
  <c r="E38" i="1"/>
  <c r="E33" i="1"/>
  <c r="E25" i="1"/>
  <c r="E26" i="1"/>
  <c r="E27" i="1"/>
  <c r="E28" i="1"/>
  <c r="E29" i="1"/>
  <c r="E30" i="1"/>
  <c r="E31" i="1"/>
  <c r="E24" i="1"/>
  <c r="E23" i="1"/>
  <c r="J34" i="2" l="1"/>
  <c r="J32" i="2"/>
  <c r="K32" i="2" s="1"/>
  <c r="J30" i="2"/>
  <c r="K30" i="2" s="1"/>
  <c r="J28" i="2"/>
  <c r="K28" i="2" s="1"/>
  <c r="J26" i="2"/>
  <c r="K26" i="2" s="1"/>
  <c r="J24" i="2"/>
  <c r="K24" i="2" s="1"/>
  <c r="J22" i="2"/>
  <c r="K22" i="2" s="1"/>
  <c r="J6" i="2"/>
  <c r="J8" i="2"/>
  <c r="J10" i="2"/>
  <c r="J12" i="2"/>
  <c r="J14" i="2"/>
  <c r="J16" i="2"/>
  <c r="J4" i="2"/>
  <c r="G15" i="1" l="1"/>
  <c r="G13" i="1"/>
  <c r="G11" i="1"/>
  <c r="G31" i="1"/>
  <c r="H31" i="1" s="1"/>
  <c r="G17" i="1"/>
  <c r="G5" i="1"/>
  <c r="G3" i="1"/>
  <c r="G7" i="1" l="1"/>
  <c r="G9" i="1"/>
  <c r="G27" i="1"/>
  <c r="G37" i="1"/>
  <c r="H37" i="1" s="1"/>
  <c r="G25" i="1"/>
  <c r="H25" i="1" s="1"/>
  <c r="G29" i="1"/>
  <c r="G35" i="1"/>
  <c r="H35" i="1" s="1"/>
  <c r="G33" i="1"/>
  <c r="H33" i="1" s="1"/>
  <c r="G23" i="1"/>
  <c r="H23" i="1" s="1"/>
  <c r="H27" i="1" l="1"/>
  <c r="H29" i="1"/>
</calcChain>
</file>

<file path=xl/sharedStrings.xml><?xml version="1.0" encoding="utf-8"?>
<sst xmlns="http://schemas.openxmlformats.org/spreadsheetml/2006/main" count="150" uniqueCount="60">
  <si>
    <t>Well</t>
  </si>
  <si>
    <t>Well Type</t>
  </si>
  <si>
    <t>Threshold (dRn)</t>
  </si>
  <si>
    <t>Ct (dRn)</t>
  </si>
  <si>
    <t>Quantity (copies)</t>
  </si>
  <si>
    <t>B1</t>
  </si>
  <si>
    <t>Unknown</t>
  </si>
  <si>
    <t>C1</t>
  </si>
  <si>
    <t>B2</t>
  </si>
  <si>
    <t>C2</t>
  </si>
  <si>
    <t>L28</t>
  </si>
  <si>
    <t>tdT</t>
  </si>
  <si>
    <t>B4</t>
  </si>
  <si>
    <t>C4</t>
  </si>
  <si>
    <t>B5</t>
  </si>
  <si>
    <t>C5</t>
  </si>
  <si>
    <t>B12</t>
  </si>
  <si>
    <t>C12</t>
  </si>
  <si>
    <t>Mean</t>
  </si>
  <si>
    <t>Norm to L28</t>
  </si>
  <si>
    <t>TK-REPD4 1</t>
  </si>
  <si>
    <t>TK-REPD4 2</t>
  </si>
  <si>
    <t>AB-REPD2-22 1</t>
  </si>
  <si>
    <t>AB-REPD2-22 2</t>
  </si>
  <si>
    <t>AB-REPD2-22 3</t>
  </si>
  <si>
    <t>TK-REPD4 3</t>
  </si>
  <si>
    <t>TK-REPD4 4</t>
  </si>
  <si>
    <t>AB-REPD2-22 4</t>
  </si>
  <si>
    <t>RSq (dRn)</t>
  </si>
  <si>
    <t>Slope (dRn)</t>
  </si>
  <si>
    <t>A1</t>
  </si>
  <si>
    <t>A2</t>
  </si>
  <si>
    <t>A3</t>
  </si>
  <si>
    <t>B3</t>
  </si>
  <si>
    <t>A4</t>
  </si>
  <si>
    <t>A5</t>
  </si>
  <si>
    <t>A6</t>
  </si>
  <si>
    <t>B6</t>
  </si>
  <si>
    <t>A12</t>
  </si>
  <si>
    <t>No RT</t>
  </si>
  <si>
    <t>NTC</t>
  </si>
  <si>
    <t>No Ct</t>
  </si>
  <si>
    <t>Sample</t>
  </si>
  <si>
    <t>AB2-22 N1</t>
  </si>
  <si>
    <t>AB2-22 N2</t>
  </si>
  <si>
    <t>AB2-22 N3</t>
  </si>
  <si>
    <t>AB2-22-iCre N1</t>
  </si>
  <si>
    <t>AB2-22-iCre N2</t>
  </si>
  <si>
    <t>AB2-22-iCre N3</t>
  </si>
  <si>
    <t>Average</t>
  </si>
  <si>
    <t>tdTomato</t>
  </si>
  <si>
    <t>D1</t>
  </si>
  <si>
    <t>D2</t>
  </si>
  <si>
    <t>C3</t>
  </si>
  <si>
    <t>D3</t>
  </si>
  <si>
    <t>D4</t>
  </si>
  <si>
    <t>D5</t>
  </si>
  <si>
    <t>C6</t>
  </si>
  <si>
    <t>D6</t>
  </si>
  <si>
    <t>D12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</si>
</sst>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1"/>
  <sheetViews>
    <sheetView tabSelected="1" topLeftCell="A14" zoomScale="80" zoomScaleNormal="80" workbookViewId="0">
      <selection activeCell="F32" sqref="F32"/>
    </sheetView>
  </sheetViews>
  <sheetFormatPr defaultColWidth="9.08984375" defaultRowHeight="14.5" x14ac:dyDescent="0.35"/>
  <cols>
    <col min="2" max="2" width="13.7265625" bestFit="1" customWidth="1"/>
    <col min="5" max="5" width="14" bestFit="1" customWidth="1"/>
    <col min="6" max="6" width="13.7265625" bestFit="1" customWidth="1"/>
    <col min="8" max="8" width="15" bestFit="1" customWidth="1"/>
    <col min="11" max="11" width="11.6328125" bestFit="1" customWidth="1"/>
  </cols>
  <sheetData>
    <row r="1" spans="2:13" x14ac:dyDescent="0.35">
      <c r="B1" t="s">
        <v>10</v>
      </c>
    </row>
    <row r="2" spans="2:13" x14ac:dyDescent="0.35">
      <c r="B2" t="s">
        <v>1</v>
      </c>
      <c r="C2" t="s">
        <v>2</v>
      </c>
      <c r="D2" t="s">
        <v>3</v>
      </c>
      <c r="E2" t="s">
        <v>4</v>
      </c>
      <c r="G2" t="s">
        <v>18</v>
      </c>
    </row>
    <row r="3" spans="2:13" x14ac:dyDescent="0.35">
      <c r="B3" t="s">
        <v>20</v>
      </c>
      <c r="C3">
        <v>0.21260000000000001</v>
      </c>
      <c r="D3">
        <v>18.91</v>
      </c>
      <c r="E3" s="1">
        <v>19890000</v>
      </c>
      <c r="G3" s="1">
        <f>AVERAGE(E3:E4)</f>
        <v>20365000</v>
      </c>
      <c r="M3" s="1"/>
    </row>
    <row r="4" spans="2:13" x14ac:dyDescent="0.35">
      <c r="B4" t="s">
        <v>20</v>
      </c>
      <c r="C4">
        <v>0.21260000000000001</v>
      </c>
      <c r="D4">
        <v>18.84</v>
      </c>
      <c r="E4" s="1">
        <v>20840000</v>
      </c>
    </row>
    <row r="5" spans="2:13" x14ac:dyDescent="0.35">
      <c r="B5" t="s">
        <v>21</v>
      </c>
      <c r="C5">
        <v>0.21260000000000001</v>
      </c>
      <c r="D5">
        <v>19.190000000000001</v>
      </c>
      <c r="E5" s="1">
        <v>16550000</v>
      </c>
      <c r="G5" s="1">
        <f>AVERAGE(E5:E6)</f>
        <v>15635000</v>
      </c>
      <c r="M5" s="1"/>
    </row>
    <row r="6" spans="2:13" x14ac:dyDescent="0.35">
      <c r="B6" t="s">
        <v>21</v>
      </c>
      <c r="C6">
        <v>0.21260000000000001</v>
      </c>
      <c r="D6">
        <v>19.37</v>
      </c>
      <c r="E6" s="1">
        <v>14720000</v>
      </c>
    </row>
    <row r="7" spans="2:13" x14ac:dyDescent="0.35">
      <c r="B7" t="s">
        <v>25</v>
      </c>
      <c r="C7">
        <v>0.45889999999999997</v>
      </c>
      <c r="D7">
        <v>19.03</v>
      </c>
      <c r="E7" s="1">
        <v>19607802</v>
      </c>
      <c r="G7" s="1">
        <f>AVERAGE(E7:E8)</f>
        <v>18585064</v>
      </c>
      <c r="M7" s="1"/>
    </row>
    <row r="8" spans="2:13" x14ac:dyDescent="0.35">
      <c r="B8" t="s">
        <v>25</v>
      </c>
      <c r="C8">
        <v>0.45889999999999997</v>
      </c>
      <c r="D8">
        <v>19.2</v>
      </c>
      <c r="E8" s="1">
        <v>17562326</v>
      </c>
    </row>
    <row r="9" spans="2:13" x14ac:dyDescent="0.35">
      <c r="B9" t="s">
        <v>26</v>
      </c>
      <c r="C9">
        <v>0.45889999999999997</v>
      </c>
      <c r="D9">
        <v>17.95</v>
      </c>
      <c r="E9" s="1">
        <v>39481842</v>
      </c>
      <c r="G9" s="1">
        <f>AVERAGE(E9:E10)</f>
        <v>34584150.5</v>
      </c>
      <c r="M9" s="1"/>
    </row>
    <row r="10" spans="2:13" x14ac:dyDescent="0.35">
      <c r="B10" t="s">
        <v>26</v>
      </c>
      <c r="C10">
        <v>0.45889999999999997</v>
      </c>
      <c r="D10">
        <v>18.39</v>
      </c>
      <c r="E10" s="1">
        <v>29686459</v>
      </c>
    </row>
    <row r="11" spans="2:13" x14ac:dyDescent="0.35">
      <c r="B11" t="s">
        <v>22</v>
      </c>
      <c r="C11">
        <v>0.21260000000000001</v>
      </c>
      <c r="D11">
        <v>18.760000000000002</v>
      </c>
      <c r="E11" s="1">
        <v>21810000</v>
      </c>
      <c r="G11" s="1">
        <f>AVERAGE(E11:E12)</f>
        <v>18865000</v>
      </c>
      <c r="M11" s="1"/>
    </row>
    <row r="12" spans="2:13" x14ac:dyDescent="0.35">
      <c r="B12" t="s">
        <v>22</v>
      </c>
      <c r="C12">
        <v>0.21260000000000001</v>
      </c>
      <c r="D12">
        <v>19.25</v>
      </c>
      <c r="E12" s="1">
        <v>15920000</v>
      </c>
    </row>
    <row r="13" spans="2:13" x14ac:dyDescent="0.35">
      <c r="B13" t="s">
        <v>23</v>
      </c>
      <c r="C13">
        <v>0.21260000000000001</v>
      </c>
      <c r="D13">
        <v>20.51</v>
      </c>
      <c r="E13" s="1">
        <v>7030000</v>
      </c>
      <c r="G13" s="1">
        <f>AVERAGE(E13:E14)</f>
        <v>6237000</v>
      </c>
    </row>
    <row r="14" spans="2:13" x14ac:dyDescent="0.35">
      <c r="B14" t="s">
        <v>23</v>
      </c>
      <c r="C14">
        <v>0.21260000000000001</v>
      </c>
      <c r="D14">
        <v>20.91</v>
      </c>
      <c r="E14" s="1">
        <v>5444000</v>
      </c>
    </row>
    <row r="15" spans="2:13" x14ac:dyDescent="0.35">
      <c r="B15" t="s">
        <v>24</v>
      </c>
      <c r="C15">
        <v>0.21260000000000001</v>
      </c>
      <c r="D15">
        <v>17.8</v>
      </c>
      <c r="E15" s="1">
        <v>40820000</v>
      </c>
      <c r="G15" s="1">
        <f>AVERAGE(E15:E16)</f>
        <v>42095000</v>
      </c>
    </row>
    <row r="16" spans="2:13" x14ac:dyDescent="0.35">
      <c r="B16" t="s">
        <v>24</v>
      </c>
      <c r="C16">
        <v>0.21260000000000001</v>
      </c>
      <c r="D16">
        <v>17.7</v>
      </c>
      <c r="E16" s="1">
        <v>43370000</v>
      </c>
    </row>
    <row r="17" spans="2:13" x14ac:dyDescent="0.35">
      <c r="B17" t="s">
        <v>27</v>
      </c>
      <c r="C17">
        <v>0.45889999999999997</v>
      </c>
      <c r="D17">
        <v>18.309999999999999</v>
      </c>
      <c r="E17" s="1">
        <v>31266162</v>
      </c>
      <c r="G17" s="1">
        <f>AVERAGE(E17:E18)</f>
        <v>29188878.5</v>
      </c>
      <c r="M17" s="1"/>
    </row>
    <row r="18" spans="2:13" x14ac:dyDescent="0.35">
      <c r="B18" t="s">
        <v>27</v>
      </c>
      <c r="C18">
        <v>0.45889999999999997</v>
      </c>
      <c r="D18">
        <v>18.53</v>
      </c>
      <c r="E18" s="1">
        <v>27111595</v>
      </c>
    </row>
    <row r="19" spans="2:13" x14ac:dyDescent="0.35">
      <c r="F19" s="1"/>
      <c r="H19" s="1"/>
      <c r="M19" s="1"/>
    </row>
    <row r="20" spans="2:13" x14ac:dyDescent="0.35">
      <c r="F20" s="1"/>
    </row>
    <row r="21" spans="2:13" x14ac:dyDescent="0.35">
      <c r="B21" t="s">
        <v>11</v>
      </c>
      <c r="M21" s="1"/>
    </row>
    <row r="22" spans="2:13" x14ac:dyDescent="0.35">
      <c r="B22" t="s">
        <v>1</v>
      </c>
      <c r="C22" t="s">
        <v>2</v>
      </c>
      <c r="D22" t="s">
        <v>3</v>
      </c>
      <c r="E22" t="s">
        <v>4</v>
      </c>
      <c r="G22" t="s">
        <v>18</v>
      </c>
      <c r="H22" t="s">
        <v>19</v>
      </c>
    </row>
    <row r="23" spans="2:13" x14ac:dyDescent="0.35">
      <c r="B23" t="s">
        <v>20</v>
      </c>
      <c r="C23">
        <v>0.29609999999999997</v>
      </c>
      <c r="D23">
        <v>20.78</v>
      </c>
      <c r="E23" s="1">
        <f>10^((D23-48.55)/(-4.054))</f>
        <v>7079859.9532897891</v>
      </c>
      <c r="G23" s="1">
        <f>AVERAGE(E23:E24)</f>
        <v>6281461.1676507387</v>
      </c>
      <c r="H23" s="1">
        <f>G23/G3</f>
        <v>0.3084439561822116</v>
      </c>
      <c r="M23" s="1"/>
    </row>
    <row r="24" spans="2:13" x14ac:dyDescent="0.35">
      <c r="B24" t="s">
        <v>20</v>
      </c>
      <c r="C24">
        <v>0.29609999999999997</v>
      </c>
      <c r="D24">
        <v>21.23</v>
      </c>
      <c r="E24" s="1">
        <f>10^((D24-48.55)/(-4.054))</f>
        <v>5483062.3820116883</v>
      </c>
    </row>
    <row r="25" spans="2:13" x14ac:dyDescent="0.35">
      <c r="B25" t="s">
        <v>21</v>
      </c>
      <c r="C25">
        <v>0.29609999999999997</v>
      </c>
      <c r="D25">
        <v>19.5</v>
      </c>
      <c r="E25" s="1">
        <f t="shared" ref="E25:E38" si="0">10^((D25-48.55)/(-4.054))</f>
        <v>14647456.27229546</v>
      </c>
      <c r="G25" s="1">
        <f>AVERAGE(E25:E26)</f>
        <v>17679939.067911655</v>
      </c>
      <c r="H25" s="1">
        <f>G25/G5</f>
        <v>1.1307923932146886</v>
      </c>
      <c r="M25" s="1"/>
    </row>
    <row r="26" spans="2:13" x14ac:dyDescent="0.35">
      <c r="B26" t="s">
        <v>21</v>
      </c>
      <c r="C26">
        <v>0.29609999999999997</v>
      </c>
      <c r="D26">
        <v>18.89</v>
      </c>
      <c r="E26" s="1">
        <f t="shared" si="0"/>
        <v>20712421.863527853</v>
      </c>
    </row>
    <row r="27" spans="2:13" x14ac:dyDescent="0.35">
      <c r="B27" t="s">
        <v>25</v>
      </c>
      <c r="C27">
        <v>0.3367</v>
      </c>
      <c r="D27">
        <v>18.12</v>
      </c>
      <c r="E27" s="1">
        <f t="shared" si="0"/>
        <v>32075006.192261644</v>
      </c>
      <c r="G27" s="1">
        <f t="shared" ref="G27" si="1">AVERAGE(E27:E28)</f>
        <v>23789243.317114871</v>
      </c>
      <c r="H27" s="1">
        <f>G27/G7</f>
        <v>1.2800194455674121</v>
      </c>
    </row>
    <row r="28" spans="2:13" x14ac:dyDescent="0.35">
      <c r="B28" t="s">
        <v>25</v>
      </c>
      <c r="C28">
        <v>0.3367</v>
      </c>
      <c r="D28">
        <v>19.399999999999999</v>
      </c>
      <c r="E28" s="1">
        <f t="shared" si="0"/>
        <v>15503480.441968098</v>
      </c>
    </row>
    <row r="29" spans="2:13" x14ac:dyDescent="0.35">
      <c r="B29" t="s">
        <v>26</v>
      </c>
      <c r="C29">
        <v>0.3367</v>
      </c>
      <c r="D29">
        <v>17.690000000000001</v>
      </c>
      <c r="E29" s="1">
        <f t="shared" si="0"/>
        <v>40948201.31890133</v>
      </c>
      <c r="G29" s="1">
        <f t="shared" ref="G29" si="2">AVERAGE(E29:E30)</f>
        <v>41899968.935163379</v>
      </c>
      <c r="H29" s="1">
        <f>G29/G9</f>
        <v>1.211536739500465</v>
      </c>
    </row>
    <row r="30" spans="2:13" x14ac:dyDescent="0.35">
      <c r="B30" t="s">
        <v>26</v>
      </c>
      <c r="C30">
        <v>0.3367</v>
      </c>
      <c r="D30">
        <v>17.61</v>
      </c>
      <c r="E30" s="1">
        <f t="shared" si="0"/>
        <v>42851736.551425435</v>
      </c>
    </row>
    <row r="31" spans="2:13" x14ac:dyDescent="0.35">
      <c r="B31" t="s">
        <v>22</v>
      </c>
      <c r="C31">
        <v>0.29609999999999997</v>
      </c>
      <c r="D31">
        <v>22.86</v>
      </c>
      <c r="E31" s="1">
        <f t="shared" si="0"/>
        <v>2172456.851159371</v>
      </c>
      <c r="G31" s="1">
        <f>AVERAGE(E31:E32)</f>
        <v>2172456.851159371</v>
      </c>
      <c r="H31" s="1">
        <f>G31/G11</f>
        <v>0.11515806261115138</v>
      </c>
      <c r="M31" s="1"/>
    </row>
    <row r="32" spans="2:13" x14ac:dyDescent="0.35">
      <c r="E32" s="1"/>
    </row>
    <row r="33" spans="2:13" x14ac:dyDescent="0.35">
      <c r="B33" t="s">
        <v>23</v>
      </c>
      <c r="C33">
        <v>0.29609999999999997</v>
      </c>
      <c r="D33">
        <v>26.69</v>
      </c>
      <c r="E33" s="1">
        <f t="shared" si="0"/>
        <v>246720.49596467041</v>
      </c>
      <c r="G33" s="1">
        <f>AVERAGE(E33:E34)</f>
        <v>480179.31285108876</v>
      </c>
      <c r="H33" s="1">
        <f>G33/G13</f>
        <v>7.6988826815951386E-2</v>
      </c>
      <c r="M33" s="1"/>
    </row>
    <row r="34" spans="2:13" x14ac:dyDescent="0.35">
      <c r="B34" t="s">
        <v>23</v>
      </c>
      <c r="C34">
        <v>0.29609999999999997</v>
      </c>
      <c r="D34">
        <v>24.82</v>
      </c>
      <c r="E34" s="1">
        <f t="shared" si="0"/>
        <v>713638.12973750709</v>
      </c>
    </row>
    <row r="35" spans="2:13" x14ac:dyDescent="0.35">
      <c r="B35" t="s">
        <v>24</v>
      </c>
      <c r="C35">
        <v>0.29609999999999997</v>
      </c>
      <c r="D35">
        <v>24.23</v>
      </c>
      <c r="E35" s="1">
        <f t="shared" si="0"/>
        <v>997730.6645932286</v>
      </c>
      <c r="G35" s="1">
        <f>AVERAGE(E35:E36)</f>
        <v>1591280.8565391025</v>
      </c>
      <c r="H35" s="1">
        <f>G35/G15</f>
        <v>3.7802134613115629E-2</v>
      </c>
      <c r="M35" s="1"/>
    </row>
    <row r="36" spans="2:13" x14ac:dyDescent="0.35">
      <c r="B36" t="s">
        <v>24</v>
      </c>
      <c r="C36">
        <v>0.29609999999999997</v>
      </c>
      <c r="D36">
        <v>22.85</v>
      </c>
      <c r="E36" s="1">
        <f t="shared" si="0"/>
        <v>2184831.0484849764</v>
      </c>
    </row>
    <row r="37" spans="2:13" x14ac:dyDescent="0.35">
      <c r="B37" t="s">
        <v>27</v>
      </c>
      <c r="C37">
        <v>0.3367</v>
      </c>
      <c r="D37">
        <v>20.2</v>
      </c>
      <c r="E37" s="1">
        <f t="shared" si="0"/>
        <v>9842223.9158811979</v>
      </c>
      <c r="G37" s="1">
        <f>AVERAGE(E37:E38)</f>
        <v>5547222.9188445443</v>
      </c>
      <c r="H37" s="1">
        <f>G37/G17</f>
        <v>0.19004577098926717</v>
      </c>
      <c r="M37" s="1"/>
    </row>
    <row r="38" spans="2:13" x14ac:dyDescent="0.35">
      <c r="B38" t="s">
        <v>27</v>
      </c>
      <c r="C38">
        <v>0.3367</v>
      </c>
      <c r="D38">
        <v>23.83</v>
      </c>
      <c r="E38" s="1">
        <f t="shared" si="0"/>
        <v>1252221.9218078903</v>
      </c>
    </row>
    <row r="39" spans="2:13" x14ac:dyDescent="0.35">
      <c r="M39" s="1"/>
    </row>
    <row r="41" spans="2:13" x14ac:dyDescent="0.35">
      <c r="M4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2D5B-342B-435A-BCDA-A9DCAB47C6BF}">
  <dimension ref="A2:K35"/>
  <sheetViews>
    <sheetView topLeftCell="A23" workbookViewId="0">
      <selection activeCell="F34" sqref="F34"/>
    </sheetView>
  </sheetViews>
  <sheetFormatPr defaultRowHeight="14.5" x14ac:dyDescent="0.35"/>
  <cols>
    <col min="2" max="2" width="13.453125" bestFit="1" customWidth="1"/>
  </cols>
  <sheetData>
    <row r="2" spans="1:10" x14ac:dyDescent="0.35">
      <c r="A2" t="s">
        <v>10</v>
      </c>
    </row>
    <row r="3" spans="1:10" x14ac:dyDescent="0.35">
      <c r="A3" t="s">
        <v>0</v>
      </c>
      <c r="B3" t="s">
        <v>42</v>
      </c>
      <c r="C3" t="s">
        <v>1</v>
      </c>
      <c r="D3" t="s">
        <v>2</v>
      </c>
      <c r="E3" t="s">
        <v>3</v>
      </c>
      <c r="F3" t="s">
        <v>4</v>
      </c>
      <c r="G3" t="s">
        <v>28</v>
      </c>
      <c r="H3" t="s">
        <v>29</v>
      </c>
      <c r="J3" t="s">
        <v>49</v>
      </c>
    </row>
    <row r="4" spans="1:10" x14ac:dyDescent="0.35">
      <c r="A4" t="s">
        <v>30</v>
      </c>
      <c r="B4" t="s">
        <v>43</v>
      </c>
      <c r="C4" t="s">
        <v>6</v>
      </c>
      <c r="D4">
        <v>0.31390000000000001</v>
      </c>
      <c r="E4">
        <v>18.350000000000001</v>
      </c>
      <c r="F4" s="1">
        <v>43720000</v>
      </c>
      <c r="G4">
        <v>0.98199999999999998</v>
      </c>
      <c r="H4">
        <v>-3.0529999999999999</v>
      </c>
      <c r="J4" s="1">
        <f>AVERAGE(F4:F5)</f>
        <v>42545000</v>
      </c>
    </row>
    <row r="5" spans="1:10" x14ac:dyDescent="0.35">
      <c r="A5" t="s">
        <v>5</v>
      </c>
      <c r="B5" t="s">
        <v>43</v>
      </c>
      <c r="C5" t="s">
        <v>6</v>
      </c>
      <c r="D5">
        <v>0.31390000000000001</v>
      </c>
      <c r="E5">
        <v>18.420000000000002</v>
      </c>
      <c r="F5" s="1">
        <v>41370000</v>
      </c>
      <c r="G5">
        <v>0.98199999999999998</v>
      </c>
      <c r="H5">
        <v>-3.0529999999999999</v>
      </c>
    </row>
    <row r="6" spans="1:10" x14ac:dyDescent="0.35">
      <c r="A6" t="s">
        <v>31</v>
      </c>
      <c r="B6" t="s">
        <v>44</v>
      </c>
      <c r="C6" t="s">
        <v>6</v>
      </c>
      <c r="D6">
        <v>0.31390000000000001</v>
      </c>
      <c r="E6">
        <v>18.59</v>
      </c>
      <c r="F6" s="1">
        <v>36290000</v>
      </c>
      <c r="G6">
        <v>0.98199999999999998</v>
      </c>
      <c r="H6">
        <v>-3.0529999999999999</v>
      </c>
      <c r="J6" s="1">
        <f t="shared" ref="J6" si="0">AVERAGE(F6:F7)</f>
        <v>37235000</v>
      </c>
    </row>
    <row r="7" spans="1:10" x14ac:dyDescent="0.35">
      <c r="A7" t="s">
        <v>8</v>
      </c>
      <c r="B7" t="s">
        <v>44</v>
      </c>
      <c r="C7" t="s">
        <v>6</v>
      </c>
      <c r="D7">
        <v>0.31390000000000001</v>
      </c>
      <c r="E7">
        <v>18.53</v>
      </c>
      <c r="F7" s="1">
        <v>38180000</v>
      </c>
      <c r="G7">
        <v>0.98199999999999998</v>
      </c>
      <c r="H7">
        <v>-3.0529999999999999</v>
      </c>
    </row>
    <row r="8" spans="1:10" x14ac:dyDescent="0.35">
      <c r="A8" t="s">
        <v>32</v>
      </c>
      <c r="B8" t="s">
        <v>45</v>
      </c>
      <c r="C8" t="s">
        <v>6</v>
      </c>
      <c r="D8">
        <v>0.31390000000000001</v>
      </c>
      <c r="E8">
        <v>17.71</v>
      </c>
      <c r="F8" s="1">
        <v>70480000</v>
      </c>
      <c r="G8">
        <v>0.98199999999999998</v>
      </c>
      <c r="H8">
        <v>-3.0529999999999999</v>
      </c>
      <c r="J8" s="1">
        <f t="shared" ref="J8" si="1">AVERAGE(F8:F9)</f>
        <v>70315000</v>
      </c>
    </row>
    <row r="9" spans="1:10" x14ac:dyDescent="0.35">
      <c r="A9" t="s">
        <v>33</v>
      </c>
      <c r="B9" t="s">
        <v>45</v>
      </c>
      <c r="C9" t="s">
        <v>6</v>
      </c>
      <c r="D9">
        <v>0.31390000000000001</v>
      </c>
      <c r="E9">
        <v>17.72</v>
      </c>
      <c r="F9" s="1">
        <v>70150000</v>
      </c>
      <c r="G9">
        <v>0.98199999999999998</v>
      </c>
      <c r="H9">
        <v>-3.0529999999999999</v>
      </c>
    </row>
    <row r="10" spans="1:10" x14ac:dyDescent="0.35">
      <c r="A10" t="s">
        <v>34</v>
      </c>
      <c r="B10" t="s">
        <v>46</v>
      </c>
      <c r="C10" t="s">
        <v>6</v>
      </c>
      <c r="D10">
        <v>0.31390000000000001</v>
      </c>
      <c r="E10">
        <v>18</v>
      </c>
      <c r="F10" s="1">
        <v>56900000</v>
      </c>
      <c r="G10">
        <v>0.98199999999999998</v>
      </c>
      <c r="H10">
        <v>-3.0529999999999999</v>
      </c>
      <c r="J10" s="1">
        <f t="shared" ref="J10" si="2">AVERAGE(F10:F11)</f>
        <v>54300000</v>
      </c>
    </row>
    <row r="11" spans="1:10" x14ac:dyDescent="0.35">
      <c r="A11" t="s">
        <v>12</v>
      </c>
      <c r="B11" t="s">
        <v>46</v>
      </c>
      <c r="C11" t="s">
        <v>6</v>
      </c>
      <c r="D11">
        <v>0.31390000000000001</v>
      </c>
      <c r="E11">
        <v>18.12</v>
      </c>
      <c r="F11" s="1">
        <v>51700000</v>
      </c>
      <c r="G11">
        <v>0.98199999999999998</v>
      </c>
      <c r="H11">
        <v>-3.0529999999999999</v>
      </c>
    </row>
    <row r="12" spans="1:10" x14ac:dyDescent="0.35">
      <c r="A12" t="s">
        <v>35</v>
      </c>
      <c r="B12" t="s">
        <v>47</v>
      </c>
      <c r="C12" t="s">
        <v>6</v>
      </c>
      <c r="D12">
        <v>0.31390000000000001</v>
      </c>
      <c r="E12">
        <v>18.28</v>
      </c>
      <c r="F12" s="1">
        <v>45840000</v>
      </c>
      <c r="G12">
        <v>0.98199999999999998</v>
      </c>
      <c r="H12">
        <v>-3.0529999999999999</v>
      </c>
      <c r="J12" s="1">
        <f t="shared" ref="J12" si="3">AVERAGE(F12:F13)</f>
        <v>45990000</v>
      </c>
    </row>
    <row r="13" spans="1:10" x14ac:dyDescent="0.35">
      <c r="A13" t="s">
        <v>14</v>
      </c>
      <c r="B13" t="s">
        <v>47</v>
      </c>
      <c r="C13" t="s">
        <v>6</v>
      </c>
      <c r="D13">
        <v>0.31390000000000001</v>
      </c>
      <c r="E13">
        <v>18.28</v>
      </c>
      <c r="F13" s="1">
        <v>46140000</v>
      </c>
      <c r="G13">
        <v>0.98199999999999998</v>
      </c>
      <c r="H13">
        <v>-3.0529999999999999</v>
      </c>
    </row>
    <row r="14" spans="1:10" x14ac:dyDescent="0.35">
      <c r="A14" t="s">
        <v>36</v>
      </c>
      <c r="B14" t="s">
        <v>48</v>
      </c>
      <c r="C14" t="s">
        <v>6</v>
      </c>
      <c r="D14">
        <v>0.31390000000000001</v>
      </c>
      <c r="E14">
        <v>17.920000000000002</v>
      </c>
      <c r="F14" s="1">
        <v>60370000</v>
      </c>
      <c r="G14">
        <v>0.98199999999999998</v>
      </c>
      <c r="H14">
        <v>-3.0529999999999999</v>
      </c>
      <c r="J14" s="1">
        <f t="shared" ref="J14" si="4">AVERAGE(F14:F15)</f>
        <v>58170000</v>
      </c>
    </row>
    <row r="15" spans="1:10" x14ac:dyDescent="0.35">
      <c r="A15" t="s">
        <v>37</v>
      </c>
      <c r="B15" t="s">
        <v>48</v>
      </c>
      <c r="C15" t="s">
        <v>6</v>
      </c>
      <c r="D15">
        <v>0.31390000000000001</v>
      </c>
      <c r="E15">
        <v>18.02</v>
      </c>
      <c r="F15" s="1">
        <v>55970000</v>
      </c>
      <c r="G15">
        <v>0.98199999999999998</v>
      </c>
      <c r="H15">
        <v>-3.0529999999999999</v>
      </c>
    </row>
    <row r="16" spans="1:10" x14ac:dyDescent="0.35">
      <c r="A16" t="s">
        <v>38</v>
      </c>
      <c r="C16" t="s">
        <v>39</v>
      </c>
      <c r="D16">
        <v>0.31390000000000001</v>
      </c>
      <c r="E16">
        <v>33.369999999999997</v>
      </c>
      <c r="F16" s="1">
        <v>524.6</v>
      </c>
      <c r="G16">
        <v>0.98199999999999998</v>
      </c>
      <c r="H16">
        <v>-3.0529999999999999</v>
      </c>
      <c r="J16" s="1">
        <f t="shared" ref="J16" si="5">AVERAGE(F16:F17)</f>
        <v>524.6</v>
      </c>
    </row>
    <row r="17" spans="1:11" x14ac:dyDescent="0.35">
      <c r="A17" t="s">
        <v>16</v>
      </c>
      <c r="C17" t="s">
        <v>40</v>
      </c>
      <c r="D17">
        <v>0.31390000000000001</v>
      </c>
      <c r="E17" t="s">
        <v>41</v>
      </c>
      <c r="F17" t="s">
        <v>41</v>
      </c>
      <c r="G17">
        <v>0.98199999999999998</v>
      </c>
      <c r="H17">
        <v>-3.0529999999999999</v>
      </c>
    </row>
    <row r="20" spans="1:11" x14ac:dyDescent="0.35">
      <c r="A20" t="s">
        <v>50</v>
      </c>
    </row>
    <row r="21" spans="1:11" x14ac:dyDescent="0.35">
      <c r="A21" t="s">
        <v>0</v>
      </c>
      <c r="B21" t="s">
        <v>42</v>
      </c>
      <c r="C21" t="s">
        <v>1</v>
      </c>
      <c r="D21" t="s">
        <v>2</v>
      </c>
      <c r="E21" t="s">
        <v>3</v>
      </c>
      <c r="F21" t="s">
        <v>4</v>
      </c>
      <c r="G21" t="s">
        <v>28</v>
      </c>
      <c r="H21" t="s">
        <v>29</v>
      </c>
      <c r="J21" t="s">
        <v>49</v>
      </c>
    </row>
    <row r="22" spans="1:11" x14ac:dyDescent="0.35">
      <c r="A22" t="s">
        <v>7</v>
      </c>
      <c r="B22" t="s">
        <v>43</v>
      </c>
      <c r="C22" t="s">
        <v>6</v>
      </c>
      <c r="D22">
        <v>0.38140000000000002</v>
      </c>
      <c r="E22">
        <v>23.31</v>
      </c>
      <c r="F22" s="1">
        <v>18880000</v>
      </c>
      <c r="G22">
        <v>0.996</v>
      </c>
      <c r="H22">
        <v>-4.6719999999999997</v>
      </c>
      <c r="J22" s="1">
        <f>AVERAGE(F22:F23)</f>
        <v>22560000</v>
      </c>
      <c r="K22" s="1">
        <f>J22/J4</f>
        <v>0.53026207544952408</v>
      </c>
    </row>
    <row r="23" spans="1:11" x14ac:dyDescent="0.35">
      <c r="A23" t="s">
        <v>51</v>
      </c>
      <c r="B23" t="s">
        <v>43</v>
      </c>
      <c r="C23" t="s">
        <v>6</v>
      </c>
      <c r="D23">
        <v>0.38140000000000002</v>
      </c>
      <c r="E23">
        <v>22.64</v>
      </c>
      <c r="F23" s="1">
        <v>26240000</v>
      </c>
      <c r="G23">
        <v>0.996</v>
      </c>
      <c r="H23">
        <v>-4.6719999999999997</v>
      </c>
    </row>
    <row r="24" spans="1:11" x14ac:dyDescent="0.35">
      <c r="A24" t="s">
        <v>9</v>
      </c>
      <c r="B24" t="s">
        <v>44</v>
      </c>
      <c r="C24" t="s">
        <v>6</v>
      </c>
      <c r="D24">
        <v>0.38140000000000002</v>
      </c>
      <c r="E24">
        <v>23.4</v>
      </c>
      <c r="F24" s="1">
        <v>18030000</v>
      </c>
      <c r="G24">
        <v>0.996</v>
      </c>
      <c r="H24">
        <v>-4.6719999999999997</v>
      </c>
      <c r="J24" s="1">
        <f t="shared" ref="J24" si="6">AVERAGE(F24:F25)</f>
        <v>17200000</v>
      </c>
      <c r="K24" s="1">
        <f t="shared" ref="K24" si="7">J24/J6</f>
        <v>0.46193097891768498</v>
      </c>
    </row>
    <row r="25" spans="1:11" x14ac:dyDescent="0.35">
      <c r="A25" t="s">
        <v>52</v>
      </c>
      <c r="B25" t="s">
        <v>44</v>
      </c>
      <c r="C25" t="s">
        <v>6</v>
      </c>
      <c r="D25">
        <v>0.38140000000000002</v>
      </c>
      <c r="E25">
        <v>23.6</v>
      </c>
      <c r="F25" s="1">
        <v>16370000</v>
      </c>
      <c r="G25">
        <v>0.996</v>
      </c>
      <c r="H25">
        <v>-4.6719999999999997</v>
      </c>
    </row>
    <row r="26" spans="1:11" x14ac:dyDescent="0.35">
      <c r="A26" t="s">
        <v>53</v>
      </c>
      <c r="B26" t="s">
        <v>45</v>
      </c>
      <c r="C26" t="s">
        <v>6</v>
      </c>
      <c r="D26">
        <v>0.38140000000000002</v>
      </c>
      <c r="E26">
        <v>23.39</v>
      </c>
      <c r="F26" s="1">
        <v>18140000</v>
      </c>
      <c r="G26">
        <v>0.996</v>
      </c>
      <c r="H26">
        <v>-4.6719999999999997</v>
      </c>
      <c r="J26" s="1">
        <f t="shared" ref="J26" si="8">AVERAGE(F26:F27)</f>
        <v>19550000</v>
      </c>
      <c r="K26" s="1">
        <f t="shared" ref="K26" si="9">J26/J8</f>
        <v>0.27803455877124367</v>
      </c>
    </row>
    <row r="27" spans="1:11" x14ac:dyDescent="0.35">
      <c r="A27" t="s">
        <v>54</v>
      </c>
      <c r="B27" t="s">
        <v>45</v>
      </c>
      <c r="C27" t="s">
        <v>6</v>
      </c>
      <c r="D27">
        <v>0.38140000000000002</v>
      </c>
      <c r="E27">
        <v>23.1</v>
      </c>
      <c r="F27" s="1">
        <v>20960000</v>
      </c>
      <c r="G27">
        <v>0.996</v>
      </c>
      <c r="H27">
        <v>-4.6719999999999997</v>
      </c>
    </row>
    <row r="28" spans="1:11" x14ac:dyDescent="0.35">
      <c r="A28" t="s">
        <v>13</v>
      </c>
      <c r="B28" t="s">
        <v>46</v>
      </c>
      <c r="C28" t="s">
        <v>6</v>
      </c>
      <c r="D28">
        <v>0.38140000000000002</v>
      </c>
      <c r="E28">
        <v>21.59</v>
      </c>
      <c r="F28" s="1">
        <v>43950000</v>
      </c>
      <c r="G28">
        <v>0.996</v>
      </c>
      <c r="H28">
        <v>-4.6719999999999997</v>
      </c>
      <c r="J28" s="1">
        <f t="shared" ref="J28" si="10">AVERAGE(F28:F29)</f>
        <v>48505000</v>
      </c>
      <c r="K28" s="1">
        <f t="shared" ref="K28" si="11">J28/J10</f>
        <v>0.89327808471454884</v>
      </c>
    </row>
    <row r="29" spans="1:11" x14ac:dyDescent="0.35">
      <c r="A29" t="s">
        <v>55</v>
      </c>
      <c r="B29" t="s">
        <v>46</v>
      </c>
      <c r="C29" t="s">
        <v>6</v>
      </c>
      <c r="D29">
        <v>0.38140000000000002</v>
      </c>
      <c r="E29">
        <v>21.21</v>
      </c>
      <c r="F29" s="1">
        <v>53060000</v>
      </c>
      <c r="G29">
        <v>0.996</v>
      </c>
      <c r="H29">
        <v>-4.6719999999999997</v>
      </c>
    </row>
    <row r="30" spans="1:11" x14ac:dyDescent="0.35">
      <c r="A30" t="s">
        <v>15</v>
      </c>
      <c r="B30" t="s">
        <v>47</v>
      </c>
      <c r="C30" t="s">
        <v>6</v>
      </c>
      <c r="D30">
        <v>0.38140000000000002</v>
      </c>
      <c r="E30">
        <v>21.19</v>
      </c>
      <c r="F30" s="1">
        <v>53570000</v>
      </c>
      <c r="G30">
        <v>0.996</v>
      </c>
      <c r="H30">
        <v>-4.6719999999999997</v>
      </c>
      <c r="J30" s="1">
        <f t="shared" ref="J30" si="12">AVERAGE(F30:F31)</f>
        <v>49020000</v>
      </c>
      <c r="K30" s="1">
        <f t="shared" ref="K30" si="13">J30/J12</f>
        <v>1.0658838878016961</v>
      </c>
    </row>
    <row r="31" spans="1:11" x14ac:dyDescent="0.35">
      <c r="A31" t="s">
        <v>56</v>
      </c>
      <c r="B31" t="s">
        <v>47</v>
      </c>
      <c r="C31" t="s">
        <v>6</v>
      </c>
      <c r="D31">
        <v>0.38140000000000002</v>
      </c>
      <c r="E31">
        <v>21.57</v>
      </c>
      <c r="F31" s="1">
        <v>44470000</v>
      </c>
      <c r="G31">
        <v>0.996</v>
      </c>
      <c r="H31">
        <v>-4.6719999999999997</v>
      </c>
    </row>
    <row r="32" spans="1:11" x14ac:dyDescent="0.35">
      <c r="A32" t="s">
        <v>57</v>
      </c>
      <c r="B32" t="s">
        <v>48</v>
      </c>
      <c r="C32" t="s">
        <v>6</v>
      </c>
      <c r="D32">
        <v>0.38140000000000002</v>
      </c>
      <c r="E32">
        <v>21.79</v>
      </c>
      <c r="F32" s="1">
        <v>39890000</v>
      </c>
      <c r="G32">
        <v>0.996</v>
      </c>
      <c r="H32">
        <v>-4.6719999999999997</v>
      </c>
      <c r="J32" s="1">
        <f t="shared" ref="J32" si="14">AVERAGE(F32:F33)</f>
        <v>43015000</v>
      </c>
      <c r="K32" s="1">
        <f t="shared" ref="K32" si="15">J32/J14</f>
        <v>0.73947051744885683</v>
      </c>
    </row>
    <row r="33" spans="1:10" x14ac:dyDescent="0.35">
      <c r="A33" t="s">
        <v>58</v>
      </c>
      <c r="B33" t="s">
        <v>48</v>
      </c>
      <c r="C33" t="s">
        <v>6</v>
      </c>
      <c r="D33">
        <v>0.38140000000000002</v>
      </c>
      <c r="E33">
        <v>21.49</v>
      </c>
      <c r="F33" s="1">
        <v>46140000</v>
      </c>
      <c r="G33">
        <v>0.996</v>
      </c>
      <c r="H33">
        <v>-4.6719999999999997</v>
      </c>
    </row>
    <row r="34" spans="1:10" x14ac:dyDescent="0.35">
      <c r="A34" t="s">
        <v>17</v>
      </c>
      <c r="C34" t="s">
        <v>39</v>
      </c>
      <c r="D34">
        <v>0.38140000000000002</v>
      </c>
      <c r="E34" t="s">
        <v>41</v>
      </c>
      <c r="F34" t="s">
        <v>41</v>
      </c>
      <c r="G34">
        <v>0.996</v>
      </c>
      <c r="H34">
        <v>-4.6719999999999997</v>
      </c>
      <c r="J34" s="1" t="e">
        <f t="shared" ref="J34" si="16">AVERAGE(F34:F35)</f>
        <v>#DIV/0!</v>
      </c>
    </row>
    <row r="35" spans="1:10" x14ac:dyDescent="0.35">
      <c r="A35" t="s">
        <v>59</v>
      </c>
      <c r="C35" t="s">
        <v>40</v>
      </c>
      <c r="D35">
        <v>0.38140000000000002</v>
      </c>
      <c r="E35" t="s">
        <v>41</v>
      </c>
      <c r="F35" t="s">
        <v>41</v>
      </c>
      <c r="G35">
        <v>0.996</v>
      </c>
      <c r="H35">
        <v>-4.6719999999999997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Exp1</vt:lpstr>
      <vt:lpstr>Exp2</vt:lpstr>
    </vt:vector>
  </TitlesOfParts>
  <Company>UZH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Bapst</dc:creator>
  <cp:lastModifiedBy>Andreas Bapst</cp:lastModifiedBy>
  <dcterms:created xsi:type="dcterms:W3CDTF">2019-11-25T16:51:25Z</dcterms:created>
  <dcterms:modified xsi:type="dcterms:W3CDTF">2020-05-11T11:08:13Z</dcterms:modified>
</cp:coreProperties>
</file>