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Sae-Il\X1 - Laptop\Project 13 - Progeria LaminA\Manuscript\190909 Aging Cell\Data Repository\"/>
    </mc:Choice>
  </mc:AlternateContent>
  <xr:revisionPtr revIDLastSave="0" documentId="8_{AA69E978-A108-42A9-BAF0-0D4729EA7AF5}" xr6:coauthVersionLast="41" xr6:coauthVersionMax="41" xr10:uidLastSave="{00000000-0000-0000-0000-000000000000}"/>
  <bookViews>
    <workbookView xWindow="-108" yWindow="-108" windowWidth="30936" windowHeight="16896" xr2:uid="{00000000-000D-0000-FFFF-FFFF00000000}"/>
  </bookViews>
  <sheets>
    <sheet name="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3" i="1" l="1"/>
  <c r="G14" i="1"/>
  <c r="G12" i="1"/>
  <c r="G37" i="1"/>
  <c r="G36" i="1"/>
  <c r="G35" i="1"/>
  <c r="G34" i="1"/>
  <c r="G33" i="1"/>
  <c r="G28" i="1"/>
  <c r="G27" i="1"/>
  <c r="G26" i="1"/>
  <c r="G25" i="1"/>
  <c r="G24" i="1"/>
  <c r="G18" i="1"/>
  <c r="G17" i="1"/>
  <c r="G16" i="1"/>
  <c r="G15" i="1"/>
  <c r="G21" i="1" l="1"/>
  <c r="G22" i="1"/>
  <c r="G23" i="1"/>
  <c r="G32" i="1"/>
  <c r="G30" i="1"/>
  <c r="G31" i="1"/>
  <c r="G41" i="1"/>
  <c r="G40" i="1"/>
  <c r="G39" i="1"/>
  <c r="D12" i="1"/>
  <c r="E12" i="1"/>
  <c r="F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D13" i="1"/>
  <c r="E13" i="1"/>
  <c r="F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D14" i="1"/>
  <c r="E14" i="1"/>
  <c r="F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O41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F40" i="1"/>
  <c r="E40" i="1"/>
  <c r="D40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F39" i="1"/>
  <c r="E39" i="1"/>
  <c r="D39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F32" i="1"/>
  <c r="E32" i="1"/>
  <c r="D32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F31" i="1"/>
  <c r="E31" i="1"/>
  <c r="D31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F30" i="1"/>
  <c r="E30" i="1"/>
  <c r="D30" i="1"/>
  <c r="AO23" i="1" l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  <c r="E23" i="1"/>
  <c r="D23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F22" i="1"/>
  <c r="E22" i="1"/>
  <c r="D22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F21" i="1"/>
  <c r="E21" i="1"/>
  <c r="D21" i="1"/>
</calcChain>
</file>

<file path=xl/sharedStrings.xml><?xml version="1.0" encoding="utf-8"?>
<sst xmlns="http://schemas.openxmlformats.org/spreadsheetml/2006/main" count="91" uniqueCount="59">
  <si>
    <t>ATA</t>
  </si>
  <si>
    <t>Agonist induced contraction</t>
  </si>
  <si>
    <t>Mouse #</t>
  </si>
  <si>
    <t>Geometric configurations</t>
  </si>
  <si>
    <t>100 mM KCl</t>
  </si>
  <si>
    <t>1 uM Phenylephrine</t>
  </si>
  <si>
    <t>Comments</t>
  </si>
  <si>
    <t>Unloaded Configuration</t>
  </si>
  <si>
    <t>Loaded Configuration</t>
  </si>
  <si>
    <t>Basal</t>
  </si>
  <si>
    <t>Contracted</t>
  </si>
  <si>
    <t>Contractile Changes</t>
  </si>
  <si>
    <t>Time Constant</t>
  </si>
  <si>
    <t>L (mm)</t>
  </si>
  <si>
    <t>H (μm)</t>
  </si>
  <si>
    <t>OD (μm)</t>
  </si>
  <si>
    <t>P (mmHg)</t>
  </si>
  <si>
    <t>λz</t>
  </si>
  <si>
    <t>od (μm)</t>
  </si>
  <si>
    <r>
      <t>f</t>
    </r>
    <r>
      <rPr>
        <vertAlign val="subscript"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 xml:space="preserve">  (mN)</t>
    </r>
  </si>
  <si>
    <r>
      <rPr>
        <sz val="11"/>
        <rFont val="Times New Roman"/>
        <family val="1"/>
      </rPr>
      <t>σ</t>
    </r>
    <r>
      <rPr>
        <vertAlign val="subscript"/>
        <sz val="11"/>
        <rFont val="Times New Roman"/>
        <family val="1"/>
      </rPr>
      <t>ϑ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(kPa)</t>
    </r>
  </si>
  <si>
    <r>
      <rPr>
        <sz val="11"/>
        <rFont val="Times New Roman"/>
        <family val="1"/>
      </rPr>
      <t>σ</t>
    </r>
    <r>
      <rPr>
        <vertAlign val="subscript"/>
        <sz val="11"/>
        <rFont val="Calibri"/>
        <family val="2"/>
      </rPr>
      <t>z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(kPa)</t>
    </r>
  </si>
  <si>
    <r>
      <t>f</t>
    </r>
    <r>
      <rPr>
        <vertAlign val="subscript"/>
        <sz val="11"/>
        <color theme="1"/>
        <rFont val="Calibri"/>
        <family val="2"/>
        <scheme val="minor"/>
      </rPr>
      <t xml:space="preserve">z </t>
    </r>
    <r>
      <rPr>
        <sz val="11"/>
        <color theme="1"/>
        <rFont val="Calibri"/>
        <family val="2"/>
        <scheme val="minor"/>
      </rPr>
      <t xml:space="preserve"> (mN)</t>
    </r>
  </si>
  <si>
    <r>
      <t>f</t>
    </r>
    <r>
      <rPr>
        <vertAlign val="subscript"/>
        <sz val="11"/>
        <rFont val="Times New Roman"/>
        <family val="1"/>
      </rPr>
      <t>ϑ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(mN)</t>
    </r>
  </si>
  <si>
    <r>
      <rPr>
        <sz val="11"/>
        <rFont val="Symbol"/>
        <family val="1"/>
        <charset val="2"/>
      </rPr>
      <t>D</t>
    </r>
    <r>
      <rPr>
        <sz val="11"/>
        <rFont val="Times New Roman"/>
        <family val="1"/>
      </rPr>
      <t>od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</t>
    </r>
    <r>
      <rPr>
        <sz val="11"/>
        <rFont val="Calibri"/>
        <family val="2"/>
      </rPr>
      <t>μ</t>
    </r>
    <r>
      <rPr>
        <sz val="11"/>
        <rFont val="Calibri"/>
        <family val="2"/>
        <scheme val="minor"/>
      </rPr>
      <t>m)</t>
    </r>
  </si>
  <si>
    <r>
      <rPr>
        <sz val="11"/>
        <rFont val="Symbol"/>
        <family val="1"/>
        <charset val="2"/>
      </rPr>
      <t>D</t>
    </r>
    <r>
      <rPr>
        <sz val="11"/>
        <rFont val="Times New Roman"/>
        <family val="1"/>
      </rPr>
      <t>od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(%)</t>
    </r>
  </si>
  <si>
    <r>
      <rPr>
        <sz val="11"/>
        <rFont val="Symbol"/>
        <family val="1"/>
        <charset val="2"/>
      </rPr>
      <t>D</t>
    </r>
    <r>
      <rPr>
        <sz val="11"/>
        <rFont val="Times New Roman"/>
        <family val="1"/>
      </rPr>
      <t>od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(% KCl)</t>
    </r>
  </si>
  <si>
    <r>
      <rPr>
        <sz val="11"/>
        <rFont val="Calibri"/>
        <family val="2"/>
      </rPr>
      <t>Δ</t>
    </r>
    <r>
      <rPr>
        <sz val="11"/>
        <rFont val="Times New Roman"/>
        <family val="1"/>
      </rPr>
      <t>σ</t>
    </r>
    <r>
      <rPr>
        <vertAlign val="subscript"/>
        <sz val="11"/>
        <rFont val="Times New Roman"/>
        <family val="1"/>
      </rPr>
      <t>ϑ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(kPa)</t>
    </r>
  </si>
  <si>
    <r>
      <rPr>
        <sz val="11"/>
        <rFont val="Calibri"/>
        <family val="2"/>
      </rPr>
      <t>Δ</t>
    </r>
    <r>
      <rPr>
        <sz val="11"/>
        <rFont val="Times New Roman"/>
        <family val="1"/>
      </rPr>
      <t>σ</t>
    </r>
    <r>
      <rPr>
        <vertAlign val="subscript"/>
        <sz val="11"/>
        <rFont val="Times New Roman"/>
        <family val="1"/>
      </rPr>
      <t>ϑ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(%)</t>
    </r>
  </si>
  <si>
    <r>
      <rPr>
        <sz val="11"/>
        <rFont val="Calibri"/>
        <family val="2"/>
      </rPr>
      <t>Δ</t>
    </r>
    <r>
      <rPr>
        <sz val="11"/>
        <rFont val="Times New Roman"/>
        <family val="1"/>
      </rPr>
      <t>σ</t>
    </r>
    <r>
      <rPr>
        <vertAlign val="subscript"/>
        <sz val="11"/>
        <rFont val="Times New Roman"/>
        <family val="1"/>
      </rPr>
      <t>ϑ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(% KCl)</t>
    </r>
  </si>
  <si>
    <r>
      <rPr>
        <sz val="11"/>
        <rFont val="Calibri"/>
        <family val="2"/>
      </rPr>
      <t>τ</t>
    </r>
    <r>
      <rPr>
        <vertAlign val="subscript"/>
        <sz val="11"/>
        <rFont val="Calibri"/>
        <family val="2"/>
      </rPr>
      <t>c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/>
    </r>
  </si>
  <si>
    <t>mean</t>
  </si>
  <si>
    <t>SD</t>
  </si>
  <si>
    <t>SEM</t>
  </si>
  <si>
    <r>
      <rPr>
        <b/>
        <i/>
        <sz val="14"/>
        <color theme="1"/>
        <rFont val="Calibri"/>
        <family val="2"/>
        <scheme val="minor"/>
      </rPr>
      <t>Lmna</t>
    </r>
    <r>
      <rPr>
        <b/>
        <vertAlign val="superscript"/>
        <sz val="14"/>
        <color theme="1"/>
        <rFont val="Calibri"/>
        <family val="2"/>
        <scheme val="minor"/>
      </rPr>
      <t>+/+</t>
    </r>
    <r>
      <rPr>
        <b/>
        <sz val="14"/>
        <color theme="1"/>
        <rFont val="Calibri"/>
        <family val="2"/>
        <scheme val="minor"/>
      </rPr>
      <t xml:space="preserve"> F</t>
    </r>
  </si>
  <si>
    <r>
      <rPr>
        <b/>
        <i/>
        <sz val="14"/>
        <color theme="1"/>
        <rFont val="Calibri"/>
        <family val="2"/>
        <scheme val="minor"/>
      </rPr>
      <t>Lmna</t>
    </r>
    <r>
      <rPr>
        <b/>
        <vertAlign val="superscript"/>
        <sz val="14"/>
        <color theme="1"/>
        <rFont val="Calibri"/>
        <family val="2"/>
        <scheme val="minor"/>
      </rPr>
      <t>+/+</t>
    </r>
    <r>
      <rPr>
        <b/>
        <sz val="14"/>
        <color theme="1"/>
        <rFont val="Calibri"/>
        <family val="2"/>
        <scheme val="minor"/>
      </rPr>
      <t xml:space="preserve"> M</t>
    </r>
  </si>
  <si>
    <r>
      <rPr>
        <b/>
        <i/>
        <sz val="14"/>
        <color theme="1"/>
        <rFont val="Calibri"/>
        <family val="2"/>
        <scheme val="minor"/>
      </rPr>
      <t>Lmna</t>
    </r>
    <r>
      <rPr>
        <b/>
        <vertAlign val="superscript"/>
        <sz val="14"/>
        <color theme="1"/>
        <rFont val="Calibri"/>
        <family val="2"/>
        <scheme val="minor"/>
      </rPr>
      <t>G606G/G606G</t>
    </r>
    <r>
      <rPr>
        <b/>
        <sz val="14"/>
        <color theme="1"/>
        <rFont val="Calibri"/>
        <family val="2"/>
        <scheme val="minor"/>
      </rPr>
      <t xml:space="preserve"> F</t>
    </r>
  </si>
  <si>
    <r>
      <rPr>
        <b/>
        <i/>
        <sz val="14"/>
        <color theme="1"/>
        <rFont val="Calibri"/>
        <family val="2"/>
        <scheme val="minor"/>
      </rPr>
      <t>Lmna</t>
    </r>
    <r>
      <rPr>
        <b/>
        <vertAlign val="superscript"/>
        <sz val="14"/>
        <color theme="1"/>
        <rFont val="Calibri"/>
        <family val="2"/>
        <scheme val="minor"/>
      </rPr>
      <t>G606G/G606G</t>
    </r>
    <r>
      <rPr>
        <b/>
        <sz val="14"/>
        <color theme="1"/>
        <rFont val="Calibri"/>
        <family val="2"/>
        <scheme val="minor"/>
      </rPr>
      <t xml:space="preserve"> M</t>
    </r>
  </si>
  <si>
    <t>Ri (μm)</t>
  </si>
  <si>
    <t>Group</t>
  </si>
  <si>
    <t>WT22</t>
  </si>
  <si>
    <t>WT30</t>
  </si>
  <si>
    <t>WT65</t>
  </si>
  <si>
    <t>WT87</t>
  </si>
  <si>
    <t>WT105</t>
  </si>
  <si>
    <t>WT32</t>
  </si>
  <si>
    <t>WT45</t>
  </si>
  <si>
    <t>WT40</t>
  </si>
  <si>
    <t>WT112</t>
  </si>
  <si>
    <t>GG23</t>
  </si>
  <si>
    <t>GG31</t>
  </si>
  <si>
    <t>GG61</t>
  </si>
  <si>
    <t>GG67</t>
  </si>
  <si>
    <t>GG72</t>
  </si>
  <si>
    <t>GG34</t>
  </si>
  <si>
    <t>GG63</t>
  </si>
  <si>
    <t>GG66</t>
  </si>
  <si>
    <t>GG89</t>
  </si>
  <si>
    <t>GG99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</si>
</sst>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name val="Symbol"/>
      <family val="1"/>
      <charset val="2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65" fontId="0" fillId="0" borderId="30" xfId="0" applyNumberFormat="1" applyFont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165" fontId="0" fillId="2" borderId="8" xfId="0" applyNumberFormat="1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2" fontId="0" fillId="2" borderId="29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1" fontId="0" fillId="2" borderId="30" xfId="0" applyNumberFormat="1" applyFont="1" applyFill="1" applyBorder="1" applyAlignment="1">
      <alignment horizontal="center" vertical="center"/>
    </xf>
    <xf numFmtId="1" fontId="0" fillId="2" borderId="31" xfId="0" applyNumberFormat="1" applyFont="1" applyFill="1" applyBorder="1" applyAlignment="1">
      <alignment horizontal="center" vertical="center"/>
    </xf>
    <xf numFmtId="165" fontId="0" fillId="2" borderId="30" xfId="0" applyNumberFormat="1" applyFont="1" applyFill="1" applyBorder="1" applyAlignment="1">
      <alignment horizontal="center" vertical="center"/>
    </xf>
    <xf numFmtId="2" fontId="0" fillId="2" borderId="21" xfId="0" applyNumberFormat="1" applyFont="1" applyFill="1" applyBorder="1" applyAlignment="1">
      <alignment horizontal="center" vertical="center"/>
    </xf>
    <xf numFmtId="1" fontId="0" fillId="2" borderId="22" xfId="0" applyNumberFormat="1" applyFont="1" applyFill="1" applyBorder="1" applyAlignment="1">
      <alignment horizontal="center" vertical="center"/>
    </xf>
    <xf numFmtId="1" fontId="0" fillId="2" borderId="21" xfId="0" applyNumberFormat="1" applyFont="1" applyFill="1" applyBorder="1" applyAlignment="1">
      <alignment horizontal="center" vertical="center"/>
    </xf>
    <xf numFmtId="2" fontId="0" fillId="2" borderId="20" xfId="0" applyNumberFormat="1" applyFont="1" applyFill="1" applyBorder="1" applyAlignment="1">
      <alignment horizontal="center" vertical="center"/>
    </xf>
    <xf numFmtId="165" fontId="0" fillId="2" borderId="22" xfId="0" applyNumberFormat="1" applyFont="1" applyFill="1" applyBorder="1" applyAlignment="1">
      <alignment horizontal="center" vertical="center"/>
    </xf>
    <xf numFmtId="1" fontId="0" fillId="2" borderId="24" xfId="0" applyNumberFormat="1" applyFont="1" applyFill="1" applyBorder="1" applyAlignment="1">
      <alignment horizontal="center" vertical="center"/>
    </xf>
    <xf numFmtId="1" fontId="0" fillId="2" borderId="23" xfId="0" applyNumberFormat="1" applyFont="1" applyFill="1" applyBorder="1" applyAlignment="1">
      <alignment horizontal="center" vertical="center"/>
    </xf>
    <xf numFmtId="165" fontId="0" fillId="2" borderId="2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textRotation="90" wrapText="1" readingOrder="1"/>
    </xf>
    <xf numFmtId="0" fontId="0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vertical="center" textRotation="90"/>
    </xf>
    <xf numFmtId="0" fontId="2" fillId="0" borderId="11" xfId="0" applyFont="1" applyBorder="1" applyAlignment="1">
      <alignment vertical="center" textRotation="90"/>
    </xf>
    <xf numFmtId="0" fontId="0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Alignment="1">
      <alignment horizontal="center" vertical="center"/>
    </xf>
    <xf numFmtId="1" fontId="0" fillId="2" borderId="25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0" fillId="2" borderId="29" xfId="0" applyNumberFormat="1" applyFont="1" applyFill="1" applyBorder="1" applyAlignment="1">
      <alignment horizontal="center" vertical="center"/>
    </xf>
    <xf numFmtId="1" fontId="0" fillId="2" borderId="2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57"/>
  <sheetViews>
    <sheetView tabSelected="1" zoomScale="70" zoomScaleNormal="70" workbookViewId="0">
      <selection activeCell="I50" sqref="I50"/>
    </sheetView>
  </sheetViews>
  <sheetFormatPr defaultRowHeight="14.4" x14ac:dyDescent="0.3"/>
  <cols>
    <col min="1" max="1" width="5.5546875" style="1" bestFit="1" customWidth="1"/>
    <col min="2" max="2" width="16.6640625" style="1" customWidth="1"/>
    <col min="3" max="3" width="10.6640625" style="1" customWidth="1"/>
    <col min="4" max="24" width="14.33203125" style="1" customWidth="1"/>
    <col min="25" max="25" width="14.88671875" style="1" bestFit="1" customWidth="1"/>
    <col min="26" max="39" width="14.33203125" style="1" customWidth="1"/>
    <col min="40" max="40" width="14.33203125" style="2" customWidth="1"/>
    <col min="41" max="41" width="13.44140625" style="2" bestFit="1" customWidth="1"/>
    <col min="42" max="42" width="10.109375" style="1" bestFit="1" customWidth="1"/>
  </cols>
  <sheetData>
    <row r="1" spans="1:42" ht="15" thickBot="1" x14ac:dyDescent="0.35"/>
    <row r="2" spans="1:42" ht="18.899999999999999" customHeight="1" thickBot="1" x14ac:dyDescent="0.35">
      <c r="A2" s="100" t="s">
        <v>0</v>
      </c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9"/>
    </row>
    <row r="3" spans="1:42" ht="20.100000000000001" customHeight="1" thickBot="1" x14ac:dyDescent="0.35">
      <c r="A3" s="101"/>
      <c r="B3" s="90" t="s">
        <v>39</v>
      </c>
      <c r="C3" s="93" t="s">
        <v>2</v>
      </c>
      <c r="D3" s="96" t="s">
        <v>3</v>
      </c>
      <c r="E3" s="97"/>
      <c r="F3" s="97"/>
      <c r="G3" s="97"/>
      <c r="H3" s="97"/>
      <c r="I3" s="98"/>
      <c r="J3" s="97" t="s">
        <v>4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8"/>
      <c r="Z3" s="86" t="s">
        <v>5</v>
      </c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103" t="s">
        <v>6</v>
      </c>
    </row>
    <row r="4" spans="1:42" ht="20.100000000000001" customHeight="1" x14ac:dyDescent="0.3">
      <c r="A4" s="101"/>
      <c r="B4" s="91"/>
      <c r="C4" s="94"/>
      <c r="D4" s="86" t="s">
        <v>7</v>
      </c>
      <c r="E4" s="87"/>
      <c r="F4" s="87"/>
      <c r="G4" s="99"/>
      <c r="H4" s="87" t="s">
        <v>8</v>
      </c>
      <c r="I4" s="99"/>
      <c r="J4" s="87" t="s">
        <v>9</v>
      </c>
      <c r="K4" s="87"/>
      <c r="L4" s="87"/>
      <c r="M4" s="107"/>
      <c r="N4" s="106" t="s">
        <v>10</v>
      </c>
      <c r="O4" s="87"/>
      <c r="P4" s="87"/>
      <c r="Q4" s="87"/>
      <c r="R4" s="107"/>
      <c r="S4" s="106" t="s">
        <v>11</v>
      </c>
      <c r="T4" s="87"/>
      <c r="U4" s="87"/>
      <c r="V4" s="87"/>
      <c r="W4" s="87"/>
      <c r="X4" s="107"/>
      <c r="Y4" s="79" t="s">
        <v>12</v>
      </c>
      <c r="Z4" s="86" t="s">
        <v>9</v>
      </c>
      <c r="AA4" s="87"/>
      <c r="AB4" s="87"/>
      <c r="AC4" s="87"/>
      <c r="AD4" s="106" t="s">
        <v>10</v>
      </c>
      <c r="AE4" s="87"/>
      <c r="AF4" s="87"/>
      <c r="AG4" s="87"/>
      <c r="AH4" s="107"/>
      <c r="AI4" s="87" t="s">
        <v>11</v>
      </c>
      <c r="AJ4" s="87"/>
      <c r="AK4" s="87"/>
      <c r="AL4" s="87"/>
      <c r="AM4" s="87"/>
      <c r="AN4" s="107"/>
      <c r="AO4" s="3" t="s">
        <v>12</v>
      </c>
      <c r="AP4" s="104"/>
    </row>
    <row r="5" spans="1:42" ht="24" customHeight="1" thickBot="1" x14ac:dyDescent="0.35">
      <c r="A5" s="101"/>
      <c r="B5" s="92"/>
      <c r="C5" s="95"/>
      <c r="D5" s="4" t="s">
        <v>13</v>
      </c>
      <c r="E5" s="5" t="s">
        <v>14</v>
      </c>
      <c r="F5" s="5" t="s">
        <v>15</v>
      </c>
      <c r="G5" s="117" t="s">
        <v>38</v>
      </c>
      <c r="H5" s="5" t="s">
        <v>16</v>
      </c>
      <c r="I5" s="6" t="s">
        <v>17</v>
      </c>
      <c r="J5" s="7" t="s">
        <v>18</v>
      </c>
      <c r="K5" s="8" t="s">
        <v>19</v>
      </c>
      <c r="L5" s="9" t="s">
        <v>20</v>
      </c>
      <c r="M5" s="9" t="s">
        <v>21</v>
      </c>
      <c r="N5" s="10" t="s">
        <v>18</v>
      </c>
      <c r="O5" s="8" t="s">
        <v>22</v>
      </c>
      <c r="P5" s="9" t="s">
        <v>20</v>
      </c>
      <c r="Q5" s="9" t="s">
        <v>21</v>
      </c>
      <c r="R5" s="11" t="s">
        <v>23</v>
      </c>
      <c r="S5" s="12" t="s">
        <v>24</v>
      </c>
      <c r="T5" s="9" t="s">
        <v>25</v>
      </c>
      <c r="U5" s="9" t="s">
        <v>26</v>
      </c>
      <c r="V5" s="9" t="s">
        <v>27</v>
      </c>
      <c r="W5" s="9" t="s">
        <v>28</v>
      </c>
      <c r="X5" s="11" t="s">
        <v>29</v>
      </c>
      <c r="Y5" s="13" t="s">
        <v>30</v>
      </c>
      <c r="Z5" s="7" t="s">
        <v>18</v>
      </c>
      <c r="AA5" s="8" t="s">
        <v>19</v>
      </c>
      <c r="AB5" s="9" t="s">
        <v>20</v>
      </c>
      <c r="AC5" s="9" t="s">
        <v>21</v>
      </c>
      <c r="AD5" s="10" t="s">
        <v>18</v>
      </c>
      <c r="AE5" s="8" t="s">
        <v>22</v>
      </c>
      <c r="AF5" s="9" t="s">
        <v>20</v>
      </c>
      <c r="AG5" s="9" t="s">
        <v>21</v>
      </c>
      <c r="AH5" s="11" t="s">
        <v>23</v>
      </c>
      <c r="AI5" s="12" t="s">
        <v>24</v>
      </c>
      <c r="AJ5" s="9" t="s">
        <v>25</v>
      </c>
      <c r="AK5" s="9" t="s">
        <v>26</v>
      </c>
      <c r="AL5" s="9" t="s">
        <v>27</v>
      </c>
      <c r="AM5" s="9" t="s">
        <v>28</v>
      </c>
      <c r="AN5" s="11" t="s">
        <v>29</v>
      </c>
      <c r="AO5" s="13" t="s">
        <v>30</v>
      </c>
      <c r="AP5" s="105"/>
    </row>
    <row r="6" spans="1:42" ht="14.4" customHeight="1" x14ac:dyDescent="0.3">
      <c r="A6" s="101"/>
      <c r="B6" s="108" t="s">
        <v>34</v>
      </c>
      <c r="C6" s="14" t="s">
        <v>40</v>
      </c>
      <c r="D6" s="15">
        <v>2.4</v>
      </c>
      <c r="E6" s="16">
        <v>130.59790000000001</v>
      </c>
      <c r="F6" s="16">
        <v>1039.0239999999999</v>
      </c>
      <c r="G6" s="118">
        <f>F6/2-E6</f>
        <v>388.91409999999996</v>
      </c>
      <c r="H6" s="16">
        <v>90</v>
      </c>
      <c r="I6" s="18">
        <v>1.78</v>
      </c>
      <c r="J6" s="17">
        <v>1551.7710281217201</v>
      </c>
      <c r="K6" s="19">
        <v>40.339647886394303</v>
      </c>
      <c r="L6" s="16">
        <v>198.574959900377</v>
      </c>
      <c r="M6" s="20">
        <v>289.02904242341299</v>
      </c>
      <c r="N6" s="21">
        <v>1415.40794340262</v>
      </c>
      <c r="O6" s="19">
        <v>40.104743242489903</v>
      </c>
      <c r="P6" s="16">
        <v>162.11658322206401</v>
      </c>
      <c r="Q6" s="16">
        <v>269.69707868921103</v>
      </c>
      <c r="R6" s="22">
        <v>7.59592863737854</v>
      </c>
      <c r="S6" s="21">
        <v>-136.36308471909101</v>
      </c>
      <c r="T6" s="19">
        <v>-8.7875776933499292</v>
      </c>
      <c r="U6" s="19">
        <v>100</v>
      </c>
      <c r="V6" s="16">
        <v>-36.458376678312703</v>
      </c>
      <c r="W6" s="19">
        <v>-18.360007070681799</v>
      </c>
      <c r="X6" s="22">
        <v>100</v>
      </c>
      <c r="Y6" s="19">
        <v>192.049200319504</v>
      </c>
      <c r="Z6" s="17">
        <v>1559.9374176939</v>
      </c>
      <c r="AA6" s="19">
        <v>38.756277066528597</v>
      </c>
      <c r="AB6" s="16">
        <v>200.864248503211</v>
      </c>
      <c r="AC6" s="20">
        <v>282.61088214728602</v>
      </c>
      <c r="AD6" s="21">
        <v>1338.8743013497401</v>
      </c>
      <c r="AE6" s="19">
        <v>39.972001271361997</v>
      </c>
      <c r="AF6" s="16">
        <v>141.47780643920399</v>
      </c>
      <c r="AG6" s="16">
        <v>258.66209689996901</v>
      </c>
      <c r="AH6" s="22">
        <v>13.210306873119199</v>
      </c>
      <c r="AI6" s="21">
        <v>-221.06311634416099</v>
      </c>
      <c r="AJ6" s="19">
        <v>-14.1712810935047</v>
      </c>
      <c r="AK6" s="19">
        <v>162.11360779902699</v>
      </c>
      <c r="AL6" s="16">
        <v>-59.386442064006701</v>
      </c>
      <c r="AM6" s="19">
        <v>-29.5654615027509</v>
      </c>
      <c r="AN6" s="22">
        <v>162.888333147682</v>
      </c>
      <c r="AO6" s="19">
        <v>53.578620902623399</v>
      </c>
      <c r="AP6" s="23"/>
    </row>
    <row r="7" spans="1:42" x14ac:dyDescent="0.3">
      <c r="A7" s="101"/>
      <c r="B7" s="109"/>
      <c r="C7" s="24" t="s">
        <v>41</v>
      </c>
      <c r="D7" s="25">
        <v>2.3199999999999998</v>
      </c>
      <c r="E7" s="26">
        <v>138.04949999999999</v>
      </c>
      <c r="F7" s="26">
        <v>1021.778</v>
      </c>
      <c r="G7" s="119">
        <f>F7/2-E7</f>
        <v>372.83950000000004</v>
      </c>
      <c r="H7" s="26">
        <v>90</v>
      </c>
      <c r="I7" s="28">
        <v>1.7840517241379299</v>
      </c>
      <c r="J7" s="27">
        <v>1532.5213071543701</v>
      </c>
      <c r="K7" s="29">
        <v>40.592677746582503</v>
      </c>
      <c r="L7" s="26">
        <v>187.86708413206699</v>
      </c>
      <c r="M7" s="30">
        <v>279.978704661726</v>
      </c>
      <c r="N7" s="31">
        <v>1366.8882794129299</v>
      </c>
      <c r="O7" s="29">
        <v>41.012073304518303</v>
      </c>
      <c r="P7" s="26">
        <v>145.68286926811601</v>
      </c>
      <c r="Q7" s="26">
        <v>260.86462899867399</v>
      </c>
      <c r="R7" s="32">
        <v>9.0804009674635804</v>
      </c>
      <c r="S7" s="31">
        <v>-165.633027741441</v>
      </c>
      <c r="T7" s="29">
        <v>-10.8078776437369</v>
      </c>
      <c r="U7" s="29">
        <v>100</v>
      </c>
      <c r="V7" s="26">
        <v>-42.184214863951297</v>
      </c>
      <c r="W7" s="29">
        <v>-22.454287327042699</v>
      </c>
      <c r="X7" s="32">
        <v>100</v>
      </c>
      <c r="Y7" s="29">
        <v>332.77335489274799</v>
      </c>
      <c r="Z7" s="27">
        <v>1507.4472582557601</v>
      </c>
      <c r="AA7" s="29">
        <v>39.801294115723202</v>
      </c>
      <c r="AB7" s="26">
        <v>181.17307784424801</v>
      </c>
      <c r="AC7" s="30">
        <v>272.95126478472002</v>
      </c>
      <c r="AD7" s="31">
        <v>1312.0077950268801</v>
      </c>
      <c r="AE7" s="29">
        <v>41.415642473514097</v>
      </c>
      <c r="AF7" s="26">
        <v>132.724334025464</v>
      </c>
      <c r="AG7" s="26">
        <v>255.921643496119</v>
      </c>
      <c r="AH7" s="32">
        <v>10.9050986990532</v>
      </c>
      <c r="AI7" s="31">
        <v>-195.43946322887501</v>
      </c>
      <c r="AJ7" s="29">
        <v>-12.9649287667294</v>
      </c>
      <c r="AK7" s="29">
        <v>117.995466178377</v>
      </c>
      <c r="AL7" s="26">
        <v>-48.448743818783797</v>
      </c>
      <c r="AM7" s="29">
        <v>-26.741690539934702</v>
      </c>
      <c r="AN7" s="32">
        <v>114.850410218695</v>
      </c>
      <c r="AO7" s="29">
        <v>26.904029218629699</v>
      </c>
      <c r="AP7" s="33"/>
    </row>
    <row r="8" spans="1:42" x14ac:dyDescent="0.3">
      <c r="A8" s="101"/>
      <c r="B8" s="109"/>
      <c r="C8" s="24" t="s">
        <v>42</v>
      </c>
      <c r="D8" s="25">
        <v>2.38</v>
      </c>
      <c r="E8" s="26">
        <v>118.07389000000001</v>
      </c>
      <c r="F8" s="26">
        <v>1143.799</v>
      </c>
      <c r="G8" s="119">
        <f>F8/2-E8</f>
        <v>453.82560999999998</v>
      </c>
      <c r="H8" s="26">
        <v>90</v>
      </c>
      <c r="I8" s="28">
        <v>1.6012605042016801</v>
      </c>
      <c r="J8" s="27">
        <v>1453.80137502108</v>
      </c>
      <c r="K8" s="29">
        <v>34.881572676399699</v>
      </c>
      <c r="L8" s="26">
        <v>149.416946421869</v>
      </c>
      <c r="M8" s="30">
        <v>218.62364249517299</v>
      </c>
      <c r="N8" s="31">
        <v>1342.8307137678</v>
      </c>
      <c r="O8" s="29">
        <v>34.335112735922003</v>
      </c>
      <c r="P8" s="26">
        <v>124.75664685601799</v>
      </c>
      <c r="Q8" s="26">
        <v>204.015555066367</v>
      </c>
      <c r="R8" s="32">
        <v>5.5363271918942996</v>
      </c>
      <c r="S8" s="31">
        <v>-110.970661253279</v>
      </c>
      <c r="T8" s="29">
        <v>-7.6331377284376201</v>
      </c>
      <c r="U8" s="29">
        <v>100</v>
      </c>
      <c r="V8" s="26">
        <v>-24.6602995658507</v>
      </c>
      <c r="W8" s="29">
        <v>-16.504352522520399</v>
      </c>
      <c r="X8" s="32">
        <v>100</v>
      </c>
      <c r="Y8" s="29">
        <v>292.53904724542298</v>
      </c>
      <c r="Z8" s="27">
        <v>1441.5430312585599</v>
      </c>
      <c r="AA8" s="29">
        <v>33.251522961287897</v>
      </c>
      <c r="AB8" s="26">
        <v>146.597417267937</v>
      </c>
      <c r="AC8" s="30">
        <v>210.35595435641901</v>
      </c>
      <c r="AD8" s="31">
        <v>1278.7485368678899</v>
      </c>
      <c r="AE8" s="29">
        <v>34.410170004732699</v>
      </c>
      <c r="AF8" s="26">
        <v>111.39977717500101</v>
      </c>
      <c r="AG8" s="26">
        <v>197.66865767073901</v>
      </c>
      <c r="AH8" s="32">
        <v>8.3394097170774906</v>
      </c>
      <c r="AI8" s="31">
        <v>-162.794494390674</v>
      </c>
      <c r="AJ8" s="29">
        <v>-11.293072135941999</v>
      </c>
      <c r="AK8" s="29">
        <v>146.70048150755201</v>
      </c>
      <c r="AL8" s="26">
        <v>-35.197640092936197</v>
      </c>
      <c r="AM8" s="29">
        <v>-24.009727285034799</v>
      </c>
      <c r="AN8" s="32">
        <v>142.72997778858101</v>
      </c>
      <c r="AO8" s="29">
        <v>75.170703101988806</v>
      </c>
      <c r="AP8" s="33"/>
    </row>
    <row r="9" spans="1:42" x14ac:dyDescent="0.3">
      <c r="A9" s="101"/>
      <c r="B9" s="109"/>
      <c r="C9" s="24" t="s">
        <v>43</v>
      </c>
      <c r="D9" s="25">
        <v>1.96</v>
      </c>
      <c r="E9" s="26">
        <v>129.84027</v>
      </c>
      <c r="F9" s="26">
        <v>1009.918</v>
      </c>
      <c r="G9" s="119">
        <f>F9/2-E9</f>
        <v>375.11873000000003</v>
      </c>
      <c r="H9" s="26">
        <v>90</v>
      </c>
      <c r="I9" s="28">
        <v>1.6846938775510201</v>
      </c>
      <c r="J9" s="27">
        <v>1402.22738146796</v>
      </c>
      <c r="K9" s="29">
        <v>26.371045666043901</v>
      </c>
      <c r="L9" s="26">
        <v>155.69348765270399</v>
      </c>
      <c r="M9" s="30">
        <v>198.71484822427101</v>
      </c>
      <c r="N9" s="31">
        <v>1186.65917716951</v>
      </c>
      <c r="O9" s="29">
        <v>27.993363255530799</v>
      </c>
      <c r="P9" s="26">
        <v>106.233007627058</v>
      </c>
      <c r="Q9" s="26">
        <v>181.64702113972999</v>
      </c>
      <c r="R9" s="32">
        <v>9.8341060512509699</v>
      </c>
      <c r="S9" s="31">
        <v>-215.56820429845001</v>
      </c>
      <c r="T9" s="29">
        <v>-15.373270209056701</v>
      </c>
      <c r="U9" s="29">
        <v>100</v>
      </c>
      <c r="V9" s="26">
        <v>-49.460480025646298</v>
      </c>
      <c r="W9" s="29">
        <v>-31.7678541160146</v>
      </c>
      <c r="X9" s="32">
        <v>100</v>
      </c>
      <c r="Y9" s="29">
        <v>479.97652831886802</v>
      </c>
      <c r="Z9" s="27">
        <v>1392.86597930175</v>
      </c>
      <c r="AA9" s="29">
        <v>25.5410572946443</v>
      </c>
      <c r="AB9" s="26">
        <v>153.37586567524201</v>
      </c>
      <c r="AC9" s="30">
        <v>193.662608850938</v>
      </c>
      <c r="AD9" s="31">
        <v>1249.72347478252</v>
      </c>
      <c r="AE9" s="29">
        <v>26.364928897017801</v>
      </c>
      <c r="AF9" s="26">
        <v>115.613284887356</v>
      </c>
      <c r="AG9" s="26">
        <v>179.530310584951</v>
      </c>
      <c r="AH9" s="32">
        <v>7.2128670848285399</v>
      </c>
      <c r="AI9" s="31">
        <v>-143.14250451922601</v>
      </c>
      <c r="AJ9" s="29">
        <v>-10.276832562956599</v>
      </c>
      <c r="AK9" s="29">
        <v>66.402420053120693</v>
      </c>
      <c r="AL9" s="26">
        <v>-37.762580787886598</v>
      </c>
      <c r="AM9" s="29">
        <v>-24.6209406034225</v>
      </c>
      <c r="AN9" s="32">
        <v>76.348997762063604</v>
      </c>
      <c r="AO9" s="29">
        <v>17.922216174463099</v>
      </c>
      <c r="AP9" s="33"/>
    </row>
    <row r="10" spans="1:42" x14ac:dyDescent="0.3">
      <c r="A10" s="101"/>
      <c r="B10" s="109"/>
      <c r="C10" s="24" t="s">
        <v>44</v>
      </c>
      <c r="D10" s="25">
        <v>2.17</v>
      </c>
      <c r="E10" s="26">
        <v>112.99866</v>
      </c>
      <c r="F10" s="26">
        <v>1040.94</v>
      </c>
      <c r="G10" s="119">
        <f>F10/2-E10</f>
        <v>407.47134000000005</v>
      </c>
      <c r="H10" s="26">
        <v>90</v>
      </c>
      <c r="I10" s="28">
        <v>1.75207373271889</v>
      </c>
      <c r="J10" s="27">
        <v>1425.6470859379899</v>
      </c>
      <c r="K10" s="29">
        <v>31.3391414378872</v>
      </c>
      <c r="L10" s="26">
        <v>185.56054069709799</v>
      </c>
      <c r="M10" s="30">
        <v>256.55923465372001</v>
      </c>
      <c r="N10" s="31">
        <v>1189.6485919726599</v>
      </c>
      <c r="O10" s="29">
        <v>32.683405011334898</v>
      </c>
      <c r="P10" s="26">
        <v>123.598385782718</v>
      </c>
      <c r="Q10" s="26">
        <v>232.772861370653</v>
      </c>
      <c r="R10" s="32">
        <v>12.399793801155001</v>
      </c>
      <c r="S10" s="31">
        <v>-235.99849396533</v>
      </c>
      <c r="T10" s="29">
        <v>-16.553780826484001</v>
      </c>
      <c r="U10" s="29">
        <v>100</v>
      </c>
      <c r="V10" s="26">
        <v>-61.962154914380399</v>
      </c>
      <c r="W10" s="29">
        <v>-33.391880990218098</v>
      </c>
      <c r="X10" s="32">
        <v>100</v>
      </c>
      <c r="Y10" s="29">
        <v>204.72508453586701</v>
      </c>
      <c r="Z10" s="27">
        <v>1422.0797810080301</v>
      </c>
      <c r="AA10" s="29">
        <v>30.6435228230212</v>
      </c>
      <c r="AB10" s="26">
        <v>184.54116700965599</v>
      </c>
      <c r="AC10" s="30">
        <v>252.35023647168501</v>
      </c>
      <c r="AD10" s="31">
        <v>1226.9785793036301</v>
      </c>
      <c r="AE10" s="29">
        <v>31.946654648988901</v>
      </c>
      <c r="AF10" s="26">
        <v>132.659980148617</v>
      </c>
      <c r="AG10" s="26">
        <v>233.37600064261599</v>
      </c>
      <c r="AH10" s="32">
        <v>10.0374181365227</v>
      </c>
      <c r="AI10" s="31">
        <v>-195.10120170440001</v>
      </c>
      <c r="AJ10" s="29">
        <v>-13.719427300070601</v>
      </c>
      <c r="AK10" s="29">
        <v>82.670528284414402</v>
      </c>
      <c r="AL10" s="26">
        <v>-51.881186861038501</v>
      </c>
      <c r="AM10" s="29">
        <v>-28.113611559811901</v>
      </c>
      <c r="AN10" s="32">
        <v>83.730443095028093</v>
      </c>
      <c r="AO10" s="29">
        <v>261.92695879149801</v>
      </c>
      <c r="AP10" s="33"/>
    </row>
    <row r="11" spans="1:42" ht="15" thickBot="1" x14ac:dyDescent="0.35">
      <c r="A11" s="101"/>
      <c r="B11" s="109"/>
      <c r="C11" s="24"/>
      <c r="D11" s="34"/>
      <c r="E11" s="35"/>
      <c r="F11" s="35"/>
      <c r="G11" s="120"/>
      <c r="H11" s="35"/>
      <c r="I11" s="37"/>
      <c r="J11" s="36"/>
      <c r="K11" s="38"/>
      <c r="L11" s="35"/>
      <c r="M11" s="39"/>
      <c r="N11" s="40"/>
      <c r="O11" s="38"/>
      <c r="P11" s="35"/>
      <c r="Q11" s="35"/>
      <c r="R11" s="41"/>
      <c r="S11" s="40"/>
      <c r="T11" s="38"/>
      <c r="U11" s="38"/>
      <c r="V11" s="35"/>
      <c r="W11" s="38"/>
      <c r="X11" s="41"/>
      <c r="Y11" s="38"/>
      <c r="Z11" s="36"/>
      <c r="AA11" s="38"/>
      <c r="AB11" s="35"/>
      <c r="AC11" s="39"/>
      <c r="AD11" s="40"/>
      <c r="AE11" s="38"/>
      <c r="AF11" s="35"/>
      <c r="AG11" s="35"/>
      <c r="AH11" s="41"/>
      <c r="AI11" s="40"/>
      <c r="AJ11" s="38"/>
      <c r="AK11" s="38"/>
      <c r="AL11" s="35"/>
      <c r="AM11" s="38"/>
      <c r="AN11" s="41"/>
      <c r="AO11" s="38"/>
      <c r="AP11" s="33"/>
    </row>
    <row r="12" spans="1:42" x14ac:dyDescent="0.3">
      <c r="A12" s="101"/>
      <c r="B12" s="109"/>
      <c r="C12" s="82" t="s">
        <v>31</v>
      </c>
      <c r="D12" s="42">
        <f>AVERAGE(D6:D11)</f>
        <v>2.2459999999999996</v>
      </c>
      <c r="E12" s="43">
        <f>AVERAGE(E6:E11)</f>
        <v>125.91204399999999</v>
      </c>
      <c r="F12" s="43">
        <f>AVERAGE(F6:F11)</f>
        <v>1051.0917999999997</v>
      </c>
      <c r="G12" s="121">
        <f>AVERAGE(G6:G11)</f>
        <v>399.63385600000004</v>
      </c>
      <c r="H12" s="43">
        <f>AVERAGE(H6:H11)</f>
        <v>90</v>
      </c>
      <c r="I12" s="45">
        <f>AVERAGE(I6:I11)</f>
        <v>1.720415967721904</v>
      </c>
      <c r="J12" s="44">
        <f>AVERAGE(J6:J11)</f>
        <v>1473.193635540624</v>
      </c>
      <c r="K12" s="46">
        <f>AVERAGE(K6:K11)</f>
        <v>34.704817082661528</v>
      </c>
      <c r="L12" s="43">
        <f>AVERAGE(L6:L11)</f>
        <v>175.42260376082299</v>
      </c>
      <c r="M12" s="47">
        <f>AVERAGE(M6:M11)</f>
        <v>248.58109449166062</v>
      </c>
      <c r="N12" s="48">
        <f>AVERAGE(N6:N11)</f>
        <v>1300.2869411451043</v>
      </c>
      <c r="O12" s="46">
        <f>AVERAGE(O6:O11)</f>
        <v>35.225739509959183</v>
      </c>
      <c r="P12" s="43">
        <f>AVERAGE(P6:P11)</f>
        <v>132.4774985511948</v>
      </c>
      <c r="Q12" s="43">
        <f>AVERAGE(Q6:Q11)</f>
        <v>229.799429052927</v>
      </c>
      <c r="R12" s="49">
        <f>AVERAGE(R6:R11)</f>
        <v>8.8893113298284767</v>
      </c>
      <c r="S12" s="48">
        <f>AVERAGE(S6:S11)</f>
        <v>-172.9066943955182</v>
      </c>
      <c r="T12" s="46">
        <f>AVERAGE(T6:T11)</f>
        <v>-11.83112882021303</v>
      </c>
      <c r="U12" s="46">
        <f>AVERAGE(U6:U11)</f>
        <v>100</v>
      </c>
      <c r="V12" s="43">
        <f>AVERAGE(V6:V11)</f>
        <v>-42.945105209628274</v>
      </c>
      <c r="W12" s="46">
        <f>AVERAGE(W6:W11)</f>
        <v>-24.495676405295519</v>
      </c>
      <c r="X12" s="49">
        <f>AVERAGE(X6:X11)</f>
        <v>100</v>
      </c>
      <c r="Y12" s="46">
        <f>AVERAGE(Y6:Y11)</f>
        <v>300.412643062482</v>
      </c>
      <c r="Z12" s="44">
        <f>AVERAGE(Z6:Z11)</f>
        <v>1464.7746935036002</v>
      </c>
      <c r="AA12" s="46">
        <f>AVERAGE(AA6:AA11)</f>
        <v>33.598734852241037</v>
      </c>
      <c r="AB12" s="43">
        <f>AVERAGE(AB6:AB11)</f>
        <v>173.3103552600588</v>
      </c>
      <c r="AC12" s="47">
        <f>AVERAGE(AC6:AC11)</f>
        <v>242.38618932220962</v>
      </c>
      <c r="AD12" s="48">
        <f>AVERAGE(AD6:AD11)</f>
        <v>1281.2665374661319</v>
      </c>
      <c r="AE12" s="46">
        <f>AVERAGE(AE6:AE11)</f>
        <v>34.821879459123096</v>
      </c>
      <c r="AF12" s="43">
        <f>AVERAGE(AF6:AF11)</f>
        <v>126.77503653512841</v>
      </c>
      <c r="AG12" s="43">
        <f>AVERAGE(AG6:AG11)</f>
        <v>225.03174185887877</v>
      </c>
      <c r="AH12" s="49">
        <f>AVERAGE(AH6:AH11)</f>
        <v>9.9410201021202251</v>
      </c>
      <c r="AI12" s="48">
        <f>AVERAGE(AI6:AI11)</f>
        <v>-183.50815603746719</v>
      </c>
      <c r="AJ12" s="46">
        <f>AVERAGE(AJ6:AJ11)</f>
        <v>-12.48510837184066</v>
      </c>
      <c r="AK12" s="46">
        <f>AVERAGE(AK6:AK11)</f>
        <v>115.17650076449823</v>
      </c>
      <c r="AL12" s="43">
        <f>AVERAGE(AL6:AL11)</f>
        <v>-46.535318724930356</v>
      </c>
      <c r="AM12" s="46">
        <f>AVERAGE(AM6:AM11)</f>
        <v>-26.61028629819096</v>
      </c>
      <c r="AN12" s="49">
        <f>AVERAGE(AN6:AN11)</f>
        <v>116.10963240240994</v>
      </c>
      <c r="AO12" s="46">
        <f>AVERAGE(AO6:AO11)</f>
        <v>87.100505637840598</v>
      </c>
      <c r="AP12" s="83"/>
    </row>
    <row r="13" spans="1:42" x14ac:dyDescent="0.3">
      <c r="A13" s="101"/>
      <c r="B13" s="109"/>
      <c r="C13" s="80" t="s">
        <v>32</v>
      </c>
      <c r="D13" s="50">
        <f>_xlfn.STDEV.S(D6:D11)</f>
        <v>0.18352111595127135</v>
      </c>
      <c r="E13" s="51">
        <f>_xlfn.STDEV.S(E6:E11)</f>
        <v>10.159948186025851</v>
      </c>
      <c r="F13" s="51">
        <f>_xlfn.STDEV.S(F6:F11)</f>
        <v>53.38046564240517</v>
      </c>
      <c r="G13" s="122">
        <f>_xlfn.STDEV.S(G6:G11)</f>
        <v>33.286688187610814</v>
      </c>
      <c r="H13" s="51">
        <f>_xlfn.STDEV.S(H6:H11)</f>
        <v>0</v>
      </c>
      <c r="I13" s="53">
        <f>_xlfn.STDEV.S(I6:I11)</f>
        <v>7.7582331581774355E-2</v>
      </c>
      <c r="J13" s="52">
        <f>_xlfn.STDEV.S(J6:J11)</f>
        <v>65.892189613473349</v>
      </c>
      <c r="K13" s="54">
        <f>_xlfn.STDEV.S(K6:K11)</f>
        <v>6.0668975286924898</v>
      </c>
      <c r="L13" s="51">
        <f>_xlfn.STDEV.S(L6:L11)</f>
        <v>21.559259541352688</v>
      </c>
      <c r="M13" s="55">
        <f>_xlfn.STDEV.S(M6:M11)</f>
        <v>38.953782177242822</v>
      </c>
      <c r="N13" s="56">
        <f>_xlfn.STDEV.S(N6:N11)</f>
        <v>105.65352462472443</v>
      </c>
      <c r="O13" s="54">
        <f>_xlfn.STDEV.S(O6:O11)</f>
        <v>5.4048654757369592</v>
      </c>
      <c r="P13" s="51">
        <f>_xlfn.STDEV.S(P6:P11)</f>
        <v>21.679948421407872</v>
      </c>
      <c r="Q13" s="51">
        <f>_xlfn.STDEV.S(Q6:Q11)</f>
        <v>37.246385527694919</v>
      </c>
      <c r="R13" s="57">
        <f>_xlfn.STDEV.S(R6:R11)</f>
        <v>2.5577324388556271</v>
      </c>
      <c r="S13" s="56">
        <f>_xlfn.STDEV.S(S6:S11)</f>
        <v>52.499984372210776</v>
      </c>
      <c r="T13" s="54">
        <f>_xlfn.STDEV.S(T6:T11)</f>
        <v>3.961804614992698</v>
      </c>
      <c r="U13" s="54">
        <f>_xlfn.STDEV.S(U6:U11)</f>
        <v>0</v>
      </c>
      <c r="V13" s="51">
        <f>_xlfn.STDEV.S(V6:V11)</f>
        <v>13.973984820498288</v>
      </c>
      <c r="W13" s="54">
        <f>_xlfn.STDEV.S(W6:W11)</f>
        <v>7.7087935117146982</v>
      </c>
      <c r="X13" s="57">
        <f>_xlfn.STDEV.S(X6:X11)</f>
        <v>0</v>
      </c>
      <c r="Y13" s="54">
        <f>_xlfn.STDEV.S(Y6:Y11)</f>
        <v>116.4593734414662</v>
      </c>
      <c r="Z13" s="52">
        <f>_xlfn.STDEV.S(Z6:Z11)</f>
        <v>67.842318503426995</v>
      </c>
      <c r="AA13" s="54">
        <f>_xlfn.STDEV.S(AA6:AA11)</f>
        <v>5.8917736074596139</v>
      </c>
      <c r="AB13" s="51">
        <f>_xlfn.STDEV.S(AB6:AB11)</f>
        <v>22.683339166797897</v>
      </c>
      <c r="AC13" s="55">
        <f>_xlfn.STDEV.S(AC6:AC11)</f>
        <v>38.895549978120577</v>
      </c>
      <c r="AD13" s="56">
        <f>_xlfn.STDEV.S(AD6:AD11)</f>
        <v>45.310503495366198</v>
      </c>
      <c r="AE13" s="54">
        <f>_xlfn.STDEV.S(AE6:AE11)</f>
        <v>6.122864945521604</v>
      </c>
      <c r="AF13" s="51">
        <f>_xlfn.STDEV.S(AF6:AF11)</f>
        <v>12.71988055223377</v>
      </c>
      <c r="AG13" s="51">
        <f>_xlfn.STDEV.S(AG6:AG11)</f>
        <v>35.26305461194962</v>
      </c>
      <c r="AH13" s="57">
        <f>_xlfn.STDEV.S(AH6:AH11)</f>
        <v>2.325669302822539</v>
      </c>
      <c r="AI13" s="56">
        <f>_xlfn.STDEV.S(AI6:AI11)</f>
        <v>30.600536940054706</v>
      </c>
      <c r="AJ13" s="54">
        <f>_xlfn.STDEV.S(AJ6:AJ11)</f>
        <v>1.6503319144205379</v>
      </c>
      <c r="AK13" s="54">
        <f>_xlfn.STDEV.S(AK6:AK11)</f>
        <v>40.744168726272392</v>
      </c>
      <c r="AL13" s="51">
        <f>_xlfn.STDEV.S(AL6:AL11)</f>
        <v>10.036119275758708</v>
      </c>
      <c r="AM13" s="54">
        <f>_xlfn.STDEV.S(AM6:AM11)</f>
        <v>2.3308109040001157</v>
      </c>
      <c r="AN13" s="57">
        <f>_xlfn.STDEV.S(AN6:AN11)</f>
        <v>37.174572087682122</v>
      </c>
      <c r="AO13" s="54">
        <f>_xlfn.STDEV.S(AO6:AO11)</f>
        <v>100.29902438882573</v>
      </c>
      <c r="AP13" s="84"/>
    </row>
    <row r="14" spans="1:42" ht="15" thickBot="1" x14ac:dyDescent="0.35">
      <c r="A14" s="101"/>
      <c r="B14" s="110"/>
      <c r="C14" s="81" t="s">
        <v>33</v>
      </c>
      <c r="D14" s="58">
        <f>_xlfn.STDEV.S(D6:D11)/SQRT(COUNT(D6:D11))</f>
        <v>8.2073138114732741E-2</v>
      </c>
      <c r="E14" s="59">
        <f>_xlfn.STDEV.S(E6:E11)/SQRT(COUNT(E6:E11))</f>
        <v>4.543666958365896</v>
      </c>
      <c r="F14" s="59">
        <f>_xlfn.STDEV.S(F6:F11)/SQRT(COUNT(F6:F11))</f>
        <v>23.872469969401987</v>
      </c>
      <c r="G14" s="123">
        <f>_xlfn.STDEV.S(G6:G11)/SQRT(COUNT(G6:G11))</f>
        <v>14.886259506667409</v>
      </c>
      <c r="H14" s="59">
        <f>_xlfn.STDEV.S(H6:H11)/SQRT(COUNT(H6:H11))</f>
        <v>0</v>
      </c>
      <c r="I14" s="61">
        <f>_xlfn.STDEV.S(I6:I11)/SQRT(COUNT(I6:I11))</f>
        <v>3.4695873453955244E-2</v>
      </c>
      <c r="J14" s="60">
        <f>_xlfn.STDEV.S(J6:J11)/SQRT(COUNT(J6:J11))</f>
        <v>29.467883032406398</v>
      </c>
      <c r="K14" s="62">
        <f>_xlfn.STDEV.S(K6:K11)/SQRT(COUNT(K6:K11))</f>
        <v>2.7131990573363773</v>
      </c>
      <c r="L14" s="59">
        <f>_xlfn.STDEV.S(L6:L11)/SQRT(COUNT(L6:L11))</f>
        <v>9.6415939758051099</v>
      </c>
      <c r="M14" s="63">
        <f>_xlfn.STDEV.S(M6:M11)/SQRT(COUNT(M6:M11))</f>
        <v>17.42066098580694</v>
      </c>
      <c r="N14" s="64">
        <f>_xlfn.STDEV.S(N6:N11)/SQRT(COUNT(N6:N11))</f>
        <v>47.249692624666352</v>
      </c>
      <c r="O14" s="62">
        <f>_xlfn.STDEV.S(O6:O11)/SQRT(COUNT(O6:O11))</f>
        <v>2.417129322597916</v>
      </c>
      <c r="P14" s="59">
        <f>_xlfn.STDEV.S(P6:P11)/SQRT(COUNT(P6:P11))</f>
        <v>9.6955676837914506</v>
      </c>
      <c r="Q14" s="59">
        <f>_xlfn.STDEV.S(Q6:Q11)/SQRT(COUNT(Q6:Q11))</f>
        <v>16.657089991218044</v>
      </c>
      <c r="R14" s="65">
        <f>_xlfn.STDEV.S(R6:R11)/SQRT(COUNT(R6:R11))</f>
        <v>1.1438527203075013</v>
      </c>
      <c r="S14" s="64">
        <f>_xlfn.STDEV.S(S6:S11)/SQRT(COUNT(S6:S11))</f>
        <v>23.47870677478798</v>
      </c>
      <c r="T14" s="62">
        <f>_xlfn.STDEV.S(T6:T11)/SQRT(COUNT(T6:T11))</f>
        <v>1.7717728865392111</v>
      </c>
      <c r="U14" s="62">
        <f>_xlfn.STDEV.S(U6:U11)/SQRT(COUNT(U6:U11))</f>
        <v>0</v>
      </c>
      <c r="V14" s="59">
        <f>_xlfn.STDEV.S(V6:V11)/SQRT(COUNT(V6:V11))</f>
        <v>6.2493559950368729</v>
      </c>
      <c r="W14" s="62">
        <f>_xlfn.STDEV.S(W6:W11)/SQRT(COUNT(W6:W11))</f>
        <v>3.4474772633406769</v>
      </c>
      <c r="X14" s="65">
        <f>_xlfn.STDEV.S(X6:X11)/SQRT(COUNT(X6:X11))</f>
        <v>0</v>
      </c>
      <c r="Y14" s="62">
        <f>_xlfn.STDEV.S(Y6:Y11)/SQRT(COUNT(Y6:Y11))</f>
        <v>52.082215126430405</v>
      </c>
      <c r="Z14" s="60">
        <f>_xlfn.STDEV.S(Z6:Z11)/SQRT(COUNT(Z6:Z11))</f>
        <v>30.340007184970911</v>
      </c>
      <c r="AA14" s="62">
        <f>_xlfn.STDEV.S(AA6:AA11)/SQRT(COUNT(AA6:AA11))</f>
        <v>2.6348812588637718</v>
      </c>
      <c r="AB14" s="59">
        <f>_xlfn.STDEV.S(AB6:AB11)/SQRT(COUNT(AB6:AB11))</f>
        <v>10.144297666728708</v>
      </c>
      <c r="AC14" s="63">
        <f>_xlfn.STDEV.S(AC6:AC11)/SQRT(COUNT(AC6:AC11))</f>
        <v>17.394618754663615</v>
      </c>
      <c r="AD14" s="64">
        <f>_xlfn.STDEV.S(AD6:AD11)/SQRT(COUNT(AD6:AD11))</f>
        <v>20.26347318207613</v>
      </c>
      <c r="AE14" s="62">
        <f>_xlfn.STDEV.S(AE6:AE11)/SQRT(COUNT(AE6:AE11))</f>
        <v>2.7382284470473706</v>
      </c>
      <c r="AF14" s="59">
        <f>_xlfn.STDEV.S(AF6:AF11)/SQRT(COUNT(AF6:AF11))</f>
        <v>5.6885035160944541</v>
      </c>
      <c r="AG14" s="59">
        <f>_xlfn.STDEV.S(AG6:AG11)/SQRT(COUNT(AG6:AG11))</f>
        <v>15.770117441321363</v>
      </c>
      <c r="AH14" s="65">
        <f>_xlfn.STDEV.S(AH6:AH11)/SQRT(COUNT(AH6:AH11))</f>
        <v>1.040070930859148</v>
      </c>
      <c r="AI14" s="64">
        <f>_xlfn.STDEV.S(AI6:AI11)/SQRT(COUNT(AI6:AI11))</f>
        <v>13.684976149191145</v>
      </c>
      <c r="AJ14" s="62">
        <f>_xlfn.STDEV.S(AJ6:AJ11)/SQRT(COUNT(AJ6:AJ11))</f>
        <v>0.73805086921633767</v>
      </c>
      <c r="AK14" s="62">
        <f>_xlfn.STDEV.S(AK6:AK11)/SQRT(COUNT(AK6:AK11))</f>
        <v>18.221346191733218</v>
      </c>
      <c r="AL14" s="59">
        <f>_xlfn.STDEV.S(AL6:AL11)/SQRT(COUNT(AL6:AL11))</f>
        <v>4.4882889861784854</v>
      </c>
      <c r="AM14" s="62">
        <f>_xlfn.STDEV.S(AM6:AM11)/SQRT(COUNT(AM6:AM11))</f>
        <v>1.0423703248083991</v>
      </c>
      <c r="AN14" s="65">
        <f>_xlfn.STDEV.S(AN6:AN11)/SQRT(COUNT(AN6:AN11))</f>
        <v>16.6249740445047</v>
      </c>
      <c r="AO14" s="62">
        <f>_xlfn.STDEV.S(AO6:AO11)/SQRT(COUNT(AO6:AO11))</f>
        <v>44.855087322064726</v>
      </c>
      <c r="AP14" s="85"/>
    </row>
    <row r="15" spans="1:42" ht="15" customHeight="1" x14ac:dyDescent="0.3">
      <c r="A15" s="101"/>
      <c r="B15" s="108" t="s">
        <v>35</v>
      </c>
      <c r="C15" s="14" t="s">
        <v>45</v>
      </c>
      <c r="D15" s="15">
        <v>2.2599999999999998</v>
      </c>
      <c r="E15" s="16">
        <v>123.39501</v>
      </c>
      <c r="F15" s="16">
        <v>1122.3520000000001</v>
      </c>
      <c r="G15" s="118">
        <f>F15/2-E15</f>
        <v>437.78099000000003</v>
      </c>
      <c r="H15" s="16">
        <v>90</v>
      </c>
      <c r="I15" s="18">
        <v>1.8685840707964601</v>
      </c>
      <c r="J15" s="17">
        <v>1603.92003681197</v>
      </c>
      <c r="K15" s="19">
        <v>53.728203725328498</v>
      </c>
      <c r="L15" s="16">
        <v>215.799462001047</v>
      </c>
      <c r="M15" s="20">
        <v>364.23232631927402</v>
      </c>
      <c r="N15" s="21">
        <v>1429.0631477029499</v>
      </c>
      <c r="O15" s="19">
        <v>53.183314974237</v>
      </c>
      <c r="P15" s="16">
        <v>167.52303030793499</v>
      </c>
      <c r="Q15" s="16">
        <v>337.487468591018</v>
      </c>
      <c r="R15" s="22">
        <v>9.7363956757439194</v>
      </c>
      <c r="S15" s="21">
        <v>-174.85688910901999</v>
      </c>
      <c r="T15" s="19">
        <v>-10.9018457962888</v>
      </c>
      <c r="U15" s="19">
        <v>100</v>
      </c>
      <c r="V15" s="16">
        <v>-48.2764316931124</v>
      </c>
      <c r="W15" s="19">
        <v>-22.370969438690299</v>
      </c>
      <c r="X15" s="22">
        <v>100</v>
      </c>
      <c r="Y15" s="19">
        <v>336.84883549384602</v>
      </c>
      <c r="Z15" s="17">
        <v>1602.29927907192</v>
      </c>
      <c r="AA15" s="19">
        <v>50.916267835997601</v>
      </c>
      <c r="AB15" s="16">
        <v>215.326522110464</v>
      </c>
      <c r="AC15" s="20">
        <v>350.42778101344601</v>
      </c>
      <c r="AD15" s="21">
        <v>1344.74404065626</v>
      </c>
      <c r="AE15" s="19">
        <v>53.438377590248997</v>
      </c>
      <c r="AF15" s="16">
        <v>146.223475284632</v>
      </c>
      <c r="AG15" s="16">
        <v>328.08293967183499</v>
      </c>
      <c r="AH15" s="22">
        <v>14.879834448514201</v>
      </c>
      <c r="AI15" s="21">
        <v>-257.55523841565599</v>
      </c>
      <c r="AJ15" s="19">
        <v>-16.074103120413099</v>
      </c>
      <c r="AK15" s="19">
        <v>147.294876243094</v>
      </c>
      <c r="AL15" s="16">
        <v>-69.103046825831896</v>
      </c>
      <c r="AM15" s="19">
        <v>-32.092213327247102</v>
      </c>
      <c r="AN15" s="22">
        <v>143.140336603815</v>
      </c>
      <c r="AO15" s="19">
        <v>97.302722114867393</v>
      </c>
      <c r="AP15" s="23"/>
    </row>
    <row r="16" spans="1:42" x14ac:dyDescent="0.3">
      <c r="A16" s="101"/>
      <c r="B16" s="109"/>
      <c r="C16" s="24" t="s">
        <v>46</v>
      </c>
      <c r="D16" s="25">
        <v>2.52</v>
      </c>
      <c r="E16" s="26">
        <v>108.33799999999999</v>
      </c>
      <c r="F16" s="26">
        <v>1167.0740000000001</v>
      </c>
      <c r="G16" s="119">
        <f>F16/2-E16</f>
        <v>475.19900000000007</v>
      </c>
      <c r="H16" s="26">
        <v>90</v>
      </c>
      <c r="I16" s="28">
        <v>1.79563492063492</v>
      </c>
      <c r="J16" s="27">
        <v>1471.64013861117</v>
      </c>
      <c r="K16" s="29">
        <v>59.868108245251399</v>
      </c>
      <c r="L16" s="26">
        <v>185.21809820759799</v>
      </c>
      <c r="M16" s="30">
        <v>388.03228424412299</v>
      </c>
      <c r="N16" s="31">
        <v>1313.8288784787901</v>
      </c>
      <c r="O16" s="29">
        <v>59.741865666856697</v>
      </c>
      <c r="P16" s="26">
        <v>143.88105155765899</v>
      </c>
      <c r="Q16" s="26">
        <v>366.760638299432</v>
      </c>
      <c r="R16" s="32">
        <v>9.4583344624920098</v>
      </c>
      <c r="S16" s="31">
        <v>-157.81126013238</v>
      </c>
      <c r="T16" s="29">
        <v>-10.7234952344607</v>
      </c>
      <c r="U16" s="29">
        <v>100</v>
      </c>
      <c r="V16" s="26">
        <v>-41.337046649939197</v>
      </c>
      <c r="W16" s="29">
        <v>-22.3180385988022</v>
      </c>
      <c r="X16" s="32">
        <v>100</v>
      </c>
      <c r="Y16" s="29">
        <v>289.802237926847</v>
      </c>
      <c r="Z16" s="27">
        <v>1510.0184315505501</v>
      </c>
      <c r="AA16" s="29">
        <v>57.893112032097797</v>
      </c>
      <c r="AB16" s="26">
        <v>195.975462079712</v>
      </c>
      <c r="AC16" s="30">
        <v>383.56434825645698</v>
      </c>
      <c r="AD16" s="31">
        <v>1203.89777099758</v>
      </c>
      <c r="AE16" s="29">
        <v>59.603488050967897</v>
      </c>
      <c r="AF16" s="26">
        <v>117.835740016811</v>
      </c>
      <c r="AG16" s="26">
        <v>353.07368669037498</v>
      </c>
      <c r="AH16" s="32">
        <v>19.6696952445104</v>
      </c>
      <c r="AI16" s="31">
        <v>-306.12066055296498</v>
      </c>
      <c r="AJ16" s="29">
        <v>-20.272643972870501</v>
      </c>
      <c r="AK16" s="29">
        <v>193.978972283839</v>
      </c>
      <c r="AL16" s="26">
        <v>-78.1397220629011</v>
      </c>
      <c r="AM16" s="29">
        <v>-39.872196872850402</v>
      </c>
      <c r="AN16" s="32">
        <v>189.03073246771501</v>
      </c>
      <c r="AO16" s="29">
        <v>126.510531973021</v>
      </c>
      <c r="AP16" s="33"/>
    </row>
    <row r="17" spans="1:42" x14ac:dyDescent="0.3">
      <c r="A17" s="101"/>
      <c r="B17" s="109"/>
      <c r="C17" s="24" t="s">
        <v>47</v>
      </c>
      <c r="D17" s="25">
        <v>2.29</v>
      </c>
      <c r="E17" s="26">
        <v>105.28751</v>
      </c>
      <c r="F17" s="26">
        <v>1130.81</v>
      </c>
      <c r="G17" s="119">
        <f>F17/2-E17</f>
        <v>460.11748999999998</v>
      </c>
      <c r="H17" s="26">
        <v>90</v>
      </c>
      <c r="I17" s="28">
        <v>1.7882096069869</v>
      </c>
      <c r="J17" s="27">
        <v>1476.4828348348799</v>
      </c>
      <c r="K17" s="29">
        <v>40.048457785434202</v>
      </c>
      <c r="L17" s="26">
        <v>198.42700499684801</v>
      </c>
      <c r="M17" s="30">
        <v>307.42325878296703</v>
      </c>
      <c r="N17" s="31">
        <v>1385.0110679317499</v>
      </c>
      <c r="O17" s="29">
        <v>40.456901722728297</v>
      </c>
      <c r="P17" s="26">
        <v>172.39468145793799</v>
      </c>
      <c r="Q17" s="26">
        <v>296.573116582404</v>
      </c>
      <c r="R17" s="32">
        <v>4.8037714629637804</v>
      </c>
      <c r="S17" s="31">
        <v>-91.471766903128596</v>
      </c>
      <c r="T17" s="29">
        <v>-6.1952475670574598</v>
      </c>
      <c r="U17" s="29">
        <v>100</v>
      </c>
      <c r="V17" s="26">
        <v>-26.032323538909299</v>
      </c>
      <c r="W17" s="29">
        <v>-13.119345090817101</v>
      </c>
      <c r="X17" s="32">
        <v>100</v>
      </c>
      <c r="Y17" s="29">
        <v>362.065349085881</v>
      </c>
      <c r="Z17" s="27">
        <v>1500.23715888262</v>
      </c>
      <c r="AA17" s="29">
        <v>38.842199445812597</v>
      </c>
      <c r="AB17" s="26">
        <v>205.45848294718999</v>
      </c>
      <c r="AC17" s="30">
        <v>304.57709955277898</v>
      </c>
      <c r="AD17" s="31">
        <v>1342.1658202742101</v>
      </c>
      <c r="AE17" s="29">
        <v>39.527531605684501</v>
      </c>
      <c r="AF17" s="26">
        <v>160.77094125259799</v>
      </c>
      <c r="AG17" s="26">
        <v>285.86896444040298</v>
      </c>
      <c r="AH17" s="32">
        <v>8.5287754693482807</v>
      </c>
      <c r="AI17" s="31">
        <v>-158.07133860840901</v>
      </c>
      <c r="AJ17" s="29">
        <v>-10.536423369631899</v>
      </c>
      <c r="AK17" s="29">
        <v>172.80888295927599</v>
      </c>
      <c r="AL17" s="26">
        <v>-44.687541694591701</v>
      </c>
      <c r="AM17" s="29">
        <v>-21.7501565540508</v>
      </c>
      <c r="AN17" s="32">
        <v>171.66174824079499</v>
      </c>
      <c r="AO17" s="29">
        <v>60.037033657812501</v>
      </c>
      <c r="AP17" s="33"/>
    </row>
    <row r="18" spans="1:42" x14ac:dyDescent="0.3">
      <c r="A18" s="101"/>
      <c r="B18" s="109"/>
      <c r="C18" s="24" t="s">
        <v>48</v>
      </c>
      <c r="D18" s="25">
        <v>3.21</v>
      </c>
      <c r="E18" s="26">
        <v>108.53583</v>
      </c>
      <c r="F18" s="26">
        <v>892.90800000000002</v>
      </c>
      <c r="G18" s="119">
        <f>F18/2-E18</f>
        <v>337.91817000000003</v>
      </c>
      <c r="H18" s="26">
        <v>90</v>
      </c>
      <c r="I18" s="28">
        <v>1.48981308411215</v>
      </c>
      <c r="J18" s="27">
        <v>1415.74382238934</v>
      </c>
      <c r="K18" s="29">
        <v>30.647965082170501</v>
      </c>
      <c r="L18" s="26">
        <v>192.253152215169</v>
      </c>
      <c r="M18" s="30">
        <v>263.93916289604999</v>
      </c>
      <c r="N18" s="31">
        <v>1249.13269481202</v>
      </c>
      <c r="O18" s="29">
        <v>29.650435092396499</v>
      </c>
      <c r="P18" s="26">
        <v>145.58228648121201</v>
      </c>
      <c r="Q18" s="26">
        <v>235.075035124263</v>
      </c>
      <c r="R18" s="32">
        <v>10.6143884562817</v>
      </c>
      <c r="S18" s="31">
        <v>-166.61112757732101</v>
      </c>
      <c r="T18" s="29">
        <v>-11.7684516748329</v>
      </c>
      <c r="U18" s="29">
        <v>100</v>
      </c>
      <c r="V18" s="26">
        <v>-46.670865733957299</v>
      </c>
      <c r="W18" s="29">
        <v>-24.275734985985199</v>
      </c>
      <c r="X18" s="32">
        <v>100</v>
      </c>
      <c r="Y18" s="29">
        <v>300.10564306852001</v>
      </c>
      <c r="Z18" s="27">
        <v>1425.1960791761501</v>
      </c>
      <c r="AA18" s="29">
        <v>25.834650309093298</v>
      </c>
      <c r="AB18" s="26">
        <v>195.07500371283501</v>
      </c>
      <c r="AC18" s="30">
        <v>238.53671244810999</v>
      </c>
      <c r="AD18" s="31">
        <v>1177.27046400227</v>
      </c>
      <c r="AE18" s="29">
        <v>27.525351968089801</v>
      </c>
      <c r="AF18" s="26">
        <v>127.242993484561</v>
      </c>
      <c r="AG18" s="26">
        <v>214.08416057652499</v>
      </c>
      <c r="AH18" s="32">
        <v>16.454548224914099</v>
      </c>
      <c r="AI18" s="31">
        <v>-247.92561517387799</v>
      </c>
      <c r="AJ18" s="29">
        <v>-17.3958951190207</v>
      </c>
      <c r="AK18" s="29">
        <v>148.80495605482301</v>
      </c>
      <c r="AL18" s="26">
        <v>-67.832010228274399</v>
      </c>
      <c r="AM18" s="29">
        <v>-34.772271658201902</v>
      </c>
      <c r="AN18" s="32">
        <v>145.341229826214</v>
      </c>
      <c r="AO18" s="29">
        <v>125.026100895098</v>
      </c>
      <c r="AP18" s="33"/>
    </row>
    <row r="19" spans="1:42" ht="14.4" customHeight="1" x14ac:dyDescent="0.3">
      <c r="A19" s="101"/>
      <c r="B19" s="109"/>
      <c r="C19" s="24"/>
      <c r="D19" s="25"/>
      <c r="E19" s="26"/>
      <c r="F19" s="26"/>
      <c r="G19" s="119"/>
      <c r="H19" s="26"/>
      <c r="I19" s="28"/>
      <c r="J19" s="27"/>
      <c r="K19" s="29"/>
      <c r="L19" s="26"/>
      <c r="M19" s="30"/>
      <c r="N19" s="31"/>
      <c r="O19" s="29"/>
      <c r="P19" s="26"/>
      <c r="Q19" s="26"/>
      <c r="R19" s="32"/>
      <c r="S19" s="31"/>
      <c r="T19" s="29"/>
      <c r="U19" s="29"/>
      <c r="V19" s="26"/>
      <c r="W19" s="29"/>
      <c r="X19" s="32"/>
      <c r="Y19" s="29"/>
      <c r="Z19" s="27"/>
      <c r="AA19" s="29"/>
      <c r="AB19" s="26"/>
      <c r="AC19" s="30"/>
      <c r="AD19" s="31"/>
      <c r="AE19" s="29"/>
      <c r="AF19" s="26"/>
      <c r="AG19" s="26"/>
      <c r="AH19" s="32"/>
      <c r="AI19" s="31"/>
      <c r="AJ19" s="29"/>
      <c r="AK19" s="29"/>
      <c r="AL19" s="26"/>
      <c r="AM19" s="29"/>
      <c r="AN19" s="32"/>
      <c r="AO19" s="29"/>
      <c r="AP19" s="33"/>
    </row>
    <row r="20" spans="1:42" ht="15" thickBot="1" x14ac:dyDescent="0.35">
      <c r="A20" s="101"/>
      <c r="B20" s="109"/>
      <c r="C20" s="24"/>
      <c r="D20" s="34"/>
      <c r="E20" s="35"/>
      <c r="F20" s="35"/>
      <c r="G20" s="120"/>
      <c r="H20" s="35"/>
      <c r="I20" s="37"/>
      <c r="J20" s="36"/>
      <c r="K20" s="38"/>
      <c r="L20" s="35"/>
      <c r="M20" s="39"/>
      <c r="N20" s="40"/>
      <c r="O20" s="38"/>
      <c r="P20" s="35"/>
      <c r="Q20" s="35"/>
      <c r="R20" s="41"/>
      <c r="S20" s="40"/>
      <c r="T20" s="38"/>
      <c r="U20" s="38"/>
      <c r="V20" s="35"/>
      <c r="W20" s="38"/>
      <c r="X20" s="41"/>
      <c r="Y20" s="38"/>
      <c r="Z20" s="36"/>
      <c r="AA20" s="38"/>
      <c r="AB20" s="35"/>
      <c r="AC20" s="39"/>
      <c r="AD20" s="40"/>
      <c r="AE20" s="38"/>
      <c r="AF20" s="35"/>
      <c r="AG20" s="35"/>
      <c r="AH20" s="41"/>
      <c r="AI20" s="40"/>
      <c r="AJ20" s="38"/>
      <c r="AK20" s="38"/>
      <c r="AL20" s="35"/>
      <c r="AM20" s="38"/>
      <c r="AN20" s="41"/>
      <c r="AO20" s="38"/>
      <c r="AP20" s="33"/>
    </row>
    <row r="21" spans="1:42" x14ac:dyDescent="0.3">
      <c r="A21" s="101"/>
      <c r="B21" s="109"/>
      <c r="C21" s="82" t="s">
        <v>31</v>
      </c>
      <c r="D21" s="42">
        <f>AVERAGE(D15:D20)</f>
        <v>2.57</v>
      </c>
      <c r="E21" s="43">
        <f>AVERAGE(E15:E20)</f>
        <v>111.38908749999999</v>
      </c>
      <c r="F21" s="43">
        <f>AVERAGE(F15:F20)</f>
        <v>1078.2860000000001</v>
      </c>
      <c r="G21" s="121">
        <f>AVERAGE(G15:G20)</f>
        <v>427.75391249999996</v>
      </c>
      <c r="H21" s="43">
        <f>AVERAGE(H15:H20)</f>
        <v>90</v>
      </c>
      <c r="I21" s="45">
        <f>AVERAGE(I15:I20)</f>
        <v>1.7355604206326074</v>
      </c>
      <c r="J21" s="44">
        <f>AVERAGE(J15:J20)</f>
        <v>1491.94670816184</v>
      </c>
      <c r="K21" s="46">
        <f>AVERAGE(K15:K20)</f>
        <v>46.073183709546157</v>
      </c>
      <c r="L21" s="43">
        <f>AVERAGE(L15:L20)</f>
        <v>197.9244293551655</v>
      </c>
      <c r="M21" s="47">
        <f>AVERAGE(M15:M20)</f>
        <v>330.90675806060352</v>
      </c>
      <c r="N21" s="48">
        <f>AVERAGE(N15:N20)</f>
        <v>1344.2589472313775</v>
      </c>
      <c r="O21" s="46">
        <f>AVERAGE(O15:O20)</f>
        <v>45.758129364054625</v>
      </c>
      <c r="P21" s="43">
        <f>AVERAGE(P15:P20)</f>
        <v>157.34526245118599</v>
      </c>
      <c r="Q21" s="43">
        <f>AVERAGE(Q15:Q20)</f>
        <v>308.97406464927923</v>
      </c>
      <c r="R21" s="49">
        <f>AVERAGE(R15:R20)</f>
        <v>8.6532225143703521</v>
      </c>
      <c r="S21" s="48">
        <f>AVERAGE(S15:S20)</f>
        <v>-147.68776093046239</v>
      </c>
      <c r="T21" s="46">
        <f>AVERAGE(T15:T20)</f>
        <v>-9.8972600681599658</v>
      </c>
      <c r="U21" s="46">
        <f>AVERAGE(U15:U20)</f>
        <v>100</v>
      </c>
      <c r="V21" s="43">
        <f>AVERAGE(V15:V20)</f>
        <v>-40.579166903979548</v>
      </c>
      <c r="W21" s="46">
        <f>AVERAGE(W15:W20)</f>
        <v>-20.5210220285737</v>
      </c>
      <c r="X21" s="49">
        <f>AVERAGE(X15:X20)</f>
        <v>100</v>
      </c>
      <c r="Y21" s="46">
        <f>AVERAGE(Y15:Y20)</f>
        <v>322.20551639377351</v>
      </c>
      <c r="Z21" s="44">
        <f>AVERAGE(Z15:Z20)</f>
        <v>1509.4377371703101</v>
      </c>
      <c r="AA21" s="46">
        <f>AVERAGE(AA15:AA20)</f>
        <v>43.371557405750316</v>
      </c>
      <c r="AB21" s="43">
        <f>AVERAGE(AB15:AB20)</f>
        <v>202.95886771255024</v>
      </c>
      <c r="AC21" s="47">
        <f>AVERAGE(AC15:AC20)</f>
        <v>319.27648531769796</v>
      </c>
      <c r="AD21" s="48">
        <f>AVERAGE(AD15:AD20)</f>
        <v>1267.01952398258</v>
      </c>
      <c r="AE21" s="46">
        <f>AVERAGE(AE15:AE20)</f>
        <v>45.023687303747806</v>
      </c>
      <c r="AF21" s="43">
        <f>AVERAGE(AF15:AF20)</f>
        <v>138.01828750965052</v>
      </c>
      <c r="AG21" s="43">
        <f>AVERAGE(AG15:AG20)</f>
        <v>295.27743784478446</v>
      </c>
      <c r="AH21" s="49">
        <f>AVERAGE(AH15:AH20)</f>
        <v>14.883213346821746</v>
      </c>
      <c r="AI21" s="48">
        <f>AVERAGE(AI15:AI20)</f>
        <v>-242.41821318772696</v>
      </c>
      <c r="AJ21" s="46">
        <f>AVERAGE(AJ15:AJ20)</f>
        <v>-16.069766395484049</v>
      </c>
      <c r="AK21" s="46">
        <f>AVERAGE(AK15:AK20)</f>
        <v>165.72192188525801</v>
      </c>
      <c r="AL21" s="43">
        <f>AVERAGE(AL15:AL20)</f>
        <v>-64.940580202899767</v>
      </c>
      <c r="AM21" s="46">
        <f>AVERAGE(AM15:AM20)</f>
        <v>-32.121709603087552</v>
      </c>
      <c r="AN21" s="49">
        <f>AVERAGE(AN15:AN20)</f>
        <v>162.29351178463475</v>
      </c>
      <c r="AO21" s="46">
        <f>AVERAGE(AO15:AO20)</f>
        <v>102.21909716019972</v>
      </c>
      <c r="AP21" s="83"/>
    </row>
    <row r="22" spans="1:42" x14ac:dyDescent="0.3">
      <c r="A22" s="101"/>
      <c r="B22" s="109"/>
      <c r="C22" s="80" t="s">
        <v>32</v>
      </c>
      <c r="D22" s="50">
        <f>_xlfn.STDEV.S(D15:D20)</f>
        <v>0.4421915120548276</v>
      </c>
      <c r="E22" s="51">
        <f>_xlfn.STDEV.S(E15:E20)</f>
        <v>8.1408770280700313</v>
      </c>
      <c r="F22" s="51">
        <f>_xlfn.STDEV.S(F15:F20)</f>
        <v>125.09848754747864</v>
      </c>
      <c r="G22" s="122">
        <f>_xlfn.STDEV.S(G15:G20)</f>
        <v>61.831600308684457</v>
      </c>
      <c r="H22" s="51">
        <f>_xlfn.STDEV.S(H15:H20)</f>
        <v>0</v>
      </c>
      <c r="I22" s="53">
        <f>_xlfn.STDEV.S(I15:I20)</f>
        <v>0.16779742477574053</v>
      </c>
      <c r="J22" s="52">
        <f>_xlfn.STDEV.S(J15:J20)</f>
        <v>79.574690855479034</v>
      </c>
      <c r="K22" s="54">
        <f>_xlfn.STDEV.S(K15:K20)</f>
        <v>13.205225815951694</v>
      </c>
      <c r="L22" s="51">
        <f>_xlfn.STDEV.S(L15:L20)</f>
        <v>13.081585148561997</v>
      </c>
      <c r="M22" s="55">
        <f>_xlfn.STDEV.S(M15:M20)</f>
        <v>56.00610913687165</v>
      </c>
      <c r="N22" s="56">
        <f>_xlfn.STDEV.S(N15:N20)</f>
        <v>79.220116853483802</v>
      </c>
      <c r="O22" s="54">
        <f>_xlfn.STDEV.S(O15:O20)</f>
        <v>13.39451494189982</v>
      </c>
      <c r="P22" s="51">
        <f>_xlfn.STDEV.S(P15:P20)</f>
        <v>14.716482252248303</v>
      </c>
      <c r="Q22" s="51">
        <f>_xlfn.STDEV.S(Q15:Q20)</f>
        <v>57.058894650661799</v>
      </c>
      <c r="R22" s="57">
        <f>_xlfn.STDEV.S(R15:R20)</f>
        <v>2.613166316649624</v>
      </c>
      <c r="S22" s="56">
        <f>_xlfn.STDEV.S(S15:S20)</f>
        <v>38.118143325748036</v>
      </c>
      <c r="T22" s="54">
        <f>_xlfn.STDEV.S(T15:T20)</f>
        <v>2.5098546851955712</v>
      </c>
      <c r="U22" s="54">
        <f>_xlfn.STDEV.S(U15:U20)</f>
        <v>0</v>
      </c>
      <c r="V22" s="51">
        <f>_xlfn.STDEV.S(V15:V20)</f>
        <v>10.141362720173939</v>
      </c>
      <c r="W22" s="54">
        <f>_xlfn.STDEV.S(W15:W20)</f>
        <v>5.0177772256031323</v>
      </c>
      <c r="X22" s="57">
        <f>_xlfn.STDEV.S(X15:X20)</f>
        <v>0</v>
      </c>
      <c r="Y22" s="54">
        <f>_xlfn.STDEV.S(Y15:Y20)</f>
        <v>33.37469057487916</v>
      </c>
      <c r="Z22" s="52">
        <f>_xlfn.STDEV.S(Z15:Z20)</f>
        <v>72.583080564597665</v>
      </c>
      <c r="AA22" s="54">
        <f>_xlfn.STDEV.S(AA15:AA20)</f>
        <v>14.093218206975875</v>
      </c>
      <c r="AB22" s="51">
        <f>_xlfn.STDEV.S(AB15:AB20)</f>
        <v>9.4891203917300508</v>
      </c>
      <c r="AC22" s="55">
        <f>_xlfn.STDEV.S(AC15:AC20)</f>
        <v>62.818031937905843</v>
      </c>
      <c r="AD22" s="56">
        <f>_xlfn.STDEV.S(AD15:AD20)</f>
        <v>88.933150560323043</v>
      </c>
      <c r="AE22" s="54">
        <f>_xlfn.STDEV.S(AE15:AE20)</f>
        <v>14.373320996703878</v>
      </c>
      <c r="AF22" s="51">
        <f>_xlfn.STDEV.S(AF15:AF20)</f>
        <v>19.221953971062966</v>
      </c>
      <c r="AG22" s="51">
        <f>_xlfn.STDEV.S(AG15:AG20)</f>
        <v>60.820706386634306</v>
      </c>
      <c r="AH22" s="57">
        <f>_xlfn.STDEV.S(AH15:AH20)</f>
        <v>4.6818228078258057</v>
      </c>
      <c r="AI22" s="56">
        <f>_xlfn.STDEV.S(AI15:AI20)</f>
        <v>61.730214268779307</v>
      </c>
      <c r="AJ22" s="54">
        <f>_xlfn.STDEV.S(AJ15:AJ20)</f>
        <v>4.0841441849677178</v>
      </c>
      <c r="AK22" s="54">
        <f>_xlfn.STDEV.S(AK15:AK20)</f>
        <v>22.169240390678443</v>
      </c>
      <c r="AL22" s="51">
        <f>_xlfn.STDEV.S(AL15:AL20)</f>
        <v>14.260544760960956</v>
      </c>
      <c r="AM22" s="54">
        <f>_xlfn.STDEV.S(AM15:AM20)</f>
        <v>7.630323601832341</v>
      </c>
      <c r="AN22" s="57">
        <f>_xlfn.STDEV.S(AN15:AN20)</f>
        <v>22.036838908664137</v>
      </c>
      <c r="AO22" s="54">
        <f>_xlfn.STDEV.S(AO15:AO20)</f>
        <v>31.164779530398327</v>
      </c>
      <c r="AP22" s="84"/>
    </row>
    <row r="23" spans="1:42" ht="15" thickBot="1" x14ac:dyDescent="0.35">
      <c r="A23" s="101"/>
      <c r="B23" s="110"/>
      <c r="C23" s="81" t="s">
        <v>33</v>
      </c>
      <c r="D23" s="58">
        <f>_xlfn.STDEV.S(D15:D20)/SQRT(COUNT(D15:D20))</f>
        <v>0.2210957560274138</v>
      </c>
      <c r="E23" s="59">
        <f>_xlfn.STDEV.S(E15:E20)/SQRT(COUNT(E15:E20))</f>
        <v>4.0704385140350157</v>
      </c>
      <c r="F23" s="59">
        <f>_xlfn.STDEV.S(F15:F20)/SQRT(COUNT(F15:F20))</f>
        <v>62.54924377373932</v>
      </c>
      <c r="G23" s="123">
        <f>_xlfn.STDEV.S(G15:G20)/SQRT(COUNT(G15:G20))</f>
        <v>30.915800154342229</v>
      </c>
      <c r="H23" s="59">
        <f>_xlfn.STDEV.S(H15:H20)/SQRT(COUNT(H15:H20))</f>
        <v>0</v>
      </c>
      <c r="I23" s="61">
        <f>_xlfn.STDEV.S(I15:I20)/SQRT(COUNT(I15:I20))</f>
        <v>8.3898712387870264E-2</v>
      </c>
      <c r="J23" s="60">
        <f>_xlfn.STDEV.S(J15:J20)/SQRT(COUNT(J15:J20))</f>
        <v>39.787345427739517</v>
      </c>
      <c r="K23" s="62">
        <f>_xlfn.STDEV.S(K15:K20)/SQRT(COUNT(K15:K20))</f>
        <v>6.6026129079758471</v>
      </c>
      <c r="L23" s="59">
        <f>_xlfn.STDEV.S(L15:L20)/SQRT(COUNT(L15:L20))</f>
        <v>6.5407925742809985</v>
      </c>
      <c r="M23" s="63">
        <f>_xlfn.STDEV.S(M15:M20)/SQRT(COUNT(M15:M20))</f>
        <v>28.003054568435825</v>
      </c>
      <c r="N23" s="64">
        <f>_xlfn.STDEV.S(N15:N20)/SQRT(COUNT(N15:N20))</f>
        <v>39.610058426741901</v>
      </c>
      <c r="O23" s="62">
        <f>_xlfn.STDEV.S(O15:O20)/SQRT(COUNT(O15:O20))</f>
        <v>6.6972574709499098</v>
      </c>
      <c r="P23" s="59">
        <f>_xlfn.STDEV.S(P15:P20)/SQRT(COUNT(P15:P20))</f>
        <v>7.3582411261241516</v>
      </c>
      <c r="Q23" s="59">
        <f>_xlfn.STDEV.S(Q15:Q20)/SQRT(COUNT(Q15:Q20))</f>
        <v>28.529447325330899</v>
      </c>
      <c r="R23" s="65">
        <f>_xlfn.STDEV.S(R15:R20)/SQRT(COUNT(R15:R20))</f>
        <v>1.306583158324812</v>
      </c>
      <c r="S23" s="64">
        <f>_xlfn.STDEV.S(S15:S20)/SQRT(COUNT(S15:S20))</f>
        <v>19.059071662874018</v>
      </c>
      <c r="T23" s="62">
        <f>_xlfn.STDEV.S(T15:T20)/SQRT(COUNT(T15:T20))</f>
        <v>1.2549273425977856</v>
      </c>
      <c r="U23" s="62">
        <f>_xlfn.STDEV.S(U15:U20)/SQRT(COUNT(U15:U20))</f>
        <v>0</v>
      </c>
      <c r="V23" s="59">
        <f>_xlfn.STDEV.S(V15:V20)/SQRT(COUNT(V15:V20))</f>
        <v>5.0706813600869696</v>
      </c>
      <c r="W23" s="62">
        <f>_xlfn.STDEV.S(W15:W20)/SQRT(COUNT(W15:W20))</f>
        <v>2.5088886128015662</v>
      </c>
      <c r="X23" s="65">
        <f>_xlfn.STDEV.S(X15:X20)/SQRT(COUNT(X15:X20))</f>
        <v>0</v>
      </c>
      <c r="Y23" s="62">
        <f>_xlfn.STDEV.S(Y15:Y20)/SQRT(COUNT(Y15:Y20))</f>
        <v>16.68734528743958</v>
      </c>
      <c r="Z23" s="60">
        <f>_xlfn.STDEV.S(Z15:Z20)/SQRT(COUNT(Z15:Z20))</f>
        <v>36.291540282298833</v>
      </c>
      <c r="AA23" s="62">
        <f>_xlfn.STDEV.S(AA15:AA20)/SQRT(COUNT(AA15:AA20))</f>
        <v>7.0466091034879375</v>
      </c>
      <c r="AB23" s="59">
        <f>_xlfn.STDEV.S(AB15:AB20)/SQRT(COUNT(AB15:AB20))</f>
        <v>4.7445601958650254</v>
      </c>
      <c r="AC23" s="63">
        <f>_xlfn.STDEV.S(AC15:AC20)/SQRT(COUNT(AC15:AC20))</f>
        <v>31.409015968952922</v>
      </c>
      <c r="AD23" s="64">
        <f>_xlfn.STDEV.S(AD15:AD20)/SQRT(COUNT(AD15:AD20))</f>
        <v>44.466575280161521</v>
      </c>
      <c r="AE23" s="62">
        <f>_xlfn.STDEV.S(AE15:AE20)/SQRT(COUNT(AE15:AE20))</f>
        <v>7.1866604983519391</v>
      </c>
      <c r="AF23" s="59">
        <f>_xlfn.STDEV.S(AF15:AF20)/SQRT(COUNT(AF15:AF20))</f>
        <v>9.6109769855314831</v>
      </c>
      <c r="AG23" s="59">
        <f>_xlfn.STDEV.S(AG15:AG20)/SQRT(COUNT(AG15:AG20))</f>
        <v>30.410353193317153</v>
      </c>
      <c r="AH23" s="65">
        <f>_xlfn.STDEV.S(AH15:AH20)/SQRT(COUNT(AH15:AH20))</f>
        <v>2.3409114039129029</v>
      </c>
      <c r="AI23" s="64">
        <f>_xlfn.STDEV.S(AI15:AI20)/SQRT(COUNT(AI15:AI20))</f>
        <v>30.865107134389653</v>
      </c>
      <c r="AJ23" s="62">
        <f>_xlfn.STDEV.S(AJ15:AJ20)/SQRT(COUNT(AJ15:AJ20))</f>
        <v>2.0420720924838589</v>
      </c>
      <c r="AK23" s="62">
        <f>_xlfn.STDEV.S(AK15:AK20)/SQRT(COUNT(AK15:AK20))</f>
        <v>11.084620195339221</v>
      </c>
      <c r="AL23" s="59">
        <f>_xlfn.STDEV.S(AL15:AL20)/SQRT(COUNT(AL15:AL20))</f>
        <v>7.130272380480478</v>
      </c>
      <c r="AM23" s="62">
        <f>_xlfn.STDEV.S(AM15:AM20)/SQRT(COUNT(AM15:AM20))</f>
        <v>3.8151618009161705</v>
      </c>
      <c r="AN23" s="65">
        <f>_xlfn.STDEV.S(AN15:AN20)/SQRT(COUNT(AN15:AN20))</f>
        <v>11.018419454332069</v>
      </c>
      <c r="AO23" s="62">
        <f>_xlfn.STDEV.S(AO15:AO20)/SQRT(COUNT(AO15:AO20))</f>
        <v>15.582389765199164</v>
      </c>
      <c r="AP23" s="85"/>
    </row>
    <row r="24" spans="1:42" ht="16.5" customHeight="1" x14ac:dyDescent="0.3">
      <c r="A24" s="101"/>
      <c r="B24" s="108" t="s">
        <v>36</v>
      </c>
      <c r="C24" s="14" t="s">
        <v>49</v>
      </c>
      <c r="D24" s="15">
        <v>2.0099999999999998</v>
      </c>
      <c r="E24" s="16">
        <v>158.65647999999999</v>
      </c>
      <c r="F24" s="16">
        <v>1121.184</v>
      </c>
      <c r="G24" s="118">
        <f>F24/2-E24</f>
        <v>401.93552</v>
      </c>
      <c r="H24" s="16">
        <v>90</v>
      </c>
      <c r="I24" s="18">
        <v>1.0985074626865701</v>
      </c>
      <c r="J24" s="17">
        <v>1310.2574422779301</v>
      </c>
      <c r="K24" s="19">
        <v>10.728109909876901</v>
      </c>
      <c r="L24" s="16">
        <v>55.505495028651502</v>
      </c>
      <c r="M24" s="20">
        <v>49.610004633658299</v>
      </c>
      <c r="N24" s="21">
        <v>1309.9273766087999</v>
      </c>
      <c r="O24" s="19">
        <v>10.680738761886801</v>
      </c>
      <c r="P24" s="16">
        <v>55.467813659420102</v>
      </c>
      <c r="Q24" s="16">
        <v>49.482876710044899</v>
      </c>
      <c r="R24" s="22">
        <v>9.6915194055998705E-3</v>
      </c>
      <c r="S24" s="21">
        <v>-0.33006566913400098</v>
      </c>
      <c r="T24" s="19">
        <v>-2.51909020688461E-2</v>
      </c>
      <c r="U24" s="19">
        <v>100</v>
      </c>
      <c r="V24" s="16">
        <v>-3.76813692314713E-2</v>
      </c>
      <c r="W24" s="19">
        <v>-6.7887637452869104E-2</v>
      </c>
      <c r="X24" s="22">
        <v>100</v>
      </c>
      <c r="Y24" s="19">
        <v>17.426578172567599</v>
      </c>
      <c r="Z24" s="17">
        <v>1310.5586346503501</v>
      </c>
      <c r="AA24" s="19">
        <v>10.2778322053639</v>
      </c>
      <c r="AB24" s="16">
        <v>55.5398880254331</v>
      </c>
      <c r="AC24" s="20">
        <v>48.596028233526802</v>
      </c>
      <c r="AD24" s="21">
        <v>1310.5659409300899</v>
      </c>
      <c r="AE24" s="19">
        <v>10.1585741115786</v>
      </c>
      <c r="AF24" s="16">
        <v>55.540722419249697</v>
      </c>
      <c r="AG24" s="16">
        <v>48.323373954164403</v>
      </c>
      <c r="AH24" s="22">
        <v>-2.14476076736668E-4</v>
      </c>
      <c r="AI24" s="21">
        <v>7.3062797325746899E-3</v>
      </c>
      <c r="AJ24" s="19">
        <v>5.5749354049496199E-4</v>
      </c>
      <c r="AK24" s="19">
        <v>-2.2135836640461002</v>
      </c>
      <c r="AL24" s="16">
        <v>8.3439381662486799E-4</v>
      </c>
      <c r="AM24" s="19">
        <v>1.5023325510537199E-3</v>
      </c>
      <c r="AN24" s="22">
        <v>-2.2143404914489899</v>
      </c>
      <c r="AO24" s="19">
        <v>3887.54926031374</v>
      </c>
      <c r="AP24" s="23"/>
    </row>
    <row r="25" spans="1:42" ht="15.9" customHeight="1" x14ac:dyDescent="0.3">
      <c r="A25" s="101"/>
      <c r="B25" s="109"/>
      <c r="C25" s="24" t="s">
        <v>50</v>
      </c>
      <c r="D25" s="25">
        <v>2.1800000000000002</v>
      </c>
      <c r="E25" s="26">
        <v>157.50953999999999</v>
      </c>
      <c r="F25" s="26">
        <v>1123.6590000000001</v>
      </c>
      <c r="G25" s="119">
        <f>F25/2-E25</f>
        <v>404.31996000000004</v>
      </c>
      <c r="H25" s="26">
        <v>90</v>
      </c>
      <c r="I25" s="28">
        <v>1.0793577981651401</v>
      </c>
      <c r="J25" s="27">
        <v>1292.53155138169</v>
      </c>
      <c r="K25" s="29">
        <v>3.28909689629914</v>
      </c>
      <c r="L25" s="26">
        <v>52.4755986982343</v>
      </c>
      <c r="M25" s="30">
        <v>30.971624068415299</v>
      </c>
      <c r="N25" s="31">
        <v>1290.60409248365</v>
      </c>
      <c r="O25" s="29">
        <v>3.3000572997716699</v>
      </c>
      <c r="P25" s="26">
        <v>52.261473818941496</v>
      </c>
      <c r="Q25" s="26">
        <v>30.890437938102099</v>
      </c>
      <c r="R25" s="32">
        <v>6.0708198182506203E-2</v>
      </c>
      <c r="S25" s="31">
        <v>-1.9274588980429099</v>
      </c>
      <c r="T25" s="29">
        <v>-0.14912277352011299</v>
      </c>
      <c r="U25" s="29">
        <v>100</v>
      </c>
      <c r="V25" s="26">
        <v>-0.21412487929281801</v>
      </c>
      <c r="W25" s="29">
        <v>-0.40804656755640401</v>
      </c>
      <c r="X25" s="32">
        <v>100</v>
      </c>
      <c r="Y25" s="29">
        <v>7.19342841682003</v>
      </c>
      <c r="Z25" s="27">
        <v>1289.2316694593101</v>
      </c>
      <c r="AA25" s="29">
        <v>3.1647652790273701</v>
      </c>
      <c r="AB25" s="26">
        <v>52.109193390886901</v>
      </c>
      <c r="AC25" s="30">
        <v>30.509659722160102</v>
      </c>
      <c r="AD25" s="31">
        <v>1289.97974352763</v>
      </c>
      <c r="AE25" s="29">
        <v>3.1920469042550201</v>
      </c>
      <c r="AF25" s="26">
        <v>52.192178684421101</v>
      </c>
      <c r="AG25" s="26">
        <v>30.612304173546601</v>
      </c>
      <c r="AH25" s="32">
        <v>-2.3541805859691199E-2</v>
      </c>
      <c r="AI25" s="31">
        <v>0.74807406832769596</v>
      </c>
      <c r="AJ25" s="29">
        <v>5.8024797718584799E-2</v>
      </c>
      <c r="AK25" s="29">
        <v>-38.811414816018598</v>
      </c>
      <c r="AL25" s="26">
        <v>8.2985293534136403E-2</v>
      </c>
      <c r="AM25" s="29">
        <v>0.159252692536686</v>
      </c>
      <c r="AN25" s="32">
        <v>-38.755558816055697</v>
      </c>
      <c r="AO25" s="29">
        <v>122590</v>
      </c>
      <c r="AP25" s="33"/>
    </row>
    <row r="26" spans="1:42" ht="15" customHeight="1" x14ac:dyDescent="0.3">
      <c r="A26" s="101"/>
      <c r="B26" s="109"/>
      <c r="C26" s="24" t="s">
        <v>51</v>
      </c>
      <c r="D26" s="25">
        <v>2.33</v>
      </c>
      <c r="E26" s="26">
        <v>151.82071999999999</v>
      </c>
      <c r="F26" s="26">
        <v>1147.3389999999999</v>
      </c>
      <c r="G26" s="119">
        <f>F26/2-E26</f>
        <v>421.84877999999998</v>
      </c>
      <c r="H26" s="26">
        <v>90</v>
      </c>
      <c r="I26" s="28">
        <v>1.14420600858369</v>
      </c>
      <c r="J26" s="27">
        <v>1307.63848993024</v>
      </c>
      <c r="K26" s="29">
        <v>9.6712313655251094</v>
      </c>
      <c r="L26" s="26">
        <v>59.110746951650903</v>
      </c>
      <c r="M26" s="30">
        <v>50.137434013256801</v>
      </c>
      <c r="N26" s="31">
        <v>1303.81113729304</v>
      </c>
      <c r="O26" s="29">
        <v>9.9701038858259299</v>
      </c>
      <c r="P26" s="26">
        <v>58.652877975542197</v>
      </c>
      <c r="Q26" s="26">
        <v>50.630668491324002</v>
      </c>
      <c r="R26" s="32">
        <v>0.13514543718952099</v>
      </c>
      <c r="S26" s="31">
        <v>-3.8273526371997399</v>
      </c>
      <c r="T26" s="29">
        <v>-0.29269195321743102</v>
      </c>
      <c r="U26" s="29">
        <v>100</v>
      </c>
      <c r="V26" s="26">
        <v>-0.45786897610864902</v>
      </c>
      <c r="W26" s="29">
        <v>-0.77459514508107896</v>
      </c>
      <c r="X26" s="32">
        <v>100</v>
      </c>
      <c r="Y26" s="29">
        <v>81.777312457574098</v>
      </c>
      <c r="Z26" s="27">
        <v>1304.7248020862501</v>
      </c>
      <c r="AA26" s="29">
        <v>9.4305867646353008</v>
      </c>
      <c r="AB26" s="26">
        <v>58.762063475657698</v>
      </c>
      <c r="AC26" s="30">
        <v>49.384684342466898</v>
      </c>
      <c r="AD26" s="31">
        <v>1302.80690224501</v>
      </c>
      <c r="AE26" s="29">
        <v>9.4523084605067602</v>
      </c>
      <c r="AF26" s="26">
        <v>58.532953620007902</v>
      </c>
      <c r="AG26" s="26">
        <v>49.323460108251503</v>
      </c>
      <c r="AH26" s="32">
        <v>6.7687286567043495E-2</v>
      </c>
      <c r="AI26" s="31">
        <v>-1.91789984124762</v>
      </c>
      <c r="AJ26" s="29">
        <v>-0.14699650364436201</v>
      </c>
      <c r="AK26" s="29">
        <v>50.110351019310301</v>
      </c>
      <c r="AL26" s="26">
        <v>-0.229109855649796</v>
      </c>
      <c r="AM26" s="29">
        <v>-0.38989416316992498</v>
      </c>
      <c r="AN26" s="32">
        <v>50.038300825044203</v>
      </c>
      <c r="AO26" s="29">
        <v>1177.1179675911701</v>
      </c>
      <c r="AP26" s="33"/>
    </row>
    <row r="27" spans="1:42" x14ac:dyDescent="0.3">
      <c r="A27" s="101"/>
      <c r="B27" s="109"/>
      <c r="C27" s="24" t="s">
        <v>52</v>
      </c>
      <c r="D27" s="25">
        <v>2.72</v>
      </c>
      <c r="E27" s="26">
        <v>164.97026</v>
      </c>
      <c r="F27" s="26">
        <v>1182.8879999999999</v>
      </c>
      <c r="G27" s="119">
        <f>F27/2-E27</f>
        <v>426.47373999999996</v>
      </c>
      <c r="H27" s="26">
        <v>90</v>
      </c>
      <c r="I27" s="28">
        <v>1.0856617647058799</v>
      </c>
      <c r="J27" s="27">
        <v>1354.8018259657599</v>
      </c>
      <c r="K27" s="29">
        <v>4.4502975967792899</v>
      </c>
      <c r="L27" s="26">
        <v>52.580090105307399</v>
      </c>
      <c r="M27" s="30">
        <v>32.755869268123803</v>
      </c>
      <c r="N27" s="31">
        <v>1351.5575467549299</v>
      </c>
      <c r="O27" s="29">
        <v>4.7357317824655301</v>
      </c>
      <c r="P27" s="26">
        <v>51.172070115248403</v>
      </c>
      <c r="Q27" s="26">
        <v>32.178858450533603</v>
      </c>
      <c r="R27" s="32">
        <v>0.52972247148007501</v>
      </c>
      <c r="S27" s="31">
        <v>-3.2442792108295202</v>
      </c>
      <c r="T27" s="29">
        <v>-0.23946522278391899</v>
      </c>
      <c r="U27" s="29">
        <v>100</v>
      </c>
      <c r="V27" s="26">
        <v>-1.40801999005899</v>
      </c>
      <c r="W27" s="29">
        <v>-2.67785769716067</v>
      </c>
      <c r="X27" s="32">
        <v>100</v>
      </c>
      <c r="Y27" s="29">
        <v>4.4012993448338404</v>
      </c>
      <c r="Z27" s="27">
        <v>1355.6859930937001</v>
      </c>
      <c r="AA27" s="29">
        <v>4.9844804354712799</v>
      </c>
      <c r="AB27" s="26">
        <v>52.674027334361597</v>
      </c>
      <c r="AC27" s="30">
        <v>33.9016461090986</v>
      </c>
      <c r="AD27" s="31">
        <v>1348.0864153754901</v>
      </c>
      <c r="AE27" s="29">
        <v>5.2306536466585003</v>
      </c>
      <c r="AF27" s="26">
        <v>51.868515300874201</v>
      </c>
      <c r="AG27" s="26">
        <v>34.0097618611846</v>
      </c>
      <c r="AH27" s="32">
        <v>0.30121900530569501</v>
      </c>
      <c r="AI27" s="31">
        <v>-7.5995777182129096</v>
      </c>
      <c r="AJ27" s="29">
        <v>-0.56057064518831101</v>
      </c>
      <c r="AK27" s="29">
        <v>234.245489501805</v>
      </c>
      <c r="AL27" s="26">
        <v>-0.80551203348746703</v>
      </c>
      <c r="AM27" s="29">
        <v>-1.52923950237235</v>
      </c>
      <c r="AN27" s="32">
        <v>57.2088492474969</v>
      </c>
      <c r="AO27" s="29">
        <v>122590</v>
      </c>
      <c r="AP27" s="33"/>
    </row>
    <row r="28" spans="1:42" x14ac:dyDescent="0.3">
      <c r="A28" s="101"/>
      <c r="B28" s="109"/>
      <c r="C28" s="24" t="s">
        <v>53</v>
      </c>
      <c r="D28" s="25">
        <v>2.48</v>
      </c>
      <c r="E28" s="26">
        <v>162.40797000000001</v>
      </c>
      <c r="F28" s="26">
        <v>1111.883</v>
      </c>
      <c r="G28" s="119">
        <f>F28/2-E28</f>
        <v>393.53353000000004</v>
      </c>
      <c r="H28" s="26">
        <v>90</v>
      </c>
      <c r="I28" s="28">
        <v>1.1657258064516101</v>
      </c>
      <c r="J28" s="27">
        <v>1306.9510433599901</v>
      </c>
      <c r="K28" s="29">
        <v>10.539148568062799</v>
      </c>
      <c r="L28" s="26">
        <v>58.917071599408096</v>
      </c>
      <c r="M28" s="30">
        <v>52.096756378182199</v>
      </c>
      <c r="N28" s="31">
        <v>1308.4944021742399</v>
      </c>
      <c r="O28" s="29">
        <v>10.673354797675399</v>
      </c>
      <c r="P28" s="26">
        <v>57.973341108827803</v>
      </c>
      <c r="Q28" s="26">
        <v>51.666690483279901</v>
      </c>
      <c r="R28" s="32">
        <v>0.30387834001683001</v>
      </c>
      <c r="S28" s="31">
        <v>1.5433588142416299</v>
      </c>
      <c r="T28" s="29">
        <v>0.11808849475140699</v>
      </c>
      <c r="U28" s="29">
        <v>100</v>
      </c>
      <c r="V28" s="26">
        <v>-0.94373049058028602</v>
      </c>
      <c r="W28" s="29">
        <v>-1.6017946326269299</v>
      </c>
      <c r="X28" s="32">
        <v>100</v>
      </c>
      <c r="Y28" s="29">
        <v>82270</v>
      </c>
      <c r="Z28" s="27">
        <v>1304.34718314767</v>
      </c>
      <c r="AA28" s="29">
        <v>11.062494809247999</v>
      </c>
      <c r="AB28" s="26">
        <v>58.606021236978698</v>
      </c>
      <c r="AC28" s="30">
        <v>53.2019110384133</v>
      </c>
      <c r="AD28" s="31">
        <v>1299.12651893059</v>
      </c>
      <c r="AE28" s="29">
        <v>10.985621639531701</v>
      </c>
      <c r="AF28" s="26">
        <v>56.2091498559492</v>
      </c>
      <c r="AG28" s="26">
        <v>51.560404156493099</v>
      </c>
      <c r="AH28" s="32">
        <v>0.78265241491628201</v>
      </c>
      <c r="AI28" s="31">
        <v>-5.22066421708519</v>
      </c>
      <c r="AJ28" s="29">
        <v>-0.40025112060169399</v>
      </c>
      <c r="AK28" s="29">
        <v>-338.266394626482</v>
      </c>
      <c r="AL28" s="26">
        <v>-2.3968713810295399</v>
      </c>
      <c r="AM28" s="29">
        <v>-4.0898039662811696</v>
      </c>
      <c r="AN28" s="32">
        <v>253.97837676683901</v>
      </c>
      <c r="AO28" s="29">
        <v>4.7178579183025198</v>
      </c>
      <c r="AP28" s="33"/>
    </row>
    <row r="29" spans="1:42" ht="15" thickBot="1" x14ac:dyDescent="0.35">
      <c r="A29" s="101"/>
      <c r="B29" s="109"/>
      <c r="C29" s="24"/>
      <c r="D29" s="34"/>
      <c r="E29" s="35"/>
      <c r="F29" s="35"/>
      <c r="G29" s="120"/>
      <c r="H29" s="35"/>
      <c r="I29" s="37"/>
      <c r="J29" s="36"/>
      <c r="K29" s="38"/>
      <c r="L29" s="35"/>
      <c r="M29" s="39"/>
      <c r="N29" s="40"/>
      <c r="O29" s="38"/>
      <c r="P29" s="35"/>
      <c r="Q29" s="35"/>
      <c r="R29" s="41"/>
      <c r="S29" s="40"/>
      <c r="T29" s="38"/>
      <c r="U29" s="38"/>
      <c r="V29" s="35"/>
      <c r="W29" s="38"/>
      <c r="X29" s="41"/>
      <c r="Y29" s="38"/>
      <c r="Z29" s="36"/>
      <c r="AA29" s="38"/>
      <c r="AB29" s="35"/>
      <c r="AC29" s="39"/>
      <c r="AD29" s="40"/>
      <c r="AE29" s="38"/>
      <c r="AF29" s="35"/>
      <c r="AG29" s="35"/>
      <c r="AH29" s="41"/>
      <c r="AI29" s="40"/>
      <c r="AJ29" s="38"/>
      <c r="AK29" s="38"/>
      <c r="AL29" s="35"/>
      <c r="AM29" s="38"/>
      <c r="AN29" s="41"/>
      <c r="AO29" s="38"/>
      <c r="AP29" s="33"/>
    </row>
    <row r="30" spans="1:42" ht="17.399999999999999" customHeight="1" x14ac:dyDescent="0.3">
      <c r="A30" s="101"/>
      <c r="B30" s="109"/>
      <c r="C30" s="82" t="s">
        <v>31</v>
      </c>
      <c r="D30" s="42">
        <f>AVERAGE(D24:D29)</f>
        <v>2.3440000000000003</v>
      </c>
      <c r="E30" s="43">
        <f>AVERAGE(E24:E29)</f>
        <v>159.07299399999999</v>
      </c>
      <c r="F30" s="43">
        <f>AVERAGE(F24:F29)</f>
        <v>1137.3905999999999</v>
      </c>
      <c r="G30" s="121">
        <f>AVERAGE(G24:G29)</f>
        <v>409.62230600000004</v>
      </c>
      <c r="H30" s="43">
        <f>AVERAGE(H24:H29)</f>
        <v>90</v>
      </c>
      <c r="I30" s="45">
        <f>AVERAGE(I24:I29)</f>
        <v>1.114691768118578</v>
      </c>
      <c r="J30" s="44">
        <f>AVERAGE(J24:J29)</f>
        <v>1314.436070583122</v>
      </c>
      <c r="K30" s="46">
        <f>AVERAGE(K24:K29)</f>
        <v>7.7355768673086489</v>
      </c>
      <c r="L30" s="43">
        <f>AVERAGE(L24:L29)</f>
        <v>55.717800476650439</v>
      </c>
      <c r="M30" s="47">
        <f>AVERAGE(M24:M29)</f>
        <v>43.114337672327281</v>
      </c>
      <c r="N30" s="48">
        <f>AVERAGE(N24:N29)</f>
        <v>1312.8789110629318</v>
      </c>
      <c r="O30" s="46">
        <f>AVERAGE(O24:O29)</f>
        <v>7.871997305525066</v>
      </c>
      <c r="P30" s="43">
        <f>AVERAGE(P24:P29)</f>
        <v>55.105515335595996</v>
      </c>
      <c r="Q30" s="43">
        <f>AVERAGE(Q24:Q29)</f>
        <v>42.969906414656904</v>
      </c>
      <c r="R30" s="49">
        <f>AVERAGE(R24:R29)</f>
        <v>0.2078291932549064</v>
      </c>
      <c r="S30" s="48">
        <f>AVERAGE(S24:S29)</f>
        <v>-1.5571595201929083</v>
      </c>
      <c r="T30" s="46">
        <f>AVERAGE(T24:T29)</f>
        <v>-0.11767647136778041</v>
      </c>
      <c r="U30" s="46">
        <f>AVERAGE(U24:U29)</f>
        <v>100</v>
      </c>
      <c r="V30" s="43">
        <f>AVERAGE(V24:V29)</f>
        <v>-0.61228514105444298</v>
      </c>
      <c r="W30" s="46">
        <f>AVERAGE(W24:W29)</f>
        <v>-1.1060363359755905</v>
      </c>
      <c r="X30" s="49">
        <f>AVERAGE(X24:X29)</f>
        <v>100</v>
      </c>
      <c r="Y30" s="46">
        <f>AVERAGE(Y24:Y29)</f>
        <v>16476.15972367836</v>
      </c>
      <c r="Z30" s="44">
        <f>AVERAGE(Z24:Z29)</f>
        <v>1312.909656487456</v>
      </c>
      <c r="AA30" s="46">
        <f>AVERAGE(AA24:AA29)</f>
        <v>7.7840318987491699</v>
      </c>
      <c r="AB30" s="43">
        <f>AVERAGE(AB24:AB29)</f>
        <v>55.538238692663597</v>
      </c>
      <c r="AC30" s="47">
        <f>AVERAGE(AC24:AC29)</f>
        <v>43.118785889133143</v>
      </c>
      <c r="AD30" s="48">
        <f>AVERAGE(AD24:AD29)</f>
        <v>1310.1131042017619</v>
      </c>
      <c r="AE30" s="46">
        <f>AVERAGE(AE24:AE29)</f>
        <v>7.8038409525061159</v>
      </c>
      <c r="AF30" s="43">
        <f>AVERAGE(AF24:AF29)</f>
        <v>54.868703976100427</v>
      </c>
      <c r="AG30" s="43">
        <f>AVERAGE(AG24:AG29)</f>
        <v>42.765860850728032</v>
      </c>
      <c r="AH30" s="49">
        <f>AVERAGE(AH24:AH29)</f>
        <v>0.22556048497051853</v>
      </c>
      <c r="AI30" s="48">
        <f>AVERAGE(AI24:AI29)</f>
        <v>-2.7965522856970901</v>
      </c>
      <c r="AJ30" s="46">
        <f>AVERAGE(AJ24:AJ29)</f>
        <v>-0.20984719563505747</v>
      </c>
      <c r="AK30" s="46">
        <f>AVERAGE(AK24:AK29)</f>
        <v>-18.987110517086279</v>
      </c>
      <c r="AL30" s="43">
        <f>AVERAGE(AL24:AL29)</f>
        <v>-0.66953471656320829</v>
      </c>
      <c r="AM30" s="46">
        <f>AVERAGE(AM24:AM29)</f>
        <v>-1.1696365213471409</v>
      </c>
      <c r="AN30" s="49">
        <f>AVERAGE(AN24:AN29)</f>
        <v>64.051125506375087</v>
      </c>
      <c r="AO30" s="46">
        <f>AVERAGE(AO24:AO29)</f>
        <v>50049.877017164639</v>
      </c>
      <c r="AP30" s="83"/>
    </row>
    <row r="31" spans="1:42" x14ac:dyDescent="0.3">
      <c r="A31" s="101"/>
      <c r="B31" s="109"/>
      <c r="C31" s="80" t="s">
        <v>32</v>
      </c>
      <c r="D31" s="50">
        <f>_xlfn.STDEV.S(D24:D29)</f>
        <v>0.27318491905667114</v>
      </c>
      <c r="E31" s="51">
        <f>_xlfn.STDEV.S(E24:E29)</f>
        <v>5.02775202473034</v>
      </c>
      <c r="F31" s="51">
        <f>_xlfn.STDEV.S(F24:F29)</f>
        <v>28.595596029808455</v>
      </c>
      <c r="G31" s="122">
        <f>_xlfn.STDEV.S(G24:G29)</f>
        <v>13.959833090161901</v>
      </c>
      <c r="H31" s="51">
        <f>_xlfn.STDEV.S(H24:H29)</f>
        <v>0</v>
      </c>
      <c r="I31" s="53">
        <f>_xlfn.STDEV.S(I24:I29)</f>
        <v>3.8173045896083786E-2</v>
      </c>
      <c r="J31" s="52">
        <f>_xlfn.STDEV.S(J24:J29)</f>
        <v>23.60559170426194</v>
      </c>
      <c r="K31" s="54">
        <f>_xlfn.STDEV.S(K24:K29)</f>
        <v>3.5751318383577311</v>
      </c>
      <c r="L31" s="51">
        <f>_xlfn.STDEV.S(L24:L29)</f>
        <v>3.2461359278678397</v>
      </c>
      <c r="M31" s="55">
        <f>_xlfn.STDEV.S(M24:M29)</f>
        <v>10.331321051072166</v>
      </c>
      <c r="N31" s="56">
        <f>_xlfn.STDEV.S(N24:N29)</f>
        <v>22.925773687626737</v>
      </c>
      <c r="O31" s="54">
        <f>_xlfn.STDEV.S(O24:O29)</f>
        <v>3.5664225926393609</v>
      </c>
      <c r="P31" s="51">
        <f>_xlfn.STDEV.S(P24:P29)</f>
        <v>3.335417136216781</v>
      </c>
      <c r="Q31" s="51">
        <f>_xlfn.STDEV.S(Q24:Q29)</f>
        <v>10.477361137713199</v>
      </c>
      <c r="R31" s="57">
        <f>_xlfn.STDEV.S(R24:R29)</f>
        <v>0.21155777848233284</v>
      </c>
      <c r="S31" s="56">
        <f>_xlfn.STDEV.S(S24:S29)</f>
        <v>2.1940968831016994</v>
      </c>
      <c r="T31" s="54">
        <f>_xlfn.STDEV.S(T24:T29)</f>
        <v>0.1662757412818785</v>
      </c>
      <c r="U31" s="54">
        <f>_xlfn.STDEV.S(U24:U29)</f>
        <v>0</v>
      </c>
      <c r="V31" s="51">
        <f>_xlfn.STDEV.S(V24:V29)</f>
        <v>0.56026676911058071</v>
      </c>
      <c r="W31" s="54">
        <f>_xlfn.STDEV.S(W24:W29)</f>
        <v>1.0477588439450434</v>
      </c>
      <c r="X31" s="57">
        <f>_xlfn.STDEV.S(X24:X29)</f>
        <v>0</v>
      </c>
      <c r="Y31" s="54">
        <f>_xlfn.STDEV.S(Y24:Y29)</f>
        <v>36779.888411095351</v>
      </c>
      <c r="Z31" s="52">
        <f>_xlfn.STDEV.S(Z24:Z29)</f>
        <v>25.180831688497594</v>
      </c>
      <c r="AA31" s="54">
        <f>_xlfn.STDEV.S(AA24:AA29)</f>
        <v>3.4947680341754759</v>
      </c>
      <c r="AB31" s="51">
        <f>_xlfn.STDEV.S(AB24:AB29)</f>
        <v>3.1530301726122523</v>
      </c>
      <c r="AC31" s="55">
        <f>_xlfn.STDEV.S(AC24:AC29)</f>
        <v>10.184262471113126</v>
      </c>
      <c r="AD31" s="56">
        <f>_xlfn.STDEV.S(AD24:AD29)</f>
        <v>22.481188122447904</v>
      </c>
      <c r="AE31" s="54">
        <f>_xlfn.STDEV.S(AE24:AE29)</f>
        <v>3.4013188240062844</v>
      </c>
      <c r="AF31" s="51">
        <f>_xlfn.STDEV.S(AF24:AF29)</f>
        <v>2.8213493722670706</v>
      </c>
      <c r="AG31" s="51">
        <f>_xlfn.STDEV.S(AG24:AG29)</f>
        <v>9.6903336022845874</v>
      </c>
      <c r="AH31" s="57">
        <f>_xlfn.STDEV.S(AH24:AH29)</f>
        <v>0.33690720577664063</v>
      </c>
      <c r="AI31" s="56">
        <f>_xlfn.STDEV.S(AI24:AI29)</f>
        <v>3.5406002642210717</v>
      </c>
      <c r="AJ31" s="54">
        <f>_xlfn.STDEV.S(AJ24:AJ29)</f>
        <v>0.26421408944417502</v>
      </c>
      <c r="AK31" s="54">
        <f>_xlfn.STDEV.S(AK24:AK29)</f>
        <v>207.07174143792298</v>
      </c>
      <c r="AL31" s="51">
        <f>_xlfn.STDEV.S(AL24:AL29)</f>
        <v>1.0261380208074531</v>
      </c>
      <c r="AM31" s="54">
        <f>_xlfn.STDEV.S(AM24:AM29)</f>
        <v>1.760838089762746</v>
      </c>
      <c r="AN31" s="57">
        <f>_xlfn.STDEV.S(AN24:AN29)</f>
        <v>113.22087163658104</v>
      </c>
      <c r="AO31" s="54">
        <f>_xlfn.STDEV.S(AO24:AO29)</f>
        <v>66234.741490121043</v>
      </c>
      <c r="AP31" s="84"/>
    </row>
    <row r="32" spans="1:42" ht="21.6" customHeight="1" thickBot="1" x14ac:dyDescent="0.35">
      <c r="A32" s="101"/>
      <c r="B32" s="110"/>
      <c r="C32" s="81" t="s">
        <v>33</v>
      </c>
      <c r="D32" s="58">
        <f>_xlfn.STDEV.S(D24:D29)/SQRT(COUNT(D24:D29))</f>
        <v>0.12217200988769887</v>
      </c>
      <c r="E32" s="59">
        <f>_xlfn.STDEV.S(E24:E29)/SQRT(COUNT(E24:E29))</f>
        <v>2.2484790602618485</v>
      </c>
      <c r="F32" s="59">
        <f>_xlfn.STDEV.S(F24:F29)/SQRT(COUNT(F24:F29))</f>
        <v>12.788339315954961</v>
      </c>
      <c r="G32" s="123">
        <f>_xlfn.STDEV.S(G24:G29)/SQRT(COUNT(G24:G29))</f>
        <v>6.243027148830592</v>
      </c>
      <c r="H32" s="59">
        <f>_xlfn.STDEV.S(H24:H29)/SQRT(COUNT(H24:H29))</f>
        <v>0</v>
      </c>
      <c r="I32" s="61">
        <f>_xlfn.STDEV.S(I24:I29)/SQRT(COUNT(I24:I29))</f>
        <v>1.7071505106372543E-2</v>
      </c>
      <c r="J32" s="60">
        <f>_xlfn.STDEV.S(J24:J29)/SQRT(COUNT(J24:J29))</f>
        <v>10.556741539966961</v>
      </c>
      <c r="K32" s="62">
        <f>_xlfn.STDEV.S(K24:K29)/SQRT(COUNT(K24:K29))</f>
        <v>1.5988475638183353</v>
      </c>
      <c r="L32" s="59">
        <f>_xlfn.STDEV.S(L24:L29)/SQRT(COUNT(L24:L29))</f>
        <v>1.4517161197833686</v>
      </c>
      <c r="M32" s="63">
        <f>_xlfn.STDEV.S(M24:M29)/SQRT(COUNT(M24:M29))</f>
        <v>4.6203072335143878</v>
      </c>
      <c r="N32" s="64">
        <f>_xlfn.STDEV.S(N24:N29)/SQRT(COUNT(N24:N29))</f>
        <v>10.252717680461883</v>
      </c>
      <c r="O32" s="62">
        <f>_xlfn.STDEV.S(O24:O29)/SQRT(COUNT(O24:O29))</f>
        <v>1.5949526707265302</v>
      </c>
      <c r="P32" s="59">
        <f>_xlfn.STDEV.S(P24:P29)/SQRT(COUNT(P24:P29))</f>
        <v>1.4916438899796796</v>
      </c>
      <c r="Q32" s="59">
        <f>_xlfn.STDEV.S(Q24:Q29)/SQRT(COUNT(Q24:Q29))</f>
        <v>4.6856183457482494</v>
      </c>
      <c r="R32" s="65">
        <f>_xlfn.STDEV.S(R24:R29)/SQRT(COUNT(R24:R29))</f>
        <v>9.4611514771067703E-2</v>
      </c>
      <c r="S32" s="64">
        <f>_xlfn.STDEV.S(S24:S29)/SQRT(COUNT(S24:S29))</f>
        <v>0.98122995596716178</v>
      </c>
      <c r="T32" s="62">
        <f>_xlfn.STDEV.S(T24:T29)/SQRT(COUNT(T24:T29))</f>
        <v>7.4360772103089667E-2</v>
      </c>
      <c r="U32" s="62">
        <f>_xlfn.STDEV.S(U24:U29)/SQRT(COUNT(U24:U29))</f>
        <v>0</v>
      </c>
      <c r="V32" s="59">
        <f>_xlfn.STDEV.S(V24:V29)/SQRT(COUNT(V24:V29))</f>
        <v>0.25055891625308757</v>
      </c>
      <c r="W32" s="62">
        <f>_xlfn.STDEV.S(W24:W29)/SQRT(COUNT(W24:W29))</f>
        <v>0.46857199981754216</v>
      </c>
      <c r="X32" s="65">
        <f>_xlfn.STDEV.S(X24:X29)/SQRT(COUNT(X24:X29))</f>
        <v>0</v>
      </c>
      <c r="Y32" s="62">
        <f>_xlfn.STDEV.S(Y24:Y29)/SQRT(COUNT(Y24:Y29))</f>
        <v>16448.466138413187</v>
      </c>
      <c r="Z32" s="60">
        <f>_xlfn.STDEV.S(Z24:Z29)/SQRT(COUNT(Z24:Z29))</f>
        <v>11.261210277092285</v>
      </c>
      <c r="AA32" s="62">
        <f>_xlfn.STDEV.S(AA24:AA29)/SQRT(COUNT(AA24:AA29))</f>
        <v>1.5629077780019345</v>
      </c>
      <c r="AB32" s="59">
        <f>_xlfn.STDEV.S(AB24:AB29)/SQRT(COUNT(AB24:AB29))</f>
        <v>1.4100779602137783</v>
      </c>
      <c r="AC32" s="63">
        <f>_xlfn.STDEV.S(AC24:AC29)/SQRT(COUNT(AC24:AC29))</f>
        <v>4.5545406372217876</v>
      </c>
      <c r="AD32" s="64">
        <f>_xlfn.STDEV.S(AD24:AD29)/SQRT(COUNT(AD24:AD29))</f>
        <v>10.053892971350875</v>
      </c>
      <c r="AE32" s="62">
        <f>_xlfn.STDEV.S(AE24:AE29)/SQRT(COUNT(AE24:AE29))</f>
        <v>1.521116020725539</v>
      </c>
      <c r="AF32" s="59">
        <f>_xlfn.STDEV.S(AF24:AF29)/SQRT(COUNT(AF24:AF29))</f>
        <v>1.2617457969331058</v>
      </c>
      <c r="AG32" s="59">
        <f>_xlfn.STDEV.S(AG24:AG29)/SQRT(COUNT(AG24:AG29))</f>
        <v>4.3336489318717497</v>
      </c>
      <c r="AH32" s="65">
        <f>_xlfn.STDEV.S(AH24:AH29)/SQRT(COUNT(AH24:AH29))</f>
        <v>0.15066948284521564</v>
      </c>
      <c r="AI32" s="64">
        <f>_xlfn.STDEV.S(AI24:AI29)/SQRT(COUNT(AI24:AI29))</f>
        <v>1.5834045743904064</v>
      </c>
      <c r="AJ32" s="62">
        <f>_xlfn.STDEV.S(AJ24:AJ29)/SQRT(COUNT(AJ24:AJ29))</f>
        <v>0.11816013292207699</v>
      </c>
      <c r="AK32" s="62">
        <f>_xlfn.STDEV.S(AK24:AK29)/SQRT(COUNT(AK24:AK29))</f>
        <v>92.605298014891162</v>
      </c>
      <c r="AL32" s="59">
        <f>_xlfn.STDEV.S(AL24:AL29)/SQRT(COUNT(AL24:AL29))</f>
        <v>0.45890287376451172</v>
      </c>
      <c r="AM32" s="62">
        <f>_xlfn.STDEV.S(AM24:AM29)/SQRT(COUNT(AM24:AM29))</f>
        <v>0.7874707332160753</v>
      </c>
      <c r="AN32" s="65">
        <f>_xlfn.STDEV.S(AN24:AN29)/SQRT(COUNT(AN24:AN29))</f>
        <v>50.633913090234607</v>
      </c>
      <c r="AO32" s="62">
        <f>_xlfn.STDEV.S(AO24:AO29)/SQRT(COUNT(AO24:AO29))</f>
        <v>29621.076888807271</v>
      </c>
      <c r="AP32" s="85"/>
    </row>
    <row r="33" spans="1:42" ht="15" customHeight="1" x14ac:dyDescent="0.3">
      <c r="A33" s="101"/>
      <c r="B33" s="111" t="s">
        <v>37</v>
      </c>
      <c r="C33" s="24" t="s">
        <v>54</v>
      </c>
      <c r="D33" s="15">
        <v>2.3199999999999998</v>
      </c>
      <c r="E33" s="16">
        <v>177.86694</v>
      </c>
      <c r="F33" s="16">
        <v>1239.6289999999999</v>
      </c>
      <c r="G33" s="118">
        <f>F33/2-E33</f>
        <v>441.94755999999995</v>
      </c>
      <c r="H33" s="16">
        <v>90</v>
      </c>
      <c r="I33" s="18">
        <v>1.0698275862069</v>
      </c>
      <c r="J33" s="17">
        <v>1359.7233090209199</v>
      </c>
      <c r="K33" s="19">
        <v>9.8299874696067899</v>
      </c>
      <c r="L33" s="16">
        <v>44.118439849203497</v>
      </c>
      <c r="M33" s="20">
        <v>37.143936471257298</v>
      </c>
      <c r="N33" s="21">
        <v>1357.3313895362201</v>
      </c>
      <c r="O33" s="19">
        <v>9.5346011206233499</v>
      </c>
      <c r="P33" s="16">
        <v>43.894340439793702</v>
      </c>
      <c r="Q33" s="16">
        <v>36.500861891927897</v>
      </c>
      <c r="R33" s="22">
        <v>8.1035942723537202E-2</v>
      </c>
      <c r="S33" s="21">
        <v>-2.39191948470057</v>
      </c>
      <c r="T33" s="19">
        <v>-0.17591222190806499</v>
      </c>
      <c r="U33" s="19">
        <v>100</v>
      </c>
      <c r="V33" s="16">
        <v>-0.224099409409838</v>
      </c>
      <c r="W33" s="19">
        <v>-0.50794953351888295</v>
      </c>
      <c r="X33" s="22">
        <v>100</v>
      </c>
      <c r="Y33" s="19">
        <v>141.61104107256401</v>
      </c>
      <c r="Z33" s="17">
        <v>1363.9523365963701</v>
      </c>
      <c r="AA33" s="19">
        <v>9.5941744731134992</v>
      </c>
      <c r="AB33" s="16">
        <v>44.5155524686554</v>
      </c>
      <c r="AC33" s="20">
        <v>36.914454305507498</v>
      </c>
      <c r="AD33" s="21">
        <v>1361.8219473777399</v>
      </c>
      <c r="AE33" s="19">
        <v>9.8888704429323493</v>
      </c>
      <c r="AF33" s="16">
        <v>44.3153625899483</v>
      </c>
      <c r="AG33" s="16">
        <v>37.347169648714001</v>
      </c>
      <c r="AH33" s="22">
        <v>7.2086578213296101E-2</v>
      </c>
      <c r="AI33" s="21">
        <v>-2.1303892186269899</v>
      </c>
      <c r="AJ33" s="19">
        <v>-0.15619235082240501</v>
      </c>
      <c r="AK33" s="19">
        <v>89.066092410450906</v>
      </c>
      <c r="AL33" s="16">
        <v>-0.20018987870716401</v>
      </c>
      <c r="AM33" s="19">
        <v>-0.44970772596413999</v>
      </c>
      <c r="AN33" s="22">
        <v>89.3308372540384</v>
      </c>
      <c r="AO33" s="19">
        <v>335.80552086253402</v>
      </c>
      <c r="AP33" s="23"/>
    </row>
    <row r="34" spans="1:42" x14ac:dyDescent="0.3">
      <c r="A34" s="101"/>
      <c r="B34" s="112"/>
      <c r="C34" s="24" t="s">
        <v>55</v>
      </c>
      <c r="D34" s="25">
        <v>2.3199999999999998</v>
      </c>
      <c r="E34" s="26">
        <v>136.78091000000001</v>
      </c>
      <c r="F34" s="26">
        <v>1064.1420000000001</v>
      </c>
      <c r="G34" s="119">
        <f>F34/2-E34</f>
        <v>395.29009000000002</v>
      </c>
      <c r="H34" s="26">
        <v>90</v>
      </c>
      <c r="I34" s="28">
        <v>1.15991379310345</v>
      </c>
      <c r="J34" s="27">
        <v>1312.4153297494699</v>
      </c>
      <c r="K34" s="29">
        <v>10.7833793863946</v>
      </c>
      <c r="L34" s="26">
        <v>76.056625393111801</v>
      </c>
      <c r="M34" s="30">
        <v>66.635405187361997</v>
      </c>
      <c r="N34" s="31">
        <v>1309.05810505104</v>
      </c>
      <c r="O34" s="29">
        <v>10.29340240156</v>
      </c>
      <c r="P34" s="26">
        <v>75.571195277574802</v>
      </c>
      <c r="Q34" s="26">
        <v>64.9678060407403</v>
      </c>
      <c r="R34" s="32">
        <v>0.117152572680848</v>
      </c>
      <c r="S34" s="31">
        <v>-3.35722469842722</v>
      </c>
      <c r="T34" s="29">
        <v>-0.25580505060605302</v>
      </c>
      <c r="U34" s="29">
        <v>100</v>
      </c>
      <c r="V34" s="26">
        <v>-0.48543011553702797</v>
      </c>
      <c r="W34" s="29">
        <v>-0.63824829596106603</v>
      </c>
      <c r="X34" s="32">
        <v>100</v>
      </c>
      <c r="Y34" s="29">
        <v>1210.5146348798401</v>
      </c>
      <c r="Z34" s="27">
        <v>1316.69986850601</v>
      </c>
      <c r="AA34" s="29">
        <v>10.2550602175628</v>
      </c>
      <c r="AB34" s="26">
        <v>76.677899291686302</v>
      </c>
      <c r="AC34" s="30">
        <v>65.406601186172296</v>
      </c>
      <c r="AD34" s="31">
        <v>1317.1862607990599</v>
      </c>
      <c r="AE34" s="29">
        <v>10.1286689366188</v>
      </c>
      <c r="AF34" s="26">
        <v>76.748552799359103</v>
      </c>
      <c r="AG34" s="26">
        <v>65.073851564333495</v>
      </c>
      <c r="AH34" s="32">
        <v>-1.6929612931659802E-2</v>
      </c>
      <c r="AI34" s="31">
        <v>0.486392293044901</v>
      </c>
      <c r="AJ34" s="29">
        <v>3.6940255306380801E-2</v>
      </c>
      <c r="AK34" s="29">
        <v>-14.4879278790235</v>
      </c>
      <c r="AL34" s="26">
        <v>7.0653507672830101E-2</v>
      </c>
      <c r="AM34" s="29">
        <v>9.2143249000681202E-2</v>
      </c>
      <c r="AN34" s="32">
        <v>-14.5548257949894</v>
      </c>
      <c r="AO34" s="29">
        <v>862.31936677737895</v>
      </c>
      <c r="AP34" s="33"/>
    </row>
    <row r="35" spans="1:42" x14ac:dyDescent="0.3">
      <c r="A35" s="101"/>
      <c r="B35" s="112"/>
      <c r="C35" s="24" t="s">
        <v>56</v>
      </c>
      <c r="D35" s="25">
        <v>2.75</v>
      </c>
      <c r="E35" s="26">
        <v>165.23304999999999</v>
      </c>
      <c r="F35" s="26">
        <v>1212.586</v>
      </c>
      <c r="G35" s="119">
        <f>F35/2-E35</f>
        <v>441.05995000000001</v>
      </c>
      <c r="H35" s="26">
        <v>90</v>
      </c>
      <c r="I35" s="28">
        <v>1.16218181818182</v>
      </c>
      <c r="J35" s="27">
        <v>1338.4034671438101</v>
      </c>
      <c r="K35" s="29">
        <v>24.8990611257049</v>
      </c>
      <c r="L35" s="26">
        <v>53.569123050887001</v>
      </c>
      <c r="M35" s="30">
        <v>77.312161076334505</v>
      </c>
      <c r="N35" s="31">
        <v>1337.02930633305</v>
      </c>
      <c r="O35" s="29">
        <v>23.506451315194699</v>
      </c>
      <c r="P35" s="26">
        <v>53.272485778476003</v>
      </c>
      <c r="Q35" s="26">
        <v>74.261203319461501</v>
      </c>
      <c r="R35" s="32">
        <v>0.11639115508143601</v>
      </c>
      <c r="S35" s="31">
        <v>-1.37416081076458</v>
      </c>
      <c r="T35" s="29">
        <v>-0.102671641586305</v>
      </c>
      <c r="U35" s="29">
        <v>100</v>
      </c>
      <c r="V35" s="26">
        <v>-0.29663727241097598</v>
      </c>
      <c r="W35" s="29">
        <v>-0.55374673975751099</v>
      </c>
      <c r="X35" s="32">
        <v>100</v>
      </c>
      <c r="Y35" s="29">
        <v>58.362790587258502</v>
      </c>
      <c r="Z35" s="27">
        <v>1373.94113002886</v>
      </c>
      <c r="AA35" s="29">
        <v>22.3884108772003</v>
      </c>
      <c r="AB35" s="26">
        <v>57.489958325520597</v>
      </c>
      <c r="AC35" s="30">
        <v>73.887059356786907</v>
      </c>
      <c r="AD35" s="31">
        <v>1373.52068087732</v>
      </c>
      <c r="AE35" s="29">
        <v>21.593957387956699</v>
      </c>
      <c r="AF35" s="26">
        <v>57.442997547078001</v>
      </c>
      <c r="AG35" s="26">
        <v>72.165534569497098</v>
      </c>
      <c r="AH35" s="32">
        <v>1.7810008443365302E-2</v>
      </c>
      <c r="AI35" s="31">
        <v>-0.42044915154156098</v>
      </c>
      <c r="AJ35" s="29">
        <v>-3.0601686080445702E-2</v>
      </c>
      <c r="AK35" s="29">
        <v>30.5967939303716</v>
      </c>
      <c r="AL35" s="26">
        <v>-4.69607784425463E-2</v>
      </c>
      <c r="AM35" s="29">
        <v>-8.1685184352794704E-2</v>
      </c>
      <c r="AN35" s="32">
        <v>15.8310444472684</v>
      </c>
      <c r="AO35" s="29">
        <v>81630</v>
      </c>
      <c r="AP35" s="33"/>
    </row>
    <row r="36" spans="1:42" x14ac:dyDescent="0.3">
      <c r="A36" s="101"/>
      <c r="B36" s="112"/>
      <c r="C36" s="24" t="s">
        <v>57</v>
      </c>
      <c r="D36" s="25">
        <v>2.37</v>
      </c>
      <c r="E36" s="26">
        <v>180.7054</v>
      </c>
      <c r="F36" s="26">
        <v>1173.9100000000001</v>
      </c>
      <c r="G36" s="119">
        <f>F36/2-E36</f>
        <v>406.24960000000004</v>
      </c>
      <c r="H36" s="26">
        <v>90</v>
      </c>
      <c r="I36" s="28">
        <v>1.0894514767932499</v>
      </c>
      <c r="J36" s="27">
        <v>1401.1070212337499</v>
      </c>
      <c r="K36" s="29">
        <v>3.3577376742309601</v>
      </c>
      <c r="L36" s="26">
        <v>52.881037141600601</v>
      </c>
      <c r="M36" s="30">
        <v>30.234223985258101</v>
      </c>
      <c r="N36" s="31">
        <v>1402.7226887510601</v>
      </c>
      <c r="O36" s="29">
        <v>3.2749939357176698</v>
      </c>
      <c r="P36" s="26">
        <v>52.302885792145901</v>
      </c>
      <c r="Q36" s="26">
        <v>29.069013553482002</v>
      </c>
      <c r="R36" s="32">
        <v>0.19436133818680701</v>
      </c>
      <c r="S36" s="31">
        <v>1.61566751730129</v>
      </c>
      <c r="T36" s="29">
        <v>0.11531364077232301</v>
      </c>
      <c r="U36" s="29">
        <v>100</v>
      </c>
      <c r="V36" s="26">
        <v>-0.57815134945466395</v>
      </c>
      <c r="W36" s="29">
        <v>-1.09330561710909</v>
      </c>
      <c r="X36" s="32">
        <v>100</v>
      </c>
      <c r="Y36" s="29">
        <v>1.48378470126479</v>
      </c>
      <c r="Z36" s="27">
        <v>1403.9867788322599</v>
      </c>
      <c r="AA36" s="29">
        <v>1.62044156116176</v>
      </c>
      <c r="AB36" s="26">
        <v>53.178284928862901</v>
      </c>
      <c r="AC36" s="30">
        <v>27.0245393265578</v>
      </c>
      <c r="AD36" s="31">
        <v>1405.1241027861299</v>
      </c>
      <c r="AE36" s="29">
        <v>2.06068100201266</v>
      </c>
      <c r="AF36" s="26">
        <v>52.571928850986602</v>
      </c>
      <c r="AG36" s="26">
        <v>26.570251778109299</v>
      </c>
      <c r="AH36" s="32">
        <v>0.20337441857587901</v>
      </c>
      <c r="AI36" s="31">
        <v>1.1373239538722799</v>
      </c>
      <c r="AJ36" s="29">
        <v>8.1006742443702304E-2</v>
      </c>
      <c r="AK36" s="29">
        <v>70.393440586835396</v>
      </c>
      <c r="AL36" s="26">
        <v>-0.60635607787629198</v>
      </c>
      <c r="AM36" s="29">
        <v>-1.1402324815240299</v>
      </c>
      <c r="AN36" s="32">
        <v>104.878433380503</v>
      </c>
      <c r="AO36" s="29">
        <v>1401.4661139974</v>
      </c>
      <c r="AP36" s="33"/>
    </row>
    <row r="37" spans="1:42" x14ac:dyDescent="0.3">
      <c r="A37" s="101"/>
      <c r="B37" s="112"/>
      <c r="C37" s="24" t="s">
        <v>58</v>
      </c>
      <c r="D37" s="25">
        <v>2.3199999999999998</v>
      </c>
      <c r="E37" s="26">
        <v>182.97334000000001</v>
      </c>
      <c r="F37" s="26">
        <v>1078.8510000000001</v>
      </c>
      <c r="G37" s="119">
        <f>F37/2-E37</f>
        <v>356.45216000000005</v>
      </c>
      <c r="H37" s="26">
        <v>90</v>
      </c>
      <c r="I37" s="28">
        <v>1.1034482758620701</v>
      </c>
      <c r="J37" s="27">
        <v>1380.1105703159701</v>
      </c>
      <c r="K37" s="29">
        <v>4.91000304766788</v>
      </c>
      <c r="L37" s="26">
        <v>58.364677478899097</v>
      </c>
      <c r="M37" s="30">
        <v>36.9830075577771</v>
      </c>
      <c r="N37" s="31">
        <v>1381.1929360236099</v>
      </c>
      <c r="O37" s="29">
        <v>4.5808788681625003</v>
      </c>
      <c r="P37" s="26">
        <v>58.486434488005997</v>
      </c>
      <c r="Q37" s="26">
        <v>36.338136913470201</v>
      </c>
      <c r="R37" s="32">
        <v>-3.6643584924288798E-2</v>
      </c>
      <c r="S37" s="31">
        <v>1.08236570764711</v>
      </c>
      <c r="T37" s="29">
        <v>7.8426013895344204E-2</v>
      </c>
      <c r="U37" s="29">
        <v>100</v>
      </c>
      <c r="V37" s="26">
        <v>0.12175700910692901</v>
      </c>
      <c r="W37" s="29">
        <v>0.20861420702778399</v>
      </c>
      <c r="X37" s="32">
        <v>100</v>
      </c>
      <c r="Y37" s="29">
        <v>8.0151493291603497</v>
      </c>
      <c r="Z37" s="27">
        <v>1388.2951309083301</v>
      </c>
      <c r="AA37" s="29">
        <v>4.3634380382889297</v>
      </c>
      <c r="AB37" s="26">
        <v>59.2876404686359</v>
      </c>
      <c r="AC37" s="30">
        <v>36.269400089295601</v>
      </c>
      <c r="AD37" s="31">
        <v>1387.47121738024</v>
      </c>
      <c r="AE37" s="29">
        <v>4.2267760710188202</v>
      </c>
      <c r="AF37" s="26">
        <v>58.906160291714002</v>
      </c>
      <c r="AG37" s="26">
        <v>35.0387373015732</v>
      </c>
      <c r="AH37" s="32">
        <v>0.114437185891562</v>
      </c>
      <c r="AI37" s="31">
        <v>-0.82391352808622298</v>
      </c>
      <c r="AJ37" s="29">
        <v>-5.9347145267818903E-2</v>
      </c>
      <c r="AK37" s="29">
        <v>-76.121547667772703</v>
      </c>
      <c r="AL37" s="26">
        <v>-0.381480176921905</v>
      </c>
      <c r="AM37" s="29">
        <v>-0.64343963414046401</v>
      </c>
      <c r="AN37" s="32">
        <v>-313.31270349034401</v>
      </c>
      <c r="AO37" s="29">
        <v>4.9301654101953298</v>
      </c>
      <c r="AP37" s="33"/>
    </row>
    <row r="38" spans="1:42" ht="15" thickBot="1" x14ac:dyDescent="0.35">
      <c r="A38" s="101"/>
      <c r="B38" s="112"/>
      <c r="C38" s="24"/>
      <c r="D38" s="34"/>
      <c r="E38" s="35"/>
      <c r="F38" s="35"/>
      <c r="G38" s="120"/>
      <c r="H38" s="35"/>
      <c r="I38" s="37"/>
      <c r="J38" s="36"/>
      <c r="K38" s="38"/>
      <c r="L38" s="35"/>
      <c r="M38" s="39"/>
      <c r="N38" s="40"/>
      <c r="O38" s="38"/>
      <c r="P38" s="35"/>
      <c r="Q38" s="35"/>
      <c r="R38" s="41"/>
      <c r="S38" s="40"/>
      <c r="T38" s="38"/>
      <c r="U38" s="38"/>
      <c r="V38" s="35"/>
      <c r="W38" s="38"/>
      <c r="X38" s="41"/>
      <c r="Y38" s="38"/>
      <c r="Z38" s="36"/>
      <c r="AA38" s="38"/>
      <c r="AB38" s="35"/>
      <c r="AC38" s="39"/>
      <c r="AD38" s="40"/>
      <c r="AE38" s="38"/>
      <c r="AF38" s="35"/>
      <c r="AG38" s="35"/>
      <c r="AH38" s="41"/>
      <c r="AI38" s="40"/>
      <c r="AJ38" s="38"/>
      <c r="AK38" s="38"/>
      <c r="AL38" s="35"/>
      <c r="AM38" s="38"/>
      <c r="AN38" s="41"/>
      <c r="AO38" s="38"/>
      <c r="AP38" s="33"/>
    </row>
    <row r="39" spans="1:42" x14ac:dyDescent="0.3">
      <c r="A39" s="101"/>
      <c r="B39" s="112"/>
      <c r="C39" s="82" t="s">
        <v>31</v>
      </c>
      <c r="D39" s="42">
        <f>AVERAGE(D33:D38)</f>
        <v>2.4159999999999999</v>
      </c>
      <c r="E39" s="43">
        <f>AVERAGE(E33:E38)</f>
        <v>168.711928</v>
      </c>
      <c r="F39" s="43">
        <f>AVERAGE(F33:F38)</f>
        <v>1153.8236000000002</v>
      </c>
      <c r="G39" s="121">
        <f>AVERAGE(G33:G38)</f>
        <v>408.19987200000003</v>
      </c>
      <c r="H39" s="43">
        <f>AVERAGE(H33:H38)</f>
        <v>90</v>
      </c>
      <c r="I39" s="45">
        <f>AVERAGE(I33:I38)</f>
        <v>1.116964590029498</v>
      </c>
      <c r="J39" s="44">
        <f>AVERAGE(J33:J38)</f>
        <v>1358.3519394927839</v>
      </c>
      <c r="K39" s="46">
        <f>AVERAGE(K33:K38)</f>
        <v>10.756033740721026</v>
      </c>
      <c r="L39" s="43">
        <f>AVERAGE(L33:L38)</f>
        <v>56.997980582740389</v>
      </c>
      <c r="M39" s="47">
        <f>AVERAGE(M33:M38)</f>
        <v>49.661746855597798</v>
      </c>
      <c r="N39" s="48">
        <f>AVERAGE(N33:N38)</f>
        <v>1357.4668851389961</v>
      </c>
      <c r="O39" s="46">
        <f>AVERAGE(O33:O38)</f>
        <v>10.238065528251642</v>
      </c>
      <c r="P39" s="43">
        <f>AVERAGE(P33:P38)</f>
        <v>56.705468355199287</v>
      </c>
      <c r="Q39" s="43">
        <f>AVERAGE(Q33:Q38)</f>
        <v>48.227404343816382</v>
      </c>
      <c r="R39" s="49">
        <f>AVERAGE(R33:R38)</f>
        <v>9.4459484749667894E-2</v>
      </c>
      <c r="S39" s="48">
        <f>AVERAGE(S33:S38)</f>
        <v>-0.88505435378879382</v>
      </c>
      <c r="T39" s="46">
        <f>AVERAGE(T33:T38)</f>
        <v>-6.8129851886551157E-2</v>
      </c>
      <c r="U39" s="46">
        <f>AVERAGE(U33:U38)</f>
        <v>100</v>
      </c>
      <c r="V39" s="43">
        <f>AVERAGE(V33:V38)</f>
        <v>-0.29251222754111533</v>
      </c>
      <c r="W39" s="46">
        <f>AVERAGE(W33:W38)</f>
        <v>-0.51692719586375324</v>
      </c>
      <c r="X39" s="49">
        <f>AVERAGE(X33:X38)</f>
        <v>100</v>
      </c>
      <c r="Y39" s="46">
        <f>AVERAGE(Y33:Y38)</f>
        <v>283.99748011401755</v>
      </c>
      <c r="Z39" s="44">
        <f>AVERAGE(Z33:Z38)</f>
        <v>1369.3750489743661</v>
      </c>
      <c r="AA39" s="46">
        <f>AVERAGE(AA33:AA38)</f>
        <v>9.6443050334654572</v>
      </c>
      <c r="AB39" s="43">
        <f>AVERAGE(AB33:AB38)</f>
        <v>58.229867096672216</v>
      </c>
      <c r="AC39" s="47">
        <f>AVERAGE(AC33:AC38)</f>
        <v>47.900410852864027</v>
      </c>
      <c r="AD39" s="48">
        <f>AVERAGE(AD33:AD38)</f>
        <v>1369.0248418440979</v>
      </c>
      <c r="AE39" s="46">
        <f>AVERAGE(AE33:AE38)</f>
        <v>9.5797907681078645</v>
      </c>
      <c r="AF39" s="43">
        <f>AVERAGE(AF33:AF38)</f>
        <v>57.997000415817205</v>
      </c>
      <c r="AG39" s="43">
        <f>AVERAGE(AG33:AG38)</f>
        <v>47.239108972445422</v>
      </c>
      <c r="AH39" s="49">
        <f>AVERAGE(AH33:AH38)</f>
        <v>7.8155715638488527E-2</v>
      </c>
      <c r="AI39" s="48">
        <f>AVERAGE(AI33:AI38)</f>
        <v>-0.3502071302675186</v>
      </c>
      <c r="AJ39" s="46">
        <f>AVERAGE(AJ33:AJ38)</f>
        <v>-2.5638836884117305E-2</v>
      </c>
      <c r="AK39" s="46">
        <f>AVERAGE(AK33:AK38)</f>
        <v>19.88937027617234</v>
      </c>
      <c r="AL39" s="43">
        <f>AVERAGE(AL33:AL38)</f>
        <v>-0.23286668085501544</v>
      </c>
      <c r="AM39" s="46">
        <f>AVERAGE(AM33:AM38)</f>
        <v>-0.44458435539614954</v>
      </c>
      <c r="AN39" s="49">
        <f>AVERAGE(AN33:AN38)</f>
        <v>-23.565442840704726</v>
      </c>
      <c r="AO39" s="46">
        <f>AVERAGE(AO33:AO38)</f>
        <v>16846.904233409507</v>
      </c>
      <c r="AP39" s="83"/>
    </row>
    <row r="40" spans="1:42" x14ac:dyDescent="0.3">
      <c r="A40" s="101"/>
      <c r="B40" s="112"/>
      <c r="C40" s="80" t="s">
        <v>32</v>
      </c>
      <c r="D40" s="50">
        <f>_xlfn.STDEV.S(D33:D38)</f>
        <v>0.18796276226955172</v>
      </c>
      <c r="E40" s="51">
        <f>_xlfn.STDEV.S(E33:E38)</f>
        <v>19.122878903449131</v>
      </c>
      <c r="F40" s="51">
        <f>_xlfn.STDEV.S(F33:F38)</f>
        <v>78.871303268679355</v>
      </c>
      <c r="G40" s="122">
        <f>_xlfn.STDEV.S(G33:G38)</f>
        <v>35.591371499662216</v>
      </c>
      <c r="H40" s="51">
        <f>_xlfn.STDEV.S(H33:H38)</f>
        <v>0</v>
      </c>
      <c r="I40" s="53">
        <f>_xlfn.STDEV.S(I33:I38)</f>
        <v>4.1984494293910303E-2</v>
      </c>
      <c r="J40" s="52">
        <f>_xlfn.STDEV.S(J33:J38)</f>
        <v>34.682233737629979</v>
      </c>
      <c r="K40" s="54">
        <f>_xlfn.STDEV.S(K33:K38)</f>
        <v>8.511674227855341</v>
      </c>
      <c r="L40" s="51">
        <f>_xlfn.STDEV.S(L33:L38)</f>
        <v>11.828869971303252</v>
      </c>
      <c r="M40" s="55">
        <f>_xlfn.STDEV.S(M33:M38)</f>
        <v>20.901705287008067</v>
      </c>
      <c r="N40" s="56">
        <f>_xlfn.STDEV.S(N33:N38)</f>
        <v>36.647429061479578</v>
      </c>
      <c r="O40" s="54">
        <f>_xlfn.STDEV.S(O33:O38)</f>
        <v>8.0161729123588668</v>
      </c>
      <c r="P40" s="51">
        <f>_xlfn.STDEV.S(P33:P38)</f>
        <v>11.772644071504459</v>
      </c>
      <c r="Q40" s="51">
        <f>_xlfn.STDEV.S(Q33:Q38)</f>
        <v>20.024423547633507</v>
      </c>
      <c r="R40" s="57">
        <f>_xlfn.STDEV.S(R33:R38)</f>
        <v>8.4179215192990028E-2</v>
      </c>
      <c r="S40" s="56">
        <f>_xlfn.STDEV.S(S33:S38)</f>
        <v>2.1648236323434986</v>
      </c>
      <c r="T40" s="54">
        <f>_xlfn.STDEV.S(T33:T38)</f>
        <v>0.16059443602713047</v>
      </c>
      <c r="U40" s="54">
        <f>_xlfn.STDEV.S(U33:U38)</f>
        <v>0</v>
      </c>
      <c r="V40" s="51">
        <f>_xlfn.STDEV.S(V33:V38)</f>
        <v>0.27162628259666882</v>
      </c>
      <c r="W40" s="54">
        <f>_xlfn.STDEV.S(W33:W38)</f>
        <v>0.46764770349848611</v>
      </c>
      <c r="X40" s="57">
        <f>_xlfn.STDEV.S(X33:X38)</f>
        <v>0</v>
      </c>
      <c r="Y40" s="54">
        <f>_xlfn.STDEV.S(Y33:Y38)</f>
        <v>520.96045536521046</v>
      </c>
      <c r="Z40" s="52">
        <f>_xlfn.STDEV.S(Z33:Z38)</f>
        <v>33.094073817106171</v>
      </c>
      <c r="AA40" s="54">
        <f>_xlfn.STDEV.S(AA33:AA38)</f>
        <v>7.985263144806404</v>
      </c>
      <c r="AB40" s="51">
        <f>_xlfn.STDEV.S(AB33:AB38)</f>
        <v>11.785554181695362</v>
      </c>
      <c r="AC40" s="55">
        <f>_xlfn.STDEV.S(AC33:AC38)</f>
        <v>20.454499902698334</v>
      </c>
      <c r="AD40" s="56">
        <f>_xlfn.STDEV.S(AD33:AD38)</f>
        <v>33.176641455436702</v>
      </c>
      <c r="AE40" s="54">
        <f>_xlfn.STDEV.S(AE33:AE38)</f>
        <v>7.5817012451129218</v>
      </c>
      <c r="AF40" s="51">
        <f>_xlfn.STDEV.S(AF33:AF38)</f>
        <v>11.930767187538727</v>
      </c>
      <c r="AG40" s="51">
        <f>_xlfn.STDEV.S(AG33:AG38)</f>
        <v>20.082989858185481</v>
      </c>
      <c r="AH40" s="57">
        <f>_xlfn.STDEV.S(AH33:AH38)</f>
        <v>8.619125124440645E-2</v>
      </c>
      <c r="AI40" s="56">
        <f>_xlfn.STDEV.S(AI33:AI38)</f>
        <v>1.2560879031711636</v>
      </c>
      <c r="AJ40" s="54">
        <f>_xlfn.STDEV.S(AJ33:AJ38)</f>
        <v>9.1507543811185352E-2</v>
      </c>
      <c r="AK40" s="54">
        <f>_xlfn.STDEV.S(AK33:AK38)</f>
        <v>66.803113545306161</v>
      </c>
      <c r="AL40" s="51">
        <f>_xlfn.STDEV.S(AL33:AL38)</f>
        <v>0.26894868641384145</v>
      </c>
      <c r="AM40" s="54">
        <f>_xlfn.STDEV.S(AM33:AM38)</f>
        <v>0.48561000706873875</v>
      </c>
      <c r="AN40" s="57">
        <f>_xlfn.STDEV.S(AN33:AN38)</f>
        <v>169.43298740365287</v>
      </c>
      <c r="AO40" s="54">
        <f>_xlfn.STDEV.S(AO33:AO38)</f>
        <v>36218.732999530162</v>
      </c>
      <c r="AP40" s="84"/>
    </row>
    <row r="41" spans="1:42" ht="15" thickBot="1" x14ac:dyDescent="0.35">
      <c r="A41" s="101"/>
      <c r="B41" s="113"/>
      <c r="C41" s="81" t="s">
        <v>33</v>
      </c>
      <c r="D41" s="58">
        <f>_xlfn.STDEV.S(D33:D38)/SQRT(COUNT(D33:D38))</f>
        <v>8.4059502734670055E-2</v>
      </c>
      <c r="E41" s="59">
        <f>_xlfn.STDEV.S(E33:E38)/SQRT(COUNT(E33:E38))</f>
        <v>8.5520114307217785</v>
      </c>
      <c r="F41" s="59">
        <f>_xlfn.STDEV.S(F33:F38)/SQRT(COUNT(F33:F38))</f>
        <v>35.272319116553675</v>
      </c>
      <c r="G41" s="123">
        <f>_xlfn.STDEV.S(G33:G38)/SQRT(COUNT(G33:G38))</f>
        <v>15.916945217138668</v>
      </c>
      <c r="H41" s="59">
        <f>_xlfn.STDEV.S(H33:H38)/SQRT(COUNT(H33:H38))</f>
        <v>0</v>
      </c>
      <c r="I41" s="61">
        <f>_xlfn.STDEV.S(I33:I38)/SQRT(COUNT(I33:I38))</f>
        <v>1.8776036648427093E-2</v>
      </c>
      <c r="J41" s="60">
        <f>_xlfn.STDEV.S(J33:J38)/SQRT(COUNT(J33:J38))</f>
        <v>15.510366449775447</v>
      </c>
      <c r="K41" s="62">
        <f>_xlfn.STDEV.S(K33:K38)/SQRT(COUNT(K33:K38))</f>
        <v>3.8065364351635149</v>
      </c>
      <c r="L41" s="59">
        <f>_xlfn.STDEV.S(L33:L38)/SQRT(COUNT(L33:L38))</f>
        <v>5.2900314705680112</v>
      </c>
      <c r="M41" s="63">
        <f>_xlfn.STDEV.S(M33:M38)/SQRT(COUNT(M33:M38))</f>
        <v>9.3475267734833576</v>
      </c>
      <c r="N41" s="64">
        <f>_xlfn.STDEV.S(N33:N38)/SQRT(COUNT(N33:N38))</f>
        <v>16.38922851641393</v>
      </c>
      <c r="O41" s="62">
        <f>_xlfn.STDEV.S(O33:O38)/SQRT(COUNT(O33:O38))</f>
        <v>3.5849415102853777</v>
      </c>
      <c r="P41" s="59">
        <f>_xlfn.STDEV.S(P33:P38)/SQRT(COUNT(P33:P38))</f>
        <v>5.2648864837587723</v>
      </c>
      <c r="Q41" s="59">
        <f>_xlfn.STDEV.S(Q33:Q38)/SQRT(COUNT(Q33:Q38))</f>
        <v>8.9551944525512042</v>
      </c>
      <c r="R41" s="65">
        <f>_xlfn.STDEV.S(R33:R38)/SQRT(COUNT(R33:R38))</f>
        <v>3.7646089492821756E-2</v>
      </c>
      <c r="S41" s="64">
        <f>_xlfn.STDEV.S(S33:S38)/SQRT(COUNT(S33:S38))</f>
        <v>0.968138560243615</v>
      </c>
      <c r="T41" s="62">
        <f>_xlfn.STDEV.S(T33:T38)/SQRT(COUNT(T33:T38))</f>
        <v>7.182001515298099E-2</v>
      </c>
      <c r="U41" s="62">
        <f>_xlfn.STDEV.S(U33:U38)/SQRT(COUNT(U33:U38))</f>
        <v>0</v>
      </c>
      <c r="V41" s="59">
        <f>_xlfn.STDEV.S(V33:V38)/SQRT(COUNT(V33:V38))</f>
        <v>0.1214749664723439</v>
      </c>
      <c r="W41" s="62">
        <f>_xlfn.STDEV.S(W33:W38)/SQRT(COUNT(W33:W38))</f>
        <v>0.20913841090885621</v>
      </c>
      <c r="X41" s="65">
        <f>_xlfn.STDEV.S(X33:X38)/SQRT(COUNT(X33:X38))</f>
        <v>0</v>
      </c>
      <c r="Y41" s="62">
        <f>_xlfn.STDEV.S(Y33:Y38)/SQRT(COUNT(Y33:Y38))</f>
        <v>232.98059835717112</v>
      </c>
      <c r="Z41" s="60">
        <f>_xlfn.STDEV.S(Z33:Z38)/SQRT(COUNT(Z33:Z38))</f>
        <v>14.800119741489068</v>
      </c>
      <c r="AA41" s="62">
        <f>_xlfn.STDEV.S(AA33:AA38)/SQRT(COUNT(AA33:AA38))</f>
        <v>3.5711182420021732</v>
      </c>
      <c r="AB41" s="59">
        <f>_xlfn.STDEV.S(AB33:AB38)/SQRT(COUNT(AB33:AB38))</f>
        <v>5.2706600605555476</v>
      </c>
      <c r="AC41" s="63">
        <f>_xlfn.STDEV.S(AC33:AC38)/SQRT(COUNT(AC33:AC38))</f>
        <v>9.1475304456392621</v>
      </c>
      <c r="AD41" s="64">
        <f>_xlfn.STDEV.S(AD33:AD38)/SQRT(COUNT(AD33:AD38))</f>
        <v>14.837045111898805</v>
      </c>
      <c r="AE41" s="62">
        <f>_xlfn.STDEV.S(AE33:AE38)/SQRT(COUNT(AE33:AE38))</f>
        <v>3.3906398738334573</v>
      </c>
      <c r="AF41" s="59">
        <f>_xlfn.STDEV.S(AF33:AF38)/SQRT(COUNT(AF33:AF38))</f>
        <v>5.3356012910121144</v>
      </c>
      <c r="AG41" s="59">
        <f>_xlfn.STDEV.S(AG33:AG38)/SQRT(COUNT(AG33:AG38))</f>
        <v>8.9813861028683188</v>
      </c>
      <c r="AH41" s="65">
        <f>_xlfn.STDEV.S(AH33:AH38)/SQRT(COUNT(AH33:AH38))</f>
        <v>3.8545899369651228E-2</v>
      </c>
      <c r="AI41" s="64">
        <f>_xlfn.STDEV.S(AI33:AI38)/SQRT(COUNT(AI33:AI38))</f>
        <v>0.56173958744117902</v>
      </c>
      <c r="AJ41" s="62">
        <f>_xlfn.STDEV.S(AJ33:AJ38)/SQRT(COUNT(AJ33:AJ38))</f>
        <v>4.0923417683170121E-2</v>
      </c>
      <c r="AK41" s="62">
        <f>_xlfn.STDEV.S(AK33:AK38)/SQRT(COUNT(AK33:AK38))</f>
        <v>29.875260599188309</v>
      </c>
      <c r="AL41" s="59">
        <f>_xlfn.STDEV.S(AL33:AL38)/SQRT(COUNT(AL33:AL38))</f>
        <v>0.12027750905612472</v>
      </c>
      <c r="AM41" s="62">
        <f>_xlfn.STDEV.S(AM33:AM38)/SQRT(COUNT(AM33:AM38))</f>
        <v>0.21717139727197063</v>
      </c>
      <c r="AN41" s="65">
        <f>_xlfn.STDEV.S(AN33:AN38)/SQRT(COUNT(AN33:AN38))</f>
        <v>75.772735493086685</v>
      </c>
      <c r="AO41" s="62">
        <f>_xlfn.STDEV.S(AO33:AO38)/SQRT(COUNT(AO33:AO38))</f>
        <v>16197.50980917286</v>
      </c>
      <c r="AP41" s="85"/>
    </row>
    <row r="42" spans="1:42" ht="15" customHeight="1" thickBot="1" x14ac:dyDescent="0.35">
      <c r="A42" s="102"/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6"/>
    </row>
    <row r="43" spans="1:42" x14ac:dyDescent="0.3">
      <c r="A43" s="78"/>
      <c r="B43" s="71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75"/>
    </row>
    <row r="44" spans="1:42" x14ac:dyDescent="0.3">
      <c r="A44" s="78"/>
      <c r="B44" s="71"/>
      <c r="C44" s="69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76"/>
    </row>
    <row r="45" spans="1:42" x14ac:dyDescent="0.3">
      <c r="A45" s="78"/>
      <c r="B45" s="71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6"/>
    </row>
    <row r="46" spans="1:42" ht="15" customHeight="1" x14ac:dyDescent="0.3">
      <c r="A46" s="78"/>
      <c r="B46" s="68"/>
      <c r="C46" s="72"/>
      <c r="D46" s="73"/>
      <c r="E46" s="73"/>
      <c r="F46" s="73"/>
      <c r="G46" s="73"/>
      <c r="H46" s="73"/>
      <c r="I46" s="73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</row>
    <row r="47" spans="1:42" ht="15" customHeight="1" x14ac:dyDescent="0.3">
      <c r="A47" s="78"/>
      <c r="B47" s="68"/>
      <c r="C47" s="72"/>
      <c r="D47" s="67"/>
      <c r="E47" s="26"/>
      <c r="F47" s="26"/>
      <c r="G47" s="26"/>
      <c r="H47" s="26"/>
      <c r="I47" s="26"/>
      <c r="J47" s="29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/>
    </row>
    <row r="48" spans="1:42" ht="15" customHeight="1" x14ac:dyDescent="0.3">
      <c r="A48" s="78"/>
      <c r="C48" s="72"/>
      <c r="D48" s="67"/>
      <c r="E48" s="26"/>
      <c r="F48" s="26"/>
      <c r="G48" s="26"/>
      <c r="H48" s="26"/>
      <c r="I48" s="26"/>
      <c r="J48" s="29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</row>
    <row r="49" spans="1:41" ht="15" customHeight="1" x14ac:dyDescent="0.3">
      <c r="A49" s="7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</row>
    <row r="50" spans="1:41" x14ac:dyDescent="0.3">
      <c r="A50" s="7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</row>
    <row r="51" spans="1:41" x14ac:dyDescent="0.3">
      <c r="A51" s="77"/>
    </row>
    <row r="55" spans="1:41" x14ac:dyDescent="0.3">
      <c r="A55"/>
    </row>
    <row r="56" spans="1:41" x14ac:dyDescent="0.3">
      <c r="A56"/>
    </row>
    <row r="57" spans="1:41" x14ac:dyDescent="0.3">
      <c r="A57"/>
    </row>
  </sheetData>
  <mergeCells count="25">
    <mergeCell ref="B42:AP42"/>
    <mergeCell ref="AP12:AP14"/>
    <mergeCell ref="B6:B14"/>
    <mergeCell ref="B33:B41"/>
    <mergeCell ref="AP39:AP41"/>
    <mergeCell ref="AP30:AP32"/>
    <mergeCell ref="A2:A42"/>
    <mergeCell ref="AP3:AP5"/>
    <mergeCell ref="D4:G4"/>
    <mergeCell ref="H4:I4"/>
    <mergeCell ref="J4:M4"/>
    <mergeCell ref="N4:R4"/>
    <mergeCell ref="S4:X4"/>
    <mergeCell ref="AD4:AH4"/>
    <mergeCell ref="AI4:AN4"/>
    <mergeCell ref="B15:B23"/>
    <mergeCell ref="B24:B32"/>
    <mergeCell ref="Z4:AC4"/>
    <mergeCell ref="B2:AP2"/>
    <mergeCell ref="B3:B5"/>
    <mergeCell ref="C3:C5"/>
    <mergeCell ref="D3:I3"/>
    <mergeCell ref="J3:Y3"/>
    <mergeCell ref="Z3:AO3"/>
    <mergeCell ref="AP21:AP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Caulk</dc:creator>
  <cp:lastModifiedBy>Sae-Il Murtada</cp:lastModifiedBy>
  <cp:lastPrinted>2017-06-20T21:09:12Z</cp:lastPrinted>
  <dcterms:created xsi:type="dcterms:W3CDTF">2016-08-19T22:34:06Z</dcterms:created>
  <dcterms:modified xsi:type="dcterms:W3CDTF">2019-10-01T21:20:02Z</dcterms:modified>
</cp:coreProperties>
</file>