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Postdoc works\Akt\AKT data\manuscripts\NMR project\Figures\Cell based assays\"/>
    </mc:Choice>
  </mc:AlternateContent>
  <xr:revisionPtr revIDLastSave="0" documentId="13_ncr:1_{1D6DB36D-59C9-4ABE-A6C7-CD0CAE6771C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Thr308" sheetId="1" r:id="rId1"/>
    <sheet name="pSer47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M39" i="1"/>
  <c r="AA9" i="1"/>
  <c r="AB9" i="1"/>
  <c r="AC9" i="1"/>
  <c r="Z9" i="1"/>
  <c r="AA8" i="1"/>
  <c r="AB8" i="1"/>
  <c r="AC8" i="1"/>
  <c r="Z8" i="1"/>
  <c r="AA7" i="1"/>
  <c r="AB7" i="1"/>
  <c r="AC7" i="1"/>
  <c r="Z7" i="1"/>
  <c r="AA6" i="1"/>
  <c r="AB6" i="1"/>
  <c r="AC6" i="1"/>
  <c r="Z6" i="1"/>
  <c r="AA5" i="1"/>
  <c r="AB5" i="1"/>
  <c r="AC5" i="1"/>
  <c r="Z5" i="1"/>
  <c r="AA4" i="1"/>
  <c r="AB4" i="1"/>
  <c r="AC4" i="1"/>
  <c r="Z4" i="1"/>
  <c r="T22" i="1" l="1"/>
  <c r="U22" i="1"/>
  <c r="V22" i="1"/>
  <c r="S22" i="1"/>
  <c r="T21" i="1"/>
  <c r="U21" i="1"/>
  <c r="V21" i="1"/>
  <c r="S21" i="1"/>
  <c r="T18" i="1"/>
  <c r="U18" i="1"/>
  <c r="V18" i="1"/>
  <c r="S18" i="1"/>
  <c r="T17" i="1"/>
  <c r="U17" i="1"/>
  <c r="S17" i="1"/>
  <c r="V14" i="1"/>
  <c r="S14" i="1"/>
  <c r="T13" i="1"/>
  <c r="U13" i="1"/>
  <c r="V13" i="1"/>
  <c r="S13" i="1"/>
  <c r="T10" i="1"/>
  <c r="U10" i="1"/>
  <c r="S10" i="1"/>
  <c r="T9" i="1"/>
  <c r="U9" i="1"/>
  <c r="V9" i="1"/>
  <c r="S9" i="1"/>
  <c r="T5" i="1"/>
  <c r="V5" i="1"/>
  <c r="S5" i="1"/>
  <c r="T4" i="1"/>
  <c r="U4" i="1"/>
  <c r="V4" i="1"/>
  <c r="S4" i="1"/>
  <c r="N22" i="1"/>
  <c r="O22" i="1"/>
  <c r="P22" i="1"/>
  <c r="M22" i="1"/>
  <c r="N21" i="1"/>
  <c r="O21" i="1"/>
  <c r="P21" i="1"/>
  <c r="M21" i="1"/>
  <c r="N18" i="1"/>
  <c r="O18" i="1"/>
  <c r="P18" i="1"/>
  <c r="M18" i="1"/>
  <c r="N17" i="1"/>
  <c r="O17" i="1"/>
  <c r="P17" i="1"/>
  <c r="V17" i="1" s="1"/>
  <c r="M17" i="1"/>
  <c r="N14" i="1"/>
  <c r="T14" i="1" s="1"/>
  <c r="O14" i="1"/>
  <c r="U14" i="1" s="1"/>
  <c r="P14" i="1"/>
  <c r="M14" i="1"/>
  <c r="N13" i="1"/>
  <c r="O13" i="1"/>
  <c r="P13" i="1"/>
  <c r="M13" i="1"/>
  <c r="O5" i="1"/>
  <c r="U5" i="1" s="1"/>
  <c r="O9" i="1"/>
  <c r="N9" i="1"/>
  <c r="M9" i="1"/>
  <c r="M10" i="1"/>
  <c r="N10" i="1"/>
  <c r="O10" i="1"/>
  <c r="P10" i="1"/>
  <c r="V10" i="1" s="1"/>
  <c r="P9" i="1"/>
  <c r="N5" i="1"/>
  <c r="P5" i="1"/>
  <c r="M5" i="1"/>
  <c r="N4" i="1"/>
  <c r="O4" i="1"/>
  <c r="P4" i="1"/>
  <c r="M4" i="1"/>
</calcChain>
</file>

<file path=xl/sharedStrings.xml><?xml version="1.0" encoding="utf-8"?>
<sst xmlns="http://schemas.openxmlformats.org/spreadsheetml/2006/main" count="55" uniqueCount="21">
  <si>
    <t>Run 1</t>
  </si>
  <si>
    <t>WT</t>
  </si>
  <si>
    <t>GPG</t>
  </si>
  <si>
    <t>5'</t>
  </si>
  <si>
    <t>10'</t>
  </si>
  <si>
    <t>20'</t>
  </si>
  <si>
    <t>40'</t>
  </si>
  <si>
    <t>Run 2</t>
  </si>
  <si>
    <t>Run 3</t>
  </si>
  <si>
    <t>Run 4</t>
  </si>
  <si>
    <t>Run 5</t>
  </si>
  <si>
    <t>Average</t>
  </si>
  <si>
    <t>Stdev</t>
  </si>
  <si>
    <t>pThr308</t>
  </si>
  <si>
    <t>Total Akt</t>
  </si>
  <si>
    <t>Normalized pThr308 to Total Akt</t>
  </si>
  <si>
    <t>Normalized to the least value (red)</t>
  </si>
  <si>
    <t>SEM</t>
  </si>
  <si>
    <t>GPG-Akt</t>
  </si>
  <si>
    <t>WT-Akt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</si>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</sst>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3F2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pThr308!$Y$4</c:f>
              <c:strCache>
                <c:ptCount val="1"/>
                <c:pt idx="0">
                  <c:v>GPG-Akt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pThr308!$Z$8:$AC$8</c:f>
                <c:numCache>
                  <c:formatCode>General</c:formatCode>
                  <c:ptCount val="4"/>
                  <c:pt idx="0">
                    <c:v>0.13168621578793011</c:v>
                  </c:pt>
                  <c:pt idx="1">
                    <c:v>2.5277597024882543E-2</c:v>
                  </c:pt>
                  <c:pt idx="2">
                    <c:v>0.203432385957941</c:v>
                  </c:pt>
                  <c:pt idx="3">
                    <c:v>9.1278745372935052E-2</c:v>
                  </c:pt>
                </c:numCache>
              </c:numRef>
            </c:plus>
            <c:minus>
              <c:numRef>
                <c:f>pThr308!$Z$8:$AC$8</c:f>
                <c:numCache>
                  <c:formatCode>General</c:formatCode>
                  <c:ptCount val="4"/>
                  <c:pt idx="0">
                    <c:v>0.13168621578793011</c:v>
                  </c:pt>
                  <c:pt idx="1">
                    <c:v>2.5277597024882543E-2</c:v>
                  </c:pt>
                  <c:pt idx="2">
                    <c:v>0.203432385957941</c:v>
                  </c:pt>
                  <c:pt idx="3">
                    <c:v>9.1278745372935052E-2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pThr308!$Z$2:$AC$3</c:f>
              <c:strCache>
                <c:ptCount val="4"/>
                <c:pt idx="0">
                  <c:v>5'</c:v>
                </c:pt>
                <c:pt idx="1">
                  <c:v>10'</c:v>
                </c:pt>
                <c:pt idx="2">
                  <c:v>20'</c:v>
                </c:pt>
                <c:pt idx="3">
                  <c:v>40'</c:v>
                </c:pt>
              </c:strCache>
            </c:strRef>
          </c:cat>
          <c:val>
            <c:numRef>
              <c:f>pThr308!$Z$4:$AC$4</c:f>
              <c:numCache>
                <c:formatCode>General</c:formatCode>
                <c:ptCount val="4"/>
                <c:pt idx="0">
                  <c:v>0.50848700891265952</c:v>
                </c:pt>
                <c:pt idx="1">
                  <c:v>0.48786029015884297</c:v>
                </c:pt>
                <c:pt idx="2">
                  <c:v>0.56947700160793058</c:v>
                </c:pt>
                <c:pt idx="3">
                  <c:v>0.5121076618536925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7-4694-B57E-433AE2339F5A}"/>
            </c:ext>
          </c:extLst>
        </c:ser>
        <c:ser>
          <c:idx val="1"/>
          <c:order val="1"/>
          <c:tx>
            <c:strRef>
              <c:f>pThr308!$Y$5</c:f>
              <c:strCache>
                <c:ptCount val="1"/>
                <c:pt idx="0">
                  <c:v>WT-Akt</c:v>
                </c:pt>
              </c:strCache>
            </c:strRef>
          </c:tx>
          <c:spPr>
            <a:solidFill>
              <a:srgbClr val="3F2CF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pThr308!$Z$9:$AC$9</c:f>
                <c:numCache>
                  <c:formatCode>General</c:formatCode>
                  <c:ptCount val="4"/>
                  <c:pt idx="0">
                    <c:v>0.27279620798109866</c:v>
                  </c:pt>
                  <c:pt idx="1">
                    <c:v>0.33108621145729111</c:v>
                  </c:pt>
                  <c:pt idx="2">
                    <c:v>0.37205103820285912</c:v>
                  </c:pt>
                  <c:pt idx="3">
                    <c:v>0.29569719805459038</c:v>
                  </c:pt>
                </c:numCache>
              </c:numRef>
            </c:plus>
            <c:minus>
              <c:numRef>
                <c:f>pThr308!$Z$9:$AC$9</c:f>
                <c:numCache>
                  <c:formatCode>General</c:formatCode>
                  <c:ptCount val="4"/>
                  <c:pt idx="0">
                    <c:v>0.27279620798109866</c:v>
                  </c:pt>
                  <c:pt idx="1">
                    <c:v>0.33108621145729111</c:v>
                  </c:pt>
                  <c:pt idx="2">
                    <c:v>0.37205103820285912</c:v>
                  </c:pt>
                  <c:pt idx="3">
                    <c:v>0.29569719805459038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pThr308!$Z$2:$AC$3</c:f>
              <c:strCache>
                <c:ptCount val="4"/>
                <c:pt idx="0">
                  <c:v>5'</c:v>
                </c:pt>
                <c:pt idx="1">
                  <c:v>10'</c:v>
                </c:pt>
                <c:pt idx="2">
                  <c:v>20'</c:v>
                </c:pt>
                <c:pt idx="3">
                  <c:v>40'</c:v>
                </c:pt>
              </c:strCache>
            </c:strRef>
          </c:cat>
          <c:val>
            <c:numRef>
              <c:f>pThr308!$Z$5:$AC$5</c:f>
              <c:numCache>
                <c:formatCode>General</c:formatCode>
                <c:ptCount val="4"/>
                <c:pt idx="0">
                  <c:v>1.3501809772119713</c:v>
                </c:pt>
                <c:pt idx="1">
                  <c:v>1.2519669205924544</c:v>
                </c:pt>
                <c:pt idx="2">
                  <c:v>1.3989498708396904</c:v>
                </c:pt>
                <c:pt idx="3">
                  <c:v>1.3778547603258715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7-4694-B57E-433AE2339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745936"/>
        <c:axId val="739827632"/>
      </c:barChart>
      <c:catAx>
        <c:axId val="50574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9827632"/>
        <c:crosses val="autoZero"/>
        <c:auto val="1"/>
        <c:lblAlgn val="ctr"/>
        <c:lblOffset val="100"/>
        <c:noMultiLvlLbl val="0"/>
      </c:catAx>
      <c:valAx>
        <c:axId val="739827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Normalized pThr308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745936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541711</xdr:colOff>
      <xdr:row>10</xdr:row>
      <xdr:rowOff>124646</xdr:rowOff>
    </xdr:from>
    <xdr:to>
      <xdr:col>30</xdr:col>
      <xdr:colOff>240051</xdr:colOff>
      <xdr:row>25</xdr:row>
      <xdr:rowOff>105597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648F1C-0F28-43D7-BE5E-12929B4D7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topLeftCell="J7" zoomScale="89" zoomScaleNormal="89" workbookViewId="0">
      <selection activeCell="Q9" sqref="Q9"/>
    </sheetView>
  </sheetViews>
  <sheetFormatPr defaultRowHeight="14.5" x14ac:dyDescent="0.35"/>
  <sheetData>
    <row r="1" spans="1:29" x14ac:dyDescent="0.35">
      <c r="B1" s="6" t="s">
        <v>13</v>
      </c>
      <c r="C1" s="6"/>
      <c r="D1" s="6"/>
      <c r="E1" s="6"/>
      <c r="G1" s="6" t="s">
        <v>14</v>
      </c>
      <c r="H1" s="6"/>
      <c r="I1" s="6"/>
      <c r="J1" s="6"/>
      <c r="M1" s="6" t="s">
        <v>15</v>
      </c>
      <c r="N1" s="6"/>
      <c r="O1" s="6"/>
      <c r="P1" s="6"/>
      <c r="S1" s="6" t="s">
        <v>16</v>
      </c>
      <c r="T1" s="6"/>
      <c r="U1" s="6"/>
      <c r="V1" s="6"/>
      <c r="W1" s="2"/>
    </row>
    <row r="2" spans="1:29" x14ac:dyDescent="0.35">
      <c r="B2" t="s">
        <v>3</v>
      </c>
      <c r="C2" t="s">
        <v>4</v>
      </c>
      <c r="D2" t="s">
        <v>5</v>
      </c>
      <c r="E2" t="s">
        <v>6</v>
      </c>
      <c r="G2" t="s">
        <v>3</v>
      </c>
      <c r="H2" t="s">
        <v>4</v>
      </c>
      <c r="I2" t="s">
        <v>5</v>
      </c>
      <c r="J2" t="s">
        <v>6</v>
      </c>
      <c r="M2" t="s">
        <v>3</v>
      </c>
      <c r="N2" t="s">
        <v>4</v>
      </c>
      <c r="O2" t="s">
        <v>5</v>
      </c>
      <c r="P2" t="s">
        <v>6</v>
      </c>
      <c r="Q2" s="2"/>
      <c r="R2" s="2"/>
      <c r="S2" t="s">
        <v>3</v>
      </c>
      <c r="T2" t="s">
        <v>4</v>
      </c>
      <c r="U2" t="s">
        <v>5</v>
      </c>
      <c r="V2" t="s">
        <v>6</v>
      </c>
      <c r="Z2" t="s">
        <v>3</v>
      </c>
      <c r="AA2" t="s">
        <v>4</v>
      </c>
      <c r="AB2" t="s">
        <v>5</v>
      </c>
      <c r="AC2" t="s">
        <v>6</v>
      </c>
    </row>
    <row r="3" spans="1:29" x14ac:dyDescent="0.35">
      <c r="A3" t="s">
        <v>0</v>
      </c>
    </row>
    <row r="4" spans="1:29" x14ac:dyDescent="0.35">
      <c r="A4" t="s">
        <v>2</v>
      </c>
      <c r="B4">
        <v>5864.4650000000001</v>
      </c>
      <c r="C4">
        <v>6827.1220000000012</v>
      </c>
      <c r="D4">
        <v>3688.9500000000003</v>
      </c>
      <c r="E4">
        <v>4444.3850000000002</v>
      </c>
      <c r="G4">
        <v>16116.174999999999</v>
      </c>
      <c r="H4">
        <v>17010.61</v>
      </c>
      <c r="I4">
        <v>17685.075000000001</v>
      </c>
      <c r="J4">
        <v>15638.045</v>
      </c>
      <c r="M4">
        <f>B4/G4</f>
        <v>0.36388690244428351</v>
      </c>
      <c r="N4">
        <f t="shared" ref="N4:P5" si="0">C4/H4</f>
        <v>0.4013449253142598</v>
      </c>
      <c r="O4" s="4">
        <f t="shared" si="0"/>
        <v>0.20859114253120217</v>
      </c>
      <c r="P4">
        <f t="shared" si="0"/>
        <v>0.2842033642952172</v>
      </c>
      <c r="R4" s="2"/>
      <c r="S4">
        <f>M4/$O$4</f>
        <v>1.7444983426841885</v>
      </c>
      <c r="T4">
        <f t="shared" ref="T4:V5" si="1">N4/$O$4</f>
        <v>1.9240746296512783</v>
      </c>
      <c r="U4">
        <f t="shared" si="1"/>
        <v>1</v>
      </c>
      <c r="V4">
        <f t="shared" si="1"/>
        <v>1.3624900887280222</v>
      </c>
      <c r="X4" s="5" t="s">
        <v>11</v>
      </c>
      <c r="Y4" t="s">
        <v>18</v>
      </c>
      <c r="Z4">
        <f>AVERAGE(M4,M9,M13,M17,M21)</f>
        <v>0.50848700891265952</v>
      </c>
      <c r="AA4">
        <f t="shared" ref="AA4:AC4" si="2">AVERAGE(N4,N9,N13,N17,N21)</f>
        <v>0.48786029015884297</v>
      </c>
      <c r="AB4">
        <f t="shared" si="2"/>
        <v>0.56947700160793058</v>
      </c>
      <c r="AC4">
        <f t="shared" si="2"/>
        <v>0.5121076618536925</v>
      </c>
    </row>
    <row r="5" spans="1:29" x14ac:dyDescent="0.35">
      <c r="A5" t="s">
        <v>1</v>
      </c>
      <c r="B5">
        <v>19725.798999999999</v>
      </c>
      <c r="C5">
        <v>9276.7070000000022</v>
      </c>
      <c r="D5">
        <v>13929.656999999999</v>
      </c>
      <c r="E5">
        <v>12798.777999999998</v>
      </c>
      <c r="G5">
        <v>21875.589</v>
      </c>
      <c r="H5">
        <v>19652.831999999999</v>
      </c>
      <c r="I5">
        <v>20475.902999999998</v>
      </c>
      <c r="J5">
        <v>23156.095000000001</v>
      </c>
      <c r="M5">
        <f>B5/G5</f>
        <v>0.90172653179761231</v>
      </c>
      <c r="N5">
        <f t="shared" si="0"/>
        <v>0.47202901851499074</v>
      </c>
      <c r="O5">
        <f>D5/I5</f>
        <v>0.68029512544574955</v>
      </c>
      <c r="P5">
        <f t="shared" si="0"/>
        <v>0.55271745948528872</v>
      </c>
      <c r="R5" s="2"/>
      <c r="S5">
        <f>M5/$O$4</f>
        <v>4.3229377856383682</v>
      </c>
      <c r="T5">
        <f t="shared" si="1"/>
        <v>2.2629389378045239</v>
      </c>
      <c r="U5">
        <f t="shared" si="1"/>
        <v>3.2613806952228921</v>
      </c>
      <c r="V5">
        <f t="shared" si="1"/>
        <v>2.6497647636337689</v>
      </c>
      <c r="X5" s="5"/>
      <c r="Y5" t="s">
        <v>19</v>
      </c>
      <c r="Z5">
        <f>AVERAGE(M5,M10,M14,M18,M22)</f>
        <v>1.3501809772119713</v>
      </c>
      <c r="AA5">
        <f t="shared" ref="AA5:AC5" si="3">AVERAGE(N5,N10,N14,N18,N22)</f>
        <v>1.2519669205924544</v>
      </c>
      <c r="AB5">
        <f t="shared" si="3"/>
        <v>1.3989498708396904</v>
      </c>
      <c r="AC5">
        <f t="shared" si="3"/>
        <v>1.3778547603258715</v>
      </c>
    </row>
    <row r="6" spans="1:29" x14ac:dyDescent="0.35">
      <c r="H6" s="2"/>
      <c r="O6" s="2"/>
      <c r="R6" s="2"/>
      <c r="X6" s="5" t="s">
        <v>12</v>
      </c>
      <c r="Y6" t="s">
        <v>2</v>
      </c>
      <c r="Z6">
        <f>STDEV(M4,M9,M13,M17,M21)</f>
        <v>0.29445933020151777</v>
      </c>
      <c r="AA6">
        <f t="shared" ref="AA6:AC6" si="4">STDEV(N4,N9,N13,N17,N21)</f>
        <v>5.6522425255483809E-2</v>
      </c>
      <c r="AB6">
        <f t="shared" si="4"/>
        <v>0.45488864382692978</v>
      </c>
      <c r="AC6">
        <f t="shared" si="4"/>
        <v>0.20410547955477717</v>
      </c>
    </row>
    <row r="7" spans="1:29" x14ac:dyDescent="0.35">
      <c r="H7" s="2"/>
      <c r="O7" s="2"/>
      <c r="R7" s="2"/>
      <c r="X7" s="5"/>
      <c r="Y7" t="s">
        <v>1</v>
      </c>
      <c r="Z7">
        <f>STDEV(M5,M10,M14,M18,M22)</f>
        <v>0.60999086504990729</v>
      </c>
      <c r="AA7">
        <f t="shared" ref="AA7:AC7" si="5">STDEV(N5,N10,N14,N18,N22)</f>
        <v>0.74033127523137265</v>
      </c>
      <c r="AB7">
        <f t="shared" si="5"/>
        <v>0.83193141252096425</v>
      </c>
      <c r="AC7">
        <f t="shared" si="5"/>
        <v>0.66119903560628268</v>
      </c>
    </row>
    <row r="8" spans="1:29" x14ac:dyDescent="0.35">
      <c r="A8" t="s">
        <v>7</v>
      </c>
      <c r="X8" s="5" t="s">
        <v>17</v>
      </c>
      <c r="Y8" t="s">
        <v>2</v>
      </c>
      <c r="Z8">
        <f>Z6/SQRT(5)</f>
        <v>0.13168621578793011</v>
      </c>
      <c r="AA8">
        <f t="shared" ref="AA8:AC8" si="6">AA6/SQRT(5)</f>
        <v>2.5277597024882543E-2</v>
      </c>
      <c r="AB8">
        <f t="shared" si="6"/>
        <v>0.203432385957941</v>
      </c>
      <c r="AC8">
        <f t="shared" si="6"/>
        <v>9.1278745372935052E-2</v>
      </c>
    </row>
    <row r="9" spans="1:29" x14ac:dyDescent="0.35">
      <c r="A9" t="s">
        <v>2</v>
      </c>
      <c r="B9">
        <v>8314.3260000000009</v>
      </c>
      <c r="C9">
        <v>10819.769</v>
      </c>
      <c r="D9">
        <v>7390.6270000000004</v>
      </c>
      <c r="E9">
        <v>8082.991</v>
      </c>
      <c r="G9">
        <v>20157.764999999999</v>
      </c>
      <c r="H9">
        <v>20348.3</v>
      </c>
      <c r="I9">
        <v>20630.593000000001</v>
      </c>
      <c r="J9">
        <v>19837.057000000001</v>
      </c>
      <c r="M9">
        <f>B9/G9</f>
        <v>0.41246269117632839</v>
      </c>
      <c r="N9">
        <f>C9/H9</f>
        <v>0.53172839991547205</v>
      </c>
      <c r="O9" s="4">
        <f>D9/I9</f>
        <v>0.35823628530697105</v>
      </c>
      <c r="P9">
        <f t="shared" ref="O9:P10" si="7">E9/J9</f>
        <v>0.40746926320774296</v>
      </c>
      <c r="S9">
        <f>M9/$O$9</f>
        <v>1.1513705006819479</v>
      </c>
      <c r="T9">
        <f t="shared" ref="T9:V10" si="8">N9/$O$9</f>
        <v>1.484295203261826</v>
      </c>
      <c r="U9">
        <f t="shared" si="8"/>
        <v>1</v>
      </c>
      <c r="V9">
        <f t="shared" si="8"/>
        <v>1.1374315777604282</v>
      </c>
      <c r="X9" s="5"/>
      <c r="Y9" t="s">
        <v>1</v>
      </c>
      <c r="Z9">
        <f>Z7/SQRT(5)</f>
        <v>0.27279620798109866</v>
      </c>
      <c r="AA9">
        <f t="shared" ref="AA9:AC9" si="9">AA7/SQRT(5)</f>
        <v>0.33108621145729111</v>
      </c>
      <c r="AB9">
        <f t="shared" si="9"/>
        <v>0.37205103820285912</v>
      </c>
      <c r="AC9">
        <f t="shared" si="9"/>
        <v>0.29569719805459038</v>
      </c>
    </row>
    <row r="10" spans="1:29" x14ac:dyDescent="0.35">
      <c r="A10" t="s">
        <v>1</v>
      </c>
      <c r="B10">
        <v>22198.203999999998</v>
      </c>
      <c r="C10">
        <v>17343.948999999997</v>
      </c>
      <c r="D10">
        <v>20935.020999999997</v>
      </c>
      <c r="E10">
        <v>22903.526999999998</v>
      </c>
      <c r="G10">
        <v>21153.764999999999</v>
      </c>
      <c r="H10">
        <v>21182.764999999999</v>
      </c>
      <c r="I10">
        <v>21577.835999999999</v>
      </c>
      <c r="J10">
        <v>21039.228999999999</v>
      </c>
      <c r="M10">
        <f>B10/G10</f>
        <v>1.0493736694153499</v>
      </c>
      <c r="N10">
        <f>C10/H10</f>
        <v>0.8187764439628159</v>
      </c>
      <c r="O10">
        <f t="shared" si="7"/>
        <v>0.97020947791057444</v>
      </c>
      <c r="P10">
        <f t="shared" si="7"/>
        <v>1.0886105664803591</v>
      </c>
      <c r="S10">
        <f>M10/$O$9</f>
        <v>2.9292780001784195</v>
      </c>
      <c r="T10">
        <f t="shared" si="8"/>
        <v>2.2855765246147808</v>
      </c>
      <c r="U10">
        <f t="shared" si="8"/>
        <v>2.7082948257996988</v>
      </c>
      <c r="V10">
        <f t="shared" si="8"/>
        <v>3.0388059812186072</v>
      </c>
    </row>
    <row r="11" spans="1:29" x14ac:dyDescent="0.35">
      <c r="G11" s="1"/>
    </row>
    <row r="12" spans="1:29" x14ac:dyDescent="0.35">
      <c r="A12" t="s">
        <v>8</v>
      </c>
      <c r="G12" s="1"/>
    </row>
    <row r="13" spans="1:29" x14ac:dyDescent="0.35">
      <c r="A13" t="s">
        <v>2</v>
      </c>
      <c r="B13">
        <v>2780.8490000000002</v>
      </c>
      <c r="C13">
        <v>3524.1420000000003</v>
      </c>
      <c r="D13">
        <v>2564.971</v>
      </c>
      <c r="E13">
        <v>2135.3850000000002</v>
      </c>
      <c r="G13">
        <v>6662.2460000000001</v>
      </c>
      <c r="H13">
        <v>7305.5889999999999</v>
      </c>
      <c r="I13">
        <v>6822.1040000000003</v>
      </c>
      <c r="J13">
        <v>4801.6310000000003</v>
      </c>
      <c r="M13">
        <f>B13/G13</f>
        <v>0.4174041306790533</v>
      </c>
      <c r="N13">
        <f t="shared" ref="N13:P14" si="10">C13/H13</f>
        <v>0.48238985248143584</v>
      </c>
      <c r="O13" s="4">
        <f t="shared" si="10"/>
        <v>0.37597946322718034</v>
      </c>
      <c r="P13">
        <f t="shared" si="10"/>
        <v>0.444720762590878</v>
      </c>
      <c r="S13">
        <f>M13/$O$13</f>
        <v>1.1101780057248571</v>
      </c>
      <c r="T13">
        <f t="shared" ref="T13:V14" si="11">N13/$O$13</f>
        <v>1.2830218127897015</v>
      </c>
      <c r="U13">
        <f t="shared" si="11"/>
        <v>1</v>
      </c>
      <c r="V13">
        <f t="shared" si="11"/>
        <v>1.182832590837978</v>
      </c>
    </row>
    <row r="14" spans="1:29" x14ac:dyDescent="0.35">
      <c r="A14" t="s">
        <v>1</v>
      </c>
      <c r="B14">
        <v>13554.082999999999</v>
      </c>
      <c r="C14">
        <v>16198.619000000001</v>
      </c>
      <c r="D14">
        <v>18364.425999999999</v>
      </c>
      <c r="E14">
        <v>19736.255000000001</v>
      </c>
      <c r="G14">
        <v>5871.3969999999999</v>
      </c>
      <c r="H14">
        <v>6718.2669999999998</v>
      </c>
      <c r="I14">
        <v>6504.2460000000001</v>
      </c>
      <c r="J14">
        <v>8935.7649999999994</v>
      </c>
      <c r="M14">
        <f>B14/G14</f>
        <v>2.3084937026060404</v>
      </c>
      <c r="N14">
        <f t="shared" si="10"/>
        <v>2.4111305787638391</v>
      </c>
      <c r="O14">
        <f t="shared" si="10"/>
        <v>2.8234519420083433</v>
      </c>
      <c r="P14">
        <f t="shared" si="10"/>
        <v>2.2086810698356549</v>
      </c>
      <c r="S14">
        <f>M14/$O$13</f>
        <v>6.1399462693821798</v>
      </c>
      <c r="T14">
        <f t="shared" si="11"/>
        <v>6.4129315949018926</v>
      </c>
      <c r="U14">
        <f t="shared" si="11"/>
        <v>7.5095908637496827</v>
      </c>
      <c r="V14">
        <f t="shared" si="11"/>
        <v>5.8744726397491824</v>
      </c>
    </row>
    <row r="15" spans="1:29" x14ac:dyDescent="0.35">
      <c r="G15" s="1"/>
    </row>
    <row r="16" spans="1:29" x14ac:dyDescent="0.35">
      <c r="A16" t="s">
        <v>9</v>
      </c>
      <c r="G16" s="1"/>
    </row>
    <row r="17" spans="1:22" x14ac:dyDescent="0.35">
      <c r="A17" t="s">
        <v>2</v>
      </c>
      <c r="B17">
        <v>2172.3850000000002</v>
      </c>
      <c r="C17">
        <v>2500.299</v>
      </c>
      <c r="D17">
        <v>2261.5920000000001</v>
      </c>
      <c r="E17">
        <v>3304.9205000000002</v>
      </c>
      <c r="G17">
        <v>6822.77</v>
      </c>
      <c r="H17">
        <v>5221.0619999999999</v>
      </c>
      <c r="I17">
        <v>4105.6189999999997</v>
      </c>
      <c r="J17">
        <v>5382.5479999999998</v>
      </c>
      <c r="M17" s="4">
        <f>B17/G17</f>
        <v>0.31840220321071944</v>
      </c>
      <c r="N17">
        <f t="shared" ref="N17:P18" si="12">C17/H17</f>
        <v>0.47888705401314907</v>
      </c>
      <c r="O17">
        <f t="shared" si="12"/>
        <v>0.55085286774052833</v>
      </c>
      <c r="P17">
        <f t="shared" si="12"/>
        <v>0.61400669348420123</v>
      </c>
      <c r="S17">
        <f>M17/$M$17</f>
        <v>1</v>
      </c>
      <c r="T17">
        <f t="shared" ref="T17:V18" si="13">N17/$M$17</f>
        <v>1.504031847720037</v>
      </c>
      <c r="U17">
        <f t="shared" si="13"/>
        <v>1.7300535680526445</v>
      </c>
      <c r="V17">
        <f t="shared" si="13"/>
        <v>1.9283996382331876</v>
      </c>
    </row>
    <row r="18" spans="1:22" x14ac:dyDescent="0.35">
      <c r="A18" t="s">
        <v>1</v>
      </c>
      <c r="B18">
        <v>7626.0749999999998</v>
      </c>
      <c r="C18">
        <v>10057.397000000001</v>
      </c>
      <c r="D18">
        <v>11253.496999999999</v>
      </c>
      <c r="E18">
        <v>11582.852999999999</v>
      </c>
      <c r="G18" s="3">
        <v>8592.7189999999991</v>
      </c>
      <c r="H18">
        <v>8989.3549999999996</v>
      </c>
      <c r="I18">
        <v>8811.9410000000007</v>
      </c>
      <c r="J18">
        <v>9955.7109999999993</v>
      </c>
      <c r="M18">
        <f>B18/G18</f>
        <v>0.88750429287865695</v>
      </c>
      <c r="N18">
        <f t="shared" si="12"/>
        <v>1.1188118613626896</v>
      </c>
      <c r="O18">
        <f t="shared" si="12"/>
        <v>1.2770735755039666</v>
      </c>
      <c r="P18">
        <f t="shared" si="12"/>
        <v>1.1634380507831132</v>
      </c>
      <c r="S18">
        <f>M18/$M$17</f>
        <v>2.7873685669546209</v>
      </c>
      <c r="T18">
        <f t="shared" si="13"/>
        <v>3.5138320340775309</v>
      </c>
      <c r="U18">
        <f t="shared" si="13"/>
        <v>4.0108817169798154</v>
      </c>
      <c r="V18">
        <f t="shared" si="13"/>
        <v>3.653988694334338</v>
      </c>
    </row>
    <row r="19" spans="1:22" x14ac:dyDescent="0.35">
      <c r="G19" s="1"/>
    </row>
    <row r="20" spans="1:22" x14ac:dyDescent="0.35">
      <c r="A20" t="s">
        <v>10</v>
      </c>
      <c r="G20" s="1"/>
    </row>
    <row r="21" spans="1:22" x14ac:dyDescent="0.35">
      <c r="A21" t="s">
        <v>2</v>
      </c>
      <c r="B21">
        <v>6879.0829999999996</v>
      </c>
      <c r="C21">
        <v>3365.7190000000001</v>
      </c>
      <c r="D21">
        <v>8283.7900000000009</v>
      </c>
      <c r="E21">
        <v>10221.083000000001</v>
      </c>
      <c r="G21" s="3">
        <v>6676.9120000000003</v>
      </c>
      <c r="H21">
        <v>6176.1840000000002</v>
      </c>
      <c r="I21">
        <v>6119.2550000000001</v>
      </c>
      <c r="J21">
        <v>12616.468000000001</v>
      </c>
      <c r="M21">
        <f>B21/G21</f>
        <v>1.0302791170529131</v>
      </c>
      <c r="N21" s="4">
        <f t="shared" ref="N21:P22" si="14">C21/H21</f>
        <v>0.54495121906989819</v>
      </c>
      <c r="O21">
        <f t="shared" si="14"/>
        <v>1.3537252492337712</v>
      </c>
      <c r="P21">
        <f t="shared" si="14"/>
        <v>0.81013822569042304</v>
      </c>
      <c r="S21">
        <f>M21/$N$21</f>
        <v>1.8905896179319572</v>
      </c>
      <c r="T21">
        <f t="shared" ref="T21:V22" si="15">N21/$N$21</f>
        <v>1</v>
      </c>
      <c r="U21">
        <f t="shared" si="15"/>
        <v>2.4841218844216137</v>
      </c>
      <c r="V21">
        <f t="shared" si="15"/>
        <v>1.4866252195437526</v>
      </c>
    </row>
    <row r="22" spans="1:22" x14ac:dyDescent="0.35">
      <c r="A22" t="s">
        <v>1</v>
      </c>
      <c r="B22">
        <v>13091.619000000001</v>
      </c>
      <c r="C22">
        <v>12263.74</v>
      </c>
      <c r="D22">
        <v>11223.79</v>
      </c>
      <c r="E22">
        <v>13164.347</v>
      </c>
      <c r="G22">
        <v>8162.8410000000003</v>
      </c>
      <c r="H22">
        <v>8521.8909999999996</v>
      </c>
      <c r="I22">
        <v>9024.3760000000002</v>
      </c>
      <c r="J22">
        <v>7017.8909999999996</v>
      </c>
      <c r="M22">
        <f>B22/G22</f>
        <v>1.6038066893621963</v>
      </c>
      <c r="N22">
        <f t="shared" si="14"/>
        <v>1.4390867003579371</v>
      </c>
      <c r="O22">
        <f t="shared" si="14"/>
        <v>1.243719233329817</v>
      </c>
      <c r="P22">
        <f t="shared" si="14"/>
        <v>1.8758266550449416</v>
      </c>
      <c r="S22">
        <f>M22/$N$21</f>
        <v>2.9430279871646348</v>
      </c>
      <c r="T22">
        <f t="shared" si="15"/>
        <v>2.6407624205596143</v>
      </c>
      <c r="U22">
        <f t="shared" si="15"/>
        <v>2.2822579155847182</v>
      </c>
      <c r="V22">
        <f t="shared" si="15"/>
        <v>3.4421918685612458</v>
      </c>
    </row>
    <row r="26" spans="1:22" x14ac:dyDescent="0.35">
      <c r="M26" t="s">
        <v>3</v>
      </c>
      <c r="N26" t="s">
        <v>4</v>
      </c>
      <c r="O26" t="s">
        <v>5</v>
      </c>
      <c r="P26" t="s">
        <v>6</v>
      </c>
    </row>
    <row r="27" spans="1:22" x14ac:dyDescent="0.35">
      <c r="L27" s="5" t="s">
        <v>2</v>
      </c>
      <c r="M27">
        <v>0.36388690244428351</v>
      </c>
      <c r="N27">
        <v>0.4013449253142598</v>
      </c>
      <c r="O27">
        <v>0.20859114253120217</v>
      </c>
      <c r="P27">
        <v>0.2842033642952172</v>
      </c>
    </row>
    <row r="28" spans="1:22" x14ac:dyDescent="0.35">
      <c r="L28" s="5"/>
      <c r="M28">
        <v>0.41246269117632839</v>
      </c>
      <c r="N28">
        <v>0.53172839991547205</v>
      </c>
      <c r="O28">
        <v>0.35823628530697105</v>
      </c>
      <c r="P28">
        <v>0.40746926320774296</v>
      </c>
    </row>
    <row r="29" spans="1:22" x14ac:dyDescent="0.35">
      <c r="L29" s="5"/>
      <c r="M29">
        <v>0.4174041306790533</v>
      </c>
      <c r="N29">
        <v>0.48238985248143584</v>
      </c>
      <c r="O29">
        <v>0.37597946322718034</v>
      </c>
      <c r="P29">
        <v>0.444720762590878</v>
      </c>
    </row>
    <row r="30" spans="1:22" x14ac:dyDescent="0.35">
      <c r="L30" s="5"/>
      <c r="M30">
        <v>0.31840220321071944</v>
      </c>
      <c r="N30">
        <v>0.47888705401314907</v>
      </c>
      <c r="O30">
        <v>0.55085286774052833</v>
      </c>
      <c r="P30">
        <v>0.61400669348420123</v>
      </c>
    </row>
    <row r="31" spans="1:22" x14ac:dyDescent="0.35">
      <c r="L31" s="5"/>
      <c r="M31">
        <v>1.0302791170529131</v>
      </c>
      <c r="N31">
        <v>0.54495121906989819</v>
      </c>
      <c r="O31">
        <v>1.3537252492337712</v>
      </c>
      <c r="P31">
        <v>0.81013822569042304</v>
      </c>
    </row>
    <row r="33" spans="12:16" x14ac:dyDescent="0.35">
      <c r="L33" s="5" t="s">
        <v>1</v>
      </c>
      <c r="M33">
        <v>0.90172653179761231</v>
      </c>
      <c r="N33">
        <v>0.47202901851499074</v>
      </c>
      <c r="O33">
        <v>0.68029512544574955</v>
      </c>
      <c r="P33">
        <v>0.55271745948528872</v>
      </c>
    </row>
    <row r="34" spans="12:16" x14ac:dyDescent="0.35">
      <c r="L34" s="5"/>
      <c r="M34">
        <v>1.0493736694153499</v>
      </c>
      <c r="N34">
        <v>0.8187764439628159</v>
      </c>
      <c r="O34">
        <v>0.97020947791057444</v>
      </c>
      <c r="P34">
        <v>1.0886105664803591</v>
      </c>
    </row>
    <row r="35" spans="12:16" x14ac:dyDescent="0.35">
      <c r="L35" s="5"/>
      <c r="M35">
        <v>2.3084937026060404</v>
      </c>
      <c r="N35">
        <v>2.4111305787638391</v>
      </c>
      <c r="O35">
        <v>2.8234519420083433</v>
      </c>
      <c r="P35">
        <v>2.2086810698356549</v>
      </c>
    </row>
    <row r="36" spans="12:16" x14ac:dyDescent="0.35">
      <c r="L36" s="5"/>
      <c r="M36">
        <v>0.88750429287865695</v>
      </c>
      <c r="N36">
        <v>1.1188118613626896</v>
      </c>
      <c r="O36">
        <v>1.2770735755039666</v>
      </c>
      <c r="P36">
        <v>1.1634380507831132</v>
      </c>
    </row>
    <row r="37" spans="12:16" x14ac:dyDescent="0.35">
      <c r="L37" s="5"/>
      <c r="M37">
        <v>1.6038066893621963</v>
      </c>
      <c r="N37">
        <v>1.4390867003579371</v>
      </c>
      <c r="O37">
        <v>1.243719233329817</v>
      </c>
      <c r="P37">
        <v>1.8758266550449416</v>
      </c>
    </row>
    <row r="39" spans="12:16" x14ac:dyDescent="0.35">
      <c r="L39" t="s">
        <v>20</v>
      </c>
      <c r="M39">
        <f>_xlfn.T.TEST(M27:M31,M33:M37,1,2)</f>
        <v>1.198770452419296E-2</v>
      </c>
      <c r="N39">
        <f>_xlfn.T.TEST(N27:N31,N33:N37,1,2)</f>
        <v>2.5188929786581656E-2</v>
      </c>
      <c r="O39">
        <f>_xlfn.T.TEST(O27:O31,O33:O37,1,2)</f>
        <v>4.3085546783840106E-2</v>
      </c>
      <c r="P39">
        <f>_xlfn.T.TEST(P27:P31,P33:P37,1,2)</f>
        <v>1.1642637369666852E-2</v>
      </c>
    </row>
  </sheetData>
  <mergeCells count="9">
    <mergeCell ref="L27:L31"/>
    <mergeCell ref="L33:L37"/>
    <mergeCell ref="X4:X5"/>
    <mergeCell ref="X6:X7"/>
    <mergeCell ref="X8:X9"/>
    <mergeCell ref="B1:E1"/>
    <mergeCell ref="G1:J1"/>
    <mergeCell ref="M1:P1"/>
    <mergeCell ref="S1:V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2024-D091-4A4E-96E9-F41E947224A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pThr308</vt:lpstr>
      <vt:lpstr>pSer473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 Chu</dc:creator>
  <cp:lastModifiedBy>Nhat</cp:lastModifiedBy>
  <dcterms:created xsi:type="dcterms:W3CDTF">2015-06-05T18:17:20Z</dcterms:created>
  <dcterms:modified xsi:type="dcterms:W3CDTF">2020-04-21T21:40:54Z</dcterms:modified>
</cp:coreProperties>
</file>