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jellyvanderwoude/Dropbox (GaTech)/Diggle Group Files/Jelly/Evolution of Virulence/Resubmission/"/>
    </mc:Choice>
  </mc:AlternateContent>
  <xr:revisionPtr revIDLastSave="0" documentId="13_ncr:1_{E4FAD98A-F5B9-524C-BB0B-7D1CB376FF53}" xr6:coauthVersionLast="45" xr6:coauthVersionMax="45" xr10:uidLastSave="{00000000-0000-0000-0000-000000000000}"/>
  <bookViews>
    <workbookView xWindow="220" yWindow="460" windowWidth="27700" windowHeight="17540" xr2:uid="{589AD34D-C900-D249-B18C-2659803172B0}"/>
  </bookViews>
  <sheets>
    <sheet name="Serial Passage (Fig. 1)" sheetId="3" r:id="rId1"/>
    <sheet name="Fig. 3 (Raw Data)" sheetId="9" r:id="rId2"/>
    <sheet name="Fig. 3 (Summary Stats)" sheetId="10" r:id="rId3"/>
    <sheet name="Mouse Sepsis (Fig. 4)" sheetId="2" r:id="rId4"/>
    <sheet name="R Code" sheetId="7" r:id="rId5"/>
    <sheet name="Breseq Code" sheetId="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70" i="3" l="1"/>
  <c r="U17" i="3" l="1"/>
  <c r="R17" i="3"/>
  <c r="N17" i="3"/>
  <c r="K17" i="3"/>
  <c r="G17" i="3"/>
  <c r="D17" i="3"/>
  <c r="U16" i="3"/>
  <c r="R16" i="3"/>
  <c r="K16" i="3"/>
  <c r="D16" i="3"/>
  <c r="U15" i="3"/>
  <c r="R15" i="3"/>
  <c r="K15" i="3"/>
  <c r="G15" i="3"/>
  <c r="D15" i="3"/>
  <c r="R14" i="3"/>
  <c r="N14" i="3"/>
  <c r="K14" i="3"/>
  <c r="D14" i="3"/>
  <c r="R13" i="3"/>
  <c r="N13" i="3"/>
  <c r="K13" i="3"/>
  <c r="D13" i="3"/>
  <c r="U12" i="3"/>
  <c r="R12" i="3"/>
  <c r="N12" i="3"/>
  <c r="K12" i="3"/>
  <c r="G12" i="3"/>
  <c r="D12" i="3"/>
  <c r="U11" i="3"/>
  <c r="R11" i="3"/>
  <c r="N11" i="3"/>
  <c r="K11" i="3"/>
  <c r="G11" i="3"/>
  <c r="D11" i="3"/>
  <c r="U10" i="3"/>
  <c r="R10" i="3"/>
  <c r="K10" i="3"/>
  <c r="G10" i="3"/>
  <c r="D10" i="3"/>
  <c r="U9" i="3"/>
  <c r="R9" i="3"/>
  <c r="N9" i="3"/>
  <c r="K9" i="3"/>
  <c r="G9" i="3"/>
  <c r="D9" i="3"/>
  <c r="U8" i="3"/>
  <c r="R8" i="3"/>
  <c r="N8" i="3"/>
  <c r="K8" i="3"/>
  <c r="G8" i="3"/>
  <c r="D8" i="3"/>
  <c r="D43" i="2"/>
  <c r="C43" i="2"/>
  <c r="E42" i="2"/>
  <c r="E41" i="2"/>
  <c r="E40" i="2"/>
  <c r="E39" i="2"/>
  <c r="E38" i="2"/>
  <c r="E34" i="2"/>
  <c r="D34" i="2"/>
  <c r="C34" i="2"/>
  <c r="E33" i="2"/>
  <c r="E32" i="2"/>
  <c r="E31" i="2"/>
  <c r="E30" i="2"/>
  <c r="E29" i="2"/>
  <c r="D25" i="2"/>
  <c r="C25" i="2"/>
  <c r="E24" i="2"/>
  <c r="E23" i="2"/>
  <c r="E22" i="2"/>
  <c r="E21" i="2"/>
  <c r="E20" i="2"/>
  <c r="D16" i="2"/>
  <c r="C16" i="2"/>
  <c r="E15" i="2"/>
  <c r="E14" i="2"/>
  <c r="E13" i="2"/>
  <c r="E12" i="2"/>
  <c r="E11" i="2"/>
  <c r="E25" i="2" l="1"/>
  <c r="E43" i="2"/>
  <c r="E16" i="2"/>
</calcChain>
</file>

<file path=xl/sharedStrings.xml><?xml version="1.0" encoding="utf-8"?>
<sst xmlns="http://schemas.openxmlformats.org/spreadsheetml/2006/main" count="326" uniqueCount="217">
  <si>
    <t>01.14.19</t>
  </si>
  <si>
    <t>PA 14 Evolution of Virulence in Chronic Wounds: Sepsis Study</t>
  </si>
  <si>
    <t xml:space="preserve">Following serial passage of PA14 through 3 separate mouse lines (groups) for 10 rounds, virulence was studied by infecting 5 mice each with WT PA14, and the wound populations from the 10th round </t>
  </si>
  <si>
    <t xml:space="preserve">of each mouse group. 10^5 cells were injected into each mouse, and sepsis was monitored for 3 days. If a mouse succomed to infection (moribund), the mouse was sacrificed, and it's spleen was </t>
  </si>
  <si>
    <t xml:space="preserve">removed and homoginized/plated for CFU counts. The remaining mice at the end of 3 days were sacrificed and their spleen CFUs likewise quantified.  </t>
  </si>
  <si>
    <t>All error bars are SEM</t>
  </si>
  <si>
    <t>Red= Found dead in cage in morning (not sac'd when moribund)</t>
  </si>
  <si>
    <t>Green = Spleen CFUs &lt; 10^2 cells; CFU value set at 0 for calculations</t>
  </si>
  <si>
    <t>Mice Alive Per group</t>
  </si>
  <si>
    <t>Wild Type PA14: Inoculating dose = 3x10^5 cells</t>
  </si>
  <si>
    <t>WT</t>
  </si>
  <si>
    <t>G1</t>
  </si>
  <si>
    <t>G2</t>
  </si>
  <si>
    <t>G3</t>
  </si>
  <si>
    <t>Hour</t>
  </si>
  <si>
    <t>Mouse</t>
  </si>
  <si>
    <t>Time of Death</t>
  </si>
  <si>
    <t>Spleen CFU</t>
  </si>
  <si>
    <t>Spleen Wt. (g)</t>
  </si>
  <si>
    <t>Spleen CFU/g</t>
  </si>
  <si>
    <t>NA</t>
  </si>
  <si>
    <t>Averages</t>
  </si>
  <si>
    <t>Group 1, Round 10: Inoculating dose = 4x10^5 cells</t>
  </si>
  <si>
    <t>Group 2, Round 10: Inoculating dose = 5x10^5 cells</t>
  </si>
  <si>
    <t>Group 3, Round 10: Inoculating dose = 6x10^5 cells</t>
  </si>
  <si>
    <t>Spleen CFU Stats</t>
  </si>
  <si>
    <t>Col. title</t>
  </si>
  <si>
    <t>Mean</t>
  </si>
  <si>
    <t>SEM</t>
  </si>
  <si>
    <t>Sample size (N)</t>
  </si>
  <si>
    <t>SD</t>
  </si>
  <si>
    <t>Lower 95% conf. limit</t>
  </si>
  <si>
    <t>Upper 95% conf. limit</t>
  </si>
  <si>
    <t>Minimum</t>
  </si>
  <si>
    <t>Median (50th percentile)</t>
  </si>
  <si>
    <t>Maximum</t>
  </si>
  <si>
    <t>Normality test KS</t>
  </si>
  <si>
    <t>Normality test P value</t>
  </si>
  <si>
    <t>&gt;0.10</t>
  </si>
  <si>
    <t>Passed normality test?</t>
  </si>
  <si>
    <t>No</t>
  </si>
  <si>
    <t>Yes</t>
  </si>
  <si>
    <t xml:space="preserve">            Kruskal-Wallis Test (Nonparametric ANOVA)            </t>
  </si>
  <si>
    <t>The P value is 0.0140, considered significant.</t>
  </si>
  <si>
    <t>Variation among column medians is significantly greater than expected</t>
  </si>
  <si>
    <t>by chance.</t>
  </si>
  <si>
    <t>The P value is approximate (from chi-square distribution) because</t>
  </si>
  <si>
    <t>at least one column has two or more identical values.</t>
  </si>
  <si>
    <t>Calculation detail</t>
  </si>
  <si>
    <t xml:space="preserve">                 Number     Sum     Mean  </t>
  </si>
  <si>
    <t xml:space="preserve">                   of       of       of   </t>
  </si>
  <si>
    <t xml:space="preserve">     Group       Points    Ranks    Ranks </t>
  </si>
  <si>
    <t>===============  =======  =======  =======</t>
  </si>
  <si>
    <t xml:space="preserve">             WT        5   36.000    7.200</t>
  </si>
  <si>
    <t xml:space="preserve">             G1        5   62.000   12.400</t>
  </si>
  <si>
    <t xml:space="preserve">             G2        5   83.000   16.600</t>
  </si>
  <si>
    <t xml:space="preserve">             G3        5   29.000    5.800</t>
  </si>
  <si>
    <t>Kruskal-Wallis Statistic KW = 10.623 (corrected for ties)</t>
  </si>
  <si>
    <t>Dunn's Multiple Comparisons Test</t>
  </si>
  <si>
    <t xml:space="preserve">                                   Mean Rank </t>
  </si>
  <si>
    <t xml:space="preserve">            Comparison             Difference   P value  </t>
  </si>
  <si>
    <t>================================== ========== ===========</t>
  </si>
  <si>
    <t xml:space="preserve">             WT vs. G1                 -5.200  ns  P&gt;0.05</t>
  </si>
  <si>
    <t xml:space="preserve">             WT vs. G2                 -9.400  ns  P&gt;0.05</t>
  </si>
  <si>
    <t xml:space="preserve">             WT vs. G3                  1.400  ns  P&gt;0.05</t>
  </si>
  <si>
    <t xml:space="preserve">             G1 vs. G2                 -4.200  ns  P&gt;0.05</t>
  </si>
  <si>
    <t xml:space="preserve">             G1 vs. G3                  6.600  ns  P&gt;0.05</t>
  </si>
  <si>
    <t xml:space="preserve">             G2 vs. G3                 10.800  *   P&lt;0.05</t>
  </si>
  <si>
    <t xml:space="preserve">                         Summary of Data                         </t>
  </si>
  <si>
    <t xml:space="preserve">                Number</t>
  </si>
  <si>
    <t xml:space="preserve">                  of  </t>
  </si>
  <si>
    <t xml:space="preserve">     Group      Points    Median  Minimum    Maximum   </t>
  </si>
  <si>
    <t>=============== ======   ======== ========   ========</t>
  </si>
  <si>
    <t xml:space="preserve">             WT     5     1250000    0.000   3.850E+07</t>
  </si>
  <si>
    <t xml:space="preserve">             G1     5    6.410E+07   11500   9.900E+07</t>
  </si>
  <si>
    <t xml:space="preserve">             G2     5    1.200E+083.170E+07  1.100E+10</t>
  </si>
  <si>
    <t xml:space="preserve">             G3     5      6900.0    0.000   1.360E+07</t>
  </si>
  <si>
    <t xml:space="preserve">                       *     *     *</t>
  </si>
  <si>
    <t>07.06.18</t>
  </si>
  <si>
    <t>PA14 Passage in Chronic Wounds</t>
  </si>
  <si>
    <t xml:space="preserve">Mouse chronic wounds infected with 10^3 cells PA14 and allowed to grow for 72 hours before harvesting woundbed and spleen for CFU. Each "mouse" group represents a specific strain passed from generation to generation using the wound bed population of the previous round </t>
  </si>
  <si>
    <t>1 = &lt;E2</t>
  </si>
  <si>
    <t>Yellow=Moribund</t>
  </si>
  <si>
    <t>Mouse 1</t>
  </si>
  <si>
    <t>Mouse 2</t>
  </si>
  <si>
    <t>Mouse 3</t>
  </si>
  <si>
    <t>Round</t>
  </si>
  <si>
    <t>Wnd CFU</t>
  </si>
  <si>
    <t xml:space="preserve">Wnd Wt. </t>
  </si>
  <si>
    <t>Wnd CFU/g</t>
  </si>
  <si>
    <t>Spln CFU</t>
  </si>
  <si>
    <t xml:space="preserve">Spln Wt. </t>
  </si>
  <si>
    <t>Spln CFU/g</t>
  </si>
  <si>
    <t>Observations: Inceased pyocyanin round 3 and beyond</t>
  </si>
  <si>
    <t>Observations: Increased pyocyanin production round 7 and beyond</t>
  </si>
  <si>
    <t>Observations: Drier, thinner biofilms in later rounds</t>
  </si>
  <si>
    <t>S</t>
  </si>
  <si>
    <t>A88</t>
  </si>
  <si>
    <t>A92</t>
  </si>
  <si>
    <t>B16</t>
  </si>
  <si>
    <t>B31</t>
  </si>
  <si>
    <t>B42</t>
  </si>
  <si>
    <t>C31</t>
  </si>
  <si>
    <t>C38</t>
  </si>
  <si>
    <t>C62</t>
  </si>
  <si>
    <t>average</t>
  </si>
  <si>
    <t>library(scales)</t>
  </si>
  <si>
    <t>library('PMCMR')</t>
  </si>
  <si>
    <t>library('tidyverse')</t>
  </si>
  <si>
    <t>library(ggpubr)</t>
  </si>
  <si>
    <t>data &lt;- data.frame(name=c('Ancestor','A','B','C'), value=c(1.38E+07,4.69E+07,2.38E+09,3453380), se=c(8342146,19700000,2160000000,2633690))</t>
  </si>
  <si>
    <t>stat.test &lt;- kruskal.test(value ~ name, data = data_dos)</t>
  </si>
  <si>
    <t>value_cfu=c(0,2.94e+7,3.85e+7,1.25e+6,0,1.45e+6,6.98e+7,1.15e+4,6.41e+7,9.9e+7,5.05e+7,1.2e+8,1.1e+10,6.78e+8,3.17e+7,0,1.36e+7,6.9e+3,3.66e+6,0)</t>
  </si>
  <si>
    <t>name_cfu &lt;- as.factor(name_cfu)</t>
  </si>
  <si>
    <t>posthoc.kruskal.dunn.test(value_cfu, name_cfu, p.adjust.method="holm")</t>
  </si>
  <si>
    <t>df = data.frame(group=c('Ancestor','Ancestor','Ancestor','Ancestor','Ancestor','Ancestor','Ancestor','Ancestor','Ancestor','Ancestor','Ancestor','Ancestor','Ancestor','Ancestor','Ancestor','Ancestor','Ancestor','A','A','A','A','A','A','A','A','A','A','A','A','A','A','A','A','A','B','B','B','B','B','B','B','B','B','B','B','B','B','B','B','B','B','C','C','C','C','C','C','C','C','C','C','C','C','C','C','C','C','C'), time=c(0,5,10,15,20,25,30,35,40,45,50,55,60,65,70,75,80,0,5,10,15,20,25,30,35,40,45,50,55,60,65,70,75,80,0,5,10,15,20,25,30,35,40,45,50,55,60,65,70,75,80,0,5,10,15,20,25,30,35,40,45,50,55,60,65,70,75,80), surviving=c(5,5,5,5,5,5,5,5,3,3,3,3,3,3,2,2,2,5,5,5,5,5,4,4,4,3,3,2,1,1,1,1,1,1,5,5,5,5,5,5,5,5,2,2,2,1,1,0,0,0,0,5,5,5,5,5,5,5,5,4,4,4,4,4,4,3,3,3))</t>
  </si>
  <si>
    <t>df$group &lt;- factor(df$group, levels=c("Ancestor", "A", "B", "C"))</t>
  </si>
  <si>
    <t>wound_cfu &lt;- data.frame(group=c('A','A','A','A','A','A','A','A','A','A','B','B','B','B','B','B','B','B','B','B','C','C','C','C','C','C','C','C','C','C'), round=c(1,2,3,4,5,6,7,8,9,10,1,2,3,4,5,6,7,8,9,10,1,2,3,4,5,6,7,8,9,10), cfus=c(7.5e+9,4.55e+9,1.16e+9,6.85e+8,4.29e+9,6.15e+8,5.21e+9,3.85e+6,2.17e+9,7.69e+9,2.08e+9,8.57e+8,8e+8,1.31e+10,3.17e+9,2.47e+8,2.17e+9,5.26e+8,3.49e+8,2.99e+9,3.77e+8,1.61e+9,1.59e+9,8.4e+8,4e+9,1.76e+9,1.61e+9,6.82e+9,9.09e+9,3.23e+9))</t>
  </si>
  <si>
    <t>spleen_cfu &lt;- data.frame(group=c('A','A','A','A','A','A','A','A','A','A','B','B','B','B','B','B','B','B','B','B','C','C','C','C','C','C','C','C','C','C'), round=c(1,2,3,4,5,6,7,8,9,10,1,2,3,4,5,6,7,8,9,10,1,2,3,4,5,6,7,8,9,10), cfus=c(1.85e+6,1.33e+5,1.64e+3,2.44e+5,1.05e+4,1,1,8.7e+2,1,4.92e+5,7.06e+4,5.62e+3,1,2.67e+4,5.59e+3,7.69e+2,1.4e+5,1,1,2.75e+6,5.88e+4,2.55e+5,6.58e+2,2.68e+3,1.31e+3,1,1,8.42e+6,3.05e+7,3.47E+6))</t>
  </si>
  <si>
    <t xml:space="preserve">                    labels = c("A", "B"),</t>
  </si>
  <si>
    <t xml:space="preserve">                    ncol = 2, nrow = 1,</t>
  </si>
  <si>
    <t xml:space="preserve">                    font.label = list(size=18))</t>
  </si>
  <si>
    <t xml:space="preserve">                    labels = c("A", "B", "C"),</t>
  </si>
  <si>
    <t xml:space="preserve">                    ncol = 1, nrow = 3,</t>
  </si>
  <si>
    <t>breseq -r Reference.gbk 10A88_R1.fastq 10A88_R2.fastq</t>
  </si>
  <si>
    <t>breseq -j 8 -o /Users/jellyvanderwoude/users/jellyvanderwoude/Desktop/BreSeq/10A92 -r Reference.gbk 10A92_R1.fastq 10A92_R2.fastq</t>
  </si>
  <si>
    <t>breseq -j 8 -o /Users/jellyvanderwoude/users/Desktop/BreSeq/10B16 -r Reference.gbk 10B16_R1.fastq 10B16_R2.fastq</t>
  </si>
  <si>
    <t>breseq -j 8 -r Reference.gbk 10B31_R1.fastq 10B31_R2.fastq</t>
  </si>
  <si>
    <t>breseq -j 8 -r Reference.gbk 10B42_R1.fastq 10B42_R2.fastq</t>
  </si>
  <si>
    <t>breseq -j 8 -r Reference.gbk 10C31_R1.fastq 10C31_R2.fastq</t>
  </si>
  <si>
    <t>breseq -j 8 -r Reference.gbk 10C62_R1.fastq 10C62_R2.fastq</t>
  </si>
  <si>
    <t>breseq -j 8 -r Reference.gbk WT1_R1.fastq WT1_R2.fastq</t>
  </si>
  <si>
    <t>Wound CFUs</t>
  </si>
  <si>
    <t>Spleen CFUs</t>
  </si>
  <si>
    <t>Pearson's r</t>
  </si>
  <si>
    <t>Isolate</t>
  </si>
  <si>
    <t>Pyoverdine</t>
  </si>
  <si>
    <t>Pyochelin</t>
  </si>
  <si>
    <t>Pyocyanin</t>
  </si>
  <si>
    <t>Ancestor</t>
  </si>
  <si>
    <t>data_dos &lt;- data.frame(name=c('Ancestor','Ancestor','Ancestor','Ancestor','Ancestor','A','A','A','A','A','B','B','B','B','B','C','C','C','C','C'), value=c(0,2.94e+7,3.85e+7,1.25e+6,0,1.45e+6,6.98e+7,1.15e+4,6.41e+7,9.9e+7,5.05e+7,1.2e+8,1.1e+10,6.78e+8,3.17e+7,0,1.36e+7,6.9e+3,3.66e+6,0))</t>
  </si>
  <si>
    <t xml:space="preserve">barplot2 &lt;- ggplot(data, aes(x=name, y=value, fill=name)) + theme_bw() + geom_bar(width=0.6, stat = 'identity', colour='black') + geom_linerange(aes(x=name, ymin=value-se, ymax=value+se), colour="black", alpha=0.9, size=.4) + scale_x_discrete(name ="Evolutionary Line", limits=c("Ancestor","A","B","C"))+ scale_y_continuous(name="CFUs/ Gram of Spleen Tissue", trans='log10',breaks = trans_breaks("log10", function(x) 10^x), labels = trans_format("log10", math_format(10^.x)), expand = c(0, 0)) + coord_cartesian(ylim=c(1e+0,1e+11)) + theme(legend.position = "none") + geom_signif(comparisons = list(c("C", "B")), annotations="*", y_position = 10.5, tip_length = 0.02, vjust=0.4) + scale_fill_manual(values=c("#666666","#9F9F9F","#C6C6C6","#E6E6E6"), limits=c('Ancestor', 'A', 'B', 'C')) + theme(axis.text=element_text(size=16), axis.title=element_text(size=16, face='bold')) + theme(panel.border = element_blank(), panel.grid.major = element_blank(), panel.grid.minor = element_blank(), axis.line = element_line(colour = "black")) + geom_point(data=data_dos, aes(x=name, y=value), shape=21, size=3, position= position_jitterdodge(jitter.width = 1.3, jitter.height=0))  </t>
  </si>
  <si>
    <t>### FIG. 4B ###</t>
  </si>
  <si>
    <t>### FIG. 4A ###</t>
  </si>
  <si>
    <t>survival_line &lt;- ggplot(df, aes(x=time, y=surviving, group=group)) + theme_bw() + geom_line(aes(linetype=group), size=.6) + scale_linetype_manual(values=c("solid", "dashed", "solid", "dashed")) + theme(legend.title = element_blank()) + xlab('Time (hours)') + ylab('Number of Mice Surviving') + theme(legend.position="top") + theme(panel.border = element_blank(), panel.grid.major = element_blank(), panel.grid.minor = element_blank(), axis.line = element_line(colour = "black")) + theme(axis.text=element_text(size=16), axis.title=element_text(size=16, face='bold')) + theme(legend.text=element_text(size=16)) + geom_point(data=df, aes(shape=group), size=3) + scale_shape_manual(values=c(15,21,16,22))</t>
  </si>
  <si>
    <t>### FIG. 1A ###</t>
  </si>
  <si>
    <t>wound_line &lt;- ggplot(wound_cfu, aes(x=round, y=cfus, group=group)) + theme_bw() + geom_line(aes(linetype=group), size=1) + theme(legend.title = element_blank()) + xlab('Evolutionary Round') + ylab('CFUs/ Gram of Woundbed Tissue') + scale_x_continuous(breaks=c(1,2,3,4,5,6,7,8,9,10)) + scale_y_continuous(trans='log10',breaks = trans_breaks("log10", function(x) 10^x), labels = trans_format("log10", math_format(10^.x)))+ coord_cartesian(ylim=c(1e+6,1e+11)) + scale_linetype_manual(values=c("solid", "dashed", "dotted")) + theme(legend.position="top") + theme(panel.border = element_blank(), panel.grid.major = element_blank(), panel.grid.minor = element_blank(), axis.line = element_line(colour = "black")) + theme(axis.text=element_text(size=16), axis.title=element_text(size=16, face='bold')) + theme(legend.text=element_text(size=16))</t>
  </si>
  <si>
    <t>### FIG. 1B ###</t>
  </si>
  <si>
    <t>spleen_line &lt;- ggplot(spleen_cfu, aes(x=round, y=cfus, group=group)) + theme_bw() + theme(legend.title = element_blank()) + xlab('Evolutionary Round') + ylab('CFUs/ Gram of Spleen Tissue') + scale_x_continuous(breaks=c(1,2,3,4,5,6,7,8,9,10)) + scale_y_continuous(trans='log10',breaks = trans_breaks("log10", function(x) 10^x), labels = trans_format("log10", math_format(10^.x)))+ coord_cartesian(ylim=c(100,1e+8)) + geom_point(size=0) + theme(legend.position="top") + geom_line(aes(linetype=group), size=1) + scale_linetype_manual(values=c("solid", "dashed", "dotted")) + theme(panel.border = element_blank(), panel.grid.major = element_blank(), panel.grid.minor = element_blank(), axis.line = element_line(colour = "black")) + theme(axis.text=element_text(size=16), axis.title=element_text(size=16, face='bold')) + theme(legend.text=element_text(size=16))</t>
  </si>
  <si>
    <t>figure1 &lt;- ggarrange(wound_line, spleen_line,</t>
  </si>
  <si>
    <t>ggsave('figure1.jpeg', height=5, width=14, units=c('in'))</t>
  </si>
  <si>
    <t>name_cfu=c('Ancestor','Ancestor','Ancestor','Ancestor','Ancestor','A','A','A','A','A','B','B','B','B','B','C','C','C','C','C')</t>
  </si>
  <si>
    <t>figure3 &lt;- ggarrange(pyoverdine_barplot2, pyochelin_barplot2, pyocyanin_barplot2,</t>
  </si>
  <si>
    <t>ggsave('figure3.jpeg', height=13, width=8, units=c('in'))</t>
  </si>
  <si>
    <t>raw_data &lt;- read.csv("pyo_rawdata.csv", header = TRUE)</t>
  </si>
  <si>
    <t>kruskal.test(Pyoverdine ~ Isolate, data = raw_data)</t>
  </si>
  <si>
    <t>Kruskal-Wallis rank sum test</t>
  </si>
  <si>
    <t>data:  Pyoverdine by Isolate</t>
  </si>
  <si>
    <t>Kruskal-Wallis chi-squared = 20.186, df = 8, p-value = 0.009655</t>
  </si>
  <si>
    <t>Pyoverdine &lt;- raw_data$Pyoverdine</t>
  </si>
  <si>
    <t>Isolate &lt;- raw_data$Isolate</t>
  </si>
  <si>
    <t>posthoc.kruskal.dunn.test(Pyoverdine, Isolate, p.adjust.method="fdr")</t>
  </si>
  <si>
    <t>Pairwise comparisons using Dunn's-test for multiple</t>
  </si>
  <si>
    <t xml:space="preserve">                         comparisons of independent samples </t>
  </si>
  <si>
    <t xml:space="preserve">data:  Pyoverdine and Isolate </t>
  </si>
  <si>
    <t xml:space="preserve">         A88   A92   Ancestor B16   B31   B42   C31   C38  </t>
  </si>
  <si>
    <t xml:space="preserve">A92      0.102 -     -        -     -     -     -     -    </t>
  </si>
  <si>
    <t xml:space="preserve">Ancestor 0.018 0.728 -        -     -     -     -     -    </t>
  </si>
  <si>
    <t xml:space="preserve">B16      0.013 0.610 0.893    -     -     -     -     -    </t>
  </si>
  <si>
    <t xml:space="preserve">B31      0.281 0.748 0.477    0.367 -     -     -     -    </t>
  </si>
  <si>
    <t xml:space="preserve">B42      0.281 0.738 0.447    0.348 0.941 -     -     -    </t>
  </si>
  <si>
    <t xml:space="preserve">C31      0.091 0.938 0.743    0.649 0.733 0.725 -     -    </t>
  </si>
  <si>
    <t xml:space="preserve">C38      0.013 0.649 0.932    0.938 0.392 0.367 0.721 -    </t>
  </si>
  <si>
    <t>C62      0.012 0.478 0.754    0.929 0.281 0.281 0.542 0.889</t>
  </si>
  <si>
    <t>P value adjustment method: fdr</t>
  </si>
  <si>
    <t>kruskal.test(Pyochelin ~ Isolate, data = raw_data)</t>
  </si>
  <si>
    <t>data:  Pyochelin by Isolate</t>
  </si>
  <si>
    <t>Kruskal-Wallis chi-squared = 19.17, df = 8, p-value = 0.01397</t>
  </si>
  <si>
    <t>Pyochelin &lt;- raw_data$Pyochelin</t>
  </si>
  <si>
    <t>posthoc.kruskal.dunn.test(Pyochelin, Isolate, p.adjust.method="fdr")</t>
  </si>
  <si>
    <t xml:space="preserve">data:  Pyochelin and Isolate </t>
  </si>
  <si>
    <t xml:space="preserve">         A88    A92    Ancestor B16    B31    B42    C31    C38   </t>
  </si>
  <si>
    <t xml:space="preserve">A92      0.1024 -      -        -      -      -      -      -     </t>
  </si>
  <si>
    <t xml:space="preserve">Ancestor 0.0082 0.5908 -        -      -      -      -      -     </t>
  </si>
  <si>
    <t xml:space="preserve">B16      0.0082 0.5908 0.9854   -      -      -      -      -     </t>
  </si>
  <si>
    <t xml:space="preserve">B31      0.2240 0.8287 0.4116   0.4116 -      -      -      -     </t>
  </si>
  <si>
    <t xml:space="preserve">B42      0.2927 0.7809 0.2927   0.2927 0.8697 -      -      -     </t>
  </si>
  <si>
    <t xml:space="preserve">C31      0.0697 0.8788 0.6635   0.6635 0.7809 0.7011 -      -     </t>
  </si>
  <si>
    <t xml:space="preserve">C38      0.0318 0.7809 0.7809   0.7809 0.6635 0.5908 0.8338 -     </t>
  </si>
  <si>
    <t>C62      0.0231 0.7760 0.8237   0.8237 0.5908 0.4996 0.7809 0.8788</t>
  </si>
  <si>
    <t xml:space="preserve">P value adjustment method: fdr </t>
  </si>
  <si>
    <t>kruskal.test(Pyocyanin ~ Isolate, data = raw_data)</t>
  </si>
  <si>
    <t>data:  Pyocyanin by Isolate</t>
  </si>
  <si>
    <t>Kruskal-Wallis chi-squared = 47.843, df = 8, p-value = 1.059e-07</t>
  </si>
  <si>
    <t>Pyocyanin &lt;- raw_data$Pyocyanin</t>
  </si>
  <si>
    <t>posthoc.kruskal.dunn.test(Pyocyanin, Isolate, p.adjust.method="fdr")</t>
  </si>
  <si>
    <t xml:space="preserve">data:  Pyocyanin and Isolate </t>
  </si>
  <si>
    <t xml:space="preserve">         A88     A92     Ancestor B16     B31     B42     C31     C38    </t>
  </si>
  <si>
    <t xml:space="preserve">A92      0.00754 -       -        -       -       -       -       -      </t>
  </si>
  <si>
    <t xml:space="preserve">Ancestor 0.48599 0.06108 -        -       -       -       -       -      </t>
  </si>
  <si>
    <t xml:space="preserve">B16      0.04147 0.60314 0.20848  -       -       -       -       -      </t>
  </si>
  <si>
    <t xml:space="preserve">B31      0.59524 0.00111 0.19222  0.00740 -       -       -       -      </t>
  </si>
  <si>
    <t xml:space="preserve">B42      0.24831 0.16395 0.65644  0.41072 0.07256 -       -       -      </t>
  </si>
  <si>
    <t xml:space="preserve">C31      0.64651 0.00149 0.22186  0.00902 0.93083 0.09158 -       -      </t>
  </si>
  <si>
    <t xml:space="preserve">C38      0.00159 0.65644 0.01975  0.33716 0.00029 0.06108 0.00029 -      </t>
  </si>
  <si>
    <t>C62      0.00158 0.65644 0.01915  0.32972 0.00029 0.06108 0.00029 0.97070</t>
  </si>
  <si>
    <t>summary_data &lt;- read.csv("pyo_summary.csv", header = TRUE)</t>
  </si>
  <si>
    <t>pyoverdine_barplot2 &lt;- ggplot(summary_data, aes(x=Isolate, y=PyoverdineMean, fill=Isolate)) + theme_bw() + geom_bar(width=0.6, stat = 'identity', colour='black') + geom_linerange(aes(x=Isolate, ymin=PyoverdineMean-PyoverdineSEM, ymax=PyoverdineMean+PyoverdineSEM), colour="black", alpha=0.9, size=.4) + scale_x_discrete(name =" ", limits=c("Ancestor","A88","A92","B16","B31","B42","C31","C38","C62"))+ scale_y_continuous(name=expression(bold(atop("Pyoverdine", paste("RFUs/ OD"["600"])))), breaks=seq(0,1100000,200000), labels=comma, expand = c(0, 0))+ coord_cartesian(ylim=c(0,1100000)) + theme(legend.position = "none") + scale_fill_manual(values=c("#666666","#7F7F7F","#939393","#A4A4A4","#B4B4B4","#C2C2C2","#CECECE","#DADADA","#E6E6E6"), limits=c("Ancestor","A88","A92","B16","B31","B42","C31","C38","C62")) + theme(axis.text=element_text(size=16), axis.title=element_text(size=16, face='bold')) + theme(panel.border = element_blank(), panel.grid.major = element_blank(), panel.grid.minor = element_blank(), axis.line = element_line(colour = "black")) + theme(axis.text.x = element_text(angle = 45, hjust=1)) + geom_signif(comparisons = list(c("A88", "A88")), annotations="*", y_position = 1000000, vjust=1, size=0, textsize = 7) + geom_point(data=raw_data, shape=21, size=3, alpha=0.5, position= position_jitterdodge(jitter.width = 1.3, jitter.height=0), aes(x=Isolate, y=Pyoverdine, fill=Isolate))</t>
  </si>
  <si>
    <t>pyochelin_barplot2 &lt;- ggplot(summary_data, aes(x=Isolate, y=PyochelinMean, fill=Isolate)) + theme_bw() + geom_bar(width=0.6, stat = 'identity', colour='black') + geom_linerange(aes(x=Isolate, ymin=PyochelinMean-PyochelinSEM, ymax=PyochelinMean+PyochelinSEM), colour="black", alpha=0.9, size=.4) + scale_x_discrete(name =" ", limits=c("Ancestor","A88","A92","B16","B31","B42","C31","C38","C62"))+ scale_y_continuous(name=expression(bold(atop("Pyochelin", paste("RFUs/ OD"["600"])))), breaks=seq(000000,800000,200000), labels= comma, expand = c(0, 0))+ coord_cartesian(ylim=c(000000,850000)) + theme(legend.position = "none") + scale_fill_manual(values=c("#666666","#7F7F7F","#939393","#A4A4A4","#B4B4B4","#C2C2C2","#CECECE","#DADADA","#E6E6E6"), limits=c("Ancestor","A88","A92","B16","B31","B42","C31","C38","C62")) + theme(axis.text=element_text(size=16), axis.title=element_text(size=16, face='bold')) + theme(panel.border = element_blank(), panel.grid.major = element_blank(), panel.grid.minor = element_blank(), axis.line = element_line(colour = "black")) + theme(axis.text.x = element_text(angle = 45, hjust=1)) + geom_signif(comparisons = list(c("A88", "A88")), annotations="**", y_position = 750000, vjust=1, size=0, textsize = 7) + geom_point(data=raw_data, shape=21, size=3, alpha=0.5, position= position_jitterdodge(jitter.width = 1.3, jitter.height=0), aes(x=Isolate, y=Pyochelin, fill=Isolate))</t>
  </si>
  <si>
    <t>pyocyanin_barplot2 &lt;- ggplot(summary_data, aes(x=Isolate, y=PyocyaninMean, fill=Isolate)) + theme_bw() + geom_bar(width=0.6, stat = 'identity', colour='black') + geom_linerange(aes(x=Isolate, ymin=PyocyaninMean-PyocyaninSEM, ymax=PyocyaninMean+PyocyaninSEM), colour="black", alpha=0.9, size=.4) + scale_x_discrete(name =" ", limits=c("Ancestor","A88","A92","B16","B31","B42","C31","C38","C62"))+ scale_y_continuous(name=expression(bold(atop("Pyocyanin", paste("RFUs/ OD"["600"])))), breaks=seq(0, 0.06, 0.01), expand = c(0, 0))+ coord_cartesian(ylim=c(0,0.065)) + theme(legend.position = "none") + scale_fill_manual(values=c("#666666","#7F7F7F","#939393","#A4A4A4","#B4B4B4","#C2C2C2","#CECECE","#DADADA","#E6E6E6"), limits=c("Ancestor","A88","A92","B16","B31","B42","C31","C38","C62")) + theme(axis.text=element_text(size=16), axis.title=element_text(size=16, face='bold')) + theme(panel.border = element_blank(), panel.grid.major = element_blank(), panel.grid.minor = element_blank(), axis.line = element_line(colour = "black")) + theme(axis.text.x = element_text(angle = 45, hjust=1)) + geom_signif(comparisons = list(c("C38", "C38")), annotations="*", y_position = .0615, vjust=1, size=0, textsize = 7) + geom_signif(comparisons = list(c("C62", "C62")), annotations="*", y_position = .0615, vjust=1, size=0, textsize = 7)+ geom_point(data=raw_data, shape=21, size=3, alpha=0.5, position= position_jitterdodge(jitter.width = 1.3, jitter.height=0), aes(x= Isolate, y=Pyocyanin, fill=Isolate))</t>
  </si>
  <si>
    <t>### FIG. 3A-C ###</t>
  </si>
  <si>
    <t>PyoverdineMean</t>
  </si>
  <si>
    <t>PyoverdineSEM</t>
  </si>
  <si>
    <t>PyochelinMean</t>
  </si>
  <si>
    <t>PyochelinSEM</t>
  </si>
  <si>
    <t>PyocyaninMean</t>
  </si>
  <si>
    <t>PyocyaninSEM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</si>
</sst>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0" fontId="1" fillId="0" borderId="0" xfId="1" applyAlignment="1">
      <alignment horizontal="center"/>
    </xf>
    <xf numFmtId="0" fontId="2" fillId="0" borderId="0" xfId="1" applyFont="1" applyAlignment="1">
      <alignment horizontal="center"/>
    </xf>
    <xf numFmtId="0" fontId="2" fillId="0" borderId="0" xfId="1" applyFont="1" applyAlignment="1">
      <alignment horizontal="right"/>
    </xf>
    <xf numFmtId="11" fontId="6" fillId="0" borderId="0" xfId="1" applyNumberFormat="1" applyFont="1"/>
    <xf numFmtId="164" fontId="1" fillId="0" borderId="0" xfId="1" applyNumberFormat="1"/>
    <xf numFmtId="11" fontId="1" fillId="0" borderId="0" xfId="1" applyNumberFormat="1"/>
    <xf numFmtId="0" fontId="7" fillId="0" borderId="0" xfId="1" applyFont="1"/>
    <xf numFmtId="11" fontId="2" fillId="0" borderId="0" xfId="1" applyNumberFormat="1" applyFont="1"/>
    <xf numFmtId="164" fontId="2" fillId="0" borderId="0" xfId="1" applyNumberFormat="1" applyFont="1"/>
    <xf numFmtId="0" fontId="3" fillId="0" borderId="1" xfId="1" applyFont="1" applyBorder="1"/>
    <xf numFmtId="0" fontId="1" fillId="0" borderId="0" xfId="1"/>
    <xf numFmtId="0" fontId="2" fillId="0" borderId="0" xfId="1" applyFont="1" applyAlignment="1">
      <alignment horizontal="center" vertical="center"/>
    </xf>
    <xf numFmtId="0" fontId="1" fillId="0" borderId="3" xfId="1" applyBorder="1"/>
    <xf numFmtId="11" fontId="1" fillId="0" borderId="3" xfId="1" applyNumberFormat="1" applyBorder="1"/>
    <xf numFmtId="1" fontId="7" fillId="0" borderId="0" xfId="1" applyNumberFormat="1" applyFont="1"/>
    <xf numFmtId="1" fontId="7" fillId="0" borderId="3" xfId="1" applyNumberFormat="1" applyFont="1" applyBorder="1"/>
    <xf numFmtId="0" fontId="2" fillId="2" borderId="0" xfId="1" applyFont="1" applyFill="1"/>
    <xf numFmtId="11" fontId="0" fillId="0" borderId="0" xfId="0" applyNumberFormat="1"/>
    <xf numFmtId="0" fontId="9" fillId="0" borderId="0" xfId="0" applyFont="1"/>
    <xf numFmtId="0" fontId="2" fillId="2" borderId="2" xfId="1" quotePrefix="1" applyFont="1" applyFill="1" applyBorder="1"/>
    <xf numFmtId="0" fontId="1" fillId="0" borderId="0" xfId="1"/>
    <xf numFmtId="0" fontId="1" fillId="0" borderId="0" xfId="1" applyAlignment="1">
      <alignment horizontal="center" vertical="center"/>
    </xf>
    <xf numFmtId="0" fontId="1" fillId="0" borderId="2" xfId="1" applyBorder="1"/>
    <xf numFmtId="0" fontId="2" fillId="0" borderId="0" xfId="1" applyFont="1" applyAlignment="1">
      <alignment horizontal="center"/>
    </xf>
  </cellXfs>
  <cellStyles count="2">
    <cellStyle name="Normal" xfId="0" builtinId="0"/>
    <cellStyle name="Normal 2" xfId="1" xr:uid="{94D058D2-D766-D54A-9D03-01AB3CEECE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Woundbed CFU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'Serial Passage (Fig. 1)'!$D$5</c:f>
              <c:strCache>
                <c:ptCount val="1"/>
                <c:pt idx="0">
                  <c:v>Mouse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'Serial Passage (Fig. 1)'!$D$8:$D$17</c:f>
              <c:numCache>
                <c:formatCode>0.00E+00</c:formatCode>
                <c:ptCount val="10"/>
                <c:pt idx="0">
                  <c:v>7500000000</c:v>
                </c:pt>
                <c:pt idx="1">
                  <c:v>4545454545.454545</c:v>
                </c:pt>
                <c:pt idx="2">
                  <c:v>1162790697.6744187</c:v>
                </c:pt>
                <c:pt idx="3">
                  <c:v>684931506.84931517</c:v>
                </c:pt>
                <c:pt idx="4">
                  <c:v>4285714285.7142854</c:v>
                </c:pt>
                <c:pt idx="5">
                  <c:v>615384615.38461542</c:v>
                </c:pt>
                <c:pt idx="6">
                  <c:v>5208333333.333333</c:v>
                </c:pt>
                <c:pt idx="7">
                  <c:v>3846153.8461538465</c:v>
                </c:pt>
                <c:pt idx="8">
                  <c:v>2173913043.478261</c:v>
                </c:pt>
                <c:pt idx="9">
                  <c:v>7692307692.3076925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E-544E-8D6F-66F1EBB2B5D1}"/>
            </c:ext>
          </c:extLst>
        </c:ser>
        <c:ser>
          <c:idx val="1"/>
          <c:order val="1"/>
          <c:tx>
            <c:strRef>
              <c:f>'Serial Passage (Fig. 1)'!$K$5</c:f>
              <c:strCache>
                <c:ptCount val="1"/>
                <c:pt idx="0">
                  <c:v>Mouse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'Serial Passage (Fig. 1)'!$K$8:$K$17</c:f>
              <c:numCache>
                <c:formatCode>0.00E+00</c:formatCode>
                <c:ptCount val="10"/>
                <c:pt idx="0">
                  <c:v>2083333333.3333333</c:v>
                </c:pt>
                <c:pt idx="1">
                  <c:v>857142857.14285707</c:v>
                </c:pt>
                <c:pt idx="2">
                  <c:v>800000000</c:v>
                </c:pt>
                <c:pt idx="3">
                  <c:v>13114754098.360657</c:v>
                </c:pt>
                <c:pt idx="4">
                  <c:v>3174603174.6031747</c:v>
                </c:pt>
                <c:pt idx="5">
                  <c:v>246913580.24691358</c:v>
                </c:pt>
                <c:pt idx="6">
                  <c:v>2173913043.478261</c:v>
                </c:pt>
                <c:pt idx="7">
                  <c:v>526315789.47368419</c:v>
                </c:pt>
                <c:pt idx="8">
                  <c:v>348837209.30232561</c:v>
                </c:pt>
                <c:pt idx="9">
                  <c:v>2985074626.8656716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5E-544E-8D6F-66F1EBB2B5D1}"/>
            </c:ext>
          </c:extLst>
        </c:ser>
        <c:ser>
          <c:idx val="2"/>
          <c:order val="2"/>
          <c:tx>
            <c:strRef>
              <c:f>'Serial Passage (Fig. 1)'!$R$5</c:f>
              <c:strCache>
                <c:ptCount val="1"/>
                <c:pt idx="0">
                  <c:v>Mouse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'Serial Passage (Fig. 1)'!$R$8:$R$17</c:f>
              <c:numCache>
                <c:formatCode>0.00E+00</c:formatCode>
                <c:ptCount val="10"/>
                <c:pt idx="0">
                  <c:v>377358490.56603777</c:v>
                </c:pt>
                <c:pt idx="1">
                  <c:v>1612903225.8064516</c:v>
                </c:pt>
                <c:pt idx="2">
                  <c:v>1587301587.3015873</c:v>
                </c:pt>
                <c:pt idx="3">
                  <c:v>840336134.4537816</c:v>
                </c:pt>
                <c:pt idx="4">
                  <c:v>4000000000</c:v>
                </c:pt>
                <c:pt idx="5">
                  <c:v>1758241758.2417583</c:v>
                </c:pt>
                <c:pt idx="6">
                  <c:v>1612903225.8064516</c:v>
                </c:pt>
                <c:pt idx="7">
                  <c:v>6818181818.181819</c:v>
                </c:pt>
                <c:pt idx="8">
                  <c:v>9090909090.90909</c:v>
                </c:pt>
                <c:pt idx="9">
                  <c:v>3225806451.6129031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5E-544E-8D6F-66F1EBB2B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015552"/>
        <c:axId val="564619472"/>
      </c:lineChart>
      <c:catAx>
        <c:axId val="466015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#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19472"/>
        <c:crosses val="autoZero"/>
        <c:auto val="1"/>
        <c:lblAlgn val="ctr"/>
        <c:lblOffset val="100"/>
        <c:noMultiLvlLbl val="0"/>
      </c:catAx>
      <c:valAx>
        <c:axId val="564619472"/>
        <c:scaling>
          <c:logBase val="10"/>
          <c:orientation val="minMax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CFU/g Tissue</a:t>
                </a:r>
              </a:p>
            </c:rich>
          </c:tx>
          <c:layout>
            <c:manualLayout>
              <c:xMode val="edge"/>
              <c:yMode val="edge"/>
              <c:x val="1.2681159420289856E-2"/>
              <c:y val="0.367289878238904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6015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Spleen CFU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'Serial Passage (Fig. 1)'!$D$5</c:f>
              <c:strCache>
                <c:ptCount val="1"/>
                <c:pt idx="0">
                  <c:v>Mouse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'Serial Passage (Fig. 1)'!$G$8:$G$17</c:f>
              <c:numCache>
                <c:formatCode>0.00E+00</c:formatCode>
                <c:ptCount val="10"/>
                <c:pt idx="0">
                  <c:v>1851851.8518518519</c:v>
                </c:pt>
                <c:pt idx="1">
                  <c:v>133333.33333333334</c:v>
                </c:pt>
                <c:pt idx="2">
                  <c:v>1639.344262295082</c:v>
                </c:pt>
                <c:pt idx="3">
                  <c:v>243902.43902439025</c:v>
                </c:pt>
                <c:pt idx="4">
                  <c:v>10526.315789473683</c:v>
                </c:pt>
                <c:pt idx="5" formatCode="0">
                  <c:v>1</c:v>
                </c:pt>
                <c:pt idx="6" formatCode="0">
                  <c:v>1</c:v>
                </c:pt>
                <c:pt idx="7">
                  <c:v>869.56521739130426</c:v>
                </c:pt>
                <c:pt idx="8" formatCode="0">
                  <c:v>1</c:v>
                </c:pt>
                <c:pt idx="9">
                  <c:v>491803.27868852462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DF-D34E-8D81-FC678A3DDEE3}"/>
            </c:ext>
          </c:extLst>
        </c:ser>
        <c:ser>
          <c:idx val="1"/>
          <c:order val="1"/>
          <c:tx>
            <c:strRef>
              <c:f>'Serial Passage (Fig. 1)'!$K$5</c:f>
              <c:strCache>
                <c:ptCount val="1"/>
                <c:pt idx="0">
                  <c:v>Mouse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'Serial Passage (Fig. 1)'!$N$8:$N$17</c:f>
              <c:numCache>
                <c:formatCode>0.00E+00</c:formatCode>
                <c:ptCount val="10"/>
                <c:pt idx="0">
                  <c:v>70588.235294117636</c:v>
                </c:pt>
                <c:pt idx="1">
                  <c:v>5617.9775280898875</c:v>
                </c:pt>
                <c:pt idx="2" formatCode="0">
                  <c:v>1</c:v>
                </c:pt>
                <c:pt idx="3">
                  <c:v>26666.666666666668</c:v>
                </c:pt>
                <c:pt idx="4">
                  <c:v>5586.5921787709503</c:v>
                </c:pt>
                <c:pt idx="5">
                  <c:v>769.23076923076917</c:v>
                </c:pt>
                <c:pt idx="6">
                  <c:v>139534.88372093023</c:v>
                </c:pt>
                <c:pt idx="7" formatCode="0">
                  <c:v>1</c:v>
                </c:pt>
                <c:pt idx="8" formatCode="0">
                  <c:v>1</c:v>
                </c:pt>
                <c:pt idx="9">
                  <c:v>2747252.7472527474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DF-D34E-8D81-FC678A3DDEE3}"/>
            </c:ext>
          </c:extLst>
        </c:ser>
        <c:ser>
          <c:idx val="2"/>
          <c:order val="2"/>
          <c:tx>
            <c:strRef>
              <c:f>'Serial Passage (Fig. 1)'!$R$5</c:f>
              <c:strCache>
                <c:ptCount val="1"/>
                <c:pt idx="0">
                  <c:v>Mouse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'Serial Passage (Fig. 1)'!$U$8:$U$17</c:f>
              <c:numCache>
                <c:formatCode>0.00E+00</c:formatCode>
                <c:ptCount val="10"/>
                <c:pt idx="0">
                  <c:v>58823.529411764699</c:v>
                </c:pt>
                <c:pt idx="1">
                  <c:v>254777.07006369426</c:v>
                </c:pt>
                <c:pt idx="2">
                  <c:v>657.89473684210532</c:v>
                </c:pt>
                <c:pt idx="3">
                  <c:v>2684.5637583892617</c:v>
                </c:pt>
                <c:pt idx="4">
                  <c:v>1307.1895424836603</c:v>
                </c:pt>
                <c:pt idx="5" formatCode="0">
                  <c:v>1</c:v>
                </c:pt>
                <c:pt idx="6" formatCode="0">
                  <c:v>1</c:v>
                </c:pt>
                <c:pt idx="7">
                  <c:v>8421052.6315789465</c:v>
                </c:pt>
                <c:pt idx="8">
                  <c:v>30534351.145038165</c:v>
                </c:pt>
                <c:pt idx="9">
                  <c:v>3468208.0924855494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DF-D34E-8D81-FC678A3DD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615944"/>
        <c:axId val="564620648"/>
      </c:lineChart>
      <c:catAx>
        <c:axId val="5646159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#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20648"/>
        <c:crosses val="autoZero"/>
        <c:auto val="1"/>
        <c:lblAlgn val="ctr"/>
        <c:lblOffset val="100"/>
        <c:noMultiLvlLbl val="0"/>
      </c:catAx>
      <c:valAx>
        <c:axId val="56462064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CFU/g Tissue</a:t>
                </a:r>
              </a:p>
            </c:rich>
          </c:tx>
          <c:layout>
            <c:manualLayout>
              <c:xMode val="edge"/>
              <c:yMode val="edge"/>
              <c:x val="1.4477017734346724E-2"/>
              <c:y val="0.360606503134476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1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Mouse Group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Wound CFU/g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'Serial Passage (Fig. 1)'!$D$8:$D$17</c:f>
              <c:numCache>
                <c:formatCode>0.00E+00</c:formatCode>
                <c:ptCount val="10"/>
                <c:pt idx="0">
                  <c:v>7500000000</c:v>
                </c:pt>
                <c:pt idx="1">
                  <c:v>4545454545.454545</c:v>
                </c:pt>
                <c:pt idx="2">
                  <c:v>1162790697.6744187</c:v>
                </c:pt>
                <c:pt idx="3">
                  <c:v>684931506.84931517</c:v>
                </c:pt>
                <c:pt idx="4">
                  <c:v>4285714285.7142854</c:v>
                </c:pt>
                <c:pt idx="5">
                  <c:v>615384615.38461542</c:v>
                </c:pt>
                <c:pt idx="6">
                  <c:v>5208333333.333333</c:v>
                </c:pt>
                <c:pt idx="7">
                  <c:v>3846153.8461538465</c:v>
                </c:pt>
                <c:pt idx="8">
                  <c:v>2173913043.478261</c:v>
                </c:pt>
                <c:pt idx="9">
                  <c:v>7692307692.3076925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A-A74B-A06C-27893AFE2C28}"/>
            </c:ext>
          </c:extLst>
        </c:ser>
        <c:ser>
          <c:idx val="1"/>
          <c:order val="1"/>
          <c:tx>
            <c:v>Spleen CFU/g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'Serial Passage (Fig. 1)'!$G$8:$G$17</c:f>
              <c:numCache>
                <c:formatCode>0.00E+00</c:formatCode>
                <c:ptCount val="10"/>
                <c:pt idx="0">
                  <c:v>1851851.8518518519</c:v>
                </c:pt>
                <c:pt idx="1">
                  <c:v>133333.33333333334</c:v>
                </c:pt>
                <c:pt idx="2">
                  <c:v>1639.344262295082</c:v>
                </c:pt>
                <c:pt idx="3">
                  <c:v>243902.43902439025</c:v>
                </c:pt>
                <c:pt idx="4">
                  <c:v>10526.315789473683</c:v>
                </c:pt>
                <c:pt idx="5" formatCode="0">
                  <c:v>1</c:v>
                </c:pt>
                <c:pt idx="6" formatCode="0">
                  <c:v>1</c:v>
                </c:pt>
                <c:pt idx="7">
                  <c:v>869.56521739130426</c:v>
                </c:pt>
                <c:pt idx="8" formatCode="0">
                  <c:v>1</c:v>
                </c:pt>
                <c:pt idx="9">
                  <c:v>491803.27868852462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A-A74B-A06C-27893AFE2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613984"/>
        <c:axId val="564618296"/>
      </c:lineChart>
      <c:catAx>
        <c:axId val="5646139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#</a:t>
                </a:r>
              </a:p>
            </c:rich>
          </c:tx>
          <c:layout>
            <c:manualLayout>
              <c:xMode val="edge"/>
              <c:yMode val="edge"/>
              <c:x val="0.48485034391026327"/>
              <c:y val="0.88357638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18296"/>
        <c:crosses val="autoZero"/>
        <c:auto val="1"/>
        <c:lblAlgn val="ctr"/>
        <c:lblOffset val="100"/>
        <c:noMultiLvlLbl val="0"/>
      </c:catAx>
      <c:valAx>
        <c:axId val="564618296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CFU/g Tissue</a:t>
                </a:r>
              </a:p>
            </c:rich>
          </c:tx>
          <c:layout>
            <c:manualLayout>
              <c:xMode val="edge"/>
              <c:yMode val="edge"/>
              <c:x val="1.8066847335140017E-2"/>
              <c:y val="0.411637139107611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61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Mouse Group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Wound CFU/g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'Serial Passage (Fig. 1)'!$K$8:$K$17</c:f>
              <c:numCache>
                <c:formatCode>0.00E+00</c:formatCode>
                <c:ptCount val="10"/>
                <c:pt idx="0">
                  <c:v>2083333333.3333333</c:v>
                </c:pt>
                <c:pt idx="1">
                  <c:v>857142857.14285707</c:v>
                </c:pt>
                <c:pt idx="2">
                  <c:v>800000000</c:v>
                </c:pt>
                <c:pt idx="3">
                  <c:v>13114754098.360657</c:v>
                </c:pt>
                <c:pt idx="4">
                  <c:v>3174603174.6031747</c:v>
                </c:pt>
                <c:pt idx="5">
                  <c:v>246913580.24691358</c:v>
                </c:pt>
                <c:pt idx="6">
                  <c:v>2173913043.478261</c:v>
                </c:pt>
                <c:pt idx="7">
                  <c:v>526315789.47368419</c:v>
                </c:pt>
                <c:pt idx="8">
                  <c:v>348837209.30232561</c:v>
                </c:pt>
                <c:pt idx="9">
                  <c:v>2985074626.8656716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CB-9141-8821-4F1E1D49A7A2}"/>
            </c:ext>
          </c:extLst>
        </c:ser>
        <c:ser>
          <c:idx val="1"/>
          <c:order val="1"/>
          <c:tx>
            <c:v>Spleen CFU/g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'Serial Passage (Fig. 1)'!$N$8:$N$17</c:f>
              <c:numCache>
                <c:formatCode>0.00E+00</c:formatCode>
                <c:ptCount val="10"/>
                <c:pt idx="0">
                  <c:v>70588.235294117636</c:v>
                </c:pt>
                <c:pt idx="1">
                  <c:v>5617.9775280898875</c:v>
                </c:pt>
                <c:pt idx="2" formatCode="0">
                  <c:v>1</c:v>
                </c:pt>
                <c:pt idx="3">
                  <c:v>26666.666666666668</c:v>
                </c:pt>
                <c:pt idx="4">
                  <c:v>5586.5921787709503</c:v>
                </c:pt>
                <c:pt idx="5">
                  <c:v>769.23076923076917</c:v>
                </c:pt>
                <c:pt idx="6">
                  <c:v>139534.88372093023</c:v>
                </c:pt>
                <c:pt idx="7" formatCode="0">
                  <c:v>1</c:v>
                </c:pt>
                <c:pt idx="8" formatCode="0">
                  <c:v>1</c:v>
                </c:pt>
                <c:pt idx="9">
                  <c:v>2747252.7472527474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CB-9141-8821-4F1E1D49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778688"/>
        <c:axId val="556782608"/>
      </c:lineChart>
      <c:catAx>
        <c:axId val="55677868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#</a:t>
                </a:r>
              </a:p>
            </c:rich>
          </c:tx>
          <c:layout>
            <c:manualLayout>
              <c:xMode val="edge"/>
              <c:yMode val="edge"/>
              <c:x val="0.48485034391026327"/>
              <c:y val="0.88357638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782608"/>
        <c:crosses val="autoZero"/>
        <c:auto val="1"/>
        <c:lblAlgn val="ctr"/>
        <c:lblOffset val="100"/>
        <c:noMultiLvlLbl val="0"/>
      </c:catAx>
      <c:valAx>
        <c:axId val="55678260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CFU/g Tissue</a:t>
                </a:r>
              </a:p>
            </c:rich>
          </c:tx>
          <c:layout>
            <c:manualLayout>
              <c:xMode val="edge"/>
              <c:yMode val="edge"/>
              <c:x val="1.8066847335140017E-2"/>
              <c:y val="0.411637139107611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77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Mouse Group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Wound CFU/g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'Serial Passage (Fig. 1)'!$R$8:$R$17</c:f>
              <c:numCache>
                <c:formatCode>0.00E+00</c:formatCode>
                <c:ptCount val="10"/>
                <c:pt idx="0">
                  <c:v>377358490.56603777</c:v>
                </c:pt>
                <c:pt idx="1">
                  <c:v>1612903225.8064516</c:v>
                </c:pt>
                <c:pt idx="2">
                  <c:v>1587301587.3015873</c:v>
                </c:pt>
                <c:pt idx="3">
                  <c:v>840336134.4537816</c:v>
                </c:pt>
                <c:pt idx="4">
                  <c:v>4000000000</c:v>
                </c:pt>
                <c:pt idx="5">
                  <c:v>1758241758.2417583</c:v>
                </c:pt>
                <c:pt idx="6">
                  <c:v>1612903225.8064516</c:v>
                </c:pt>
                <c:pt idx="7">
                  <c:v>6818181818.181819</c:v>
                </c:pt>
                <c:pt idx="8">
                  <c:v>9090909090.90909</c:v>
                </c:pt>
                <c:pt idx="9">
                  <c:v>3225806451.6129031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A-A64D-A4BD-1ECB3E136563}"/>
            </c:ext>
          </c:extLst>
        </c:ser>
        <c:ser>
          <c:idx val="1"/>
          <c:order val="1"/>
          <c:tx>
            <c:v>Spleen CFU/g</c:v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val>
            <c:numRef>
              <c:f>'Serial Passage (Fig. 1)'!$U$8:$U$17</c:f>
              <c:numCache>
                <c:formatCode>0.00E+00</c:formatCode>
                <c:ptCount val="10"/>
                <c:pt idx="0">
                  <c:v>58823.529411764699</c:v>
                </c:pt>
                <c:pt idx="1">
                  <c:v>254777.07006369426</c:v>
                </c:pt>
                <c:pt idx="2">
                  <c:v>657.89473684210532</c:v>
                </c:pt>
                <c:pt idx="3">
                  <c:v>2684.5637583892617</c:v>
                </c:pt>
                <c:pt idx="4">
                  <c:v>1307.1895424836603</c:v>
                </c:pt>
                <c:pt idx="5" formatCode="0">
                  <c:v>1</c:v>
                </c:pt>
                <c:pt idx="6" formatCode="0">
                  <c:v>1</c:v>
                </c:pt>
                <c:pt idx="7">
                  <c:v>8421052.6315789465</c:v>
                </c:pt>
                <c:pt idx="8">
                  <c:v>30534351.145038165</c:v>
                </c:pt>
                <c:pt idx="9">
                  <c:v>3468208.0924855494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A-A64D-A4BD-1ECB3E13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6781432"/>
        <c:axId val="556775944"/>
      </c:lineChart>
      <c:catAx>
        <c:axId val="55678143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#</a:t>
                </a:r>
              </a:p>
            </c:rich>
          </c:tx>
          <c:layout>
            <c:manualLayout>
              <c:xMode val="edge"/>
              <c:yMode val="edge"/>
              <c:x val="0.48485034391026327"/>
              <c:y val="0.88357638888888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775944"/>
        <c:crosses val="autoZero"/>
        <c:auto val="1"/>
        <c:lblAlgn val="ctr"/>
        <c:lblOffset val="100"/>
        <c:noMultiLvlLbl val="0"/>
      </c:catAx>
      <c:valAx>
        <c:axId val="556775944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CFU/g Tissue</a:t>
                </a:r>
              </a:p>
            </c:rich>
          </c:tx>
          <c:layout>
            <c:manualLayout>
              <c:xMode val="edge"/>
              <c:yMode val="edge"/>
              <c:x val="1.8066847335140017E-2"/>
              <c:y val="0.411637139107611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6781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="1">
          <a:solidFill>
            <a:schemeClr val="tx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Spleen</a:t>
            </a:r>
            <a:r>
              <a:rPr lang="en-US" b="1" baseline="0"/>
              <a:t> CFU at Time of Death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'Mouse Sepsis (Fig. 4)'!$B$49:$E$49</c:f>
                <c:numCache>
                  <c:formatCode>General</c:formatCode>
                  <c:ptCount val="4"/>
                  <c:pt idx="0">
                    <c:v>8342146</c:v>
                  </c:pt>
                  <c:pt idx="1">
                    <c:v>19747010</c:v>
                  </c:pt>
                  <c:pt idx="2">
                    <c:v>2159275000</c:v>
                  </c:pt>
                  <c:pt idx="3">
                    <c:v>2633690</c:v>
                  </c:pt>
                </c:numCache>
              </c:numRef>
            </c:plus>
            <c:minus>
              <c:numRef>
                <c:f>'Mouse Sepsis (Fig. 4)'!$B$49:$E$49</c:f>
                <c:numCache>
                  <c:formatCode>General</c:formatCode>
                  <c:ptCount val="4"/>
                  <c:pt idx="0">
                    <c:v>8342146</c:v>
                  </c:pt>
                  <c:pt idx="1">
                    <c:v>19747010</c:v>
                  </c:pt>
                  <c:pt idx="2">
                    <c:v>2159275000</c:v>
                  </c:pt>
                  <c:pt idx="3">
                    <c:v>2633690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Lit>
              <c:ptCount val="4"/>
              <c:pt idx="0">
                <c:v>WT</c:v>
              </c:pt>
              <c:pt idx="1">
                <c:v> G1</c:v>
              </c:pt>
              <c:pt idx="2">
                <c:v> G2</c:v>
              </c:pt>
              <c:pt idx="3">
                <c:v> G3</c:v>
              </c:pt>
            </c:strLit>
          </c:cat>
          <c:val>
            <c:numRef>
              <c:f>('Mouse Sepsis (Fig. 4)'!$E$16,'Mouse Sepsis (Fig. 4)'!$E$25,'Mouse Sepsis (Fig. 4)'!$E$34,'Mouse Sepsis (Fig. 4)'!$E$43)</c:f>
              <c:numCache>
                <c:formatCode>0.00E+00</c:formatCode>
                <c:ptCount val="4"/>
                <c:pt idx="0">
                  <c:v>13824660.633484164</c:v>
                </c:pt>
                <c:pt idx="1">
                  <c:v>46868135.313664123</c:v>
                </c:pt>
                <c:pt idx="2">
                  <c:v>2373871206.7688684</c:v>
                </c:pt>
                <c:pt idx="3">
                  <c:v>3449136.0101340474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20-5D4D-91ED-C1E811187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84800"/>
        <c:axId val="587378528"/>
      </c:barChart>
      <c:catAx>
        <c:axId val="5873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78528"/>
        <c:crosses val="autoZero"/>
        <c:auto val="1"/>
        <c:lblAlgn val="ctr"/>
        <c:lblOffset val="100"/>
        <c:noMultiLvlLbl val="0"/>
      </c:catAx>
      <c:valAx>
        <c:axId val="587378528"/>
        <c:scaling>
          <c:logBase val="10"/>
          <c:orientation val="minMax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CFU/g in Spleen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69367526975794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E+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8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Survival Over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'Mouse Sepsis (Fig. 4)'!$R$9</c:f>
              <c:strCache>
                <c:ptCount val="1"/>
                <c:pt idx="0">
                  <c:v>WT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'Mouse Sepsis (Fig. 4)'!$V$10:$V$26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</c:numCache>
            </c:numRef>
          </c:cat>
          <c:val>
            <c:numRef>
              <c:f>'Mouse Sepsis (Fig. 4)'!$R$10:$R$26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37-3746-8C09-3AE007166250}"/>
            </c:ext>
          </c:extLst>
        </c:ser>
        <c:ser>
          <c:idx val="1"/>
          <c:order val="1"/>
          <c:tx>
            <c:strRef>
              <c:f>'Mouse Sepsis (Fig. 4)'!$S$9</c:f>
              <c:strCache>
                <c:ptCount val="1"/>
                <c:pt idx="0">
                  <c:v>G1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'Mouse Sepsis (Fig. 4)'!$V$10:$V$26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</c:numCache>
            </c:numRef>
          </c:cat>
          <c:val>
            <c:numRef>
              <c:f>'Mouse Sepsis (Fig. 4)'!$S$10:$S$26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7-3746-8C09-3AE007166250}"/>
            </c:ext>
          </c:extLst>
        </c:ser>
        <c:ser>
          <c:idx val="2"/>
          <c:order val="2"/>
          <c:tx>
            <c:strRef>
              <c:f>'Mouse Sepsis (Fig. 4)'!$T$9</c:f>
              <c:strCache>
                <c:ptCount val="1"/>
                <c:pt idx="0">
                  <c:v>G2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'Mouse Sepsis (Fig. 4)'!$V$10:$V$26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</c:numCache>
            </c:numRef>
          </c:cat>
          <c:val>
            <c:numRef>
              <c:f>'Mouse Sepsis (Fig. 4)'!$T$10:$T$26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7-3746-8C09-3AE007166250}"/>
            </c:ext>
          </c:extLst>
        </c:ser>
        <c:ser>
          <c:idx val="3"/>
          <c:order val="3"/>
          <c:tx>
            <c:strRef>
              <c:f>'Mouse Sepsis (Fig. 4)'!$U$9</c:f>
              <c:strCache>
                <c:ptCount val="1"/>
                <c:pt idx="0">
                  <c:v>G3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'Mouse Sepsis (Fig. 4)'!$V$10:$V$26</c:f>
              <c:numCache>
                <c:formatCode>General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</c:numCache>
            </c:numRef>
          </c:cat>
          <c:val>
            <c:numRef>
              <c:f>'Mouse Sepsis (Fig. 4)'!$U$10:$U$26</c:f>
              <c:numCache>
                <c:formatCode>General</c:formatCode>
                <c:ptCount val="17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37-3746-8C09-3AE007166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382056"/>
        <c:axId val="587387152"/>
      </c:lineChart>
      <c:catAx>
        <c:axId val="5873820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Hours After Infection</a:t>
                </a:r>
              </a:p>
            </c:rich>
          </c:tx>
          <c:layout>
            <c:manualLayout>
              <c:xMode val="edge"/>
              <c:yMode val="edge"/>
              <c:x val="0.40738079615048123"/>
              <c:y val="0.892569262175561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87152"/>
        <c:crosses val="autoZero"/>
        <c:auto val="1"/>
        <c:lblAlgn val="ctr"/>
        <c:lblOffset val="100"/>
        <c:noMultiLvlLbl val="0"/>
      </c:catAx>
      <c:valAx>
        <c:axId val="587387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1"/>
                  <a:t># Mice Surviving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0.30402012248468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382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19</xdr:row>
      <xdr:rowOff>99060</xdr:rowOff>
    </xdr:from>
    <xdr:to>
      <xdr:col>9</xdr:col>
      <xdr:colOff>533400</xdr:colOff>
      <xdr:row>40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DE8122-9510-F349-8220-671560534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548640</xdr:colOff>
      <xdr:row>19</xdr:row>
      <xdr:rowOff>99060</xdr:rowOff>
    </xdr:from>
    <xdr:to>
      <xdr:col>19</xdr:col>
      <xdr:colOff>137160</xdr:colOff>
      <xdr:row>40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6058A1-1222-5549-8273-D9B737906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180975</xdr:colOff>
      <xdr:row>33</xdr:row>
      <xdr:rowOff>80010</xdr:rowOff>
    </xdr:from>
    <xdr:to>
      <xdr:col>18</xdr:col>
      <xdr:colOff>721995</xdr:colOff>
      <xdr:row>36</xdr:row>
      <xdr:rowOff>57150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5CC0ABE0-2F7B-C34C-BF98-26C5EC65F485}"/>
            </a:ext>
          </a:extLst>
        </xdr:cNvPr>
        <xdr:cNvSpPr/>
      </xdr:nvSpPr>
      <xdr:spPr>
        <a:xfrm>
          <a:off x="8982075" y="6366510"/>
          <a:ext cx="6230620" cy="548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66675</xdr:colOff>
      <xdr:row>41</xdr:row>
      <xdr:rowOff>11430</xdr:rowOff>
    </xdr:from>
    <xdr:to>
      <xdr:col>7</xdr:col>
      <xdr:colOff>622935</xdr:colOff>
      <xdr:row>61</xdr:row>
      <xdr:rowOff>49530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2179A4-79F6-A54C-AD0B-A21E69C93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666750</xdr:colOff>
      <xdr:row>41</xdr:row>
      <xdr:rowOff>0</xdr:rowOff>
    </xdr:from>
    <xdr:to>
      <xdr:col>15</xdr:col>
      <xdr:colOff>346710</xdr:colOff>
      <xdr:row>61</xdr:row>
      <xdr:rowOff>38100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B4CFE76-CFAC-7C40-9EA9-32022432E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514350</xdr:colOff>
      <xdr:row>33</xdr:row>
      <xdr:rowOff>95250</xdr:rowOff>
    </xdr:from>
    <xdr:to>
      <xdr:col>16</xdr:col>
      <xdr:colOff>447675</xdr:colOff>
      <xdr:row>36</xdr:row>
      <xdr:rowOff>9525</xdr:rowOff>
    </xdr:to>
    <xdr:sp macro="" textlink="">
      <xdr:nvSpPr>
        <xdr:cNvPr id="7" name="Up Arrow Callout 6">
          <a:extLst>
            <a:ext uri="{FF2B5EF4-FFF2-40B4-BE49-F238E27FC236}">
              <a16:creationId xmlns:a16="http://schemas.microsoft.com/office/drawing/2014/main" id="{3AB33F1D-E6B9-7E48-ABD9-D1627007D939}"/>
            </a:ext>
          </a:extLst>
        </xdr:cNvPr>
        <xdr:cNvSpPr/>
      </xdr:nvSpPr>
      <xdr:spPr>
        <a:xfrm>
          <a:off x="10941050" y="6381750"/>
          <a:ext cx="2371725" cy="485775"/>
        </a:xfrm>
        <a:prstGeom prst="upArrowCallout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400">
              <a:solidFill>
                <a:schemeClr val="tx1"/>
              </a:solidFill>
            </a:rPr>
            <a:t>Limit of Detection</a:t>
          </a:r>
        </a:p>
      </xdr:txBody>
    </xdr:sp>
    <xdr:clientData/>
  </xdr:twoCellAnchor>
  <xdr:twoCellAnchor>
    <xdr:from>
      <xdr:col>1</xdr:col>
      <xdr:colOff>647699</xdr:colOff>
      <xdr:row>54</xdr:row>
      <xdr:rowOff>169068</xdr:rowOff>
    </xdr:from>
    <xdr:to>
      <xdr:col>7</xdr:col>
      <xdr:colOff>466724</xdr:colOff>
      <xdr:row>57</xdr:row>
      <xdr:rowOff>16668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E65E8BAB-1FE9-0F41-9662-D8C6AA50D988}"/>
            </a:ext>
          </a:extLst>
        </xdr:cNvPr>
        <xdr:cNvSpPr/>
      </xdr:nvSpPr>
      <xdr:spPr>
        <a:xfrm>
          <a:off x="1320799" y="10456068"/>
          <a:ext cx="4695825" cy="419100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400050</xdr:colOff>
      <xdr:row>41</xdr:row>
      <xdr:rowOff>0</xdr:rowOff>
    </xdr:from>
    <xdr:to>
      <xdr:col>23</xdr:col>
      <xdr:colOff>346710</xdr:colOff>
      <xdr:row>61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A79772-F792-D747-A18B-A16859A1A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676275</xdr:colOff>
      <xdr:row>54</xdr:row>
      <xdr:rowOff>159543</xdr:rowOff>
    </xdr:from>
    <xdr:to>
      <xdr:col>7</xdr:col>
      <xdr:colOff>466725</xdr:colOff>
      <xdr:row>54</xdr:row>
      <xdr:rowOff>169068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91F8F8EC-2279-BE43-9839-7F19AB652BB8}"/>
            </a:ext>
          </a:extLst>
        </xdr:cNvPr>
        <xdr:cNvCxnSpPr/>
      </xdr:nvCxnSpPr>
      <xdr:spPr>
        <a:xfrm>
          <a:off x="1349375" y="10446543"/>
          <a:ext cx="4667250" cy="9525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107157</xdr:colOff>
      <xdr:row>7</xdr:row>
      <xdr:rowOff>59530</xdr:rowOff>
    </xdr:from>
    <xdr:to>
      <xdr:col>40</xdr:col>
      <xdr:colOff>593962</xdr:colOff>
      <xdr:row>30</xdr:row>
      <xdr:rowOff>144698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6552D7E2-2FFA-A544-BD7C-5EA56FF5C3AC}"/>
            </a:ext>
          </a:extLst>
        </xdr:cNvPr>
        <xdr:cNvGrpSpPr/>
      </xdr:nvGrpSpPr>
      <xdr:grpSpPr>
        <a:xfrm>
          <a:off x="18559510" y="1366883"/>
          <a:ext cx="11916805" cy="4380756"/>
          <a:chOff x="15501938" y="1142999"/>
          <a:chExt cx="10809524" cy="4466668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C2A20B59-7895-F347-8747-8DD2F993F1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5501938" y="1143000"/>
            <a:ext cx="10809524" cy="4466667"/>
          </a:xfrm>
          <a:prstGeom prst="rect">
            <a:avLst/>
          </a:prstGeom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B16E98C6-AFB0-2A49-9002-FCA0AD0D5DAB}"/>
              </a:ext>
            </a:extLst>
          </xdr:cNvPr>
          <xdr:cNvSpPr txBox="1"/>
        </xdr:nvSpPr>
        <xdr:spPr>
          <a:xfrm>
            <a:off x="15513843" y="1142999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1</a:t>
            </a:r>
            <a:endParaRPr lang="en-US" sz="1100"/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EFCC1465-47E5-D746-93BF-0B2FFF8E66B3}"/>
              </a:ext>
            </a:extLst>
          </xdr:cNvPr>
          <xdr:cNvSpPr txBox="1"/>
        </xdr:nvSpPr>
        <xdr:spPr>
          <a:xfrm>
            <a:off x="17475993" y="1152524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2</a:t>
            </a:r>
            <a:endParaRPr lang="en-US" sz="1100"/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9CC9AD22-FDC0-E848-A76A-A57C949FCC70}"/>
              </a:ext>
            </a:extLst>
          </xdr:cNvPr>
          <xdr:cNvSpPr txBox="1"/>
        </xdr:nvSpPr>
        <xdr:spPr>
          <a:xfrm>
            <a:off x="19700081" y="1150143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3</a:t>
            </a:r>
            <a:endParaRPr lang="en-US" sz="1100"/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1C5C47A6-1E38-104D-B0F4-B74904142E5A}"/>
              </a:ext>
            </a:extLst>
          </xdr:cNvPr>
          <xdr:cNvSpPr txBox="1"/>
        </xdr:nvSpPr>
        <xdr:spPr>
          <a:xfrm>
            <a:off x="21781293" y="1171574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4</a:t>
            </a:r>
            <a:endParaRPr lang="en-US" sz="1100"/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6946F765-7763-7849-AEA1-195C2DEC909F}"/>
              </a:ext>
            </a:extLst>
          </xdr:cNvPr>
          <xdr:cNvSpPr txBox="1"/>
        </xdr:nvSpPr>
        <xdr:spPr>
          <a:xfrm>
            <a:off x="23945849" y="1157287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5</a:t>
            </a:r>
            <a:endParaRPr lang="en-US" sz="1100"/>
          </a:p>
        </xdr:txBody>
      </xdr: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1EB84D7A-55E6-D846-AC2F-404151872942}"/>
              </a:ext>
            </a:extLst>
          </xdr:cNvPr>
          <xdr:cNvSpPr txBox="1"/>
        </xdr:nvSpPr>
        <xdr:spPr>
          <a:xfrm>
            <a:off x="15513842" y="3309937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6</a:t>
            </a:r>
            <a:endParaRPr lang="en-US" sz="1100"/>
          </a:p>
        </xdr:txBody>
      </xdr:sp>
      <xdr:sp macro="" textlink="">
        <xdr:nvSpPr>
          <xdr:cNvPr id="19" name="TextBox 18">
            <a:extLst>
              <a:ext uri="{FF2B5EF4-FFF2-40B4-BE49-F238E27FC236}">
                <a16:creationId xmlns:a16="http://schemas.microsoft.com/office/drawing/2014/main" id="{3EB4D26D-68C9-AF47-A4CD-D33F65F07A4B}"/>
              </a:ext>
            </a:extLst>
          </xdr:cNvPr>
          <xdr:cNvSpPr txBox="1"/>
        </xdr:nvSpPr>
        <xdr:spPr>
          <a:xfrm>
            <a:off x="17487898" y="3271837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7</a:t>
            </a:r>
            <a:endParaRPr lang="en-US" sz="1100"/>
          </a:p>
        </xdr:txBody>
      </xdr:sp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2B398161-B112-6740-8CE4-82EA9D2B2D7F}"/>
              </a:ext>
            </a:extLst>
          </xdr:cNvPr>
          <xdr:cNvSpPr txBox="1"/>
        </xdr:nvSpPr>
        <xdr:spPr>
          <a:xfrm>
            <a:off x="19676267" y="3233737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8</a:t>
            </a:r>
            <a:endParaRPr lang="en-US" sz="1100"/>
          </a:p>
        </xdr:txBody>
      </xdr:sp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9711BF1E-4E75-5F4C-8775-2505DEED6F1D}"/>
              </a:ext>
            </a:extLst>
          </xdr:cNvPr>
          <xdr:cNvSpPr txBox="1"/>
        </xdr:nvSpPr>
        <xdr:spPr>
          <a:xfrm>
            <a:off x="21852729" y="3207543"/>
            <a:ext cx="512897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9</a:t>
            </a:r>
            <a:endParaRPr lang="en-US" sz="1100"/>
          </a:p>
        </xdr:txBody>
      </xdr:sp>
      <xdr:sp macro="" textlink="">
        <xdr:nvSpPr>
          <xdr:cNvPr id="22" name="TextBox 21">
            <a:extLst>
              <a:ext uri="{FF2B5EF4-FFF2-40B4-BE49-F238E27FC236}">
                <a16:creationId xmlns:a16="http://schemas.microsoft.com/office/drawing/2014/main" id="{AF8DECC4-DDDC-2649-9544-B98AC38C884A}"/>
              </a:ext>
            </a:extLst>
          </xdr:cNvPr>
          <xdr:cNvSpPr txBox="1"/>
        </xdr:nvSpPr>
        <xdr:spPr>
          <a:xfrm>
            <a:off x="23993473" y="3133725"/>
            <a:ext cx="584391" cy="264560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 baseline="0"/>
              <a:t>Rnd 10</a:t>
            </a:r>
            <a:endParaRPr lang="en-US" sz="1100"/>
          </a:p>
        </xdr:txBody>
      </xdr:sp>
    </xdr:grpSp>
    <xdr:clientData/>
  </xdr:twoCellAnchor>
  <xdr:twoCellAnchor>
    <xdr:from>
      <xdr:col>23</xdr:col>
      <xdr:colOff>130971</xdr:colOff>
      <xdr:row>9</xdr:row>
      <xdr:rowOff>47623</xdr:rowOff>
    </xdr:from>
    <xdr:to>
      <xdr:col>24</xdr:col>
      <xdr:colOff>202407</xdr:colOff>
      <xdr:row>10</xdr:row>
      <xdr:rowOff>142874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F3D2B2A8-34D0-9446-9827-925C93F5D41F}"/>
            </a:ext>
          </a:extLst>
        </xdr:cNvPr>
        <xdr:cNvSpPr txBox="1"/>
      </xdr:nvSpPr>
      <xdr:spPr>
        <a:xfrm>
          <a:off x="18406271" y="1762123"/>
          <a:ext cx="744536" cy="2857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aseline="0"/>
            <a:t>Mouse 1</a:t>
          </a:r>
          <a:endParaRPr lang="en-US" sz="1100"/>
        </a:p>
      </xdr:txBody>
    </xdr:sp>
    <xdr:clientData/>
  </xdr:twoCellAnchor>
  <xdr:twoCellAnchor>
    <xdr:from>
      <xdr:col>23</xdr:col>
      <xdr:colOff>128589</xdr:colOff>
      <xdr:row>12</xdr:row>
      <xdr:rowOff>104773</xdr:rowOff>
    </xdr:from>
    <xdr:to>
      <xdr:col>24</xdr:col>
      <xdr:colOff>200025</xdr:colOff>
      <xdr:row>14</xdr:row>
      <xdr:rowOff>9524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0846C96-F001-FA48-BA1B-86CCF0F5226E}"/>
            </a:ext>
          </a:extLst>
        </xdr:cNvPr>
        <xdr:cNvSpPr txBox="1"/>
      </xdr:nvSpPr>
      <xdr:spPr>
        <a:xfrm>
          <a:off x="18403889" y="2390773"/>
          <a:ext cx="744536" cy="2857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aseline="0"/>
            <a:t>Mouse 2</a:t>
          </a:r>
          <a:endParaRPr lang="en-US" sz="1100"/>
        </a:p>
      </xdr:txBody>
    </xdr:sp>
    <xdr:clientData/>
  </xdr:twoCellAnchor>
  <xdr:twoCellAnchor>
    <xdr:from>
      <xdr:col>23</xdr:col>
      <xdr:colOff>114301</xdr:colOff>
      <xdr:row>15</xdr:row>
      <xdr:rowOff>114298</xdr:rowOff>
    </xdr:from>
    <xdr:to>
      <xdr:col>24</xdr:col>
      <xdr:colOff>185737</xdr:colOff>
      <xdr:row>17</xdr:row>
      <xdr:rowOff>19049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C6F2B2D4-8E01-7743-AECB-9DC3D6E16E05}"/>
            </a:ext>
          </a:extLst>
        </xdr:cNvPr>
        <xdr:cNvSpPr txBox="1"/>
      </xdr:nvSpPr>
      <xdr:spPr>
        <a:xfrm>
          <a:off x="18389601" y="2971798"/>
          <a:ext cx="744536" cy="28575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1100" baseline="0"/>
            <a:t>Mouse 3</a:t>
          </a:r>
          <a:endParaRPr lang="en-US" sz="1100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0.17562</cdr:x>
      <cdr:y>0.65278</cdr:y>
    </cdr:from>
    <cdr:to>
      <cdr:x>0.97707</cdr:x>
      <cdr:y>0.65564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DAC1FDB6-CE01-B94C-8F60-75BC9099A8CA}"/>
            </a:ext>
          </a:extLst>
        </cdr:cNvPr>
        <cdr:cNvCxnSpPr/>
      </cdr:nvCxnSpPr>
      <cdr:spPr>
        <a:xfrm xmlns:a="http://schemas.openxmlformats.org/drawingml/2006/main" flipV="1">
          <a:off x="1232535" y="2480874"/>
          <a:ext cx="5624562" cy="10866"/>
        </a:xfrm>
        <a:prstGeom xmlns:a="http://schemas.openxmlformats.org/drawingml/2006/main" prst="line">
          <a:avLst/>
        </a:prstGeom>
        <a:ln xmlns:a="http://schemas.openxmlformats.org/drawingml/2006/main" w="57150">
          <a:solidFill>
            <a:sysClr val="windowText" lastClr="00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0.50305</cdr:x>
      <cdr:y>0.69479</cdr:y>
    </cdr:from>
    <cdr:to>
      <cdr:x>0.81809</cdr:x>
      <cdr:y>0.75729</cdr:y>
    </cdr:to>
    <cdr:sp macro="" textlink="">
      <cdr:nvSpPr>
        <cdr:cNvPr id="3" name="Up Arrow Callout 2"/>
        <cdr:cNvSpPr/>
      </cdr:nvSpPr>
      <cdr:spPr>
        <a:xfrm xmlns:a="http://schemas.openxmlformats.org/drawingml/2006/main">
          <a:off x="2828925" y="2541270"/>
          <a:ext cx="1771650" cy="228600"/>
        </a:xfrm>
        <a:prstGeom xmlns:a="http://schemas.openxmlformats.org/drawingml/2006/main" prst="upArrowCallou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r>
            <a:rPr lang="en-US" sz="1200" b="1">
              <a:solidFill>
                <a:schemeClr val="tx1"/>
              </a:solidFill>
            </a:rPr>
            <a:t>Limit of Detection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0.20551</cdr:x>
      <cdr:y>0.68837</cdr:y>
    </cdr:from>
    <cdr:to>
      <cdr:x>0.96601</cdr:x>
      <cdr:y>0.79774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55700" y="2517775"/>
          <a:ext cx="4276725" cy="400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0.21567</cdr:x>
      <cdr:y>0.68056</cdr:y>
    </cdr:from>
    <cdr:to>
      <cdr:x>0.97109</cdr:x>
      <cdr:y>0.68316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3A5E77DC-ECD0-D146-87BB-A203663BB5C8}"/>
            </a:ext>
          </a:extLst>
        </cdr:cNvPr>
        <cdr:cNvCxnSpPr/>
      </cdr:nvCxnSpPr>
      <cdr:spPr>
        <a:xfrm xmlns:a="http://schemas.openxmlformats.org/drawingml/2006/main">
          <a:off x="1212850" y="2489200"/>
          <a:ext cx="4248150" cy="952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0.21229</cdr:x>
      <cdr:y>0.67795</cdr:y>
    </cdr:from>
    <cdr:to>
      <cdr:x>0.97279</cdr:x>
      <cdr:y>0.78733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193800" y="2479675"/>
          <a:ext cx="4276725" cy="40005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US" sz="1100"/>
        </a:p>
      </cdr:txBody>
    </cdr:sp>
  </cdr:relSizeAnchor>
  <cdr:relSizeAnchor xmlns:cdr="http://schemas.openxmlformats.org/drawingml/2006/chartDrawing">
    <cdr:from>
      <cdr:x>0.21398</cdr:x>
      <cdr:y>0.67274</cdr:y>
    </cdr:from>
    <cdr:to>
      <cdr:x>0.9694</cdr:x>
      <cdr:y>0.67535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977F68E-18E6-2F4C-9C67-CD2B00B35483}"/>
            </a:ext>
          </a:extLst>
        </cdr:cNvPr>
        <cdr:cNvCxnSpPr/>
      </cdr:nvCxnSpPr>
      <cdr:spPr>
        <a:xfrm xmlns:a="http://schemas.openxmlformats.org/drawingml/2006/main">
          <a:off x="1203325" y="2460625"/>
          <a:ext cx="4248150" cy="952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8</xdr:row>
      <xdr:rowOff>4762</xdr:rowOff>
    </xdr:from>
    <xdr:to>
      <xdr:col>12</xdr:col>
      <xdr:colOff>428625</xdr:colOff>
      <xdr:row>22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0DE5C6-8C1C-774F-90BA-746A202B3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</xdr:colOff>
      <xdr:row>24</xdr:row>
      <xdr:rowOff>14287</xdr:rowOff>
    </xdr:from>
    <xdr:to>
      <xdr:col>12</xdr:col>
      <xdr:colOff>447675</xdr:colOff>
      <xdr:row>38</xdr:row>
      <xdr:rowOff>90487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47F5763-2491-464E-AD6F-8C9560F13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CCFCA-0F03-6F4B-A914-F97DB8BC8F4B}">
  <sheetPr>
    <pageSetUpPr fitToPage="1"/>
  </sheetPr>
  <dimension ref="A1:V100"/>
  <sheetViews>
    <sheetView tabSelected="1" topLeftCell="A44" zoomScale="68" zoomScaleNormal="80" workbookViewId="0">
      <selection activeCell="F110" sqref="F110"/>
    </sheetView>
  </sheetViews>
  <sheetFormatPr baseColWidth="10" defaultColWidth="8.83203125" defaultRowHeight="15" x14ac:dyDescent="0.2"/>
  <cols>
    <col min="1" max="1" width="8.83203125" style="2"/>
    <col min="2" max="21" width="10.6640625" style="2" customWidth="1"/>
    <col min="22" max="16384" width="8.83203125" style="2"/>
  </cols>
  <sheetData>
    <row r="1" spans="1:21" x14ac:dyDescent="0.2">
      <c r="A1" s="1" t="s">
        <v>78</v>
      </c>
      <c r="B1" s="1" t="s">
        <v>79</v>
      </c>
    </row>
    <row r="2" spans="1:21" x14ac:dyDescent="0.2">
      <c r="A2" s="2" t="s">
        <v>80</v>
      </c>
    </row>
    <row r="3" spans="1:21" x14ac:dyDescent="0.2">
      <c r="A3" s="15" t="s">
        <v>81</v>
      </c>
      <c r="C3" s="25" t="s">
        <v>82</v>
      </c>
      <c r="D3" s="26"/>
    </row>
    <row r="5" spans="1:21" x14ac:dyDescent="0.2">
      <c r="D5" s="7" t="s">
        <v>83</v>
      </c>
      <c r="K5" s="17" t="s">
        <v>84</v>
      </c>
      <c r="R5" s="7" t="s">
        <v>85</v>
      </c>
    </row>
    <row r="6" spans="1:21" x14ac:dyDescent="0.2">
      <c r="I6" s="27"/>
      <c r="J6" s="27"/>
      <c r="K6" s="27"/>
      <c r="L6" s="27"/>
      <c r="M6" s="27"/>
      <c r="N6" s="27"/>
    </row>
    <row r="7" spans="1:21" x14ac:dyDescent="0.2">
      <c r="A7" s="1" t="s">
        <v>86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18" t="s">
        <v>92</v>
      </c>
      <c r="H7" s="1" t="s">
        <v>86</v>
      </c>
      <c r="I7" s="2" t="s">
        <v>87</v>
      </c>
      <c r="J7" s="2" t="s">
        <v>88</v>
      </c>
      <c r="K7" s="2" t="s">
        <v>89</v>
      </c>
      <c r="L7" s="2" t="s">
        <v>90</v>
      </c>
      <c r="M7" s="2" t="s">
        <v>91</v>
      </c>
      <c r="N7" s="18" t="s">
        <v>92</v>
      </c>
      <c r="O7" s="1" t="s">
        <v>86</v>
      </c>
      <c r="P7" s="2" t="s">
        <v>87</v>
      </c>
      <c r="Q7" s="2" t="s">
        <v>88</v>
      </c>
      <c r="R7" s="2" t="s">
        <v>89</v>
      </c>
      <c r="S7" s="2" t="s">
        <v>90</v>
      </c>
      <c r="T7" s="2" t="s">
        <v>91</v>
      </c>
      <c r="U7" s="2" t="s">
        <v>92</v>
      </c>
    </row>
    <row r="8" spans="1:21" x14ac:dyDescent="0.2">
      <c r="A8" s="1">
        <v>1</v>
      </c>
      <c r="B8" s="11">
        <v>600000000</v>
      </c>
      <c r="C8" s="2">
        <v>0.08</v>
      </c>
      <c r="D8" s="11">
        <f>B8/C8</f>
        <v>7500000000</v>
      </c>
      <c r="E8" s="11">
        <v>200000</v>
      </c>
      <c r="F8" s="10">
        <v>0.108</v>
      </c>
      <c r="G8" s="19">
        <f>E8/F8</f>
        <v>1851851.8518518519</v>
      </c>
      <c r="H8" s="1">
        <v>1</v>
      </c>
      <c r="I8" s="11">
        <v>200000000</v>
      </c>
      <c r="J8" s="10">
        <v>9.6000000000000002E-2</v>
      </c>
      <c r="K8" s="11">
        <f>I8/J8</f>
        <v>2083333333.3333333</v>
      </c>
      <c r="L8" s="11">
        <v>12000</v>
      </c>
      <c r="M8" s="10">
        <v>0.17</v>
      </c>
      <c r="N8" s="19">
        <f>L8/M8</f>
        <v>70588.235294117636</v>
      </c>
      <c r="O8" s="1">
        <v>1</v>
      </c>
      <c r="P8" s="11">
        <v>40000000</v>
      </c>
      <c r="Q8" s="10">
        <v>0.106</v>
      </c>
      <c r="R8" s="11">
        <f>P8/Q8</f>
        <v>377358490.56603777</v>
      </c>
      <c r="S8" s="11">
        <v>10000</v>
      </c>
      <c r="T8" s="10">
        <v>0.17</v>
      </c>
      <c r="U8" s="11">
        <f>S8/T8</f>
        <v>58823.529411764699</v>
      </c>
    </row>
    <row r="9" spans="1:21" x14ac:dyDescent="0.2">
      <c r="A9" s="1">
        <v>2</v>
      </c>
      <c r="B9" s="11">
        <v>300000000</v>
      </c>
      <c r="C9" s="2">
        <v>6.6000000000000003E-2</v>
      </c>
      <c r="D9" s="11">
        <f t="shared" ref="D9:D17" si="0">B9/C9</f>
        <v>4545454545.454545</v>
      </c>
      <c r="E9" s="11">
        <v>20000</v>
      </c>
      <c r="F9" s="10">
        <v>0.15</v>
      </c>
      <c r="G9" s="19">
        <f t="shared" ref="G9:G17" si="1">E9/F9</f>
        <v>133333.33333333334</v>
      </c>
      <c r="H9" s="1">
        <v>2</v>
      </c>
      <c r="I9" s="11">
        <v>60000000</v>
      </c>
      <c r="J9" s="10">
        <v>7.0000000000000007E-2</v>
      </c>
      <c r="K9" s="11">
        <f t="shared" ref="K9:K17" si="2">I9/J9</f>
        <v>857142857.14285707</v>
      </c>
      <c r="L9" s="11">
        <v>1000</v>
      </c>
      <c r="M9" s="10">
        <v>0.17799999999999999</v>
      </c>
      <c r="N9" s="19">
        <f t="shared" ref="N9:N17" si="3">L9/M9</f>
        <v>5617.9775280898875</v>
      </c>
      <c r="O9" s="1">
        <v>2</v>
      </c>
      <c r="P9" s="11">
        <v>200000000</v>
      </c>
      <c r="Q9" s="10">
        <v>0.124</v>
      </c>
      <c r="R9" s="11">
        <f t="shared" ref="R9:R17" si="4">P9/Q9</f>
        <v>1612903225.8064516</v>
      </c>
      <c r="S9" s="11">
        <v>40000</v>
      </c>
      <c r="T9" s="10">
        <v>0.157</v>
      </c>
      <c r="U9" s="11">
        <f t="shared" ref="U9:U17" si="5">S9/T9</f>
        <v>254777.07006369426</v>
      </c>
    </row>
    <row r="10" spans="1:21" x14ac:dyDescent="0.2">
      <c r="A10" s="1">
        <v>3</v>
      </c>
      <c r="B10" s="11">
        <v>100000000</v>
      </c>
      <c r="C10" s="2">
        <v>8.5999999999999993E-2</v>
      </c>
      <c r="D10" s="11">
        <f t="shared" si="0"/>
        <v>1162790697.6744187</v>
      </c>
      <c r="E10" s="11">
        <v>200</v>
      </c>
      <c r="F10" s="10">
        <v>0.122</v>
      </c>
      <c r="G10" s="19">
        <f t="shared" si="1"/>
        <v>1639.344262295082</v>
      </c>
      <c r="H10" s="1">
        <v>3</v>
      </c>
      <c r="I10" s="11">
        <v>60000000</v>
      </c>
      <c r="J10" s="10">
        <v>7.4999999999999997E-2</v>
      </c>
      <c r="K10" s="11">
        <f t="shared" si="2"/>
        <v>800000000</v>
      </c>
      <c r="L10" s="20">
        <v>1</v>
      </c>
      <c r="M10" s="10">
        <v>0.128</v>
      </c>
      <c r="N10" s="21">
        <v>1</v>
      </c>
      <c r="O10" s="1">
        <v>3</v>
      </c>
      <c r="P10" s="11">
        <v>200000000</v>
      </c>
      <c r="Q10" s="10">
        <v>0.126</v>
      </c>
      <c r="R10" s="11">
        <f t="shared" si="4"/>
        <v>1587301587.3015873</v>
      </c>
      <c r="S10" s="11">
        <v>100</v>
      </c>
      <c r="T10" s="10">
        <v>0.152</v>
      </c>
      <c r="U10" s="11">
        <f t="shared" si="5"/>
        <v>657.89473684210532</v>
      </c>
    </row>
    <row r="11" spans="1:21" x14ac:dyDescent="0.2">
      <c r="A11" s="1">
        <v>4</v>
      </c>
      <c r="B11" s="11">
        <v>50000000</v>
      </c>
      <c r="C11" s="2">
        <v>7.2999999999999995E-2</v>
      </c>
      <c r="D11" s="11">
        <f t="shared" si="0"/>
        <v>684931506.84931517</v>
      </c>
      <c r="E11" s="11">
        <v>30000</v>
      </c>
      <c r="F11" s="10">
        <v>0.123</v>
      </c>
      <c r="G11" s="19">
        <f t="shared" si="1"/>
        <v>243902.43902439025</v>
      </c>
      <c r="H11" s="1">
        <v>4</v>
      </c>
      <c r="I11" s="11">
        <v>800000000</v>
      </c>
      <c r="J11" s="10">
        <v>6.0999999999999999E-2</v>
      </c>
      <c r="K11" s="11">
        <f t="shared" si="2"/>
        <v>13114754098.360657</v>
      </c>
      <c r="L11" s="11">
        <v>4000</v>
      </c>
      <c r="M11" s="10">
        <v>0.15</v>
      </c>
      <c r="N11" s="19">
        <f t="shared" si="3"/>
        <v>26666.666666666668</v>
      </c>
      <c r="O11" s="1">
        <v>4</v>
      </c>
      <c r="P11" s="11">
        <v>100000000</v>
      </c>
      <c r="Q11" s="10">
        <v>0.11899999999999999</v>
      </c>
      <c r="R11" s="11">
        <f t="shared" si="4"/>
        <v>840336134.4537816</v>
      </c>
      <c r="S11" s="11">
        <v>400</v>
      </c>
      <c r="T11" s="10">
        <v>0.14899999999999999</v>
      </c>
      <c r="U11" s="11">
        <f t="shared" si="5"/>
        <v>2684.5637583892617</v>
      </c>
    </row>
    <row r="12" spans="1:21" x14ac:dyDescent="0.2">
      <c r="A12" s="1">
        <v>5</v>
      </c>
      <c r="B12" s="11">
        <v>300000000</v>
      </c>
      <c r="C12" s="2">
        <v>7.0000000000000007E-2</v>
      </c>
      <c r="D12" s="11">
        <f t="shared" si="0"/>
        <v>4285714285.7142854</v>
      </c>
      <c r="E12" s="11">
        <v>1000</v>
      </c>
      <c r="F12" s="10">
        <v>9.5000000000000001E-2</v>
      </c>
      <c r="G12" s="19">
        <f t="shared" si="1"/>
        <v>10526.315789473683</v>
      </c>
      <c r="H12" s="1">
        <v>5</v>
      </c>
      <c r="I12" s="11">
        <v>200000000</v>
      </c>
      <c r="J12" s="10">
        <v>6.3E-2</v>
      </c>
      <c r="K12" s="11">
        <f t="shared" si="2"/>
        <v>3174603174.6031747</v>
      </c>
      <c r="L12" s="11">
        <v>1000</v>
      </c>
      <c r="M12" s="10">
        <v>0.17899999999999999</v>
      </c>
      <c r="N12" s="19">
        <f t="shared" si="3"/>
        <v>5586.5921787709503</v>
      </c>
      <c r="O12" s="1">
        <v>5</v>
      </c>
      <c r="P12" s="11">
        <v>400000000</v>
      </c>
      <c r="Q12" s="10">
        <v>0.1</v>
      </c>
      <c r="R12" s="11">
        <f t="shared" si="4"/>
        <v>4000000000</v>
      </c>
      <c r="S12" s="11">
        <v>200</v>
      </c>
      <c r="T12" s="10">
        <v>0.153</v>
      </c>
      <c r="U12" s="11">
        <f t="shared" si="5"/>
        <v>1307.1895424836603</v>
      </c>
    </row>
    <row r="13" spans="1:21" x14ac:dyDescent="0.2">
      <c r="A13" s="1">
        <v>6</v>
      </c>
      <c r="B13" s="11">
        <v>40000000</v>
      </c>
      <c r="C13" s="2">
        <v>6.5000000000000002E-2</v>
      </c>
      <c r="D13" s="11">
        <f t="shared" si="0"/>
        <v>615384615.38461542</v>
      </c>
      <c r="E13" s="20">
        <v>1</v>
      </c>
      <c r="F13" s="10">
        <v>0.123</v>
      </c>
      <c r="G13" s="21">
        <v>1</v>
      </c>
      <c r="H13" s="1">
        <v>6</v>
      </c>
      <c r="I13" s="11">
        <v>20000000</v>
      </c>
      <c r="J13" s="10">
        <v>8.1000000000000003E-2</v>
      </c>
      <c r="K13" s="11">
        <f t="shared" si="2"/>
        <v>246913580.24691358</v>
      </c>
      <c r="L13" s="11">
        <v>100</v>
      </c>
      <c r="M13" s="10">
        <v>0.13</v>
      </c>
      <c r="N13" s="19">
        <f t="shared" si="3"/>
        <v>769.23076923076917</v>
      </c>
      <c r="O13" s="1">
        <v>6</v>
      </c>
      <c r="P13" s="11">
        <v>160000000</v>
      </c>
      <c r="Q13" s="10">
        <v>9.0999999999999998E-2</v>
      </c>
      <c r="R13" s="11">
        <f t="shared" si="4"/>
        <v>1758241758.2417583</v>
      </c>
      <c r="S13" s="20">
        <v>1</v>
      </c>
      <c r="T13" s="10">
        <v>0.151</v>
      </c>
      <c r="U13" s="20">
        <v>1</v>
      </c>
    </row>
    <row r="14" spans="1:21" x14ac:dyDescent="0.2">
      <c r="A14" s="1">
        <v>7</v>
      </c>
      <c r="B14" s="11">
        <v>500000000</v>
      </c>
      <c r="C14" s="2">
        <v>9.6000000000000002E-2</v>
      </c>
      <c r="D14" s="11">
        <f t="shared" si="0"/>
        <v>5208333333.333333</v>
      </c>
      <c r="E14" s="20">
        <v>1</v>
      </c>
      <c r="F14" s="10">
        <v>0.123</v>
      </c>
      <c r="G14" s="21">
        <v>1</v>
      </c>
      <c r="H14" s="1">
        <v>7</v>
      </c>
      <c r="I14" s="11">
        <v>200000000</v>
      </c>
      <c r="J14" s="10">
        <v>9.1999999999999998E-2</v>
      </c>
      <c r="K14" s="11">
        <f t="shared" si="2"/>
        <v>2173913043.478261</v>
      </c>
      <c r="L14" s="11">
        <v>30000</v>
      </c>
      <c r="M14" s="10">
        <v>0.215</v>
      </c>
      <c r="N14" s="19">
        <f t="shared" si="3"/>
        <v>139534.88372093023</v>
      </c>
      <c r="O14" s="1">
        <v>7</v>
      </c>
      <c r="P14" s="11">
        <v>100000000</v>
      </c>
      <c r="Q14" s="10">
        <v>6.2E-2</v>
      </c>
      <c r="R14" s="11">
        <f t="shared" si="4"/>
        <v>1612903225.8064516</v>
      </c>
      <c r="S14" s="20">
        <v>1</v>
      </c>
      <c r="T14" s="10">
        <v>0.17699999999999999</v>
      </c>
      <c r="U14" s="20">
        <v>1</v>
      </c>
    </row>
    <row r="15" spans="1:21" x14ac:dyDescent="0.2">
      <c r="A15" s="1">
        <v>8</v>
      </c>
      <c r="B15" s="11">
        <v>200000</v>
      </c>
      <c r="C15" s="2">
        <v>5.1999999999999998E-2</v>
      </c>
      <c r="D15" s="11">
        <f t="shared" si="0"/>
        <v>3846153.8461538465</v>
      </c>
      <c r="E15" s="11">
        <v>100</v>
      </c>
      <c r="F15" s="10">
        <v>0.115</v>
      </c>
      <c r="G15" s="19">
        <f t="shared" si="1"/>
        <v>869.56521739130426</v>
      </c>
      <c r="H15" s="1">
        <v>8</v>
      </c>
      <c r="I15" s="11">
        <v>30000000</v>
      </c>
      <c r="J15" s="10">
        <v>5.7000000000000002E-2</v>
      </c>
      <c r="K15" s="11">
        <f t="shared" si="2"/>
        <v>526315789.47368419</v>
      </c>
      <c r="L15" s="20">
        <v>1</v>
      </c>
      <c r="M15" s="10">
        <v>0.122</v>
      </c>
      <c r="N15" s="21">
        <v>1</v>
      </c>
      <c r="O15" s="22">
        <v>8</v>
      </c>
      <c r="P15" s="11">
        <v>300000000</v>
      </c>
      <c r="Q15" s="10">
        <v>4.3999999999999997E-2</v>
      </c>
      <c r="R15" s="11">
        <f t="shared" si="4"/>
        <v>6818181818.181819</v>
      </c>
      <c r="S15" s="11">
        <v>800000</v>
      </c>
      <c r="T15" s="10">
        <v>9.5000000000000001E-2</v>
      </c>
      <c r="U15" s="11">
        <f t="shared" si="5"/>
        <v>8421052.6315789465</v>
      </c>
    </row>
    <row r="16" spans="1:21" x14ac:dyDescent="0.2">
      <c r="A16" s="1">
        <v>9</v>
      </c>
      <c r="B16" s="11">
        <v>200000000</v>
      </c>
      <c r="C16" s="2">
        <v>9.1999999999999998E-2</v>
      </c>
      <c r="D16" s="11">
        <f t="shared" si="0"/>
        <v>2173913043.478261</v>
      </c>
      <c r="E16" s="12">
        <v>1</v>
      </c>
      <c r="F16" s="10">
        <v>0.14699999999999999</v>
      </c>
      <c r="G16" s="21">
        <v>1</v>
      </c>
      <c r="H16" s="1">
        <v>9</v>
      </c>
      <c r="I16" s="11">
        <v>30000000</v>
      </c>
      <c r="J16" s="10">
        <v>8.5999999999999993E-2</v>
      </c>
      <c r="K16" s="11">
        <f t="shared" si="2"/>
        <v>348837209.30232561</v>
      </c>
      <c r="L16" s="12">
        <v>1</v>
      </c>
      <c r="M16" s="10">
        <v>0.122</v>
      </c>
      <c r="N16" s="21">
        <v>1</v>
      </c>
      <c r="O16" s="22">
        <v>9</v>
      </c>
      <c r="P16" s="11">
        <v>600000000</v>
      </c>
      <c r="Q16" s="10">
        <v>6.6000000000000003E-2</v>
      </c>
      <c r="R16" s="11">
        <f t="shared" si="4"/>
        <v>9090909090.90909</v>
      </c>
      <c r="S16" s="11">
        <v>4000000</v>
      </c>
      <c r="T16" s="10">
        <v>0.13100000000000001</v>
      </c>
      <c r="U16" s="11">
        <f t="shared" si="5"/>
        <v>30534351.145038165</v>
      </c>
    </row>
    <row r="17" spans="1:21" x14ac:dyDescent="0.2">
      <c r="A17" s="1">
        <v>10</v>
      </c>
      <c r="B17" s="11">
        <v>400000000</v>
      </c>
      <c r="C17" s="2">
        <v>5.1999999999999998E-2</v>
      </c>
      <c r="D17" s="11">
        <f t="shared" si="0"/>
        <v>7692307692.3076925</v>
      </c>
      <c r="E17" s="11">
        <v>60000</v>
      </c>
      <c r="F17" s="10">
        <v>0.122</v>
      </c>
      <c r="G17" s="19">
        <f t="shared" si="1"/>
        <v>491803.27868852462</v>
      </c>
      <c r="H17" s="1">
        <v>10</v>
      </c>
      <c r="I17" s="11">
        <v>200000000</v>
      </c>
      <c r="J17" s="10">
        <v>6.7000000000000004E-2</v>
      </c>
      <c r="K17" s="11">
        <f t="shared" si="2"/>
        <v>2985074626.8656716</v>
      </c>
      <c r="L17" s="11">
        <v>500000</v>
      </c>
      <c r="M17" s="10">
        <v>0.182</v>
      </c>
      <c r="N17" s="19">
        <f t="shared" si="3"/>
        <v>2747252.7472527474</v>
      </c>
      <c r="O17" s="1">
        <v>10</v>
      </c>
      <c r="P17" s="11">
        <v>200000000</v>
      </c>
      <c r="Q17" s="10">
        <v>6.2E-2</v>
      </c>
      <c r="R17" s="11">
        <f t="shared" si="4"/>
        <v>3225806451.6129031</v>
      </c>
      <c r="S17" s="11">
        <v>600000</v>
      </c>
      <c r="T17" s="10">
        <v>0.17299999999999999</v>
      </c>
      <c r="U17" s="11">
        <f t="shared" si="5"/>
        <v>3468208.0924855494</v>
      </c>
    </row>
    <row r="18" spans="1:21" x14ac:dyDescent="0.2">
      <c r="G18" s="18"/>
      <c r="N18" s="18"/>
    </row>
    <row r="19" spans="1:21" x14ac:dyDescent="0.2">
      <c r="A19" s="28" t="s">
        <v>93</v>
      </c>
      <c r="B19" s="26"/>
      <c r="C19" s="26"/>
      <c r="D19" s="26"/>
      <c r="E19" s="26"/>
      <c r="F19" s="26"/>
      <c r="G19" s="26"/>
      <c r="H19" s="28" t="s">
        <v>94</v>
      </c>
      <c r="I19" s="26"/>
      <c r="J19" s="26"/>
      <c r="K19" s="26"/>
      <c r="L19" s="26"/>
      <c r="M19" s="26"/>
      <c r="N19" s="26"/>
      <c r="O19" s="28" t="s">
        <v>95</v>
      </c>
      <c r="P19" s="26"/>
      <c r="Q19" s="26"/>
      <c r="R19" s="26"/>
      <c r="S19" s="26"/>
      <c r="T19" s="26"/>
      <c r="U19" s="26"/>
    </row>
    <row r="67" spans="8:11" x14ac:dyDescent="0.2">
      <c r="H67" s="1" t="s">
        <v>132</v>
      </c>
      <c r="I67" s="1" t="s">
        <v>133</v>
      </c>
      <c r="K67" s="1" t="s">
        <v>134</v>
      </c>
    </row>
    <row r="70" spans="8:11" x14ac:dyDescent="0.2">
      <c r="H70" s="16">
        <v>7500000000</v>
      </c>
      <c r="I70" s="16">
        <v>1851851.8518518519</v>
      </c>
      <c r="K70" s="16">
        <f>PEARSON(H70:H99,I70:I99)</f>
        <v>0.4396921504232153</v>
      </c>
    </row>
    <row r="71" spans="8:11" x14ac:dyDescent="0.2">
      <c r="H71" s="16">
        <v>4545454545.454545</v>
      </c>
      <c r="I71" s="16">
        <v>133333.33333333334</v>
      </c>
    </row>
    <row r="72" spans="8:11" x14ac:dyDescent="0.2">
      <c r="H72" s="16">
        <v>1162790697.6744187</v>
      </c>
      <c r="I72" s="16">
        <v>1639.344262295082</v>
      </c>
    </row>
    <row r="73" spans="8:11" x14ac:dyDescent="0.2">
      <c r="H73" s="16">
        <v>684931506.84931517</v>
      </c>
      <c r="I73" s="16">
        <v>243902.43902439025</v>
      </c>
    </row>
    <row r="74" spans="8:11" x14ac:dyDescent="0.2">
      <c r="H74" s="16">
        <v>4285714285.7142854</v>
      </c>
      <c r="I74" s="16">
        <v>10526.315789473683</v>
      </c>
    </row>
    <row r="75" spans="8:11" x14ac:dyDescent="0.2">
      <c r="H75" s="16">
        <v>615384615.38461542</v>
      </c>
      <c r="I75" s="16">
        <v>1</v>
      </c>
    </row>
    <row r="76" spans="8:11" x14ac:dyDescent="0.2">
      <c r="H76" s="16">
        <v>5208333333.333333</v>
      </c>
      <c r="I76" s="16">
        <v>1</v>
      </c>
    </row>
    <row r="77" spans="8:11" x14ac:dyDescent="0.2">
      <c r="H77" s="16">
        <v>3846153.8461538465</v>
      </c>
      <c r="I77" s="16">
        <v>869.56521739130426</v>
      </c>
    </row>
    <row r="78" spans="8:11" x14ac:dyDescent="0.2">
      <c r="H78" s="16">
        <v>2173913043.478261</v>
      </c>
      <c r="I78" s="16">
        <v>1</v>
      </c>
    </row>
    <row r="79" spans="8:11" x14ac:dyDescent="0.2">
      <c r="H79" s="16">
        <v>7692307692.3076925</v>
      </c>
      <c r="I79" s="16">
        <v>491803.27868852462</v>
      </c>
    </row>
    <row r="80" spans="8:11" x14ac:dyDescent="0.2">
      <c r="H80" s="16">
        <v>2083333333.3333333</v>
      </c>
      <c r="I80" s="16">
        <v>70588.235294117636</v>
      </c>
    </row>
    <row r="81" spans="8:9" x14ac:dyDescent="0.2">
      <c r="H81" s="16">
        <v>857142857.14285707</v>
      </c>
      <c r="I81" s="16">
        <v>5617.9775280898875</v>
      </c>
    </row>
    <row r="82" spans="8:9" x14ac:dyDescent="0.2">
      <c r="H82" s="16">
        <v>800000000</v>
      </c>
      <c r="I82" s="16">
        <v>1</v>
      </c>
    </row>
    <row r="83" spans="8:9" x14ac:dyDescent="0.2">
      <c r="H83" s="16">
        <v>13114754098.360657</v>
      </c>
      <c r="I83" s="16">
        <v>26666.666666666668</v>
      </c>
    </row>
    <row r="84" spans="8:9" x14ac:dyDescent="0.2">
      <c r="H84" s="16">
        <v>3174603174.6031747</v>
      </c>
      <c r="I84" s="16">
        <v>5586.5921787709503</v>
      </c>
    </row>
    <row r="85" spans="8:9" x14ac:dyDescent="0.2">
      <c r="H85" s="16">
        <v>246913580.24691358</v>
      </c>
      <c r="I85" s="16">
        <v>769.23076923076917</v>
      </c>
    </row>
    <row r="86" spans="8:9" x14ac:dyDescent="0.2">
      <c r="H86" s="16">
        <v>2173913043.478261</v>
      </c>
      <c r="I86" s="16">
        <v>139534.88372093023</v>
      </c>
    </row>
    <row r="87" spans="8:9" x14ac:dyDescent="0.2">
      <c r="H87" s="16">
        <v>526315789.47368419</v>
      </c>
      <c r="I87" s="16">
        <v>1</v>
      </c>
    </row>
    <row r="88" spans="8:9" x14ac:dyDescent="0.2">
      <c r="H88" s="16">
        <v>348837209.30232561</v>
      </c>
      <c r="I88" s="16">
        <v>1</v>
      </c>
    </row>
    <row r="89" spans="8:9" x14ac:dyDescent="0.2">
      <c r="H89" s="16">
        <v>2985074626.8656716</v>
      </c>
      <c r="I89" s="16">
        <v>2747252.7472527474</v>
      </c>
    </row>
    <row r="90" spans="8:9" x14ac:dyDescent="0.2">
      <c r="H90" s="16">
        <v>377358490.56603777</v>
      </c>
      <c r="I90" s="16">
        <v>58823.529411764699</v>
      </c>
    </row>
    <row r="91" spans="8:9" x14ac:dyDescent="0.2">
      <c r="H91" s="16">
        <v>1612903225.8064516</v>
      </c>
      <c r="I91" s="16">
        <v>254777.07006369426</v>
      </c>
    </row>
    <row r="92" spans="8:9" x14ac:dyDescent="0.2">
      <c r="H92" s="16">
        <v>1587301587.3015873</v>
      </c>
      <c r="I92" s="16">
        <v>657.89473684210532</v>
      </c>
    </row>
    <row r="93" spans="8:9" x14ac:dyDescent="0.2">
      <c r="H93" s="16">
        <v>840336134.4537816</v>
      </c>
      <c r="I93" s="16">
        <v>2684.5637583892617</v>
      </c>
    </row>
    <row r="94" spans="8:9" x14ac:dyDescent="0.2">
      <c r="H94" s="16">
        <v>4000000000</v>
      </c>
      <c r="I94" s="16">
        <v>1307.1895424836603</v>
      </c>
    </row>
    <row r="95" spans="8:9" x14ac:dyDescent="0.2">
      <c r="H95" s="16">
        <v>1758241758.2417583</v>
      </c>
      <c r="I95" s="16">
        <v>1</v>
      </c>
    </row>
    <row r="96" spans="8:9" x14ac:dyDescent="0.2">
      <c r="H96" s="16">
        <v>1612903225.8064516</v>
      </c>
      <c r="I96" s="16">
        <v>1</v>
      </c>
    </row>
    <row r="97" spans="8:22" x14ac:dyDescent="0.2">
      <c r="H97" s="16">
        <v>6818181818.181819</v>
      </c>
      <c r="I97" s="16">
        <v>8421052.6315789465</v>
      </c>
    </row>
    <row r="98" spans="8:22" x14ac:dyDescent="0.2">
      <c r="H98" s="16">
        <v>9090909090.90909</v>
      </c>
      <c r="I98" s="16">
        <v>30534351.145038165</v>
      </c>
    </row>
    <row r="99" spans="8:22" x14ac:dyDescent="0.2">
      <c r="H99" s="16">
        <v>3225806451.6129031</v>
      </c>
      <c r="I99" s="16">
        <v>3468208.0924855494</v>
      </c>
    </row>
    <row r="100" spans="8:22" x14ac:dyDescent="0.2">
      <c r="V100" s="2" t="s">
        <v>96</v>
      </c>
    </row>
  </sheetData>
  <mergeCells count="5">
    <mergeCell ref="C3:D3"/>
    <mergeCell ref="I6:N6"/>
    <mergeCell ref="A19:G19"/>
    <mergeCell ref="H19:N19"/>
    <mergeCell ref="O19:U19"/>
  </mergeCells>
  <pageMargins left="0.7" right="0.7" top="0.75" bottom="0.75" header="0.3" footer="0.3"/>
  <pageSetup scale="5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2D18-7D08-6A4E-8142-C558B7E50089}">
  <dimension ref="A1:D55"/>
  <sheetViews>
    <sheetView zoomScale="65" workbookViewId="0">
      <selection activeCell="F14" sqref="F14"/>
    </sheetView>
  </sheetViews>
  <sheetFormatPr baseColWidth="10" defaultRowHeight="16" x14ac:dyDescent="0.2"/>
  <sheetData>
    <row r="1" spans="1:4" x14ac:dyDescent="0.2">
      <c r="A1" t="s">
        <v>135</v>
      </c>
      <c r="B1" t="s">
        <v>136</v>
      </c>
      <c r="C1" t="s">
        <v>137</v>
      </c>
      <c r="D1" t="s">
        <v>138</v>
      </c>
    </row>
    <row r="2" spans="1:4" x14ac:dyDescent="0.2">
      <c r="A2" t="s">
        <v>139</v>
      </c>
      <c r="B2">
        <v>730799.43899018236</v>
      </c>
      <c r="C2">
        <v>479354.83870967745</v>
      </c>
      <c r="D2">
        <v>3.95E-2</v>
      </c>
    </row>
    <row r="3" spans="1:4" x14ac:dyDescent="0.2">
      <c r="A3" t="s">
        <v>139</v>
      </c>
      <c r="B3">
        <v>717896.21318373072</v>
      </c>
      <c r="C3">
        <v>471192.14586255263</v>
      </c>
      <c r="D3">
        <v>3.85E-2</v>
      </c>
    </row>
    <row r="4" spans="1:4" x14ac:dyDescent="0.2">
      <c r="A4" t="s">
        <v>139</v>
      </c>
      <c r="B4">
        <v>752551.31964809378</v>
      </c>
      <c r="C4">
        <v>509178.88563049847</v>
      </c>
      <c r="D4">
        <v>3.1500000000000007E-2</v>
      </c>
    </row>
    <row r="5" spans="1:4" x14ac:dyDescent="0.2">
      <c r="A5" t="s">
        <v>139</v>
      </c>
      <c r="B5">
        <v>720586.51026392949</v>
      </c>
      <c r="C5">
        <v>469736.07038123161</v>
      </c>
      <c r="D5">
        <v>3.0500000000000006E-2</v>
      </c>
    </row>
    <row r="6" spans="1:4" x14ac:dyDescent="0.2">
      <c r="A6" t="s">
        <v>139</v>
      </c>
      <c r="B6">
        <v>783426.88330871495</v>
      </c>
      <c r="C6">
        <v>516336.77991137368</v>
      </c>
      <c r="D6">
        <v>4.1500000000000002E-2</v>
      </c>
    </row>
    <row r="7" spans="1:4" x14ac:dyDescent="0.2">
      <c r="A7" t="s">
        <v>139</v>
      </c>
      <c r="B7">
        <v>783072.37813884788</v>
      </c>
      <c r="C7">
        <v>517577.54800590838</v>
      </c>
      <c r="D7">
        <v>3.5499999999999997E-2</v>
      </c>
    </row>
    <row r="8" spans="1:4" x14ac:dyDescent="0.2">
      <c r="A8" t="s">
        <v>97</v>
      </c>
      <c r="B8">
        <v>466389.45233265718</v>
      </c>
      <c r="C8">
        <v>299736.30831643002</v>
      </c>
      <c r="D8">
        <v>3.1500000000000007E-2</v>
      </c>
    </row>
    <row r="9" spans="1:4" x14ac:dyDescent="0.2">
      <c r="A9" t="s">
        <v>97</v>
      </c>
      <c r="B9">
        <v>463204.86815415818</v>
      </c>
      <c r="C9">
        <v>290730.2231237322</v>
      </c>
      <c r="D9">
        <v>3.4499999999999996E-2</v>
      </c>
    </row>
    <row r="10" spans="1:4" x14ac:dyDescent="0.2">
      <c r="A10" t="s">
        <v>97</v>
      </c>
      <c r="B10">
        <v>438150.40650406503</v>
      </c>
      <c r="C10">
        <v>267215.44715447153</v>
      </c>
      <c r="D10">
        <v>2.7500000000000004E-2</v>
      </c>
    </row>
    <row r="11" spans="1:4" x14ac:dyDescent="0.2">
      <c r="A11" t="s">
        <v>97</v>
      </c>
      <c r="B11">
        <v>427174.79674796743</v>
      </c>
      <c r="C11">
        <v>251768.29268292681</v>
      </c>
      <c r="D11">
        <v>2.6500000000000003E-2</v>
      </c>
    </row>
    <row r="12" spans="1:4" x14ac:dyDescent="0.2">
      <c r="A12" t="s">
        <v>97</v>
      </c>
      <c r="B12">
        <v>553633.29583802028</v>
      </c>
      <c r="C12">
        <v>348571.42857142864</v>
      </c>
      <c r="D12">
        <v>2.6500000000000003E-2</v>
      </c>
    </row>
    <row r="13" spans="1:4" x14ac:dyDescent="0.2">
      <c r="A13" t="s">
        <v>97</v>
      </c>
      <c r="B13">
        <v>536265.46681664791</v>
      </c>
      <c r="C13">
        <v>336377.95275590557</v>
      </c>
      <c r="D13">
        <v>2.9500000000000005E-2</v>
      </c>
    </row>
    <row r="14" spans="1:4" x14ac:dyDescent="0.2">
      <c r="A14" t="s">
        <v>98</v>
      </c>
      <c r="B14">
        <v>721685.71428571432</v>
      </c>
      <c r="C14">
        <v>454142.85714285716</v>
      </c>
      <c r="D14">
        <v>4.4500000000000005E-2</v>
      </c>
    </row>
    <row r="15" spans="1:4" x14ac:dyDescent="0.2">
      <c r="A15" t="s">
        <v>98</v>
      </c>
      <c r="B15">
        <v>723400</v>
      </c>
      <c r="C15">
        <v>464114.28571428574</v>
      </c>
      <c r="D15">
        <v>4.4500000000000005E-2</v>
      </c>
    </row>
    <row r="16" spans="1:4" x14ac:dyDescent="0.2">
      <c r="A16" t="s">
        <v>98</v>
      </c>
      <c r="B16">
        <v>743912.40875912411</v>
      </c>
      <c r="C16">
        <v>486481.7518248175</v>
      </c>
      <c r="D16">
        <v>4.7499999999999994E-2</v>
      </c>
    </row>
    <row r="17" spans="1:4" x14ac:dyDescent="0.2">
      <c r="A17" t="s">
        <v>98</v>
      </c>
      <c r="B17">
        <v>691970.80291970796</v>
      </c>
      <c r="C17">
        <v>445664.23357664229</v>
      </c>
      <c r="D17">
        <v>5.3499999999999999E-2</v>
      </c>
    </row>
    <row r="18" spans="1:4" x14ac:dyDescent="0.2">
      <c r="A18" t="s">
        <v>98</v>
      </c>
      <c r="B18">
        <v>739264.70588235289</v>
      </c>
      <c r="C18">
        <v>478147.0588235294</v>
      </c>
      <c r="D18">
        <v>5.1499999999999997E-2</v>
      </c>
    </row>
    <row r="19" spans="1:4" x14ac:dyDescent="0.2">
      <c r="A19" t="s">
        <v>98</v>
      </c>
      <c r="B19">
        <v>694852.94117647049</v>
      </c>
      <c r="C19">
        <v>448882.35294117645</v>
      </c>
      <c r="D19">
        <v>5.3499999999999999E-2</v>
      </c>
    </row>
    <row r="20" spans="1:4" x14ac:dyDescent="0.2">
      <c r="A20" t="s">
        <v>99</v>
      </c>
      <c r="B20">
        <v>670261.62790697662</v>
      </c>
      <c r="C20">
        <v>437034.8837209302</v>
      </c>
      <c r="D20">
        <v>4.3500000000000004E-2</v>
      </c>
    </row>
    <row r="21" spans="1:4" x14ac:dyDescent="0.2">
      <c r="A21" t="s">
        <v>99</v>
      </c>
      <c r="B21">
        <v>657877.90697674407</v>
      </c>
      <c r="C21">
        <v>426046.51162790693</v>
      </c>
      <c r="D21">
        <v>4.5500000000000006E-2</v>
      </c>
    </row>
    <row r="22" spans="1:4" x14ac:dyDescent="0.2">
      <c r="A22" t="s">
        <v>99</v>
      </c>
      <c r="B22">
        <v>814458.59872611461</v>
      </c>
      <c r="C22">
        <v>528439.49044585985</v>
      </c>
      <c r="D22">
        <v>4.8499999999999995E-2</v>
      </c>
    </row>
    <row r="23" spans="1:4" x14ac:dyDescent="0.2">
      <c r="A23" t="s">
        <v>99</v>
      </c>
      <c r="B23">
        <v>797611.46496815281</v>
      </c>
      <c r="C23">
        <v>505063.69426751591</v>
      </c>
      <c r="D23">
        <v>5.0499999999999996E-2</v>
      </c>
    </row>
    <row r="24" spans="1:4" x14ac:dyDescent="0.2">
      <c r="A24" t="s">
        <v>99</v>
      </c>
      <c r="B24">
        <v>974521.45214521454</v>
      </c>
      <c r="C24">
        <v>639537.95379537961</v>
      </c>
      <c r="D24">
        <v>4.4500000000000005E-2</v>
      </c>
    </row>
    <row r="25" spans="1:4" x14ac:dyDescent="0.2">
      <c r="A25" t="s">
        <v>99</v>
      </c>
      <c r="B25">
        <v>921155.11551155115</v>
      </c>
      <c r="C25">
        <v>601089.10891089111</v>
      </c>
      <c r="D25">
        <v>4.5500000000000006E-2</v>
      </c>
    </row>
    <row r="26" spans="1:4" x14ac:dyDescent="0.2">
      <c r="A26" t="s">
        <v>100</v>
      </c>
      <c r="B26">
        <v>652748.0916030535</v>
      </c>
      <c r="C26">
        <v>424071.24681933847</v>
      </c>
      <c r="D26">
        <v>2.2499999999999999E-2</v>
      </c>
    </row>
    <row r="27" spans="1:4" x14ac:dyDescent="0.2">
      <c r="A27" t="s">
        <v>100</v>
      </c>
      <c r="B27">
        <v>652061.06870229018</v>
      </c>
      <c r="C27">
        <v>419592.87531806622</v>
      </c>
      <c r="D27">
        <v>2.2499999999999999E-2</v>
      </c>
    </row>
    <row r="28" spans="1:4" x14ac:dyDescent="0.2">
      <c r="A28" t="s">
        <v>100</v>
      </c>
      <c r="B28">
        <v>803872.91981845687</v>
      </c>
      <c r="C28">
        <v>529409.98487140692</v>
      </c>
      <c r="D28">
        <v>2.7500000000000004E-2</v>
      </c>
    </row>
    <row r="29" spans="1:4" x14ac:dyDescent="0.2">
      <c r="A29" t="s">
        <v>100</v>
      </c>
      <c r="B29">
        <v>782934.94704992441</v>
      </c>
      <c r="C29">
        <v>502904.68986384268</v>
      </c>
      <c r="D29">
        <v>2.7500000000000004E-2</v>
      </c>
    </row>
    <row r="30" spans="1:4" x14ac:dyDescent="0.2">
      <c r="A30" t="s">
        <v>100</v>
      </c>
      <c r="B30">
        <v>659371.72774869122</v>
      </c>
      <c r="C30">
        <v>421099.47643979057</v>
      </c>
      <c r="D30">
        <v>2.2499999999999999E-2</v>
      </c>
    </row>
    <row r="31" spans="1:4" x14ac:dyDescent="0.2">
      <c r="A31" t="s">
        <v>100</v>
      </c>
      <c r="B31">
        <v>642486.91099476442</v>
      </c>
      <c r="C31">
        <v>409685.86387434561</v>
      </c>
      <c r="D31">
        <v>2.5500000000000002E-2</v>
      </c>
    </row>
    <row r="32" spans="1:4" x14ac:dyDescent="0.2">
      <c r="A32" t="s">
        <v>101</v>
      </c>
      <c r="B32">
        <v>28108.108108108103</v>
      </c>
      <c r="C32">
        <v>41531.531531531524</v>
      </c>
      <c r="D32">
        <v>3.7499999999999999E-2</v>
      </c>
    </row>
    <row r="33" spans="1:4" x14ac:dyDescent="0.2">
      <c r="A33" t="s">
        <v>101</v>
      </c>
      <c r="B33">
        <v>37027.027027027019</v>
      </c>
      <c r="C33">
        <v>44414.414414414408</v>
      </c>
      <c r="D33">
        <v>3.85E-2</v>
      </c>
    </row>
    <row r="34" spans="1:4" x14ac:dyDescent="0.2">
      <c r="A34" t="s">
        <v>101</v>
      </c>
      <c r="B34">
        <v>570469.79865771811</v>
      </c>
      <c r="C34">
        <v>388262.49067859794</v>
      </c>
      <c r="D34">
        <v>3.95E-2</v>
      </c>
    </row>
    <row r="35" spans="1:4" x14ac:dyDescent="0.2">
      <c r="A35" t="s">
        <v>101</v>
      </c>
      <c r="B35">
        <v>569574.94407158822</v>
      </c>
      <c r="C35">
        <v>396405.66741237877</v>
      </c>
      <c r="D35">
        <v>4.1500000000000002E-2</v>
      </c>
    </row>
    <row r="36" spans="1:4" x14ac:dyDescent="0.2">
      <c r="A36" t="s">
        <v>101</v>
      </c>
      <c r="B36">
        <v>1079833.7950138506</v>
      </c>
      <c r="C36">
        <v>750387.81163434905</v>
      </c>
      <c r="D36">
        <v>4.2500000000000003E-2</v>
      </c>
    </row>
    <row r="37" spans="1:4" x14ac:dyDescent="0.2">
      <c r="A37" t="s">
        <v>101</v>
      </c>
      <c r="B37">
        <v>1064487.5346260387</v>
      </c>
      <c r="C37">
        <v>738808.86426592804</v>
      </c>
      <c r="D37">
        <v>4.3500000000000004E-2</v>
      </c>
    </row>
    <row r="38" spans="1:4" x14ac:dyDescent="0.2">
      <c r="A38" t="s">
        <v>102</v>
      </c>
      <c r="B38">
        <v>706451.61290322593</v>
      </c>
      <c r="C38">
        <v>456830.29453015426</v>
      </c>
      <c r="D38">
        <v>2.35E-2</v>
      </c>
    </row>
    <row r="39" spans="1:4" x14ac:dyDescent="0.2">
      <c r="A39" t="s">
        <v>102</v>
      </c>
      <c r="B39">
        <v>725890.60308555397</v>
      </c>
      <c r="C39">
        <v>469424.96493688639</v>
      </c>
      <c r="D39">
        <v>2.4500000000000001E-2</v>
      </c>
    </row>
    <row r="40" spans="1:4" x14ac:dyDescent="0.2">
      <c r="A40" t="s">
        <v>102</v>
      </c>
      <c r="B40">
        <v>747847.02549575071</v>
      </c>
      <c r="C40">
        <v>487818.69688385277</v>
      </c>
      <c r="D40">
        <v>3.0500000000000006E-2</v>
      </c>
    </row>
    <row r="41" spans="1:4" x14ac:dyDescent="0.2">
      <c r="A41" t="s">
        <v>102</v>
      </c>
      <c r="B41">
        <v>727308.78186968842</v>
      </c>
      <c r="C41">
        <v>478045.32577903685</v>
      </c>
      <c r="D41">
        <v>3.2499999999999994E-2</v>
      </c>
    </row>
    <row r="42" spans="1:4" x14ac:dyDescent="0.2">
      <c r="A42" t="s">
        <v>102</v>
      </c>
      <c r="B42">
        <v>713532.46753246756</v>
      </c>
      <c r="C42">
        <v>461220.77922077931</v>
      </c>
      <c r="D42">
        <v>1.8500000000000003E-2</v>
      </c>
    </row>
    <row r="43" spans="1:4" x14ac:dyDescent="0.2">
      <c r="A43" t="s">
        <v>102</v>
      </c>
      <c r="B43">
        <v>711350.64935064944</v>
      </c>
      <c r="C43">
        <v>458311.68831168837</v>
      </c>
      <c r="D43">
        <v>1.9500000000000003E-2</v>
      </c>
    </row>
    <row r="44" spans="1:4" x14ac:dyDescent="0.2">
      <c r="A44" t="s">
        <v>103</v>
      </c>
      <c r="B44">
        <v>786215.89561091329</v>
      </c>
      <c r="C44">
        <v>484626.33451957291</v>
      </c>
      <c r="D44">
        <v>5.1499999999999997E-2</v>
      </c>
    </row>
    <row r="45" spans="1:4" x14ac:dyDescent="0.2">
      <c r="A45" t="s">
        <v>103</v>
      </c>
      <c r="B45">
        <v>744175.56346381956</v>
      </c>
      <c r="C45">
        <v>461162.51482799521</v>
      </c>
      <c r="D45">
        <v>5.3499999999999999E-2</v>
      </c>
    </row>
    <row r="46" spans="1:4" x14ac:dyDescent="0.2">
      <c r="A46" t="s">
        <v>103</v>
      </c>
      <c r="B46">
        <v>856952.38095238095</v>
      </c>
      <c r="C46">
        <v>542833.33333333337</v>
      </c>
      <c r="D46">
        <v>5.1499999999999997E-2</v>
      </c>
    </row>
    <row r="47" spans="1:4" x14ac:dyDescent="0.2">
      <c r="A47" t="s">
        <v>103</v>
      </c>
      <c r="B47">
        <v>862833.33333333349</v>
      </c>
      <c r="C47">
        <v>552547.61904761905</v>
      </c>
      <c r="D47">
        <v>5.2499999999999998E-2</v>
      </c>
    </row>
    <row r="48" spans="1:4" x14ac:dyDescent="0.2">
      <c r="A48" t="s">
        <v>103</v>
      </c>
      <c r="B48">
        <v>702162.7906976745</v>
      </c>
      <c r="C48">
        <v>428372.09302325582</v>
      </c>
      <c r="D48">
        <v>4.9499999999999995E-2</v>
      </c>
    </row>
    <row r="49" spans="1:4" x14ac:dyDescent="0.2">
      <c r="A49" t="s">
        <v>103</v>
      </c>
      <c r="B49">
        <v>691674.41860465112</v>
      </c>
      <c r="C49">
        <v>425534.8837209302</v>
      </c>
      <c r="D49">
        <v>5.2499999999999998E-2</v>
      </c>
    </row>
    <row r="50" spans="1:4" x14ac:dyDescent="0.2">
      <c r="A50" t="s">
        <v>104</v>
      </c>
      <c r="B50">
        <v>1025288.2205513784</v>
      </c>
      <c r="C50">
        <v>628571.42857142864</v>
      </c>
      <c r="D50">
        <v>5.0499999999999996E-2</v>
      </c>
    </row>
    <row r="51" spans="1:4" x14ac:dyDescent="0.2">
      <c r="A51" t="s">
        <v>104</v>
      </c>
      <c r="B51">
        <v>997493.73433583975</v>
      </c>
      <c r="C51">
        <v>611052.63157894742</v>
      </c>
      <c r="D51">
        <v>5.1499999999999997E-2</v>
      </c>
    </row>
    <row r="52" spans="1:4" x14ac:dyDescent="0.2">
      <c r="A52" t="s">
        <v>104</v>
      </c>
      <c r="B52">
        <v>696648.29106945987</v>
      </c>
      <c r="C52">
        <v>415192.94377067254</v>
      </c>
      <c r="D52">
        <v>5.0499999999999996E-2</v>
      </c>
    </row>
    <row r="53" spans="1:4" x14ac:dyDescent="0.2">
      <c r="A53" t="s">
        <v>104</v>
      </c>
      <c r="B53">
        <v>682756.33958103647</v>
      </c>
      <c r="C53">
        <v>406350.60639470787</v>
      </c>
      <c r="D53">
        <v>5.1499999999999997E-2</v>
      </c>
    </row>
    <row r="54" spans="1:4" x14ac:dyDescent="0.2">
      <c r="A54" t="s">
        <v>104</v>
      </c>
      <c r="B54">
        <v>799631.90184049075</v>
      </c>
      <c r="C54">
        <v>488466.25766871159</v>
      </c>
      <c r="D54">
        <v>5.5500000000000001E-2</v>
      </c>
    </row>
    <row r="55" spans="1:4" x14ac:dyDescent="0.2">
      <c r="A55" t="s">
        <v>104</v>
      </c>
      <c r="B55">
        <v>814429.44785276067</v>
      </c>
      <c r="C55">
        <v>502208.58895705518</v>
      </c>
      <c r="D55">
        <v>5.7500000000000002E-2</v>
      </c>
    </row>
  </sheetData>
  <phoneticPr fontId="8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7C0A2-141C-1144-A905-4F11C62FE407}">
  <dimension ref="A1:T10"/>
  <sheetViews>
    <sheetView workbookViewId="0">
      <selection activeCell="G21" sqref="G21"/>
    </sheetView>
  </sheetViews>
  <sheetFormatPr baseColWidth="10" defaultRowHeight="16" x14ac:dyDescent="0.2"/>
  <cols>
    <col min="2" max="2" width="15.1640625" bestFit="1" customWidth="1"/>
    <col min="3" max="3" width="14.1640625" bestFit="1" customWidth="1"/>
    <col min="4" max="4" width="14" bestFit="1" customWidth="1"/>
    <col min="5" max="5" width="13" bestFit="1" customWidth="1"/>
    <col min="6" max="6" width="14.33203125" bestFit="1" customWidth="1"/>
    <col min="7" max="7" width="13.33203125" bestFit="1" customWidth="1"/>
  </cols>
  <sheetData>
    <row r="1" spans="1:20" x14ac:dyDescent="0.2">
      <c r="A1" t="s">
        <v>135</v>
      </c>
      <c r="B1" t="s">
        <v>211</v>
      </c>
      <c r="C1" t="s">
        <v>212</v>
      </c>
      <c r="D1" t="s">
        <v>213</v>
      </c>
      <c r="E1" t="s">
        <v>214</v>
      </c>
      <c r="F1" t="s">
        <v>215</v>
      </c>
      <c r="G1" t="s">
        <v>216</v>
      </c>
    </row>
    <row r="2" spans="1:20" x14ac:dyDescent="0.2">
      <c r="A2" t="s">
        <v>139</v>
      </c>
      <c r="B2">
        <v>748055.45725558326</v>
      </c>
      <c r="C2">
        <v>12192.112923281011</v>
      </c>
      <c r="D2">
        <v>493896.04475020705</v>
      </c>
      <c r="E2">
        <v>9324.8475871713144</v>
      </c>
      <c r="F2">
        <v>3.6166666666666673E-2</v>
      </c>
      <c r="G2">
        <v>1.8196458751941565E-3</v>
      </c>
    </row>
    <row r="3" spans="1:20" x14ac:dyDescent="0.2">
      <c r="A3" t="s">
        <v>97</v>
      </c>
      <c r="B3">
        <v>480803.04773225263</v>
      </c>
      <c r="C3">
        <v>21286.153350649372</v>
      </c>
      <c r="D3">
        <v>299066.60876748245</v>
      </c>
      <c r="E3">
        <v>15453.623736482708</v>
      </c>
      <c r="F3">
        <v>2.9333333333333336E-2</v>
      </c>
      <c r="G3">
        <v>1.3017082793177752E-3</v>
      </c>
    </row>
    <row r="4" spans="1:20" x14ac:dyDescent="0.2">
      <c r="A4" t="s">
        <v>98</v>
      </c>
      <c r="B4">
        <v>719181.09550389496</v>
      </c>
      <c r="C4">
        <v>8890.6704791174561</v>
      </c>
      <c r="D4">
        <v>462905.42333721806</v>
      </c>
      <c r="E4">
        <v>6733.7452666960553</v>
      </c>
      <c r="F4">
        <v>4.9166666666666664E-2</v>
      </c>
      <c r="G4">
        <v>1.7256238807393041E-3</v>
      </c>
    </row>
    <row r="5" spans="1:20" x14ac:dyDescent="0.2">
      <c r="A5" t="s">
        <v>99</v>
      </c>
      <c r="B5">
        <v>805981.02770579234</v>
      </c>
      <c r="C5">
        <v>52334.550032894687</v>
      </c>
      <c r="D5">
        <v>522868.60712808062</v>
      </c>
      <c r="E5">
        <v>35033.402758330412</v>
      </c>
      <c r="F5">
        <v>4.6333333333333337E-2</v>
      </c>
      <c r="G5">
        <v>1.0775486583496391E-3</v>
      </c>
    </row>
    <row r="6" spans="1:20" x14ac:dyDescent="0.2">
      <c r="A6" t="s">
        <v>100</v>
      </c>
      <c r="B6">
        <v>698912.61098619679</v>
      </c>
      <c r="C6">
        <v>30083.212549389227</v>
      </c>
      <c r="D6">
        <v>451127.35619779839</v>
      </c>
      <c r="E6">
        <v>20940.064964420526</v>
      </c>
      <c r="F6">
        <v>2.4666666666666667E-2</v>
      </c>
      <c r="G6">
        <v>1.0137937550497044E-3</v>
      </c>
    </row>
    <row r="7" spans="1:20" x14ac:dyDescent="0.2">
      <c r="A7" t="s">
        <v>101</v>
      </c>
      <c r="B7">
        <v>558250.20125072182</v>
      </c>
      <c r="C7">
        <v>189853.23170070228</v>
      </c>
      <c r="D7">
        <v>393301.79665619996</v>
      </c>
      <c r="E7">
        <v>128112.62094905149</v>
      </c>
      <c r="F7">
        <v>4.0500000000000001E-2</v>
      </c>
      <c r="G7">
        <v>9.660917830792968E-4</v>
      </c>
    </row>
    <row r="8" spans="1:20" x14ac:dyDescent="0.2">
      <c r="A8" t="s">
        <v>102</v>
      </c>
      <c r="B8">
        <v>722063.52337288938</v>
      </c>
      <c r="C8">
        <v>6159.6119726989618</v>
      </c>
      <c r="D8">
        <v>468608.62494373304</v>
      </c>
      <c r="E8">
        <v>5026.8639440044681</v>
      </c>
      <c r="F8">
        <v>2.4833333333333336E-2</v>
      </c>
      <c r="G8">
        <v>2.3190036174568049E-3</v>
      </c>
    </row>
    <row r="9" spans="1:20" x14ac:dyDescent="0.2">
      <c r="A9" t="s">
        <v>103</v>
      </c>
      <c r="B9">
        <v>774002.39711046219</v>
      </c>
      <c r="C9">
        <v>30413.41244418815</v>
      </c>
      <c r="D9">
        <v>482512.79641211772</v>
      </c>
      <c r="E9">
        <v>22495.513197960703</v>
      </c>
      <c r="F9">
        <v>5.1833333333333335E-2</v>
      </c>
      <c r="G9">
        <v>5.5777335102271763E-4</v>
      </c>
      <c r="T9" t="s">
        <v>105</v>
      </c>
    </row>
    <row r="10" spans="1:20" x14ac:dyDescent="0.2">
      <c r="A10" t="s">
        <v>104</v>
      </c>
      <c r="B10">
        <v>836041.32253849425</v>
      </c>
      <c r="C10">
        <v>59610.036053243683</v>
      </c>
      <c r="D10">
        <v>508640.40949025378</v>
      </c>
      <c r="E10">
        <v>38520.864456733718</v>
      </c>
      <c r="F10">
        <v>5.2833333333333336E-2</v>
      </c>
      <c r="G10">
        <v>1.2018504251546643E-3</v>
      </c>
      <c r="T10" t="s">
        <v>28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D794A-C352-054A-ACDE-C5A1D7217D26}">
  <dimension ref="A1:V111"/>
  <sheetViews>
    <sheetView zoomScale="86" zoomScaleNormal="110" workbookViewId="0">
      <selection activeCell="G78" sqref="G78"/>
    </sheetView>
  </sheetViews>
  <sheetFormatPr baseColWidth="10" defaultColWidth="8.83203125" defaultRowHeight="15" x14ac:dyDescent="0.2"/>
  <cols>
    <col min="1" max="1" width="25.1640625" style="2" customWidth="1"/>
    <col min="2" max="2" width="13.1640625" style="2" customWidth="1"/>
    <col min="3" max="3" width="10.5" style="2" customWidth="1"/>
    <col min="4" max="4" width="13.1640625" style="2" customWidth="1"/>
    <col min="5" max="5" width="12.6640625" style="2" customWidth="1"/>
    <col min="6" max="6" width="8.83203125" style="2"/>
    <col min="7" max="7" width="16.33203125" style="2" customWidth="1"/>
    <col min="8" max="16384" width="8.83203125" style="2"/>
  </cols>
  <sheetData>
    <row r="1" spans="1:22" x14ac:dyDescent="0.2">
      <c r="A1" s="1" t="s">
        <v>0</v>
      </c>
      <c r="B1" s="1" t="s">
        <v>1</v>
      </c>
    </row>
    <row r="3" spans="1:22" x14ac:dyDescent="0.2">
      <c r="A3" s="2" t="s">
        <v>2</v>
      </c>
    </row>
    <row r="4" spans="1:22" x14ac:dyDescent="0.2">
      <c r="A4" s="2" t="s">
        <v>3</v>
      </c>
    </row>
    <row r="5" spans="1:22" x14ac:dyDescent="0.2">
      <c r="A5" s="2" t="s">
        <v>4</v>
      </c>
    </row>
    <row r="6" spans="1:22" x14ac:dyDescent="0.2">
      <c r="A6" s="1" t="s">
        <v>5</v>
      </c>
    </row>
    <row r="7" spans="1:22" x14ac:dyDescent="0.2">
      <c r="A7" s="3" t="s">
        <v>6</v>
      </c>
      <c r="H7" s="4" t="s">
        <v>7</v>
      </c>
    </row>
    <row r="8" spans="1:22" x14ac:dyDescent="0.2">
      <c r="R8" s="29" t="s">
        <v>8</v>
      </c>
      <c r="S8" s="29"/>
      <c r="T8" s="29"/>
      <c r="U8" s="29"/>
    </row>
    <row r="9" spans="1:22" x14ac:dyDescent="0.2">
      <c r="A9" s="5" t="s">
        <v>9</v>
      </c>
      <c r="R9" s="6" t="s">
        <v>10</v>
      </c>
      <c r="S9" s="6" t="s">
        <v>11</v>
      </c>
      <c r="T9" s="7" t="s">
        <v>12</v>
      </c>
      <c r="U9" s="7" t="s">
        <v>13</v>
      </c>
      <c r="V9" s="8" t="s">
        <v>14</v>
      </c>
    </row>
    <row r="10" spans="1:22" x14ac:dyDescent="0.2">
      <c r="A10" s="8" t="s">
        <v>15</v>
      </c>
      <c r="B10" s="1" t="s">
        <v>16</v>
      </c>
      <c r="C10" s="1" t="s">
        <v>17</v>
      </c>
      <c r="D10" s="1" t="s">
        <v>18</v>
      </c>
      <c r="E10" s="1" t="s">
        <v>19</v>
      </c>
      <c r="R10" s="6">
        <v>5</v>
      </c>
      <c r="S10" s="6">
        <v>5</v>
      </c>
      <c r="T10" s="6">
        <v>5</v>
      </c>
      <c r="U10" s="6">
        <v>5</v>
      </c>
      <c r="V10" s="6">
        <v>0</v>
      </c>
    </row>
    <row r="11" spans="1:22" x14ac:dyDescent="0.2">
      <c r="A11" s="1">
        <v>1</v>
      </c>
      <c r="B11" s="2" t="s">
        <v>20</v>
      </c>
      <c r="C11" s="9">
        <v>0</v>
      </c>
      <c r="D11" s="10">
        <v>0.186</v>
      </c>
      <c r="E11" s="11">
        <f>C11/D11</f>
        <v>0</v>
      </c>
      <c r="R11" s="6">
        <v>5</v>
      </c>
      <c r="S11" s="6">
        <v>5</v>
      </c>
      <c r="T11" s="6">
        <v>5</v>
      </c>
      <c r="U11" s="6">
        <v>5</v>
      </c>
      <c r="V11" s="6">
        <v>5</v>
      </c>
    </row>
    <row r="12" spans="1:22" x14ac:dyDescent="0.2">
      <c r="A12" s="1">
        <v>2</v>
      </c>
      <c r="B12" s="12">
        <v>40</v>
      </c>
      <c r="C12" s="11">
        <v>3000000</v>
      </c>
      <c r="D12" s="10">
        <v>0.10199999999999999</v>
      </c>
      <c r="E12" s="11">
        <f>C12/D12</f>
        <v>29411764.705882356</v>
      </c>
      <c r="R12" s="6">
        <v>5</v>
      </c>
      <c r="S12" s="6">
        <v>5</v>
      </c>
      <c r="T12" s="6">
        <v>5</v>
      </c>
      <c r="U12" s="6">
        <v>5</v>
      </c>
      <c r="V12" s="6">
        <v>10</v>
      </c>
    </row>
    <row r="13" spans="1:22" x14ac:dyDescent="0.2">
      <c r="A13" s="1">
        <v>3</v>
      </c>
      <c r="B13" s="12">
        <v>40</v>
      </c>
      <c r="C13" s="11">
        <v>3000000</v>
      </c>
      <c r="D13" s="10">
        <v>7.8E-2</v>
      </c>
      <c r="E13" s="11">
        <f>C13/D13</f>
        <v>38461538.461538464</v>
      </c>
      <c r="R13" s="6">
        <v>5</v>
      </c>
      <c r="S13" s="6">
        <v>5</v>
      </c>
      <c r="T13" s="6">
        <v>5</v>
      </c>
      <c r="U13" s="6">
        <v>5</v>
      </c>
      <c r="V13" s="6">
        <v>15</v>
      </c>
    </row>
    <row r="14" spans="1:22" x14ac:dyDescent="0.2">
      <c r="A14" s="1">
        <v>4</v>
      </c>
      <c r="B14" s="2">
        <v>70</v>
      </c>
      <c r="C14" s="11">
        <v>160000</v>
      </c>
      <c r="D14" s="10">
        <v>0.128</v>
      </c>
      <c r="E14" s="11">
        <f>C14/D14</f>
        <v>1250000</v>
      </c>
      <c r="R14" s="6">
        <v>5</v>
      </c>
      <c r="S14" s="6">
        <v>5</v>
      </c>
      <c r="T14" s="6">
        <v>5</v>
      </c>
      <c r="U14" s="6">
        <v>5</v>
      </c>
      <c r="V14" s="6">
        <v>20</v>
      </c>
    </row>
    <row r="15" spans="1:22" x14ac:dyDescent="0.2">
      <c r="A15" s="1">
        <v>5</v>
      </c>
      <c r="B15" s="2" t="s">
        <v>20</v>
      </c>
      <c r="C15" s="9">
        <v>0</v>
      </c>
      <c r="D15" s="10">
        <v>0.14099999999999999</v>
      </c>
      <c r="E15" s="11">
        <f>C15/D15</f>
        <v>0</v>
      </c>
      <c r="R15" s="6">
        <v>5</v>
      </c>
      <c r="S15" s="6">
        <v>4</v>
      </c>
      <c r="T15" s="6">
        <v>5</v>
      </c>
      <c r="U15" s="6">
        <v>5</v>
      </c>
      <c r="V15" s="6">
        <v>25</v>
      </c>
    </row>
    <row r="16" spans="1:22" x14ac:dyDescent="0.2">
      <c r="A16" s="1" t="s">
        <v>21</v>
      </c>
      <c r="B16" s="1"/>
      <c r="C16" s="13">
        <f>AVERAGE(C11:C15)</f>
        <v>1232000</v>
      </c>
      <c r="D16" s="14">
        <f>AVERAGE(D11:D15)</f>
        <v>0.127</v>
      </c>
      <c r="E16" s="13">
        <f>AVERAGE(E11:E15)</f>
        <v>13824660.633484164</v>
      </c>
      <c r="R16" s="6">
        <v>5</v>
      </c>
      <c r="S16" s="6">
        <v>4</v>
      </c>
      <c r="T16" s="6">
        <v>5</v>
      </c>
      <c r="U16" s="6">
        <v>5</v>
      </c>
      <c r="V16" s="6">
        <v>30</v>
      </c>
    </row>
    <row r="17" spans="1:22" x14ac:dyDescent="0.2">
      <c r="C17" s="11"/>
      <c r="D17" s="10"/>
      <c r="E17" s="11"/>
      <c r="R17" s="6">
        <v>5</v>
      </c>
      <c r="S17" s="6">
        <v>4</v>
      </c>
      <c r="T17" s="6">
        <v>5</v>
      </c>
      <c r="U17" s="6">
        <v>5</v>
      </c>
      <c r="V17" s="6">
        <v>35</v>
      </c>
    </row>
    <row r="18" spans="1:22" x14ac:dyDescent="0.2">
      <c r="A18" s="5" t="s">
        <v>22</v>
      </c>
      <c r="C18" s="11"/>
      <c r="D18" s="10"/>
      <c r="E18" s="11"/>
      <c r="R18" s="6">
        <v>3</v>
      </c>
      <c r="S18" s="6">
        <v>3</v>
      </c>
      <c r="T18" s="6">
        <v>2</v>
      </c>
      <c r="U18" s="6">
        <v>4</v>
      </c>
      <c r="V18" s="6">
        <v>40</v>
      </c>
    </row>
    <row r="19" spans="1:22" x14ac:dyDescent="0.2">
      <c r="A19" s="8" t="s">
        <v>15</v>
      </c>
      <c r="B19" s="1" t="s">
        <v>16</v>
      </c>
      <c r="C19" s="13" t="s">
        <v>17</v>
      </c>
      <c r="D19" s="14" t="s">
        <v>18</v>
      </c>
      <c r="E19" s="13" t="s">
        <v>19</v>
      </c>
      <c r="R19" s="6">
        <v>3</v>
      </c>
      <c r="S19" s="6">
        <v>3</v>
      </c>
      <c r="T19" s="6">
        <v>2</v>
      </c>
      <c r="U19" s="6">
        <v>4</v>
      </c>
      <c r="V19" s="6">
        <v>45</v>
      </c>
    </row>
    <row r="20" spans="1:22" x14ac:dyDescent="0.2">
      <c r="A20" s="1">
        <v>1</v>
      </c>
      <c r="B20" s="2">
        <v>24</v>
      </c>
      <c r="C20" s="11">
        <v>100000</v>
      </c>
      <c r="D20" s="10">
        <v>6.9000000000000006E-2</v>
      </c>
      <c r="E20" s="11">
        <f>C20/D20</f>
        <v>1449275.3623188403</v>
      </c>
      <c r="R20" s="6">
        <v>3</v>
      </c>
      <c r="S20" s="6">
        <v>2</v>
      </c>
      <c r="T20" s="6">
        <v>2</v>
      </c>
      <c r="U20" s="6">
        <v>4</v>
      </c>
      <c r="V20" s="6">
        <v>50</v>
      </c>
    </row>
    <row r="21" spans="1:22" x14ac:dyDescent="0.2">
      <c r="A21" s="1">
        <v>2</v>
      </c>
      <c r="B21" s="2">
        <v>52</v>
      </c>
      <c r="C21" s="11">
        <v>6000000</v>
      </c>
      <c r="D21" s="10">
        <v>8.5999999999999993E-2</v>
      </c>
      <c r="E21" s="11">
        <f>C21/D21</f>
        <v>69767441.860465124</v>
      </c>
      <c r="R21" s="6">
        <v>3</v>
      </c>
      <c r="S21" s="6">
        <v>1</v>
      </c>
      <c r="T21" s="6">
        <v>1</v>
      </c>
      <c r="U21" s="6">
        <v>4</v>
      </c>
      <c r="V21" s="6">
        <v>55</v>
      </c>
    </row>
    <row r="22" spans="1:22" x14ac:dyDescent="0.2">
      <c r="A22" s="1">
        <v>3</v>
      </c>
      <c r="B22" s="2" t="s">
        <v>20</v>
      </c>
      <c r="C22" s="11">
        <v>2000</v>
      </c>
      <c r="D22" s="10">
        <v>0.17399999999999999</v>
      </c>
      <c r="E22" s="11">
        <f>C22/D22</f>
        <v>11494.252873563219</v>
      </c>
      <c r="R22" s="6">
        <v>3</v>
      </c>
      <c r="S22" s="6">
        <v>1</v>
      </c>
      <c r="T22" s="6">
        <v>1</v>
      </c>
      <c r="U22" s="6">
        <v>4</v>
      </c>
      <c r="V22" s="6">
        <v>60</v>
      </c>
    </row>
    <row r="23" spans="1:22" x14ac:dyDescent="0.2">
      <c r="A23" s="1">
        <v>4</v>
      </c>
      <c r="B23" s="12">
        <v>40</v>
      </c>
      <c r="C23" s="11">
        <v>5000000</v>
      </c>
      <c r="D23" s="10">
        <v>7.8E-2</v>
      </c>
      <c r="E23" s="11">
        <f>C23/D23</f>
        <v>64102564.102564104</v>
      </c>
      <c r="R23" s="6">
        <v>3</v>
      </c>
      <c r="S23" s="6">
        <v>1</v>
      </c>
      <c r="T23" s="6">
        <v>0</v>
      </c>
      <c r="U23" s="6">
        <v>4</v>
      </c>
      <c r="V23" s="6">
        <v>65</v>
      </c>
    </row>
    <row r="24" spans="1:22" x14ac:dyDescent="0.2">
      <c r="A24" s="1">
        <v>5</v>
      </c>
      <c r="B24" s="2">
        <v>48</v>
      </c>
      <c r="C24" s="11">
        <v>10000000</v>
      </c>
      <c r="D24" s="10">
        <v>0.10100000000000001</v>
      </c>
      <c r="E24" s="11">
        <f>C24/D24</f>
        <v>99009900.990098998</v>
      </c>
      <c r="R24" s="6">
        <v>2</v>
      </c>
      <c r="S24" s="6">
        <v>1</v>
      </c>
      <c r="T24" s="6">
        <v>0</v>
      </c>
      <c r="U24" s="6">
        <v>3</v>
      </c>
      <c r="V24" s="6">
        <v>70</v>
      </c>
    </row>
    <row r="25" spans="1:22" x14ac:dyDescent="0.2">
      <c r="A25" s="1" t="s">
        <v>21</v>
      </c>
      <c r="B25" s="1"/>
      <c r="C25" s="13">
        <f>AVERAGE(C20:C24)</f>
        <v>4220400</v>
      </c>
      <c r="D25" s="14">
        <f>AVERAGE(D20:D24)</f>
        <v>0.1016</v>
      </c>
      <c r="E25" s="13">
        <f>AVERAGE(E20:E24)</f>
        <v>46868135.313664123</v>
      </c>
      <c r="R25" s="6">
        <v>2</v>
      </c>
      <c r="S25" s="6">
        <v>1</v>
      </c>
      <c r="T25" s="6">
        <v>0</v>
      </c>
      <c r="U25" s="6">
        <v>3</v>
      </c>
      <c r="V25" s="6">
        <v>75</v>
      </c>
    </row>
    <row r="26" spans="1:22" x14ac:dyDescent="0.2">
      <c r="C26" s="11"/>
      <c r="D26" s="10"/>
      <c r="E26" s="11"/>
      <c r="R26" s="6">
        <v>2</v>
      </c>
      <c r="S26" s="6">
        <v>1</v>
      </c>
      <c r="T26" s="6">
        <v>0</v>
      </c>
      <c r="U26" s="6">
        <v>3</v>
      </c>
      <c r="V26" s="6">
        <v>80</v>
      </c>
    </row>
    <row r="27" spans="1:22" x14ac:dyDescent="0.2">
      <c r="A27" s="5" t="s">
        <v>23</v>
      </c>
      <c r="C27" s="11"/>
      <c r="D27" s="10"/>
      <c r="E27" s="11"/>
    </row>
    <row r="28" spans="1:22" x14ac:dyDescent="0.2">
      <c r="A28" s="8" t="s">
        <v>15</v>
      </c>
      <c r="B28" s="1" t="s">
        <v>16</v>
      </c>
      <c r="C28" s="13" t="s">
        <v>17</v>
      </c>
      <c r="D28" s="14" t="s">
        <v>18</v>
      </c>
      <c r="E28" s="13" t="s">
        <v>19</v>
      </c>
    </row>
    <row r="29" spans="1:22" x14ac:dyDescent="0.2">
      <c r="A29" s="1">
        <v>1</v>
      </c>
      <c r="B29" s="2">
        <v>52</v>
      </c>
      <c r="C29" s="11">
        <v>4000000</v>
      </c>
      <c r="D29" s="10">
        <v>7.9000000000000001E-2</v>
      </c>
      <c r="E29" s="11">
        <f>C29/D29</f>
        <v>50632911.392405063</v>
      </c>
    </row>
    <row r="30" spans="1:22" x14ac:dyDescent="0.2">
      <c r="A30" s="1">
        <v>2</v>
      </c>
      <c r="B30" s="12">
        <v>40</v>
      </c>
      <c r="C30" s="11">
        <v>9000000</v>
      </c>
      <c r="D30" s="10">
        <v>7.4999999999999997E-2</v>
      </c>
      <c r="E30" s="11">
        <f>C30/D30</f>
        <v>120000000</v>
      </c>
    </row>
    <row r="31" spans="1:22" x14ac:dyDescent="0.2">
      <c r="A31" s="1">
        <v>3</v>
      </c>
      <c r="B31" s="2">
        <v>64</v>
      </c>
      <c r="C31" s="11">
        <v>1000000000</v>
      </c>
      <c r="D31" s="10">
        <v>9.0999999999999998E-2</v>
      </c>
      <c r="E31" s="11">
        <f>C31/D31</f>
        <v>10989010989.01099</v>
      </c>
    </row>
    <row r="32" spans="1:22" x14ac:dyDescent="0.2">
      <c r="A32" s="1">
        <v>4</v>
      </c>
      <c r="B32" s="12">
        <v>40</v>
      </c>
      <c r="C32" s="11">
        <v>80000000</v>
      </c>
      <c r="D32" s="10">
        <v>0.11799999999999999</v>
      </c>
      <c r="E32" s="11">
        <f>C32/D32</f>
        <v>677966101.69491529</v>
      </c>
    </row>
    <row r="33" spans="1:5" x14ac:dyDescent="0.2">
      <c r="A33" s="1">
        <v>5</v>
      </c>
      <c r="B33" s="12">
        <v>40</v>
      </c>
      <c r="C33" s="11">
        <v>2000000</v>
      </c>
      <c r="D33" s="10">
        <v>6.3E-2</v>
      </c>
      <c r="E33" s="11">
        <f>C33/D33</f>
        <v>31746031.746031746</v>
      </c>
    </row>
    <row r="34" spans="1:5" x14ac:dyDescent="0.2">
      <c r="A34" s="1" t="s">
        <v>21</v>
      </c>
      <c r="B34" s="1"/>
      <c r="C34" s="13">
        <f>AVERAGE(C29:C33)</f>
        <v>219000000</v>
      </c>
      <c r="D34" s="14">
        <f>AVERAGE(D29:D33)</f>
        <v>8.5199999999999998E-2</v>
      </c>
      <c r="E34" s="13">
        <f>AVERAGE(E29:E33)</f>
        <v>2373871206.7688684</v>
      </c>
    </row>
    <row r="35" spans="1:5" x14ac:dyDescent="0.2">
      <c r="C35" s="11"/>
      <c r="D35" s="10"/>
      <c r="E35" s="11"/>
    </row>
    <row r="36" spans="1:5" x14ac:dyDescent="0.2">
      <c r="A36" s="5" t="s">
        <v>24</v>
      </c>
      <c r="C36" s="11"/>
      <c r="D36" s="10"/>
      <c r="E36" s="11"/>
    </row>
    <row r="37" spans="1:5" x14ac:dyDescent="0.2">
      <c r="A37" s="8" t="s">
        <v>15</v>
      </c>
      <c r="B37" s="1" t="s">
        <v>16</v>
      </c>
      <c r="C37" s="13" t="s">
        <v>17</v>
      </c>
      <c r="D37" s="14" t="s">
        <v>18</v>
      </c>
      <c r="E37" s="13" t="s">
        <v>19</v>
      </c>
    </row>
    <row r="38" spans="1:5" x14ac:dyDescent="0.2">
      <c r="A38" s="1">
        <v>1</v>
      </c>
      <c r="B38" s="2" t="s">
        <v>20</v>
      </c>
      <c r="C38" s="9">
        <v>0</v>
      </c>
      <c r="D38" s="10">
        <v>0.17699999999999999</v>
      </c>
      <c r="E38" s="11">
        <f>C38/D38</f>
        <v>0</v>
      </c>
    </row>
    <row r="39" spans="1:5" x14ac:dyDescent="0.2">
      <c r="A39" s="1">
        <v>2</v>
      </c>
      <c r="B39" s="12">
        <v>40</v>
      </c>
      <c r="C39" s="11">
        <v>1100000</v>
      </c>
      <c r="D39" s="10">
        <v>8.1000000000000003E-2</v>
      </c>
      <c r="E39" s="11">
        <f>C39/D39</f>
        <v>13580246.913580246</v>
      </c>
    </row>
    <row r="40" spans="1:5" x14ac:dyDescent="0.2">
      <c r="A40" s="1">
        <v>3</v>
      </c>
      <c r="B40" s="2" t="s">
        <v>20</v>
      </c>
      <c r="C40" s="11">
        <v>1000</v>
      </c>
      <c r="D40" s="10">
        <v>0.14499999999999999</v>
      </c>
      <c r="E40" s="11">
        <f>C40/D40</f>
        <v>6896.5517241379312</v>
      </c>
    </row>
    <row r="41" spans="1:5" x14ac:dyDescent="0.2">
      <c r="A41" s="1">
        <v>4</v>
      </c>
      <c r="B41" s="2">
        <v>70</v>
      </c>
      <c r="C41" s="11">
        <v>300000</v>
      </c>
      <c r="D41" s="10">
        <v>8.2000000000000003E-2</v>
      </c>
      <c r="E41" s="11">
        <f>C41/D41</f>
        <v>3658536.5853658533</v>
      </c>
    </row>
    <row r="42" spans="1:5" x14ac:dyDescent="0.2">
      <c r="A42" s="1">
        <v>5</v>
      </c>
      <c r="B42" s="2" t="s">
        <v>20</v>
      </c>
      <c r="C42" s="9">
        <v>0</v>
      </c>
      <c r="D42" s="10">
        <v>0.193</v>
      </c>
      <c r="E42" s="11">
        <f>C42/D42</f>
        <v>0</v>
      </c>
    </row>
    <row r="43" spans="1:5" x14ac:dyDescent="0.2">
      <c r="A43" s="1" t="s">
        <v>21</v>
      </c>
      <c r="B43" s="1"/>
      <c r="C43" s="13">
        <f>AVERAGE(C38:C42)</f>
        <v>280200</v>
      </c>
      <c r="D43" s="14">
        <f>AVERAGE(D38:D42)</f>
        <v>0.1356</v>
      </c>
      <c r="E43" s="13">
        <f>AVERAGE(E38:E42)</f>
        <v>3449136.0101340474</v>
      </c>
    </row>
    <row r="46" spans="1:5" x14ac:dyDescent="0.2">
      <c r="A46" s="5" t="s">
        <v>25</v>
      </c>
    </row>
    <row r="47" spans="1:5" x14ac:dyDescent="0.2">
      <c r="A47" s="2" t="s">
        <v>26</v>
      </c>
      <c r="B47" s="2" t="s">
        <v>10</v>
      </c>
      <c r="C47" s="2" t="s">
        <v>11</v>
      </c>
      <c r="D47" s="2" t="s">
        <v>12</v>
      </c>
      <c r="E47" s="2" t="s">
        <v>13</v>
      </c>
    </row>
    <row r="48" spans="1:5" x14ac:dyDescent="0.2">
      <c r="A48" s="2" t="s">
        <v>27</v>
      </c>
      <c r="B48" s="11">
        <v>13830000</v>
      </c>
      <c r="C48" s="11">
        <v>46872300</v>
      </c>
      <c r="D48" s="11">
        <v>2376060000</v>
      </c>
      <c r="E48" s="2">
        <v>3453380</v>
      </c>
    </row>
    <row r="49" spans="1:5" x14ac:dyDescent="0.2">
      <c r="A49" s="2" t="s">
        <v>28</v>
      </c>
      <c r="B49" s="2">
        <v>8342146</v>
      </c>
      <c r="C49" s="11">
        <v>19747010</v>
      </c>
      <c r="D49" s="11">
        <v>2159275000</v>
      </c>
      <c r="E49" s="2">
        <v>2633690</v>
      </c>
    </row>
    <row r="50" spans="1:5" x14ac:dyDescent="0.2">
      <c r="A50" s="2" t="s">
        <v>29</v>
      </c>
      <c r="B50" s="2">
        <v>5</v>
      </c>
      <c r="C50" s="2">
        <v>5</v>
      </c>
      <c r="D50" s="2">
        <v>5</v>
      </c>
      <c r="E50" s="2">
        <v>5</v>
      </c>
    </row>
    <row r="52" spans="1:5" x14ac:dyDescent="0.2">
      <c r="A52" s="2" t="s">
        <v>30</v>
      </c>
      <c r="B52" s="11">
        <v>18653610</v>
      </c>
      <c r="C52" s="11">
        <v>44155660</v>
      </c>
      <c r="D52" s="11">
        <v>4828285000</v>
      </c>
      <c r="E52" s="2">
        <v>5889110</v>
      </c>
    </row>
    <row r="53" spans="1:5" x14ac:dyDescent="0.2">
      <c r="A53" s="2" t="s">
        <v>31</v>
      </c>
      <c r="B53" s="2">
        <v>-9327797</v>
      </c>
      <c r="C53" s="2">
        <v>-7945407</v>
      </c>
      <c r="D53" s="11">
        <v>-3618087000</v>
      </c>
      <c r="E53" s="2">
        <v>-3857744</v>
      </c>
    </row>
    <row r="54" spans="1:5" x14ac:dyDescent="0.2">
      <c r="A54" s="2" t="s">
        <v>32</v>
      </c>
      <c r="B54" s="11">
        <v>36987800</v>
      </c>
      <c r="C54" s="11">
        <v>101690000</v>
      </c>
      <c r="D54" s="11">
        <v>8370207000</v>
      </c>
      <c r="E54" s="11">
        <v>10764500</v>
      </c>
    </row>
    <row r="56" spans="1:5" x14ac:dyDescent="0.2">
      <c r="A56" s="2" t="s">
        <v>33</v>
      </c>
      <c r="B56" s="2">
        <v>0</v>
      </c>
      <c r="C56" s="2">
        <v>11500</v>
      </c>
      <c r="D56" s="11">
        <v>31700000</v>
      </c>
      <c r="E56" s="2">
        <v>0</v>
      </c>
    </row>
    <row r="57" spans="1:5" x14ac:dyDescent="0.2">
      <c r="A57" s="2" t="s">
        <v>34</v>
      </c>
      <c r="B57" s="2">
        <v>1250000</v>
      </c>
      <c r="C57" s="11">
        <v>64100000</v>
      </c>
      <c r="D57" s="11">
        <v>120000000</v>
      </c>
      <c r="E57" s="2">
        <v>6900</v>
      </c>
    </row>
    <row r="58" spans="1:5" x14ac:dyDescent="0.2">
      <c r="A58" s="2" t="s">
        <v>35</v>
      </c>
      <c r="B58" s="11">
        <v>38500000</v>
      </c>
      <c r="C58" s="11">
        <v>99000000</v>
      </c>
      <c r="D58" s="11">
        <v>11000000000</v>
      </c>
      <c r="E58" s="11">
        <v>13600000</v>
      </c>
    </row>
    <row r="60" spans="1:5" x14ac:dyDescent="0.2">
      <c r="A60" s="2" t="s">
        <v>36</v>
      </c>
      <c r="B60" s="2">
        <v>0.35</v>
      </c>
      <c r="C60" s="2">
        <v>0.25180000000000002</v>
      </c>
      <c r="D60" s="2">
        <v>0.4375</v>
      </c>
      <c r="E60" s="2">
        <v>0.32079999999999997</v>
      </c>
    </row>
    <row r="61" spans="1:5" x14ac:dyDescent="0.2">
      <c r="A61" s="2" t="s">
        <v>37</v>
      </c>
      <c r="B61" s="2">
        <v>4.4699999999999997E-2</v>
      </c>
      <c r="C61" s="2" t="s">
        <v>38</v>
      </c>
      <c r="D61" s="2">
        <v>2.2000000000000001E-3</v>
      </c>
      <c r="E61" s="2" t="s">
        <v>38</v>
      </c>
    </row>
    <row r="62" spans="1:5" x14ac:dyDescent="0.2">
      <c r="A62" s="2" t="s">
        <v>39</v>
      </c>
      <c r="B62" s="2" t="s">
        <v>40</v>
      </c>
      <c r="C62" s="2" t="s">
        <v>41</v>
      </c>
      <c r="D62" s="2" t="s">
        <v>40</v>
      </c>
      <c r="E62" s="2" t="s">
        <v>41</v>
      </c>
    </row>
    <row r="64" spans="1:5" x14ac:dyDescent="0.2">
      <c r="A64" s="2" t="s">
        <v>42</v>
      </c>
    </row>
    <row r="66" spans="1:1" x14ac:dyDescent="0.2">
      <c r="A66" s="2" t="s">
        <v>43</v>
      </c>
    </row>
    <row r="67" spans="1:1" x14ac:dyDescent="0.2">
      <c r="A67" s="2" t="s">
        <v>44</v>
      </c>
    </row>
    <row r="68" spans="1:1" x14ac:dyDescent="0.2">
      <c r="A68" s="2" t="s">
        <v>45</v>
      </c>
    </row>
    <row r="70" spans="1:1" x14ac:dyDescent="0.2">
      <c r="A70" s="2" t="s">
        <v>46</v>
      </c>
    </row>
    <row r="71" spans="1:1" x14ac:dyDescent="0.2">
      <c r="A71" s="2" t="s">
        <v>47</v>
      </c>
    </row>
    <row r="73" spans="1:1" x14ac:dyDescent="0.2">
      <c r="A73" s="2" t="s">
        <v>48</v>
      </c>
    </row>
    <row r="75" spans="1:1" x14ac:dyDescent="0.2">
      <c r="A75" s="2" t="s">
        <v>49</v>
      </c>
    </row>
    <row r="76" spans="1:1" x14ac:dyDescent="0.2">
      <c r="A76" s="2" t="s">
        <v>50</v>
      </c>
    </row>
    <row r="77" spans="1:1" x14ac:dyDescent="0.2">
      <c r="A77" s="2" t="s">
        <v>51</v>
      </c>
    </row>
    <row r="78" spans="1:1" x14ac:dyDescent="0.2">
      <c r="A78" s="2" t="s">
        <v>52</v>
      </c>
    </row>
    <row r="79" spans="1:1" x14ac:dyDescent="0.2">
      <c r="A79" s="2" t="s">
        <v>53</v>
      </c>
    </row>
    <row r="80" spans="1:1" x14ac:dyDescent="0.2">
      <c r="A80" s="2" t="s">
        <v>54</v>
      </c>
    </row>
    <row r="81" spans="1:1" x14ac:dyDescent="0.2">
      <c r="A81" s="2" t="s">
        <v>55</v>
      </c>
    </row>
    <row r="82" spans="1:1" x14ac:dyDescent="0.2">
      <c r="A82" s="2" t="s">
        <v>56</v>
      </c>
    </row>
    <row r="84" spans="1:1" x14ac:dyDescent="0.2">
      <c r="A84" s="2" t="s">
        <v>57</v>
      </c>
    </row>
    <row r="86" spans="1:1" x14ac:dyDescent="0.2">
      <c r="A86" s="2" t="s">
        <v>58</v>
      </c>
    </row>
    <row r="88" spans="1:1" x14ac:dyDescent="0.2">
      <c r="A88" s="2" t="s">
        <v>59</v>
      </c>
    </row>
    <row r="89" spans="1:1" x14ac:dyDescent="0.2">
      <c r="A89" s="2" t="s">
        <v>60</v>
      </c>
    </row>
    <row r="90" spans="1:1" x14ac:dyDescent="0.2">
      <c r="A90" s="2" t="s">
        <v>61</v>
      </c>
    </row>
    <row r="91" spans="1:1" x14ac:dyDescent="0.2">
      <c r="A91" s="2" t="s">
        <v>62</v>
      </c>
    </row>
    <row r="92" spans="1:1" x14ac:dyDescent="0.2">
      <c r="A92" s="2" t="s">
        <v>63</v>
      </c>
    </row>
    <row r="93" spans="1:1" x14ac:dyDescent="0.2">
      <c r="A93" s="2" t="s">
        <v>64</v>
      </c>
    </row>
    <row r="94" spans="1:1" x14ac:dyDescent="0.2">
      <c r="A94" s="2" t="s">
        <v>65</v>
      </c>
    </row>
    <row r="95" spans="1:1" x14ac:dyDescent="0.2">
      <c r="A95" s="2" t="s">
        <v>66</v>
      </c>
    </row>
    <row r="96" spans="1:1" x14ac:dyDescent="0.2">
      <c r="A96" s="2" t="s">
        <v>67</v>
      </c>
    </row>
    <row r="100" spans="1:1" x14ac:dyDescent="0.2">
      <c r="A100" s="2" t="s">
        <v>68</v>
      </c>
    </row>
    <row r="102" spans="1:1" x14ac:dyDescent="0.2">
      <c r="A102" s="2" t="s">
        <v>69</v>
      </c>
    </row>
    <row r="103" spans="1:1" x14ac:dyDescent="0.2">
      <c r="A103" s="2" t="s">
        <v>70</v>
      </c>
    </row>
    <row r="104" spans="1:1" x14ac:dyDescent="0.2">
      <c r="A104" s="2" t="s">
        <v>71</v>
      </c>
    </row>
    <row r="105" spans="1:1" x14ac:dyDescent="0.2">
      <c r="A105" s="2" t="s">
        <v>72</v>
      </c>
    </row>
    <row r="106" spans="1:1" x14ac:dyDescent="0.2">
      <c r="A106" s="2" t="s">
        <v>73</v>
      </c>
    </row>
    <row r="107" spans="1:1" x14ac:dyDescent="0.2">
      <c r="A107" s="2" t="s">
        <v>74</v>
      </c>
    </row>
    <row r="108" spans="1:1" x14ac:dyDescent="0.2">
      <c r="A108" s="2" t="s">
        <v>75</v>
      </c>
    </row>
    <row r="109" spans="1:1" x14ac:dyDescent="0.2">
      <c r="A109" s="2" t="s">
        <v>76</v>
      </c>
    </row>
    <row r="111" spans="1:1" x14ac:dyDescent="0.2">
      <c r="A111" s="2" t="s">
        <v>77</v>
      </c>
    </row>
  </sheetData>
  <mergeCells count="1">
    <mergeCell ref="R8:U8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8DBC-65FD-5649-AFDE-7461D6B91FEB}">
  <dimension ref="A1:B231"/>
  <sheetViews>
    <sheetView workbookViewId="0">
      <selection activeCell="F16" sqref="F16"/>
    </sheetView>
  </sheetViews>
  <sheetFormatPr baseColWidth="10" defaultRowHeight="16" x14ac:dyDescent="0.2"/>
  <sheetData>
    <row r="1" spans="1:1" x14ac:dyDescent="0.2">
      <c r="A1" t="s">
        <v>106</v>
      </c>
    </row>
    <row r="2" spans="1:1" x14ac:dyDescent="0.2">
      <c r="A2" t="s">
        <v>107</v>
      </c>
    </row>
    <row r="3" spans="1:1" x14ac:dyDescent="0.2">
      <c r="A3" t="s">
        <v>108</v>
      </c>
    </row>
    <row r="4" spans="1:1" x14ac:dyDescent="0.2">
      <c r="A4" t="s">
        <v>109</v>
      </c>
    </row>
    <row r="6" spans="1:1" x14ac:dyDescent="0.2">
      <c r="A6" s="24" t="s">
        <v>145</v>
      </c>
    </row>
    <row r="8" spans="1:1" x14ac:dyDescent="0.2">
      <c r="A8" t="s">
        <v>117</v>
      </c>
    </row>
    <row r="10" spans="1:1" x14ac:dyDescent="0.2">
      <c r="A10" t="s">
        <v>146</v>
      </c>
    </row>
    <row r="12" spans="1:1" x14ac:dyDescent="0.2">
      <c r="A12" s="24" t="s">
        <v>147</v>
      </c>
    </row>
    <row r="14" spans="1:1" x14ac:dyDescent="0.2">
      <c r="A14" t="s">
        <v>118</v>
      </c>
    </row>
    <row r="16" spans="1:1" x14ac:dyDescent="0.2">
      <c r="A16" t="s">
        <v>148</v>
      </c>
    </row>
    <row r="18" spans="1:2" x14ac:dyDescent="0.2">
      <c r="A18" t="s">
        <v>149</v>
      </c>
    </row>
    <row r="19" spans="1:2" x14ac:dyDescent="0.2">
      <c r="A19" t="s">
        <v>119</v>
      </c>
    </row>
    <row r="20" spans="1:2" x14ac:dyDescent="0.2">
      <c r="A20" t="s">
        <v>120</v>
      </c>
    </row>
    <row r="21" spans="1:2" x14ac:dyDescent="0.2">
      <c r="A21" t="s">
        <v>121</v>
      </c>
    </row>
    <row r="23" spans="1:2" x14ac:dyDescent="0.2">
      <c r="A23" t="s">
        <v>150</v>
      </c>
    </row>
    <row r="25" spans="1:2" x14ac:dyDescent="0.2">
      <c r="A25" s="24" t="s">
        <v>210</v>
      </c>
    </row>
    <row r="27" spans="1:2" x14ac:dyDescent="0.2">
      <c r="A27" t="s">
        <v>154</v>
      </c>
    </row>
    <row r="29" spans="1:2" x14ac:dyDescent="0.2">
      <c r="A29" t="s">
        <v>155</v>
      </c>
    </row>
    <row r="31" spans="1:2" x14ac:dyDescent="0.2">
      <c r="B31" t="s">
        <v>156</v>
      </c>
    </row>
    <row r="33" spans="1:1" x14ac:dyDescent="0.2">
      <c r="A33" t="s">
        <v>157</v>
      </c>
    </row>
    <row r="34" spans="1:1" x14ac:dyDescent="0.2">
      <c r="A34" t="s">
        <v>158</v>
      </c>
    </row>
    <row r="36" spans="1:1" x14ac:dyDescent="0.2">
      <c r="A36" t="s">
        <v>159</v>
      </c>
    </row>
    <row r="38" spans="1:1" x14ac:dyDescent="0.2">
      <c r="A38" t="s">
        <v>160</v>
      </c>
    </row>
    <row r="40" spans="1:1" x14ac:dyDescent="0.2">
      <c r="A40" t="s">
        <v>161</v>
      </c>
    </row>
    <row r="42" spans="1:1" x14ac:dyDescent="0.2">
      <c r="A42" t="s">
        <v>162</v>
      </c>
    </row>
    <row r="43" spans="1:1" x14ac:dyDescent="0.2">
      <c r="A43" t="s">
        <v>163</v>
      </c>
    </row>
    <row r="45" spans="1:1" x14ac:dyDescent="0.2">
      <c r="A45" t="s">
        <v>164</v>
      </c>
    </row>
    <row r="47" spans="1:1" x14ac:dyDescent="0.2">
      <c r="A47" t="s">
        <v>165</v>
      </c>
    </row>
    <row r="48" spans="1:1" x14ac:dyDescent="0.2">
      <c r="A48" t="s">
        <v>166</v>
      </c>
    </row>
    <row r="49" spans="1:2" x14ac:dyDescent="0.2">
      <c r="A49" t="s">
        <v>167</v>
      </c>
    </row>
    <row r="50" spans="1:2" x14ac:dyDescent="0.2">
      <c r="A50" t="s">
        <v>168</v>
      </c>
    </row>
    <row r="51" spans="1:2" x14ac:dyDescent="0.2">
      <c r="A51" t="s">
        <v>169</v>
      </c>
    </row>
    <row r="52" spans="1:2" x14ac:dyDescent="0.2">
      <c r="A52" t="s">
        <v>170</v>
      </c>
    </row>
    <row r="53" spans="1:2" x14ac:dyDescent="0.2">
      <c r="A53" t="s">
        <v>171</v>
      </c>
    </row>
    <row r="54" spans="1:2" x14ac:dyDescent="0.2">
      <c r="A54" t="s">
        <v>172</v>
      </c>
    </row>
    <row r="55" spans="1:2" x14ac:dyDescent="0.2">
      <c r="A55" t="s">
        <v>173</v>
      </c>
    </row>
    <row r="57" spans="1:2" x14ac:dyDescent="0.2">
      <c r="A57" t="s">
        <v>174</v>
      </c>
    </row>
    <row r="59" spans="1:2" x14ac:dyDescent="0.2">
      <c r="A59" t="s">
        <v>175</v>
      </c>
    </row>
    <row r="61" spans="1:2" x14ac:dyDescent="0.2">
      <c r="B61" t="s">
        <v>156</v>
      </c>
    </row>
    <row r="63" spans="1:2" x14ac:dyDescent="0.2">
      <c r="A63" t="s">
        <v>176</v>
      </c>
    </row>
    <row r="64" spans="1:2" x14ac:dyDescent="0.2">
      <c r="A64" t="s">
        <v>177</v>
      </c>
    </row>
    <row r="66" spans="1:2" x14ac:dyDescent="0.2">
      <c r="A66" t="s">
        <v>178</v>
      </c>
    </row>
    <row r="68" spans="1:2" x14ac:dyDescent="0.2">
      <c r="A68" t="s">
        <v>179</v>
      </c>
    </row>
    <row r="70" spans="1:2" x14ac:dyDescent="0.2">
      <c r="B70" t="s">
        <v>162</v>
      </c>
    </row>
    <row r="71" spans="1:2" x14ac:dyDescent="0.2">
      <c r="A71" t="s">
        <v>163</v>
      </c>
    </row>
    <row r="73" spans="1:2" x14ac:dyDescent="0.2">
      <c r="A73" t="s">
        <v>180</v>
      </c>
    </row>
    <row r="75" spans="1:2" x14ac:dyDescent="0.2">
      <c r="A75" t="s">
        <v>181</v>
      </c>
    </row>
    <row r="76" spans="1:2" x14ac:dyDescent="0.2">
      <c r="A76" t="s">
        <v>182</v>
      </c>
    </row>
    <row r="77" spans="1:2" x14ac:dyDescent="0.2">
      <c r="A77" t="s">
        <v>183</v>
      </c>
    </row>
    <row r="78" spans="1:2" x14ac:dyDescent="0.2">
      <c r="A78" t="s">
        <v>184</v>
      </c>
    </row>
    <row r="79" spans="1:2" x14ac:dyDescent="0.2">
      <c r="A79" t="s">
        <v>185</v>
      </c>
    </row>
    <row r="80" spans="1:2" x14ac:dyDescent="0.2">
      <c r="A80" t="s">
        <v>186</v>
      </c>
    </row>
    <row r="81" spans="1:2" x14ac:dyDescent="0.2">
      <c r="A81" t="s">
        <v>187</v>
      </c>
    </row>
    <row r="82" spans="1:2" x14ac:dyDescent="0.2">
      <c r="A82" t="s">
        <v>188</v>
      </c>
    </row>
    <row r="83" spans="1:2" x14ac:dyDescent="0.2">
      <c r="A83" t="s">
        <v>189</v>
      </c>
    </row>
    <row r="85" spans="1:2" x14ac:dyDescent="0.2">
      <c r="A85" t="s">
        <v>190</v>
      </c>
    </row>
    <row r="87" spans="1:2" x14ac:dyDescent="0.2">
      <c r="A87" t="s">
        <v>191</v>
      </c>
    </row>
    <row r="89" spans="1:2" x14ac:dyDescent="0.2">
      <c r="B89" t="s">
        <v>156</v>
      </c>
    </row>
    <row r="91" spans="1:2" x14ac:dyDescent="0.2">
      <c r="A91" t="s">
        <v>192</v>
      </c>
    </row>
    <row r="92" spans="1:2" x14ac:dyDescent="0.2">
      <c r="A92" t="s">
        <v>193</v>
      </c>
    </row>
    <row r="94" spans="1:2" x14ac:dyDescent="0.2">
      <c r="A94" t="s">
        <v>194</v>
      </c>
    </row>
    <row r="96" spans="1:2" x14ac:dyDescent="0.2">
      <c r="A96" t="s">
        <v>195</v>
      </c>
    </row>
    <row r="98" spans="1:2" x14ac:dyDescent="0.2">
      <c r="B98" t="s">
        <v>162</v>
      </c>
    </row>
    <row r="99" spans="1:2" x14ac:dyDescent="0.2">
      <c r="A99" t="s">
        <v>163</v>
      </c>
    </row>
    <row r="101" spans="1:2" x14ac:dyDescent="0.2">
      <c r="A101" t="s">
        <v>196</v>
      </c>
    </row>
    <row r="103" spans="1:2" x14ac:dyDescent="0.2">
      <c r="A103" t="s">
        <v>197</v>
      </c>
    </row>
    <row r="104" spans="1:2" x14ac:dyDescent="0.2">
      <c r="A104" t="s">
        <v>198</v>
      </c>
    </row>
    <row r="105" spans="1:2" x14ac:dyDescent="0.2">
      <c r="A105" t="s">
        <v>199</v>
      </c>
    </row>
    <row r="106" spans="1:2" x14ac:dyDescent="0.2">
      <c r="A106" t="s">
        <v>200</v>
      </c>
    </row>
    <row r="107" spans="1:2" x14ac:dyDescent="0.2">
      <c r="A107" t="s">
        <v>201</v>
      </c>
    </row>
    <row r="108" spans="1:2" x14ac:dyDescent="0.2">
      <c r="A108" t="s">
        <v>202</v>
      </c>
    </row>
    <row r="109" spans="1:2" x14ac:dyDescent="0.2">
      <c r="A109" t="s">
        <v>203</v>
      </c>
    </row>
    <row r="110" spans="1:2" x14ac:dyDescent="0.2">
      <c r="A110" t="s">
        <v>204</v>
      </c>
    </row>
    <row r="111" spans="1:2" x14ac:dyDescent="0.2">
      <c r="A111" t="s">
        <v>205</v>
      </c>
    </row>
    <row r="113" spans="1:1" x14ac:dyDescent="0.2">
      <c r="A113" t="s">
        <v>190</v>
      </c>
    </row>
    <row r="115" spans="1:1" x14ac:dyDescent="0.2">
      <c r="A115" t="s">
        <v>206</v>
      </c>
    </row>
    <row r="116" spans="1:1" x14ac:dyDescent="0.2">
      <c r="A116" t="s">
        <v>207</v>
      </c>
    </row>
    <row r="118" spans="1:1" x14ac:dyDescent="0.2">
      <c r="A118" t="s">
        <v>208</v>
      </c>
    </row>
    <row r="120" spans="1:1" x14ac:dyDescent="0.2">
      <c r="A120" t="s">
        <v>209</v>
      </c>
    </row>
    <row r="122" spans="1:1" x14ac:dyDescent="0.2">
      <c r="A122" t="s">
        <v>152</v>
      </c>
    </row>
    <row r="123" spans="1:1" x14ac:dyDescent="0.2">
      <c r="A123" t="s">
        <v>122</v>
      </c>
    </row>
    <row r="124" spans="1:1" x14ac:dyDescent="0.2">
      <c r="A124" t="s">
        <v>123</v>
      </c>
    </row>
    <row r="125" spans="1:1" x14ac:dyDescent="0.2">
      <c r="A125" t="s">
        <v>121</v>
      </c>
    </row>
    <row r="127" spans="1:1" x14ac:dyDescent="0.2">
      <c r="A127" t="s">
        <v>153</v>
      </c>
    </row>
    <row r="129" spans="1:1" x14ac:dyDescent="0.2">
      <c r="A129" s="24" t="s">
        <v>143</v>
      </c>
    </row>
    <row r="131" spans="1:1" x14ac:dyDescent="0.2">
      <c r="A131" t="s">
        <v>115</v>
      </c>
    </row>
    <row r="133" spans="1:1" x14ac:dyDescent="0.2">
      <c r="A133" t="s">
        <v>116</v>
      </c>
    </row>
    <row r="135" spans="1:1" x14ac:dyDescent="0.2">
      <c r="A135" t="s">
        <v>144</v>
      </c>
    </row>
    <row r="137" spans="1:1" x14ac:dyDescent="0.2">
      <c r="A137" s="24" t="s">
        <v>142</v>
      </c>
    </row>
    <row r="139" spans="1:1" x14ac:dyDescent="0.2">
      <c r="A139" t="s">
        <v>110</v>
      </c>
    </row>
    <row r="141" spans="1:1" x14ac:dyDescent="0.2">
      <c r="A141" t="s">
        <v>140</v>
      </c>
    </row>
    <row r="143" spans="1:1" x14ac:dyDescent="0.2">
      <c r="A143" t="s">
        <v>151</v>
      </c>
    </row>
    <row r="145" spans="1:1" x14ac:dyDescent="0.2">
      <c r="A145" t="s">
        <v>113</v>
      </c>
    </row>
    <row r="147" spans="1:1" x14ac:dyDescent="0.2">
      <c r="A147" t="s">
        <v>112</v>
      </c>
    </row>
    <row r="149" spans="1:1" x14ac:dyDescent="0.2">
      <c r="A149" t="s">
        <v>111</v>
      </c>
    </row>
    <row r="151" spans="1:1" x14ac:dyDescent="0.2">
      <c r="A151" t="s">
        <v>114</v>
      </c>
    </row>
    <row r="153" spans="1:1" x14ac:dyDescent="0.2">
      <c r="A153" t="s">
        <v>141</v>
      </c>
    </row>
    <row r="231" spans="1:1" x14ac:dyDescent="0.2">
      <c r="A231" s="2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BE897-53D2-4645-A3EC-57D75CDA191B}">
  <dimension ref="A1:A17"/>
  <sheetViews>
    <sheetView workbookViewId="0">
      <selection activeCell="Q24" sqref="Q24"/>
    </sheetView>
  </sheetViews>
  <sheetFormatPr baseColWidth="10" defaultRowHeight="16" x14ac:dyDescent="0.2"/>
  <sheetData>
    <row r="1" spans="1:1" x14ac:dyDescent="0.2">
      <c r="A1" t="s">
        <v>124</v>
      </c>
    </row>
    <row r="3" spans="1:1" x14ac:dyDescent="0.2">
      <c r="A3" t="s">
        <v>125</v>
      </c>
    </row>
    <row r="5" spans="1:1" x14ac:dyDescent="0.2">
      <c r="A5" t="s">
        <v>126</v>
      </c>
    </row>
    <row r="7" spans="1:1" x14ac:dyDescent="0.2">
      <c r="A7" t="s">
        <v>127</v>
      </c>
    </row>
    <row r="9" spans="1:1" x14ac:dyDescent="0.2">
      <c r="A9" t="s">
        <v>128</v>
      </c>
    </row>
    <row r="11" spans="1:1" x14ac:dyDescent="0.2">
      <c r="A11" t="s">
        <v>129</v>
      </c>
    </row>
    <row r="13" spans="1:1" x14ac:dyDescent="0.2">
      <c r="A13" t="s">
        <v>130</v>
      </c>
    </row>
    <row r="15" spans="1:1" x14ac:dyDescent="0.2">
      <c r="A15" t="s">
        <v>130</v>
      </c>
    </row>
    <row r="17" spans="1:1" x14ac:dyDescent="0.2">
      <c r="A17" t="s">
        <v>131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Serial Passage (Fig. 1)</vt:lpstr>
      <vt:lpstr>Fig. 3 (Raw Data)</vt:lpstr>
      <vt:lpstr>Fig. 3 (Summary Stats)</vt:lpstr>
      <vt:lpstr>Mouse Sepsis (Fig. 4)</vt:lpstr>
      <vt:lpstr>R Code</vt:lpstr>
      <vt:lpstr>Breseq Code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Vanderwoude, Jeongran</dc:creator>
  <cp:lastModifiedBy>Vanderwoude, Jeongran</cp:lastModifiedBy>
  <dcterms:created xsi:type="dcterms:W3CDTF">2020-07-02T21:57:04Z</dcterms:created>
  <dcterms:modified xsi:type="dcterms:W3CDTF">2020-08-16T23:02:07Z</dcterms:modified>
</cp:coreProperties>
</file>