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nt\Documents\Academia\Scientific Research\3.Works in progress\2020\Madagascar 2020\submission\"/>
    </mc:Choice>
  </mc:AlternateContent>
  <xr:revisionPtr revIDLastSave="0" documentId="13_ncr:1_{4C2FD906-084A-473B-82F2-C712329F40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) narrow endemic per ecoregion" sheetId="2" r:id="rId1"/>
    <sheet name="b) dominant grass suites" sheetId="6" r:id="rId2"/>
    <sheet name="c) fire-adapted FG" sheetId="9" r:id="rId3"/>
    <sheet name="d) highland sites NASA fire" sheetId="5" r:id="rId4"/>
  </sheets>
  <calcPr calcId="191029"/>
</workbook>
</file>

<file path=xl/calcChain.xml><?xml version="1.0" encoding="utf-8"?>
<calcChain xmlns="http://schemas.openxmlformats.org/spreadsheetml/2006/main">
  <c r="E21" i="6" l="1"/>
  <c r="E20" i="6"/>
  <c r="E19" i="6"/>
  <c r="L10" i="9" l="1"/>
  <c r="K28" i="9"/>
  <c r="K25" i="9"/>
  <c r="K24" i="9"/>
  <c r="K23" i="9"/>
  <c r="K22" i="9"/>
  <c r="K21" i="9"/>
  <c r="K20" i="9"/>
  <c r="K19" i="9"/>
  <c r="K18" i="9"/>
  <c r="K17" i="9"/>
  <c r="K16" i="9"/>
  <c r="L15" i="9"/>
  <c r="K15" i="9"/>
  <c r="L14" i="9"/>
  <c r="K14" i="9"/>
  <c r="L13" i="9"/>
  <c r="L12" i="9"/>
  <c r="K12" i="9"/>
  <c r="L11" i="9"/>
  <c r="K11" i="9"/>
  <c r="K10" i="9"/>
  <c r="L9" i="9"/>
  <c r="K9" i="9"/>
  <c r="I53" i="9" l="1"/>
  <c r="I52" i="9"/>
  <c r="I51" i="9"/>
  <c r="C12" i="2" l="1"/>
  <c r="C13" i="2"/>
  <c r="C14" i="2"/>
  <c r="C15" i="2"/>
  <c r="C16" i="2"/>
  <c r="C17" i="2"/>
  <c r="C18" i="2"/>
  <c r="C19" i="2"/>
  <c r="C11" i="2"/>
  <c r="E19" i="2" l="1"/>
  <c r="G30" i="2" s="1"/>
  <c r="E18" i="2"/>
  <c r="G28" i="2" s="1"/>
  <c r="E17" i="2"/>
  <c r="E16" i="2"/>
  <c r="E12" i="2"/>
  <c r="E13" i="2"/>
  <c r="E14" i="2"/>
  <c r="E15" i="2"/>
  <c r="E11" i="2"/>
  <c r="G26" i="2" l="1"/>
  <c r="G22" i="2"/>
  <c r="G24" i="2"/>
</calcChain>
</file>

<file path=xl/sharedStrings.xml><?xml version="1.0" encoding="utf-8"?>
<sst xmlns="http://schemas.openxmlformats.org/spreadsheetml/2006/main" count="720" uniqueCount="692">
  <si>
    <t>Central Highlands</t>
  </si>
  <si>
    <t>Central Highlands Itremo</t>
  </si>
  <si>
    <t>Central Highlands South West</t>
  </si>
  <si>
    <t>endemic to ecoregion</t>
  </si>
  <si>
    <t>6. Acroceras parvulum E</t>
  </si>
  <si>
    <t>7. Acroceras tenuicaule E</t>
  </si>
  <si>
    <t>8. Adenochloa hymeniochila</t>
  </si>
  <si>
    <t>9. Agrostis decaryana E</t>
  </si>
  <si>
    <t>10. Agrostis elliotii E</t>
  </si>
  <si>
    <t>11. Agrostis humbertii E</t>
  </si>
  <si>
    <t>12. Agrostis marojejyensis E</t>
  </si>
  <si>
    <t>13. Agrostis perennans</t>
  </si>
  <si>
    <t>14. Agrostis tsaratananensis E</t>
  </si>
  <si>
    <t>15. Agrostis tsiafajavonensis E</t>
  </si>
  <si>
    <t>16. Agrostis tsitondroinensis E</t>
  </si>
  <si>
    <t>17. Alloteropsis cimicina</t>
  </si>
  <si>
    <t>18. Alloteropsis paniculata</t>
  </si>
  <si>
    <t>19. Alloteropsis semialata</t>
  </si>
  <si>
    <t>20. Andropogon andringitrense E</t>
  </si>
  <si>
    <t>21. Andropogon eucomus</t>
  </si>
  <si>
    <t>22. Andropogon huillensis</t>
  </si>
  <si>
    <t>23. Andropogon ibityensis E</t>
  </si>
  <si>
    <t>24. Andropogon imerinensis E</t>
  </si>
  <si>
    <t>25. Andropogon itremoensis E</t>
  </si>
  <si>
    <t>26. Andropogon ivohibensis E</t>
  </si>
  <si>
    <t>27. Andropogon trichozygus E</t>
  </si>
  <si>
    <t>28. Andropogon tsaratananensis E</t>
  </si>
  <si>
    <t>29. Anthoxanthum madagascariense E</t>
  </si>
  <si>
    <t>30. Anthoxanthum odoratum</t>
  </si>
  <si>
    <t>31. Aristida adscensionis</t>
  </si>
  <si>
    <t>32. Aristida ambongensis E</t>
  </si>
  <si>
    <t>33. Aristida barbicollis</t>
  </si>
  <si>
    <t>34. Aristida congesta</t>
  </si>
  <si>
    <t>35. Aristida cumingiana</t>
  </si>
  <si>
    <t>36. Aristida junciformis</t>
  </si>
  <si>
    <t>37. Aristida rufescens E</t>
  </si>
  <si>
    <t>38. Aristida similis E</t>
  </si>
  <si>
    <t>39. Aristida tenuissima E</t>
  </si>
  <si>
    <t>40. Arthraxon antsirabensis E</t>
  </si>
  <si>
    <t>41. Arthraxon lancifolius</t>
  </si>
  <si>
    <t>42. Arundinaria ambositrensis E</t>
  </si>
  <si>
    <t>43. Arundinaria humbertii E</t>
  </si>
  <si>
    <t>44. Arundinaria ibityensis E</t>
  </si>
  <si>
    <t>45. Arundinaria madagascariensis E</t>
  </si>
  <si>
    <t>46. Arundinaria marojejyensis E</t>
  </si>
  <si>
    <t>47. Arundinaria perrieri E</t>
  </si>
  <si>
    <t>48. Arundinella nepalensis</t>
  </si>
  <si>
    <t>49. Axonopus compressus</t>
  </si>
  <si>
    <t>50. Bambusa multiplex</t>
  </si>
  <si>
    <t>51. Bambusa vulgaris</t>
  </si>
  <si>
    <t>52. Bothriochloa bladhii</t>
  </si>
  <si>
    <t>53. Bothriochloa insculpta</t>
  </si>
  <si>
    <t>54. Bothriochloa pertusa</t>
  </si>
  <si>
    <t>55. Brachiaria antsirabensis E</t>
  </si>
  <si>
    <t>56. Brachiaria arrecta</t>
  </si>
  <si>
    <t>57. Brachiaria bemarivensis E</t>
  </si>
  <si>
    <t>58. Brachiaria brizantha</t>
  </si>
  <si>
    <t>59. Brachiaria comorensis</t>
  </si>
  <si>
    <t>60. Brachiaria deflexa</t>
  </si>
  <si>
    <t>61. Brachiaria dimorpha E</t>
  </si>
  <si>
    <t>62. Brachiaria distachya</t>
  </si>
  <si>
    <t>63. Brachiaria epacridifolia E</t>
  </si>
  <si>
    <t>64. Brachiaria fragrans E</t>
  </si>
  <si>
    <t>65. Brachiaria fruticulosa E</t>
  </si>
  <si>
    <t>66. Brachiaria hubbardii</t>
  </si>
  <si>
    <t>67. Brachiaria humbertiana E</t>
  </si>
  <si>
    <t>68. Brachiaria jubata</t>
  </si>
  <si>
    <t>69. Brachiaria leandriana E</t>
  </si>
  <si>
    <t>70. Brachiaria mutica</t>
  </si>
  <si>
    <t>71. Brachiaria nana E</t>
  </si>
  <si>
    <t>72. Brachiaria perrieri E</t>
  </si>
  <si>
    <t>73. Brachiaria pseudodichotoma E</t>
  </si>
  <si>
    <t>74. Brachiaria ramosa</t>
  </si>
  <si>
    <t>75. Brachiaria ruziziensis</t>
  </si>
  <si>
    <t>76. Brachiaria subquadripara</t>
  </si>
  <si>
    <t>77. Brachiaria subrostrata E</t>
  </si>
  <si>
    <t>78. Brachiaria tsiafajavonensis E</t>
  </si>
  <si>
    <t>79. Brachiaria umbellata</t>
  </si>
  <si>
    <t>80. Brachypodium flexum</t>
  </si>
  <si>
    <t>81. Brachypodium humbertianum E</t>
  </si>
  <si>
    <t>82. Brachypodium madagascarensis E</t>
  </si>
  <si>
    <t>83. Brachypodium perrieri E</t>
  </si>
  <si>
    <t>84. Briza minor</t>
  </si>
  <si>
    <t>85. Bromus andringitrensis E</t>
  </si>
  <si>
    <t>86. Bromus pectinatus</t>
  </si>
  <si>
    <t>87. Calamagrostis emirnensis E</t>
  </si>
  <si>
    <t>88. Cathariostachys capitata E</t>
  </si>
  <si>
    <t>89. Cathariostachys madagascariensis E</t>
  </si>
  <si>
    <t>90. Cenchrus (Pennisetum pseudotriticoides)</t>
  </si>
  <si>
    <t>91. Cenchrus (Pennisetum villosum)</t>
  </si>
  <si>
    <t>92. Cenchrus americanus</t>
  </si>
  <si>
    <t>93. Cenchrus biflorus</t>
  </si>
  <si>
    <t>94. Cenchrus ciliaris</t>
  </si>
  <si>
    <t>95. Cenchrus clandestinus</t>
  </si>
  <si>
    <t>96. Cenchrus echinatus</t>
  </si>
  <si>
    <t>97. Cenchrus hohenackeri</t>
  </si>
  <si>
    <t>98. Cenchrus melanostachyus E</t>
  </si>
  <si>
    <t>99. Cenchrus pedicellatus</t>
  </si>
  <si>
    <t>100. Cenchrus polystachios</t>
  </si>
  <si>
    <t>101. Cenchrus purpureus</t>
  </si>
  <si>
    <t>102. Cephalostachyum chevalieri E</t>
  </si>
  <si>
    <t>103. Cephalostachyum perrieri E</t>
  </si>
  <si>
    <t>104. Cephalostachyum viguieri E</t>
  </si>
  <si>
    <t>105. Chloris barbata</t>
  </si>
  <si>
    <t>106. Chloris filiformis</t>
  </si>
  <si>
    <t>107. Chloris gayana</t>
  </si>
  <si>
    <t>108. Chloris humbertiana E</t>
  </si>
  <si>
    <t>109. Chloris pycnothrix</t>
  </si>
  <si>
    <t>110. Chloris roxburghiana</t>
  </si>
  <si>
    <t>111. Chloris virgata</t>
  </si>
  <si>
    <t>112. Chrysopogon humbertianus E</t>
  </si>
  <si>
    <t>113. Chrysopogon serrulatus</t>
  </si>
  <si>
    <t>114. Chrysopogon zizanioides</t>
  </si>
  <si>
    <t>115. Coelachne africana</t>
  </si>
  <si>
    <t>116. Coelachne simpliciuscula</t>
  </si>
  <si>
    <t>117. Coix lacryma-jobi</t>
  </si>
  <si>
    <t>118. Craspedorhachis africana</t>
  </si>
  <si>
    <t>119. Craspedorhachis rhodesiana</t>
  </si>
  <si>
    <t>120. Crypsis schoenoides</t>
  </si>
  <si>
    <t>121. Ctenium concinnum</t>
  </si>
  <si>
    <t>122. Cymbopogon caesius</t>
  </si>
  <si>
    <t>123. Cymbopogon citratus</t>
  </si>
  <si>
    <t>124. Cymbopogon flexuosus</t>
  </si>
  <si>
    <t>125. Cymbopogon giganteus</t>
  </si>
  <si>
    <t>126. Cymbopogon martinii</t>
  </si>
  <si>
    <t>127. Cymbopogon nardus</t>
  </si>
  <si>
    <t>128. Cymbopogon pruinosus</t>
  </si>
  <si>
    <t>129. Cynodon coursii E</t>
  </si>
  <si>
    <t>130. Cynodon dactylon</t>
  </si>
  <si>
    <t>131. Cynodon plectostachyus</t>
  </si>
  <si>
    <t>132. Cynodon radiatus</t>
  </si>
  <si>
    <t>133. Cynodon transvaalensis</t>
  </si>
  <si>
    <t>134. Cyphochlaena madagascariensis</t>
  </si>
  <si>
    <t>135. Cyphochlaena sclerioides</t>
  </si>
  <si>
    <t>136. Cyrtococcum bosseri E</t>
  </si>
  <si>
    <t>137. Cyrtococcum deltoideum E</t>
  </si>
  <si>
    <t>138. Cyrtococcum humbertianum E</t>
  </si>
  <si>
    <t>139. Cyrtococcum multinode</t>
  </si>
  <si>
    <t>140. Cyrtococcum nossibeense E</t>
  </si>
  <si>
    <t>141. Cyrtococcum oxyphyllum</t>
  </si>
  <si>
    <t>142. Cyrtococcum tamatavense E</t>
  </si>
  <si>
    <t>143. Cyrtococcum trigonum</t>
  </si>
  <si>
    <t>144. Dactyloctenium aegyptium</t>
  </si>
  <si>
    <t>145. Dactyloctenium australe</t>
  </si>
  <si>
    <t>146. Dactyloctenium capitatum E</t>
  </si>
  <si>
    <t>147. Dactyloctenium ctenoides</t>
  </si>
  <si>
    <t>148. Dactyloctenium geminatum</t>
  </si>
  <si>
    <t>149. Dactyloctenium giganteum</t>
  </si>
  <si>
    <t>150. Dactyloctenium pilosum</t>
  </si>
  <si>
    <t>151. Daknopholis boivinii</t>
  </si>
  <si>
    <t>152. Decaryella madagascariensis E</t>
  </si>
  <si>
    <t>153. Decaryochloa diadelpha E</t>
  </si>
  <si>
    <t>154. Dendrocalamus asper</t>
  </si>
  <si>
    <t>155. Dendrocalamus giganteus</t>
  </si>
  <si>
    <t>156. Dichanthium annulatum</t>
  </si>
  <si>
    <t>157. Dichanthium aristatum</t>
  </si>
  <si>
    <t>158. Diectomis fastigiatus</t>
  </si>
  <si>
    <t>159. Digitaria abyssinica</t>
  </si>
  <si>
    <t>160. Digitaria ankaratrensis E</t>
  </si>
  <si>
    <t>161. Digitaria argyrograpta</t>
  </si>
  <si>
    <t>162. Digitaria argyrotricha</t>
  </si>
  <si>
    <t>163. Digitaria atrofusca</t>
  </si>
  <si>
    <t>164. Digitaria bicornis</t>
  </si>
  <si>
    <t>165. Digitaria ciliaris</t>
  </si>
  <si>
    <t>166. Digitaria debilis</t>
  </si>
  <si>
    <t>167. Digitaria didactyla</t>
  </si>
  <si>
    <t>168. Digitaria fulva E</t>
  </si>
  <si>
    <t>169. Digitaria fuscescens</t>
  </si>
  <si>
    <t>170. Digitaria gazensis</t>
  </si>
  <si>
    <t>171. Digitaria horizontalis</t>
  </si>
  <si>
    <t>172. Digitaria humbertii E</t>
  </si>
  <si>
    <t>173. Digitaria longiflora</t>
  </si>
  <si>
    <t>174. Digitaria madagascariensis E</t>
  </si>
  <si>
    <t>175. Digitaria manongarivensis E</t>
  </si>
  <si>
    <t>176. Digitaria nuda</t>
  </si>
  <si>
    <t>177. Digitaria perrieri E</t>
  </si>
  <si>
    <t>178. Digitaria perrottetii</t>
  </si>
  <si>
    <t>179. Digitaria planiculmis E</t>
  </si>
  <si>
    <t>180. Digitaria psammophila E</t>
  </si>
  <si>
    <t>181. Digitaria pseudodiagonalis</t>
  </si>
  <si>
    <t>182. Digitaria radicosa</t>
  </si>
  <si>
    <t>183. Digitaria setifolia</t>
  </si>
  <si>
    <t>184. Digitaria setigera</t>
  </si>
  <si>
    <t>185. Digitaria thouaresiana</t>
  </si>
  <si>
    <t>186. Digitaria tricholaenoides</t>
  </si>
  <si>
    <t>187. Digitaria velutina</t>
  </si>
  <si>
    <t>188. Digitaria violascens</t>
  </si>
  <si>
    <t>189. Dimeria madagascariensis E</t>
  </si>
  <si>
    <t>190. Dimeria manongarivensis E</t>
  </si>
  <si>
    <t>191. Dimeria perrieri E</t>
  </si>
  <si>
    <t>192. Dinebra caerulescens</t>
  </si>
  <si>
    <t>193. Dinebra panicea</t>
  </si>
  <si>
    <t>194. Dinebra perrieri E</t>
  </si>
  <si>
    <t>195. Dinebra retroflexa</t>
  </si>
  <si>
    <t>196. Dinebra squarrosa</t>
  </si>
  <si>
    <t>197. Diplachne fusca</t>
  </si>
  <si>
    <t>198. Echinochloa colona</t>
  </si>
  <si>
    <t>199. Echinochloa crusgalli</t>
  </si>
  <si>
    <t>200. Echinochloa pyramidalis</t>
  </si>
  <si>
    <t>201. Echinochloa stagnina</t>
  </si>
  <si>
    <t>202. Echinolaena egregia E</t>
  </si>
  <si>
    <t>203. Echinolaena humbertiana E</t>
  </si>
  <si>
    <t>204. Echinolaena madagascariensis E</t>
  </si>
  <si>
    <t>205. Ehrharta stipoides</t>
  </si>
  <si>
    <t>206. Eleusine africana</t>
  </si>
  <si>
    <t>207. Eleusine coracana</t>
  </si>
  <si>
    <t>208. Eleusine indica</t>
  </si>
  <si>
    <t>209. Elionurus tristis</t>
  </si>
  <si>
    <t>210. Enneapogon cenchroides</t>
  </si>
  <si>
    <t>211. Enteropgon prieurii</t>
  </si>
  <si>
    <t>212. Enteropogon monostachyos</t>
  </si>
  <si>
    <t>213. Enteropogon sechellensis</t>
  </si>
  <si>
    <t>214. Eragrostis aethiopica</t>
  </si>
  <si>
    <t>215. Eragrostis ambohibengensis E</t>
  </si>
  <si>
    <t>216. Eragrostis ambositrensis E</t>
  </si>
  <si>
    <t>217. Eragrostis ambrensis E</t>
  </si>
  <si>
    <t>218. Eragrostis aspera</t>
  </si>
  <si>
    <t>219. Eragrostis atrovirens</t>
  </si>
  <si>
    <t>220. Eragrostis bemarivensis</t>
  </si>
  <si>
    <t>221. Eragrostis betsileensis E</t>
  </si>
  <si>
    <t>222. Eragrostis boinensis E</t>
  </si>
  <si>
    <t>223. Eragrostis capensis</t>
  </si>
  <si>
    <t>224. Eragrostis capuronii E</t>
  </si>
  <si>
    <t>225. Eragrostis chabouisii E</t>
  </si>
  <si>
    <t>226. Eragrostis chapelieri E</t>
  </si>
  <si>
    <t>227. Eragrostis cilianensis</t>
  </si>
  <si>
    <t>228. Eragrostis ciliaris</t>
  </si>
  <si>
    <t>229. Eragrostis curvula</t>
  </si>
  <si>
    <t>230. Eragrostis cylindriflora</t>
  </si>
  <si>
    <t>231. Eragrostis gangetica</t>
  </si>
  <si>
    <t>232. Eragrostis gummiflua</t>
  </si>
  <si>
    <t>233. Eragrostis hildebrandtii E</t>
  </si>
  <si>
    <t>234. Eragrostis humbertii E</t>
  </si>
  <si>
    <t>235. Eragrostis japonica</t>
  </si>
  <si>
    <t>236. Eragrostis lateritica E</t>
  </si>
  <si>
    <t>237. Eragrostis macilenta</t>
  </si>
  <si>
    <t>238. Eragrostis majungensis E</t>
  </si>
  <si>
    <t>239. Eragrostis mandrarensis E</t>
  </si>
  <si>
    <t>240. Eragrostis minor</t>
  </si>
  <si>
    <t>241. Eragrostis multicaulis</t>
  </si>
  <si>
    <t>242. Eragrostis patula</t>
  </si>
  <si>
    <t>243. Eragrostis perrieri E</t>
  </si>
  <si>
    <t>244. Eragrostis pilosa</t>
  </si>
  <si>
    <t>245. Eragrostis plana</t>
  </si>
  <si>
    <t>246. Eragrostis racemosa</t>
  </si>
  <si>
    <t>247. Eragrostis sambiranensis E</t>
  </si>
  <si>
    <t>248. Eragrostis sarmentosa</t>
  </si>
  <si>
    <t>249. Eragrostis stolonifera E</t>
  </si>
  <si>
    <t>250. Eragrostis subaequiglumis</t>
  </si>
  <si>
    <t>251. Eragrostis tef</t>
  </si>
  <si>
    <t>252. Eragrostis tenella</t>
  </si>
  <si>
    <t>253. Eragrostis tenuifolia</t>
  </si>
  <si>
    <t>254. Eragrostis unioloides</t>
  </si>
  <si>
    <t>255. Eragrostis viguieri E</t>
  </si>
  <si>
    <t>256. Eriochloa fatmensis</t>
  </si>
  <si>
    <t>257. Eriochloa meyeriana</t>
  </si>
  <si>
    <t>258. Eriochloa parvispiculata</t>
  </si>
  <si>
    <t>259. Eriochloa procera</t>
  </si>
  <si>
    <t>260. Eriochloa stapfiana</t>
  </si>
  <si>
    <t>261. Eriochloa subulifera</t>
  </si>
  <si>
    <t>262. Euclasta condylotricha</t>
  </si>
  <si>
    <t>263. Eulalia aurea</t>
  </si>
  <si>
    <t>264. Eulalia villosa</t>
  </si>
  <si>
    <t>265. Festuca (Pseudobromus breviligulatus) E</t>
  </si>
  <si>
    <t>266. Festuca (Pseudobromus tenuifolius) E</t>
  </si>
  <si>
    <t>267. Festuca ambilobensis E</t>
  </si>
  <si>
    <t>268. Festuca brevipaleata E</t>
  </si>
  <si>
    <t>269. Festuca camusiana E</t>
  </si>
  <si>
    <t>270. Festuca humbertii E</t>
  </si>
  <si>
    <t>271. Festuca perrieri E</t>
  </si>
  <si>
    <t>272. Gigantochloa pseudoarundinacea</t>
  </si>
  <si>
    <t>273. Hackelochloa granularis</t>
  </si>
  <si>
    <t>274. Halopyrum mucronatum</t>
  </si>
  <si>
    <t>275. Helictotrichon elongatum</t>
  </si>
  <si>
    <t>276. Helictotrichon milanjianum</t>
  </si>
  <si>
    <t>277. Hemarthria altissima</t>
  </si>
  <si>
    <t>278. Heteropholis benoistii E</t>
  </si>
  <si>
    <t>279. Heteropogon contortus</t>
  </si>
  <si>
    <t>280. Heteropogon melanocarpus</t>
  </si>
  <si>
    <t>281. Hickelia alaotrensis E</t>
  </si>
  <si>
    <t>282. Hickelia madagascariensis E</t>
  </si>
  <si>
    <t>283. Hickelia perrieri E</t>
  </si>
  <si>
    <t>284. Hitchcockella baronii E</t>
  </si>
  <si>
    <t>285. Humbertochloa bambusiuscula E</t>
  </si>
  <si>
    <t>286. Hyparrhenia cymbaria</t>
  </si>
  <si>
    <t>287. Hyparrhenia diplandra</t>
  </si>
  <si>
    <t>288. Hyparrhenia filipendula</t>
  </si>
  <si>
    <t>289. Hyparrhenia hirta</t>
  </si>
  <si>
    <t>290. Hyparrhenia newtonii</t>
  </si>
  <si>
    <t>291. Hyparrhenia nyassae</t>
  </si>
  <si>
    <t>292. Hyparrhenia rufa</t>
  </si>
  <si>
    <t>293. Hyparrhenia schimperi</t>
  </si>
  <si>
    <t>294. Hyparrhenia variabilis</t>
  </si>
  <si>
    <t>295. Hyperthelia dissoluta</t>
  </si>
  <si>
    <t>296. Imperata cylindrica</t>
  </si>
  <si>
    <t>297. Isachne ciliaris</t>
  </si>
  <si>
    <t>298. Isachne hirtissima E</t>
  </si>
  <si>
    <t>299. Isachne humbertiana E</t>
  </si>
  <si>
    <t>300. Isachne humicola E</t>
  </si>
  <si>
    <t>301. Isachne mauritiana</t>
  </si>
  <si>
    <t>302. Isachne muscicola E</t>
  </si>
  <si>
    <t>303. Ischaemum ciliare</t>
  </si>
  <si>
    <t>304. Ischaemum heterotrichum</t>
  </si>
  <si>
    <t>305. Ischaemum koleostachys</t>
  </si>
  <si>
    <t>306. Ischaemum polystachyum</t>
  </si>
  <si>
    <t>307. Ischaemum rugosum</t>
  </si>
  <si>
    <t>308. Lecomtella madagascariensis E</t>
  </si>
  <si>
    <t>309. Leersia hexandra</t>
  </si>
  <si>
    <t>310. Leersia perrieri</t>
  </si>
  <si>
    <t>311. Leptaspis zeylanica</t>
  </si>
  <si>
    <t>312. Leptocarydion vulpiastrum</t>
  </si>
  <si>
    <t>313. Lepturus anadabolavensis E</t>
  </si>
  <si>
    <t>314. Lepturus androyensis E</t>
  </si>
  <si>
    <t>315. Lepturus boinensis E</t>
  </si>
  <si>
    <t>316. Lepturus humbertianus E</t>
  </si>
  <si>
    <t>317. Lepturus perrieri E</t>
  </si>
  <si>
    <t>318. Lepturus radicans</t>
  </si>
  <si>
    <t>319. Lepturus repens</t>
  </si>
  <si>
    <t>320. Loudetia filifolia</t>
  </si>
  <si>
    <t>321. Loudetia simplex</t>
  </si>
  <si>
    <t>322. Maltebrunia leersioides E</t>
  </si>
  <si>
    <t>323. Maltebrunia maroana E</t>
  </si>
  <si>
    <t>324. Megastachya madagascariensis E</t>
  </si>
  <si>
    <t>325. Megastachya mucronata</t>
  </si>
  <si>
    <t>326. Melinis minutiflora</t>
  </si>
  <si>
    <t>327. Melinis nerviglumis</t>
  </si>
  <si>
    <t>328. Melinis repens</t>
  </si>
  <si>
    <t>329. Merxmuellera ambalavaoensis E</t>
  </si>
  <si>
    <t>330. Merxmuellera macowanii E</t>
  </si>
  <si>
    <t>331. Merxmuellera tsaratananensis E</t>
  </si>
  <si>
    <t>332. Microchloa kunthii</t>
  </si>
  <si>
    <t>333. Microstegium nudum</t>
  </si>
  <si>
    <t>334. Moorochloa eruciformis</t>
  </si>
  <si>
    <t>335. Nastus ambrensis E</t>
  </si>
  <si>
    <t>336. Nastus aristatus E</t>
  </si>
  <si>
    <t>337. Nastus decaryanus E</t>
  </si>
  <si>
    <t>338. Nastus elongatus E</t>
  </si>
  <si>
    <t>339. Nastus emirnensis E</t>
  </si>
  <si>
    <t>340. Nastus humbertianus E</t>
  </si>
  <si>
    <t>341. Nastus lokohensis E</t>
  </si>
  <si>
    <t>342. Nastus madagascariensis E</t>
  </si>
  <si>
    <t>343. Nastus manongarivensis E</t>
  </si>
  <si>
    <t>344. Nastus perrieri E</t>
  </si>
  <si>
    <t>345. Nastus tsaratananensis E</t>
  </si>
  <si>
    <t>346. Neostapfiella chloridiantha E</t>
  </si>
  <si>
    <t>347. Neostapfiella humbertiana E</t>
  </si>
  <si>
    <t>348. Neostapfiella perrieri E</t>
  </si>
  <si>
    <t>349. Neyraudia arundinacea</t>
  </si>
  <si>
    <t>350. Olyra latifolia</t>
  </si>
  <si>
    <t>351. Oplismenus burmannii</t>
  </si>
  <si>
    <t>352. Oplismenus compositus</t>
  </si>
  <si>
    <t>353. Oplismenus flavicomus E</t>
  </si>
  <si>
    <t>354. Oplismenus hirtellus</t>
  </si>
  <si>
    <t>355. Oplismenus undulatifolius</t>
  </si>
  <si>
    <t>356. Oryza longistaminata</t>
  </si>
  <si>
    <t>357. Oryza punctata</t>
  </si>
  <si>
    <t>358. Oryza sativa</t>
  </si>
  <si>
    <t>359. Oxyrhachis gracillima</t>
  </si>
  <si>
    <t>360. Panicum ambositrense E</t>
  </si>
  <si>
    <t>361. Panicum andringitrense E</t>
  </si>
  <si>
    <t>362. Panicum ankarense E</t>
  </si>
  <si>
    <t>363. Panicum bathiei E</t>
  </si>
  <si>
    <t>364. Panicum brevifolium</t>
  </si>
  <si>
    <t>365. Panicum capuronii E</t>
  </si>
  <si>
    <t>366. Panicum cinctum E</t>
  </si>
  <si>
    <t>367. Panicum crystallinum E</t>
  </si>
  <si>
    <t>368. Panicum cupressifolium E</t>
  </si>
  <si>
    <t>369. Panicum danguyi E</t>
  </si>
  <si>
    <t>370. Panicum dregeanum E</t>
  </si>
  <si>
    <t>371. Panicum flacourtii E</t>
  </si>
  <si>
    <t>372. Panicum ibityense E</t>
  </si>
  <si>
    <t>373. Panicum inconspicuum E</t>
  </si>
  <si>
    <t>374. Panicum leptolomoides E</t>
  </si>
  <si>
    <t>375. Panicum luridum E</t>
  </si>
  <si>
    <t>376. Panicum manongarivense E</t>
  </si>
  <si>
    <t>377. Panicum mitopus</t>
  </si>
  <si>
    <t>378. Panicum neobathiei E</t>
  </si>
  <si>
    <t>379. Panicum neohumbertii E</t>
  </si>
  <si>
    <t>380. Panicum neoperrieri E</t>
  </si>
  <si>
    <t>381. Panicum novemnerve</t>
  </si>
  <si>
    <t>382. Panicum palackyanum E</t>
  </si>
  <si>
    <t>383. Panicum perrieri E</t>
  </si>
  <si>
    <t>384. Panicum pleianthum E</t>
  </si>
  <si>
    <t>385. Panicum spergulifolium E</t>
  </si>
  <si>
    <t>386. Panicum subalbidum</t>
  </si>
  <si>
    <t>387. Panicum subhystrix E</t>
  </si>
  <si>
    <t>388. Panicum trichocladum</t>
  </si>
  <si>
    <t>389. Panicum voeltzkowii E</t>
  </si>
  <si>
    <t>390. Panicum vohitrense E</t>
  </si>
  <si>
    <t>391. Panicum walense</t>
  </si>
  <si>
    <t>392. Paratheria prostrata</t>
  </si>
  <si>
    <t>393. Paspalidium ankarense E</t>
  </si>
  <si>
    <t>394. Paspalidium flavidum</t>
  </si>
  <si>
    <t>395. Paspalidium geminatum</t>
  </si>
  <si>
    <t>396. Paspalum conjugatum</t>
  </si>
  <si>
    <t>397. Paspalum dilatatum</t>
  </si>
  <si>
    <t>398. Paspalum glumaceum</t>
  </si>
  <si>
    <t>399. Paspalum notatum</t>
  </si>
  <si>
    <t>400. Paspalum nutans</t>
  </si>
  <si>
    <t>401. Paspalum paniculatum</t>
  </si>
  <si>
    <t>402. Paspalum scrobiculatum</t>
  </si>
  <si>
    <t>403. Paspalum urvillei</t>
  </si>
  <si>
    <t>404. Paspalum vaginatum</t>
  </si>
  <si>
    <t>405. Paspalum virgatum</t>
  </si>
  <si>
    <t>406. Pentameris andringitrensis E</t>
  </si>
  <si>
    <t>407. Pentameris humbertii E</t>
  </si>
  <si>
    <t>408. Pentameris natalensis E</t>
  </si>
  <si>
    <t>409. Perotis hildebrandtii</t>
  </si>
  <si>
    <t>410. Perotis humbertii E</t>
  </si>
  <si>
    <t>411. Perotis indica</t>
  </si>
  <si>
    <t>412. Perotis patens</t>
  </si>
  <si>
    <t>413. Perrierbambus madagascariensis E</t>
  </si>
  <si>
    <t>414. Perrierbambus tsarasaotrensis E</t>
  </si>
  <si>
    <t>415. Phragmites mauritianus</t>
  </si>
  <si>
    <t>416. Phyllostachys aurea</t>
  </si>
  <si>
    <t>417. Poa ankaratrensis E</t>
  </si>
  <si>
    <t>418. Poa annua</t>
  </si>
  <si>
    <t>419. Poa madecassa E</t>
  </si>
  <si>
    <t>420. Poa perrieri E</t>
  </si>
  <si>
    <t>421. Poecilostachys ambositrensis E</t>
  </si>
  <si>
    <t>422. Poecilostachys bakeri E</t>
  </si>
  <si>
    <t>423. Poecilostachys confertiflora E</t>
  </si>
  <si>
    <t>424. Poecilostachys geminatus E</t>
  </si>
  <si>
    <t>425. Poecilostachys gougerotiana E</t>
  </si>
  <si>
    <t>426. Poecilostachys hildebrandtii E</t>
  </si>
  <si>
    <t>427. Poecilostachys humbertii E</t>
  </si>
  <si>
    <t>428. Poecilostachys mainborondroensis E</t>
  </si>
  <si>
    <t>429. Poecilostachys manongarivensis E</t>
  </si>
  <si>
    <t>430. Poecilostachys marojejyensis E</t>
  </si>
  <si>
    <t>431. Poecilostachys mollis E</t>
  </si>
  <si>
    <t>432. Poecilostachys muscicola E</t>
  </si>
  <si>
    <t>433. Poecilostachys tsaratananensis E</t>
  </si>
  <si>
    <t>434. Poecilostachys viguieri E</t>
  </si>
  <si>
    <t>435. Pogonarthria squarrosa</t>
  </si>
  <si>
    <t>436. Pogonatherum paniceum</t>
  </si>
  <si>
    <t>437. Pseudechinolaena camusiana E</t>
  </si>
  <si>
    <t>438. Pseudechinolaena madagascariensis E</t>
  </si>
  <si>
    <t>439. Pseudechinolaena moratii E</t>
  </si>
  <si>
    <t>440. Pseudechinolaena perrieri E</t>
  </si>
  <si>
    <t>441. Pseudechinolaena polystachya</t>
  </si>
  <si>
    <t>442. Rhytachne rottboellioides</t>
  </si>
  <si>
    <t>443. Rottboellia cochinchinensis</t>
  </si>
  <si>
    <t>444. Saccharum hildebrandtii E</t>
  </si>
  <si>
    <t>445. Saccharum officinarum</t>
  </si>
  <si>
    <t>446. Saccharum perrieri E</t>
  </si>
  <si>
    <t>447. Saccharum viguieri E</t>
  </si>
  <si>
    <t>448. Sacciolepis africana</t>
  </si>
  <si>
    <t>449. Sacciolepis chevalieri E</t>
  </si>
  <si>
    <t>450. Sacciolepis curvata</t>
  </si>
  <si>
    <t>451. Sacciolepis indica</t>
  </si>
  <si>
    <t>452. Sacciolepis micrococca</t>
  </si>
  <si>
    <t>453. Sacciolepis myosuroides</t>
  </si>
  <si>
    <t>454. Sacciolepis viguieri E</t>
  </si>
  <si>
    <t>455. Sartidia isaloensis E</t>
  </si>
  <si>
    <t>456. Sartidia perrieri E</t>
  </si>
  <si>
    <t>457. Schizachyrium brevifolium</t>
  </si>
  <si>
    <t>458. Schizachyrium exile</t>
  </si>
  <si>
    <t>459. Schizachyrium platyphyllum</t>
  </si>
  <si>
    <t>460. Schizachyrium sanguineum</t>
  </si>
  <si>
    <t>461. Schizostachyum bosseri</t>
  </si>
  <si>
    <t>462. Schizostachyum perrieri</t>
  </si>
  <si>
    <t>463. Schoenefeldia gracilis</t>
  </si>
  <si>
    <t>464. Sclerodactylon macrostachyum</t>
  </si>
  <si>
    <t>465. Setaria barbata</t>
  </si>
  <si>
    <t>466. Setaria bathiei E</t>
  </si>
  <si>
    <t>467. Setaria bosseri E</t>
  </si>
  <si>
    <t>468. Setaria fiherenensis E</t>
  </si>
  <si>
    <t>469. Setaria humbertiana E</t>
  </si>
  <si>
    <t>470. Setaria madecassa E</t>
  </si>
  <si>
    <t>471. Setaria megaphylla</t>
  </si>
  <si>
    <t>472. Setaria parviflora</t>
  </si>
  <si>
    <t>473. Setaria perrieri E</t>
  </si>
  <si>
    <t>474. Setaria pumila</t>
  </si>
  <si>
    <t>475. Setaria sagittifolia</t>
  </si>
  <si>
    <t>476. Setaria scabrifolia</t>
  </si>
  <si>
    <t>477. Setaria scottii E</t>
  </si>
  <si>
    <t>478. Setaria sphacelata</t>
  </si>
  <si>
    <t>479. Setaria taolanensis E</t>
  </si>
  <si>
    <t>480. Setaria vatkeana E</t>
  </si>
  <si>
    <t>481. Setaria verticillata</t>
  </si>
  <si>
    <t>482. Sirochloa parvifolia E</t>
  </si>
  <si>
    <t>483. Sorghastrum incompletum</t>
  </si>
  <si>
    <t>484. Sorghum arundinaceum</t>
  </si>
  <si>
    <t>485. Sorghum bicolor</t>
  </si>
  <si>
    <t>486. Sporobolus africanus</t>
  </si>
  <si>
    <t>487. Sporobolus bosseri E</t>
  </si>
  <si>
    <t>488. Sporobolus centrifugus</t>
  </si>
  <si>
    <t>489. Sporobolus coromandelianus</t>
  </si>
  <si>
    <t>490. Sporobolus diandrus</t>
  </si>
  <si>
    <t>491. Sporobolus elatior E</t>
  </si>
  <si>
    <t>492. Sporobolus festivus</t>
  </si>
  <si>
    <t>493. Sporobolus halophilus E</t>
  </si>
  <si>
    <t>494. Sporobolus indicus</t>
  </si>
  <si>
    <t>495. Sporobolus micranthus</t>
  </si>
  <si>
    <t>496. Sporobolus paniculatus</t>
  </si>
  <si>
    <t>497. Sporobolus perrieri E</t>
  </si>
  <si>
    <t>498. Sporobolus piliferus</t>
  </si>
  <si>
    <t>499. Sporobolus pyramidalis</t>
  </si>
  <si>
    <t>500. Sporobolus rigidifolius</t>
  </si>
  <si>
    <t>501. Sporobolus stapfianus</t>
  </si>
  <si>
    <t>502. Sporobolus subtilis</t>
  </si>
  <si>
    <t>503. Sporobolus subulatus</t>
  </si>
  <si>
    <t>504. Sporobolus tenuissimus</t>
  </si>
  <si>
    <t>505. Sporobolus virginicus</t>
  </si>
  <si>
    <t>506. Stenotaphrum dimidiatum</t>
  </si>
  <si>
    <t>507. Stenotaphrum micranthum</t>
  </si>
  <si>
    <t>508. Stenotaphrum oostachyum E</t>
  </si>
  <si>
    <t>509. Stenotaphrum unilaterale E</t>
  </si>
  <si>
    <t>510. Styppeiochloa hitchcockii E</t>
  </si>
  <si>
    <t>511. Themeda quadrivalvis</t>
  </si>
  <si>
    <t>512. Themeda triandra</t>
  </si>
  <si>
    <t>513. Thuarea involuta</t>
  </si>
  <si>
    <t>514. Thuarea perrieri E</t>
  </si>
  <si>
    <t>515. Trachypogon spicatus</t>
  </si>
  <si>
    <t>516. Tragus berteronianus</t>
  </si>
  <si>
    <t>517. Tragus mongolorum</t>
  </si>
  <si>
    <t>518. Trichanthecium brazzavillense</t>
  </si>
  <si>
    <t>519. Trichanthecium parvifolium</t>
  </si>
  <si>
    <t>520. Tricholaena monachne</t>
  </si>
  <si>
    <t>521. Trichopteryx dregeana</t>
  </si>
  <si>
    <t>522. Tripogon minimus</t>
  </si>
  <si>
    <t>523. Tripsacum andersonii</t>
  </si>
  <si>
    <t>525. Tristachya betsileensis E</t>
  </si>
  <si>
    <t>526. Tristachya humbertii E</t>
  </si>
  <si>
    <t>527. Triticum aestivum</t>
  </si>
  <si>
    <t>528. Urelytrum agropyroides</t>
  </si>
  <si>
    <t>529. Urochloa glumaris</t>
  </si>
  <si>
    <t>530. Urochloa maxima</t>
  </si>
  <si>
    <t>531. Urochloa mosambicensis</t>
  </si>
  <si>
    <t>532. Urochloa panicoides</t>
  </si>
  <si>
    <t>533. Urochloa plantaginea</t>
  </si>
  <si>
    <t>534. Urochloa reptans</t>
  </si>
  <si>
    <t>535. Valiha diffusa E</t>
  </si>
  <si>
    <t>536. Valiha perrieri E</t>
  </si>
  <si>
    <t>537. Viguierella madagascariensis E</t>
  </si>
  <si>
    <t>538. Vulpia myuros</t>
  </si>
  <si>
    <t>539. Yvesia madagascariensis E</t>
  </si>
  <si>
    <t>540. Zea mays</t>
  </si>
  <si>
    <t>541. Zoysia matrella</t>
  </si>
  <si>
    <t>endemic</t>
  </si>
  <si>
    <t>Acroceras boivinii E</t>
  </si>
  <si>
    <t>524. Tristachya Isaloensis E</t>
  </si>
  <si>
    <t>Panicum hymeniochilum</t>
  </si>
  <si>
    <t>Arundinaria sp. novel</t>
  </si>
  <si>
    <t>altitude</t>
  </si>
  <si>
    <t>gps</t>
  </si>
  <si>
    <t>grassland</t>
  </si>
  <si>
    <t>forest</t>
  </si>
  <si>
    <t>Loudetia simplex</t>
  </si>
  <si>
    <t>Trachypogon spicatus</t>
  </si>
  <si>
    <t>Schizachyrium sanguineum</t>
  </si>
  <si>
    <t>Sporobolus centrifugus</t>
  </si>
  <si>
    <t>Aristida tenuissima</t>
  </si>
  <si>
    <t>Hyparrhenia newtonii</t>
  </si>
  <si>
    <t>Oplismenus compositus</t>
  </si>
  <si>
    <t>Oplismenus hirtellus</t>
  </si>
  <si>
    <t>Arundinella nepalensis</t>
  </si>
  <si>
    <t>Aristida tenuissima E</t>
  </si>
  <si>
    <t>Oplismenus flavicomus E</t>
  </si>
  <si>
    <t>Eragrostis atrovirens</t>
  </si>
  <si>
    <t>Eragrostis lateritica</t>
  </si>
  <si>
    <t>Eragrostis racemosa</t>
  </si>
  <si>
    <t>Eragrostis tenuifolia</t>
  </si>
  <si>
    <t>Setaria pumila</t>
  </si>
  <si>
    <t>Axonopus compressus</t>
  </si>
  <si>
    <t>Paspalum scrobiculatum</t>
  </si>
  <si>
    <t>Eleusine indica</t>
  </si>
  <si>
    <t>Stenotaphrum oostachyum</t>
  </si>
  <si>
    <t>Panicum umbellatum</t>
  </si>
  <si>
    <t>Cynodon dactylon</t>
  </si>
  <si>
    <t>Brachiaria subrostrata</t>
  </si>
  <si>
    <t>Digitaria longiflora</t>
  </si>
  <si>
    <t>Microchloa kunthii</t>
  </si>
  <si>
    <t>Ctenium concinnum</t>
  </si>
  <si>
    <t>Andropogon trichozygus</t>
  </si>
  <si>
    <t>Urelytrum agropyroides</t>
  </si>
  <si>
    <t>Hyparrhenia rufa</t>
  </si>
  <si>
    <t>Heteropogon contortus</t>
  </si>
  <si>
    <t>Sporobolus pyramidalis</t>
  </si>
  <si>
    <t>Tristachya isalensis</t>
  </si>
  <si>
    <t>Sporobolus paniculatus</t>
  </si>
  <si>
    <t>Pennisetum pseudotriticoides</t>
  </si>
  <si>
    <t>Eragrostis chapelieri</t>
  </si>
  <si>
    <t>Tristachya humbertii</t>
  </si>
  <si>
    <t>Aristida rufescens</t>
  </si>
  <si>
    <t>Loudetia filifolia</t>
  </si>
  <si>
    <t>Craspedorhachis africana</t>
  </si>
  <si>
    <t>Panicum cinctum</t>
  </si>
  <si>
    <t>Schizachyrium exile</t>
  </si>
  <si>
    <t>Chrysopogon serrulatus</t>
  </si>
  <si>
    <t>Schizachyrium brevifolium</t>
  </si>
  <si>
    <t>Brachiaria arrecta</t>
  </si>
  <si>
    <t>Digitaria ciliaris</t>
  </si>
  <si>
    <t>Digitaria pseudodiagonalis</t>
  </si>
  <si>
    <t>Western dry deciduous forest</t>
  </si>
  <si>
    <t>Southern spiny forest and thicket</t>
  </si>
  <si>
    <t>site</t>
  </si>
  <si>
    <t>22.5389° S, 45.3785° E</t>
  </si>
  <si>
    <t>22.5377° S, 45.3748° E</t>
  </si>
  <si>
    <t>22.5363° S, 45.3732° E</t>
  </si>
  <si>
    <t>22.5379° S, 45.3772° E</t>
  </si>
  <si>
    <t>22.5398° S, 45.3813° E</t>
  </si>
  <si>
    <t>21.8638° S, 46.8107° E</t>
  </si>
  <si>
    <t>22.4527° S, 45.8428° E</t>
  </si>
  <si>
    <t>22.6267° S, 45.3495° E</t>
  </si>
  <si>
    <t>20.5763° S, 46.8121° E</t>
  </si>
  <si>
    <t>20.5813° S, 46.6115° E</t>
  </si>
  <si>
    <t>20.5958° S, 46.5630° E</t>
  </si>
  <si>
    <t>20.5969° S, 46.5619° E</t>
  </si>
  <si>
    <t>20.6121° S, 46.5739° E</t>
  </si>
  <si>
    <t xml:space="preserve">20.5795° S, 46.5882° E, </t>
  </si>
  <si>
    <t>20.5788° S, 46.5894° E</t>
  </si>
  <si>
    <t>non-endemic</t>
  </si>
  <si>
    <t>22.5390° S, 45.3780° E</t>
  </si>
  <si>
    <t>modifed from table 1, Vorontsova MS et al. 2016 Madagascar’s grasses and grasslands: Anthropogenic or natural? Proc. R. Soc. B Biol. Sci. 283. (doi:10.1098/rspb.2015.2262)</t>
  </si>
  <si>
    <t>% narrow endemicity per study</t>
  </si>
  <si>
    <t>% narrow endemicity per ecoregion</t>
  </si>
  <si>
    <t>Central Ecoregion:</t>
  </si>
  <si>
    <t>Central Montane Ecoregion:</t>
  </si>
  <si>
    <t>Western ecoregion:</t>
  </si>
  <si>
    <t>Southern Ecoregion:</t>
  </si>
  <si>
    <t>1. Acrachne perrieri E</t>
  </si>
  <si>
    <t>2. Acroceras boivinii E</t>
  </si>
  <si>
    <t>3. Acroceras calcicola E</t>
  </si>
  <si>
    <t>4. Acroceras ivohibense E</t>
  </si>
  <si>
    <t>5. Acroceras malacotrichum E</t>
  </si>
  <si>
    <t>Checklist of Madagascan grasses</t>
  </si>
  <si>
    <t>modifed from supplementary data S4, Vorontsova MS et al. 2016 Madagascar’s grasses and grasslands: Anthropogenic or natural? Proc. R. Soc. B Biol. Sci. 283. (doi:10.1098/rspb.2015.2262)</t>
  </si>
  <si>
    <t>Poaceae species across central highland sites, with fire regime and grazing</t>
  </si>
  <si>
    <t>modifed from supplementary data S2, Vorontsova MS et al. 2016 Madagascar’s grasses and grasslands: Anthropogenic or natural? Proc. R. Soc. B Biol. Sci. 283. (doi:10.1098/rspb.2015.2262)</t>
  </si>
  <si>
    <t>dominant grass species in highland grassland, woodland, and forest</t>
  </si>
  <si>
    <r>
      <t xml:space="preserve">modified from table 1. Solofondranohatra et al. 2018 Grass functional traits differentiate forest and savanna in the Madagascar central highlands. Front. Ecol. Evol. </t>
    </r>
    <r>
      <rPr>
        <b/>
        <i/>
        <sz val="12"/>
        <color theme="1"/>
        <rFont val="Times New Roman"/>
        <family val="1"/>
      </rPr>
      <t>6</t>
    </r>
    <r>
      <rPr>
        <i/>
        <sz val="12"/>
        <color theme="1"/>
        <rFont val="Times New Roman"/>
        <family val="1"/>
      </rPr>
      <t>, 1–14. (doi:10.3389/fevo.2018.00184)</t>
    </r>
  </si>
  <si>
    <t>species</t>
  </si>
  <si>
    <t>endemic grass species per habitat type:</t>
  </si>
  <si>
    <t xml:space="preserve">narrow endemic grass species restricted to a single ecoregion </t>
  </si>
  <si>
    <t>occurrence per 71 sites</t>
  </si>
  <si>
    <t>date</t>
  </si>
  <si>
    <t>Panicum sp. Novel</t>
  </si>
  <si>
    <t>Site Occupancy of grass species comprising grazing, intermediate, and fire-adapted functional groups</t>
  </si>
  <si>
    <r>
      <t xml:space="preserve">modified from figure 3, Solofondranohatra et al. 2020 Fire and grazing determined grasslands of central Madagascar represent ancient assemblages. Proceedings. Biol. Sci. </t>
    </r>
    <r>
      <rPr>
        <b/>
        <i/>
        <sz val="12"/>
        <color theme="1"/>
        <rFont val="Times New Roman"/>
        <family val="1"/>
      </rPr>
      <t>287</t>
    </r>
    <r>
      <rPr>
        <i/>
        <sz val="12"/>
        <color theme="1"/>
        <rFont val="Times New Roman"/>
        <family val="1"/>
      </rPr>
      <t>, 20200598. (doi:10.1098/rspb.2020.0598)</t>
    </r>
  </si>
  <si>
    <t>intermediate group</t>
  </si>
  <si>
    <t>fire-adapted group</t>
  </si>
  <si>
    <t>grazing-adapted group</t>
  </si>
  <si>
    <t>Percentage of endemic grass species in dominant grassland suite:</t>
  </si>
  <si>
    <t>Percentage of endemic grasses in dominant tapia woodland suite:</t>
  </si>
  <si>
    <t>Percentage of endemic grasses in dominant closed-canopy forest suite:</t>
  </si>
  <si>
    <t>NA</t>
  </si>
  <si>
    <t>Fire Frequency 2011-2013</t>
  </si>
  <si>
    <t>Fire Intensity FRP</t>
  </si>
  <si>
    <t>Percentage of endemics grass in the combined intermediately and strongly fire-adapted functional group:</t>
  </si>
  <si>
    <t xml:space="preserve">Percentage of sites occupied by the most successful endemic fire-adapted grass species: </t>
  </si>
  <si>
    <t>Percentage of sites occupied by the most successful non-endemic fire-adapted grass species:</t>
  </si>
  <si>
    <t>NASA 3 year fire frequency</t>
  </si>
  <si>
    <t>Sambirano Ecoregion:</t>
  </si>
  <si>
    <t>woodland</t>
  </si>
  <si>
    <t>all species listed as dominant in study</t>
  </si>
  <si>
    <t>Sambirano ecoregion</t>
  </si>
  <si>
    <t>Sambirano Manongarivo Forest</t>
  </si>
  <si>
    <t>Central Montane: 1822-2650m (average:2173m)</t>
  </si>
  <si>
    <t>Central Montane Andringitra 1822-2650m (average:2173m)</t>
  </si>
  <si>
    <t>Poaceae</t>
  </si>
  <si>
    <t>proportion non-endemics</t>
  </si>
  <si>
    <t>proportion endemics</t>
  </si>
  <si>
    <t>fire-adapted functional group:</t>
  </si>
  <si>
    <t>3 site bin</t>
  </si>
  <si>
    <t>distance km</t>
  </si>
  <si>
    <t>Note:</t>
  </si>
  <si>
    <t>Madagascar grass species across sites</t>
  </si>
  <si>
    <t>grazing: presence</t>
  </si>
  <si>
    <t>2. fires were recorded for 2011, 2012, 2013, as presence = 1, absence = 0, and then summed to determine frequency over 3 years</t>
  </si>
  <si>
    <r>
      <t xml:space="preserve">4. sites, altitude, grazing and grass species presence per site are as per  Vorontsova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2016</t>
    </r>
  </si>
  <si>
    <t>Binomial Model, with probit link for endemics vs. non-endemics</t>
  </si>
  <si>
    <t>Estimate</t>
  </si>
  <si>
    <t>Std.Error</t>
  </si>
  <si>
    <t>z.value</t>
  </si>
  <si>
    <t>P</t>
  </si>
  <si>
    <t>(Intercept)</t>
  </si>
  <si>
    <t>*</t>
  </si>
  <si>
    <t>Grazing.fire</t>
  </si>
  <si>
    <t>Null deviance: 22.23 on 15 degrees of freedom; Residual deviance: 14.82 on 13 degrees of freedom.</t>
  </si>
  <si>
    <r>
      <t>E = endemic, site numbers as indicated in Vorontsova</t>
    </r>
    <r>
      <rPr>
        <i/>
        <sz val="11"/>
        <color theme="1"/>
        <rFont val="Calibri"/>
        <family val="2"/>
        <scheme val="minor"/>
      </rPr>
      <t xml:space="preserve"> et al.</t>
    </r>
    <r>
      <rPr>
        <sz val="11"/>
        <color theme="1"/>
        <rFont val="Calibri"/>
        <family val="2"/>
        <scheme val="minor"/>
      </rPr>
      <t xml:space="preserve"> 2016</t>
    </r>
  </si>
  <si>
    <r>
      <t>Full model:</t>
    </r>
    <r>
      <rPr>
        <sz val="11"/>
        <color theme="1"/>
        <rFont val="Calibri"/>
        <family val="2"/>
        <scheme val="minor"/>
      </rPr>
      <t xml:space="preserve"> Endemics vs. Non-endemics ~Altitude + Grazing.Fire, AICc = 53.98</t>
    </r>
  </si>
  <si>
    <t>1. NASA fire frequency was recorded for a given site GPS reading, if the fire was &lt; 1km from the reading (as each MODIS active fire/thermal hotspot location represents the center of a 1km pixel)</t>
  </si>
  <si>
    <t>Null model: Endemics vs. Non-endemics~ Altitude, AICc = 56.83;</t>
  </si>
  <si>
    <r>
      <t>3. grazing was recorded as presence/absence from site documentation by Vorontsova</t>
    </r>
    <r>
      <rPr>
        <i/>
        <sz val="11"/>
        <color theme="1"/>
        <rFont val="Calibri"/>
        <family val="2"/>
        <scheme val="minor"/>
      </rPr>
      <t xml:space="preserve"> et al. 2016</t>
    </r>
    <r>
      <rPr>
        <sz val="11"/>
        <color theme="1"/>
        <rFont val="Calibri"/>
        <family val="2"/>
        <scheme val="minor"/>
      </rPr>
      <t>, supplementary material S2."</t>
    </r>
    <r>
      <rPr>
        <i/>
        <sz val="11"/>
        <color theme="1"/>
        <rFont val="Calibri"/>
        <family val="2"/>
        <scheme val="minor"/>
      </rPr>
      <t>Study sites and Poaceae species recorded at each site</t>
    </r>
    <r>
      <rPr>
        <sz val="11"/>
        <color theme="1"/>
        <rFont val="Calibri"/>
        <family val="2"/>
        <scheme val="minor"/>
      </rPr>
      <t>"</t>
    </r>
  </si>
  <si>
    <t>Madagascan highlands: originally woodland containing endemic grasses, not grazing-adapted grassland</t>
  </si>
  <si>
    <r>
      <t>1</t>
    </r>
    <r>
      <rPr>
        <i/>
        <sz val="12"/>
        <color theme="1"/>
        <rFont val="Times New Roman"/>
        <family val="1"/>
      </rPr>
      <t>Percy FitzPatrick Institute of African Ornithology, DST/NRF Centre of Excellence, Department of Biological Sciences, University of Cape Town, Rondebosch, 7701</t>
    </r>
  </si>
  <si>
    <r>
      <t>2</t>
    </r>
    <r>
      <rPr>
        <i/>
        <sz val="12"/>
        <color theme="1"/>
        <rFont val="Times New Roman"/>
        <family val="1"/>
      </rPr>
      <t>South African National Biodiversity Institute, Kirstenbosch Research Centre, Private Bag X7, Claremont, 7735, South Africa</t>
    </r>
  </si>
  <si>
    <t>Supplementary data S3 (a)-(d)</t>
  </si>
  <si>
    <r>
      <rPr>
        <b/>
        <sz val="11"/>
        <color theme="1"/>
        <rFont val="Calibri"/>
        <family val="2"/>
        <scheme val="minor"/>
      </rPr>
      <t>Journal:</t>
    </r>
    <r>
      <rPr>
        <sz val="11"/>
        <color theme="1"/>
        <rFont val="Calibri"/>
        <family val="2"/>
        <scheme val="minor"/>
      </rPr>
      <t xml:space="preserve"> Proceedings of the Royal Society B.</t>
    </r>
  </si>
  <si>
    <r>
      <t>Grant S. Joseph</t>
    </r>
    <r>
      <rPr>
        <vertAlign val="superscript"/>
        <sz val="12"/>
        <color theme="1"/>
        <rFont val="Times New Roman"/>
        <family val="1"/>
      </rPr>
      <t xml:space="preserve"> 1</t>
    </r>
    <r>
      <rPr>
        <sz val="12"/>
        <color theme="1"/>
        <rFont val="Times New Roman"/>
        <family val="1"/>
      </rPr>
      <t>, Colleen L. Seymour</t>
    </r>
    <r>
      <rPr>
        <vertAlign val="superscript"/>
        <sz val="12"/>
        <color theme="1"/>
        <rFont val="Times New Roman"/>
        <family val="1"/>
      </rPr>
      <t>1,2</t>
    </r>
  </si>
  <si>
    <t>(E denotes endemic grass species)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</si>
</sst>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16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8" fillId="0" borderId="0" xfId="0" applyFont="1"/>
    <xf numFmtId="0" fontId="0" fillId="0" borderId="0" xfId="0" applyFont="1"/>
    <xf numFmtId="0" fontId="0" fillId="0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20" fillId="0" borderId="0" xfId="0" applyFont="1" applyFill="1"/>
    <xf numFmtId="2" fontId="0" fillId="0" borderId="0" xfId="0" applyNumberFormat="1"/>
    <xf numFmtId="0" fontId="16" fillId="0" borderId="0" xfId="0" applyFont="1" applyFill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left" vertical="center" indent="4"/>
    </xf>
    <xf numFmtId="0" fontId="0" fillId="37" borderId="0" xfId="0" applyFill="1"/>
    <xf numFmtId="15" fontId="0" fillId="37" borderId="0" xfId="0" applyNumberFormat="1" applyFill="1"/>
    <xf numFmtId="0" fontId="0" fillId="38" borderId="0" xfId="0" applyFill="1"/>
    <xf numFmtId="15" fontId="0" fillId="38" borderId="0" xfId="0" applyNumberFormat="1" applyFill="1"/>
    <xf numFmtId="15" fontId="0" fillId="36" borderId="0" xfId="0" applyNumberFormat="1" applyFill="1"/>
    <xf numFmtId="0" fontId="0" fillId="39" borderId="0" xfId="0" applyFill="1"/>
    <xf numFmtId="15" fontId="0" fillId="39" borderId="0" xfId="0" applyNumberFormat="1" applyFill="1"/>
    <xf numFmtId="0" fontId="0" fillId="40" borderId="0" xfId="0" applyFill="1"/>
    <xf numFmtId="15" fontId="0" fillId="40" borderId="0" xfId="0" applyNumberFormat="1" applyFill="1"/>
    <xf numFmtId="15" fontId="0" fillId="33" borderId="0" xfId="0" applyNumberFormat="1" applyFill="1"/>
    <xf numFmtId="0" fontId="0" fillId="39" borderId="0" xfId="0" applyFont="1" applyFill="1"/>
    <xf numFmtId="0" fontId="0" fillId="41" borderId="0" xfId="0" applyFill="1"/>
    <xf numFmtId="0" fontId="0" fillId="42" borderId="0" xfId="0" applyFill="1"/>
    <xf numFmtId="15" fontId="0" fillId="42" borderId="0" xfId="0" applyNumberFormat="1" applyFill="1"/>
    <xf numFmtId="0" fontId="0" fillId="43" borderId="0" xfId="0" applyFill="1"/>
    <xf numFmtId="15" fontId="0" fillId="43" borderId="0" xfId="0" applyNumberFormat="1" applyFill="1"/>
    <xf numFmtId="0" fontId="0" fillId="44" borderId="0" xfId="0" applyFill="1"/>
    <xf numFmtId="15" fontId="0" fillId="44" borderId="0" xfId="0" applyNumberFormat="1" applyFill="1"/>
    <xf numFmtId="0" fontId="20" fillId="38" borderId="0" xfId="0" applyFont="1" applyFill="1"/>
    <xf numFmtId="15" fontId="0" fillId="35" borderId="0" xfId="0" applyNumberFormat="1" applyFill="1"/>
    <xf numFmtId="0" fontId="0" fillId="45" borderId="0" xfId="0" applyFill="1"/>
    <xf numFmtId="15" fontId="0" fillId="45" borderId="0" xfId="0" applyNumberFormat="1" applyFill="1"/>
    <xf numFmtId="0" fontId="26" fillId="0" borderId="0" xfId="0" applyFont="1"/>
    <xf numFmtId="16" fontId="0" fillId="0" borderId="0" xfId="0" applyNumberFormat="1" applyFill="1"/>
    <xf numFmtId="2" fontId="16" fillId="0" borderId="0" xfId="0" applyNumberFormat="1" applyFont="1"/>
    <xf numFmtId="0" fontId="27" fillId="0" borderId="0" xfId="0" applyFont="1"/>
    <xf numFmtId="2" fontId="27" fillId="0" borderId="0" xfId="0" applyNumberFormat="1" applyFont="1"/>
    <xf numFmtId="0" fontId="0" fillId="46" borderId="0" xfId="0" applyFill="1"/>
    <xf numFmtId="0" fontId="28" fillId="0" borderId="0" xfId="0" applyFont="1"/>
    <xf numFmtId="2" fontId="0" fillId="0" borderId="0" xfId="0" applyNumberFormat="1" applyFill="1"/>
    <xf numFmtId="2" fontId="16" fillId="0" borderId="0" xfId="0" applyNumberFormat="1" applyFont="1" applyFill="1"/>
    <xf numFmtId="0" fontId="29" fillId="0" borderId="0" xfId="0" applyFont="1" applyFill="1"/>
    <xf numFmtId="0" fontId="29" fillId="0" borderId="0" xfId="0" applyFont="1"/>
    <xf numFmtId="0" fontId="30" fillId="0" borderId="0" xfId="0" applyFont="1"/>
    <xf numFmtId="0" fontId="27" fillId="0" borderId="0" xfId="0" applyFont="1" applyFill="1"/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3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tabSelected="1" workbookViewId="0">
      <selection activeCell="C5" sqref="C5"/>
    </sheetView>
  </sheetViews>
  <sheetFormatPr defaultRowHeight="15" x14ac:dyDescent="0.25"/>
  <cols>
    <col min="1" max="1" width="54" customWidth="1"/>
    <col min="2" max="2" width="7.7109375" customWidth="1"/>
    <col min="3" max="3" width="13.85546875" customWidth="1"/>
    <col min="4" max="4" width="20.140625" customWidth="1"/>
    <col min="5" max="5" width="28.28515625" customWidth="1"/>
    <col min="6" max="6" width="25.28515625" customWidth="1"/>
    <col min="7" max="7" width="8.5703125" customWidth="1"/>
    <col min="8" max="8" width="22.42578125" customWidth="1"/>
    <col min="15" max="16" width="8.85546875" style="1"/>
    <col min="17" max="17" width="8.85546875" style="2"/>
  </cols>
  <sheetData>
    <row r="1" spans="1:8" ht="21" x14ac:dyDescent="0.35">
      <c r="A1" s="64" t="s">
        <v>685</v>
      </c>
      <c r="B1" s="65"/>
      <c r="C1" s="65"/>
      <c r="D1" s="65"/>
      <c r="E1" s="65"/>
    </row>
    <row r="2" spans="1:8" ht="18.75" x14ac:dyDescent="0.25">
      <c r="A2" s="61" t="s">
        <v>690</v>
      </c>
      <c r="B2" s="62" t="s">
        <v>686</v>
      </c>
    </row>
    <row r="3" spans="1:8" ht="18.75" x14ac:dyDescent="0.25">
      <c r="A3" s="62"/>
      <c r="B3" s="63" t="s">
        <v>687</v>
      </c>
    </row>
    <row r="4" spans="1:8" x14ac:dyDescent="0.25">
      <c r="A4" t="s">
        <v>689</v>
      </c>
    </row>
    <row r="5" spans="1:8" x14ac:dyDescent="0.25">
      <c r="A5" s="11" t="s">
        <v>688</v>
      </c>
    </row>
    <row r="6" spans="1:8" x14ac:dyDescent="0.25">
      <c r="A6" s="11"/>
    </row>
    <row r="7" spans="1:8" ht="20.25" x14ac:dyDescent="0.3">
      <c r="A7" s="14" t="s">
        <v>634</v>
      </c>
    </row>
    <row r="8" spans="1:8" ht="15.75" x14ac:dyDescent="0.25">
      <c r="A8" s="13" t="s">
        <v>614</v>
      </c>
    </row>
    <row r="9" spans="1:8" ht="15.75" x14ac:dyDescent="0.25">
      <c r="A9" s="12"/>
    </row>
    <row r="10" spans="1:8" x14ac:dyDescent="0.25">
      <c r="A10" s="11" t="s">
        <v>596</v>
      </c>
      <c r="B10" s="11" t="s">
        <v>660</v>
      </c>
      <c r="C10" s="11" t="s">
        <v>612</v>
      </c>
      <c r="D10" s="11" t="s">
        <v>3</v>
      </c>
      <c r="E10" s="11" t="s">
        <v>615</v>
      </c>
    </row>
    <row r="11" spans="1:8" x14ac:dyDescent="0.25">
      <c r="A11" s="3" t="s">
        <v>0</v>
      </c>
      <c r="B11" s="3">
        <v>60</v>
      </c>
      <c r="C11" s="3">
        <f>B11-D11</f>
        <v>50</v>
      </c>
      <c r="D11" s="3">
        <v>10</v>
      </c>
      <c r="E11" s="46">
        <f>(D11/B11)*100</f>
        <v>16.666666666666664</v>
      </c>
      <c r="H11" s="3"/>
    </row>
    <row r="12" spans="1:8" x14ac:dyDescent="0.25">
      <c r="A12" s="3" t="s">
        <v>1</v>
      </c>
      <c r="B12" s="3">
        <v>100</v>
      </c>
      <c r="C12" s="3">
        <f t="shared" ref="C12:C19" si="0">B12-D12</f>
        <v>86</v>
      </c>
      <c r="D12" s="3">
        <v>14</v>
      </c>
      <c r="E12" s="46">
        <f t="shared" ref="E12:E19" si="1">(D12/B12)*100</f>
        <v>14.000000000000002</v>
      </c>
      <c r="H12" s="3"/>
    </row>
    <row r="13" spans="1:8" x14ac:dyDescent="0.25">
      <c r="A13" s="3" t="s">
        <v>2</v>
      </c>
      <c r="B13" s="3">
        <v>43</v>
      </c>
      <c r="C13" s="3">
        <f t="shared" si="0"/>
        <v>39</v>
      </c>
      <c r="D13" s="3">
        <v>4</v>
      </c>
      <c r="E13" s="46">
        <f t="shared" si="1"/>
        <v>9.3023255813953494</v>
      </c>
      <c r="H13" s="3"/>
    </row>
    <row r="14" spans="1:8" x14ac:dyDescent="0.25">
      <c r="A14" s="3" t="s">
        <v>658</v>
      </c>
      <c r="B14" s="3">
        <v>33</v>
      </c>
      <c r="C14" s="3">
        <f t="shared" si="0"/>
        <v>22</v>
      </c>
      <c r="D14" s="3">
        <v>11</v>
      </c>
      <c r="E14" s="46">
        <f t="shared" si="1"/>
        <v>33.333333333333329</v>
      </c>
      <c r="H14" s="3"/>
    </row>
    <row r="15" spans="1:8" x14ac:dyDescent="0.25">
      <c r="A15" s="3" t="s">
        <v>659</v>
      </c>
      <c r="B15" s="3">
        <v>18</v>
      </c>
      <c r="C15" s="3">
        <f t="shared" si="0"/>
        <v>7</v>
      </c>
      <c r="D15" s="3">
        <v>11</v>
      </c>
      <c r="E15" s="46">
        <f t="shared" si="1"/>
        <v>61.111111111111114</v>
      </c>
      <c r="H15" s="3"/>
    </row>
    <row r="16" spans="1:8" x14ac:dyDescent="0.25">
      <c r="A16" s="3" t="s">
        <v>656</v>
      </c>
      <c r="B16" s="3">
        <v>33</v>
      </c>
      <c r="C16" s="3">
        <f t="shared" si="0"/>
        <v>28</v>
      </c>
      <c r="D16" s="3">
        <v>5</v>
      </c>
      <c r="E16" s="46">
        <f t="shared" si="1"/>
        <v>15.151515151515152</v>
      </c>
      <c r="H16" s="3"/>
    </row>
    <row r="17" spans="1:21" x14ac:dyDescent="0.25">
      <c r="A17" s="3" t="s">
        <v>657</v>
      </c>
      <c r="B17" s="3">
        <v>42</v>
      </c>
      <c r="C17" s="3">
        <f t="shared" si="0"/>
        <v>31</v>
      </c>
      <c r="D17" s="3">
        <v>11</v>
      </c>
      <c r="E17" s="46">
        <f t="shared" si="1"/>
        <v>26.190476190476193</v>
      </c>
      <c r="H17" s="3"/>
    </row>
    <row r="18" spans="1:21" x14ac:dyDescent="0.25">
      <c r="A18" s="3" t="s">
        <v>594</v>
      </c>
      <c r="B18" s="3">
        <v>22</v>
      </c>
      <c r="C18" s="3">
        <f t="shared" si="0"/>
        <v>18</v>
      </c>
      <c r="D18" s="3">
        <v>4</v>
      </c>
      <c r="E18" s="46">
        <f t="shared" si="1"/>
        <v>18.181818181818183</v>
      </c>
      <c r="H18" s="3"/>
    </row>
    <row r="19" spans="1:21" x14ac:dyDescent="0.25">
      <c r="A19" s="3" t="s">
        <v>595</v>
      </c>
      <c r="B19" s="3">
        <v>27</v>
      </c>
      <c r="C19" s="3">
        <f t="shared" si="0"/>
        <v>15</v>
      </c>
      <c r="D19" s="3">
        <v>12</v>
      </c>
      <c r="E19" s="46">
        <f t="shared" si="1"/>
        <v>44.444444444444443</v>
      </c>
      <c r="H19" s="3"/>
    </row>
    <row r="20" spans="1:21" x14ac:dyDescent="0.25">
      <c r="F20" s="48" t="s">
        <v>616</v>
      </c>
      <c r="G20" s="3"/>
    </row>
    <row r="22" spans="1:21" x14ac:dyDescent="0.25">
      <c r="A22" s="10"/>
      <c r="F22" s="10" t="s">
        <v>617</v>
      </c>
      <c r="G22" s="47">
        <f>SUM(E11:E13)/3</f>
        <v>13.322997416020671</v>
      </c>
    </row>
    <row r="23" spans="1:21" x14ac:dyDescent="0.25">
      <c r="A23" s="11"/>
      <c r="F23" s="3"/>
      <c r="G23" s="3"/>
    </row>
    <row r="24" spans="1:21" x14ac:dyDescent="0.25">
      <c r="A24" s="10"/>
      <c r="F24" s="10" t="s">
        <v>618</v>
      </c>
      <c r="G24" s="47">
        <f>SUM(E14:E15)/2</f>
        <v>47.222222222222221</v>
      </c>
      <c r="O24"/>
      <c r="P24"/>
      <c r="Q24"/>
      <c r="S24" s="1"/>
      <c r="T24" s="1"/>
      <c r="U24" s="2"/>
    </row>
    <row r="25" spans="1:21" x14ac:dyDescent="0.25">
      <c r="A25" s="10"/>
      <c r="F25" s="10"/>
      <c r="G25" s="47"/>
      <c r="O25"/>
      <c r="P25"/>
      <c r="Q25"/>
      <c r="S25" s="1"/>
      <c r="T25" s="1"/>
      <c r="U25" s="2"/>
    </row>
    <row r="26" spans="1:21" x14ac:dyDescent="0.25">
      <c r="A26" s="3"/>
      <c r="F26" s="10" t="s">
        <v>653</v>
      </c>
      <c r="G26" s="47">
        <f>SUM(E16:E17)/2</f>
        <v>20.670995670995673</v>
      </c>
      <c r="O26"/>
      <c r="P26"/>
      <c r="Q26"/>
      <c r="S26" s="1"/>
      <c r="T26" s="1"/>
      <c r="U26" s="2"/>
    </row>
    <row r="27" spans="1:21" x14ac:dyDescent="0.25">
      <c r="A27" s="3"/>
      <c r="F27" s="10"/>
      <c r="G27" s="10"/>
      <c r="O27"/>
      <c r="P27"/>
      <c r="Q27"/>
      <c r="S27" s="1"/>
      <c r="T27" s="1"/>
      <c r="U27" s="2"/>
    </row>
    <row r="28" spans="1:21" x14ac:dyDescent="0.25">
      <c r="A28" s="3"/>
      <c r="F28" s="10" t="s">
        <v>619</v>
      </c>
      <c r="G28" s="47">
        <f>E18</f>
        <v>18.181818181818183</v>
      </c>
      <c r="O28"/>
      <c r="P28"/>
      <c r="Q28"/>
      <c r="S28" s="1"/>
      <c r="T28" s="1"/>
      <c r="U28" s="2"/>
    </row>
    <row r="29" spans="1:21" x14ac:dyDescent="0.25">
      <c r="A29" s="3"/>
      <c r="O29"/>
      <c r="P29"/>
      <c r="Q29"/>
      <c r="S29" s="1"/>
      <c r="T29" s="1"/>
      <c r="U29" s="2"/>
    </row>
    <row r="30" spans="1:21" x14ac:dyDescent="0.25">
      <c r="A30" s="3"/>
      <c r="F30" s="10" t="s">
        <v>620</v>
      </c>
      <c r="G30" s="47">
        <f>E19</f>
        <v>44.444444444444443</v>
      </c>
      <c r="O30"/>
      <c r="P30"/>
      <c r="Q30"/>
      <c r="S30" s="1"/>
      <c r="T30" s="1"/>
      <c r="U30" s="2"/>
    </row>
    <row r="31" spans="1:21" x14ac:dyDescent="0.25">
      <c r="A31" s="3"/>
      <c r="O31"/>
      <c r="Q31" s="1"/>
      <c r="R31" s="2"/>
    </row>
    <row r="32" spans="1:21" x14ac:dyDescent="0.25">
      <c r="A32" s="3"/>
      <c r="O32"/>
      <c r="Q32" s="1"/>
      <c r="R3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8D00-2562-4CBB-8A5D-EEF45DEBE391}">
  <dimension ref="A1:F21"/>
  <sheetViews>
    <sheetView workbookViewId="0">
      <selection activeCell="D16" sqref="D16"/>
    </sheetView>
  </sheetViews>
  <sheetFormatPr defaultRowHeight="15" x14ac:dyDescent="0.25"/>
  <cols>
    <col min="1" max="1" width="34.140625" customWidth="1"/>
    <col min="2" max="3" width="8.85546875" customWidth="1"/>
    <col min="4" max="4" width="26.140625" customWidth="1"/>
    <col min="5" max="5" width="27.140625" customWidth="1"/>
    <col min="6" max="6" width="17.28515625" customWidth="1"/>
    <col min="8" max="8" width="25.5703125" customWidth="1"/>
    <col min="9" max="9" width="16.140625" customWidth="1"/>
  </cols>
  <sheetData>
    <row r="1" spans="1:6" ht="18.75" x14ac:dyDescent="0.3">
      <c r="A1" s="15" t="s">
        <v>630</v>
      </c>
    </row>
    <row r="2" spans="1:6" ht="15.75" x14ac:dyDescent="0.25">
      <c r="A2" s="16" t="s">
        <v>631</v>
      </c>
    </row>
    <row r="4" spans="1:6" x14ac:dyDescent="0.25">
      <c r="A4" s="11" t="s">
        <v>655</v>
      </c>
      <c r="B4" s="11" t="s">
        <v>539</v>
      </c>
      <c r="C4" s="11"/>
      <c r="D4" s="11" t="s">
        <v>546</v>
      </c>
      <c r="E4" s="11" t="s">
        <v>654</v>
      </c>
      <c r="F4" s="11" t="s">
        <v>547</v>
      </c>
    </row>
    <row r="5" spans="1:6" x14ac:dyDescent="0.25">
      <c r="A5" t="s">
        <v>553</v>
      </c>
      <c r="B5">
        <v>0</v>
      </c>
      <c r="D5" t="s">
        <v>548</v>
      </c>
      <c r="E5" t="s">
        <v>548</v>
      </c>
      <c r="F5" t="s">
        <v>554</v>
      </c>
    </row>
    <row r="6" spans="1:6" x14ac:dyDescent="0.25">
      <c r="A6" t="s">
        <v>548</v>
      </c>
      <c r="B6">
        <v>0</v>
      </c>
      <c r="D6" t="s">
        <v>549</v>
      </c>
      <c r="E6" t="s">
        <v>549</v>
      </c>
      <c r="F6" t="s">
        <v>555</v>
      </c>
    </row>
    <row r="7" spans="1:6" x14ac:dyDescent="0.25">
      <c r="A7" t="s">
        <v>549</v>
      </c>
      <c r="B7">
        <v>0</v>
      </c>
      <c r="D7" t="s">
        <v>550</v>
      </c>
      <c r="E7" t="s">
        <v>550</v>
      </c>
      <c r="F7" t="s">
        <v>558</v>
      </c>
    </row>
    <row r="8" spans="1:6" x14ac:dyDescent="0.25">
      <c r="A8" t="s">
        <v>550</v>
      </c>
      <c r="B8">
        <v>0</v>
      </c>
      <c r="D8" t="s">
        <v>553</v>
      </c>
      <c r="E8" t="s">
        <v>551</v>
      </c>
      <c r="F8" t="s">
        <v>556</v>
      </c>
    </row>
    <row r="9" spans="1:6" x14ac:dyDescent="0.25">
      <c r="A9" t="s">
        <v>551</v>
      </c>
      <c r="B9">
        <v>0</v>
      </c>
      <c r="D9" t="s">
        <v>551</v>
      </c>
      <c r="E9" t="s">
        <v>557</v>
      </c>
      <c r="F9" t="s">
        <v>540</v>
      </c>
    </row>
    <row r="10" spans="1:6" x14ac:dyDescent="0.25">
      <c r="A10" t="s">
        <v>557</v>
      </c>
      <c r="B10">
        <v>1</v>
      </c>
    </row>
    <row r="11" spans="1:6" x14ac:dyDescent="0.25">
      <c r="A11" t="s">
        <v>554</v>
      </c>
      <c r="B11">
        <v>0</v>
      </c>
      <c r="D11" t="s">
        <v>691</v>
      </c>
    </row>
    <row r="12" spans="1:6" x14ac:dyDescent="0.25">
      <c r="A12" t="s">
        <v>555</v>
      </c>
      <c r="B12">
        <v>0</v>
      </c>
    </row>
    <row r="13" spans="1:6" x14ac:dyDescent="0.25">
      <c r="A13" t="s">
        <v>558</v>
      </c>
      <c r="B13">
        <v>1</v>
      </c>
    </row>
    <row r="14" spans="1:6" x14ac:dyDescent="0.25">
      <c r="A14" t="s">
        <v>556</v>
      </c>
      <c r="B14">
        <v>0</v>
      </c>
    </row>
    <row r="15" spans="1:6" x14ac:dyDescent="0.25">
      <c r="A15" t="s">
        <v>540</v>
      </c>
      <c r="B15">
        <v>1</v>
      </c>
    </row>
    <row r="17" spans="1:6" x14ac:dyDescent="0.25">
      <c r="A17" s="11" t="s">
        <v>633</v>
      </c>
      <c r="B17" s="11"/>
      <c r="C17" s="11"/>
      <c r="D17" s="11">
        <v>0</v>
      </c>
      <c r="E17" s="11">
        <v>1</v>
      </c>
      <c r="F17" s="11">
        <v>2</v>
      </c>
    </row>
    <row r="19" spans="1:6" x14ac:dyDescent="0.25">
      <c r="A19" s="11" t="s">
        <v>643</v>
      </c>
      <c r="B19" s="11"/>
      <c r="C19" s="11"/>
      <c r="D19" s="11"/>
      <c r="E19" s="41">
        <f>0/5</f>
        <v>0</v>
      </c>
      <c r="F19" s="11"/>
    </row>
    <row r="20" spans="1:6" x14ac:dyDescent="0.25">
      <c r="A20" s="11" t="s">
        <v>644</v>
      </c>
      <c r="B20" s="11"/>
      <c r="C20" s="11"/>
      <c r="D20" s="11"/>
      <c r="E20" s="41">
        <f>1/5*100</f>
        <v>20</v>
      </c>
      <c r="F20" s="11"/>
    </row>
    <row r="21" spans="1:6" x14ac:dyDescent="0.25">
      <c r="A21" s="11" t="s">
        <v>645</v>
      </c>
      <c r="B21" s="11"/>
      <c r="C21" s="11"/>
      <c r="D21" s="11"/>
      <c r="E21" s="41">
        <f>2/5*100</f>
        <v>40</v>
      </c>
      <c r="F2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4F0E-45CE-4D21-AEE4-FE59B637E3F4}">
  <dimension ref="A1:V61"/>
  <sheetViews>
    <sheetView topLeftCell="A35" workbookViewId="0">
      <selection activeCell="I1" sqref="I1"/>
    </sheetView>
  </sheetViews>
  <sheetFormatPr defaultRowHeight="15" x14ac:dyDescent="0.25"/>
  <cols>
    <col min="2" max="2" width="18" customWidth="1"/>
    <col min="3" max="3" width="8.85546875" customWidth="1"/>
    <col min="4" max="4" width="13" customWidth="1"/>
    <col min="5" max="5" width="17.7109375" customWidth="1"/>
    <col min="6" max="7" width="20.140625" customWidth="1"/>
    <col min="8" max="8" width="5.85546875" customWidth="1"/>
    <col min="9" max="9" width="20.7109375" customWidth="1"/>
    <col min="10" max="10" width="9.28515625" customWidth="1"/>
    <col min="11" max="11" width="23.28515625" customWidth="1"/>
    <col min="12" max="12" width="11.5703125" customWidth="1"/>
    <col min="13" max="13" width="10.140625" customWidth="1"/>
    <col min="18" max="18" width="21.7109375" customWidth="1"/>
    <col min="19" max="19" width="7.5703125" customWidth="1"/>
  </cols>
  <sheetData>
    <row r="1" spans="1:21" ht="18.75" x14ac:dyDescent="0.3">
      <c r="A1" s="39" t="s">
        <v>638</v>
      </c>
    </row>
    <row r="2" spans="1:21" ht="18.75" x14ac:dyDescent="0.3">
      <c r="A2" s="39"/>
    </row>
    <row r="3" spans="1:21" ht="15.75" x14ac:dyDescent="0.25">
      <c r="A3" s="16" t="s">
        <v>639</v>
      </c>
    </row>
    <row r="4" spans="1:21" ht="15.75" x14ac:dyDescent="0.25">
      <c r="A4" s="16"/>
    </row>
    <row r="5" spans="1:21" ht="15.75" x14ac:dyDescent="0.25">
      <c r="A5" s="16"/>
      <c r="I5" s="49" t="s">
        <v>663</v>
      </c>
    </row>
    <row r="6" spans="1:21" ht="15.75" x14ac:dyDescent="0.25">
      <c r="A6" s="16"/>
      <c r="I6" s="49"/>
    </row>
    <row r="7" spans="1:21" x14ac:dyDescent="0.25">
      <c r="A7" s="11" t="s">
        <v>632</v>
      </c>
      <c r="B7" s="11"/>
      <c r="C7" s="11" t="s">
        <v>539</v>
      </c>
      <c r="D7" s="11" t="s">
        <v>612</v>
      </c>
      <c r="E7" s="11" t="s">
        <v>640</v>
      </c>
      <c r="F7" s="11" t="s">
        <v>642</v>
      </c>
      <c r="G7" s="11" t="s">
        <v>641</v>
      </c>
      <c r="H7" s="11"/>
      <c r="I7" s="11" t="s">
        <v>635</v>
      </c>
      <c r="J7" s="11" t="s">
        <v>664</v>
      </c>
      <c r="K7" s="11" t="s">
        <v>661</v>
      </c>
      <c r="L7" s="11" t="s">
        <v>662</v>
      </c>
    </row>
    <row r="8" spans="1:21" x14ac:dyDescent="0.25">
      <c r="A8" t="s">
        <v>571</v>
      </c>
      <c r="C8">
        <v>0</v>
      </c>
      <c r="D8">
        <v>1</v>
      </c>
      <c r="E8">
        <v>0</v>
      </c>
      <c r="F8" s="4">
        <v>1</v>
      </c>
      <c r="G8">
        <v>0</v>
      </c>
      <c r="I8">
        <v>25</v>
      </c>
      <c r="J8">
        <v>0</v>
      </c>
      <c r="K8" s="9">
        <v>1</v>
      </c>
      <c r="L8">
        <v>1</v>
      </c>
    </row>
    <row r="9" spans="1:21" x14ac:dyDescent="0.25">
      <c r="A9" t="s">
        <v>568</v>
      </c>
      <c r="C9">
        <v>1</v>
      </c>
      <c r="D9">
        <v>0</v>
      </c>
      <c r="E9">
        <v>0</v>
      </c>
      <c r="F9" s="4">
        <v>1</v>
      </c>
      <c r="G9">
        <v>0</v>
      </c>
      <c r="I9">
        <v>23</v>
      </c>
      <c r="J9">
        <v>3</v>
      </c>
      <c r="K9" s="9">
        <f>16/17</f>
        <v>0.94117647058823528</v>
      </c>
      <c r="L9" s="9">
        <f>5/6</f>
        <v>0.83333333333333337</v>
      </c>
    </row>
    <row r="10" spans="1:21" x14ac:dyDescent="0.25">
      <c r="A10" t="s">
        <v>560</v>
      </c>
      <c r="C10">
        <v>1</v>
      </c>
      <c r="D10">
        <v>0</v>
      </c>
      <c r="E10">
        <v>0</v>
      </c>
      <c r="F10" s="4">
        <v>1</v>
      </c>
      <c r="G10">
        <v>0</v>
      </c>
      <c r="I10">
        <v>17</v>
      </c>
      <c r="J10">
        <v>6</v>
      </c>
      <c r="K10" s="9">
        <f>13/17</f>
        <v>0.76470588235294112</v>
      </c>
      <c r="L10" s="9">
        <f>2/6</f>
        <v>0.33333333333333331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t="s">
        <v>565</v>
      </c>
      <c r="C11">
        <v>0</v>
      </c>
      <c r="D11">
        <v>1</v>
      </c>
      <c r="E11">
        <v>0</v>
      </c>
      <c r="F11" s="4">
        <v>1</v>
      </c>
      <c r="G11">
        <v>0</v>
      </c>
      <c r="I11">
        <v>16</v>
      </c>
      <c r="J11">
        <v>9</v>
      </c>
      <c r="K11" s="9">
        <f>11/17</f>
        <v>0.6470588235294118</v>
      </c>
      <c r="L11" s="9">
        <f>2/6</f>
        <v>0.33333333333333331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t="s">
        <v>563</v>
      </c>
      <c r="C12">
        <v>0</v>
      </c>
      <c r="D12">
        <v>1</v>
      </c>
      <c r="E12">
        <v>0</v>
      </c>
      <c r="F12" s="4">
        <v>1</v>
      </c>
      <c r="G12">
        <v>0</v>
      </c>
      <c r="I12">
        <v>14</v>
      </c>
      <c r="J12">
        <v>12</v>
      </c>
      <c r="K12" s="9">
        <f>8/17</f>
        <v>0.47058823529411764</v>
      </c>
      <c r="L12" s="9">
        <f>2/6</f>
        <v>0.33333333333333331</v>
      </c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t="s">
        <v>569</v>
      </c>
      <c r="C13">
        <v>0</v>
      </c>
      <c r="D13">
        <v>1</v>
      </c>
      <c r="E13">
        <v>0</v>
      </c>
      <c r="F13" s="4">
        <v>1</v>
      </c>
      <c r="G13">
        <v>0</v>
      </c>
      <c r="I13">
        <v>12</v>
      </c>
      <c r="J13">
        <v>15</v>
      </c>
      <c r="K13" s="9">
        <v>0.41</v>
      </c>
      <c r="L13" s="9">
        <f>1/6</f>
        <v>0.16666666666666666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t="s">
        <v>566</v>
      </c>
      <c r="C14">
        <v>0</v>
      </c>
      <c r="D14">
        <v>1</v>
      </c>
      <c r="E14">
        <v>0</v>
      </c>
      <c r="F14" s="4">
        <v>1</v>
      </c>
      <c r="G14">
        <v>0</v>
      </c>
      <c r="I14">
        <v>9</v>
      </c>
      <c r="J14">
        <v>18</v>
      </c>
      <c r="K14" s="9">
        <f>7/17</f>
        <v>0.41176470588235292</v>
      </c>
      <c r="L14" s="9">
        <f>1/6</f>
        <v>0.16666666666666666</v>
      </c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t="s">
        <v>572</v>
      </c>
      <c r="C15">
        <v>0</v>
      </c>
      <c r="D15">
        <v>1</v>
      </c>
      <c r="E15">
        <v>0</v>
      </c>
      <c r="F15" s="4">
        <v>1</v>
      </c>
      <c r="G15">
        <v>0</v>
      </c>
      <c r="I15">
        <v>7</v>
      </c>
      <c r="J15">
        <v>21</v>
      </c>
      <c r="K15" s="9">
        <f t="shared" ref="K15:K22" si="0">3/17</f>
        <v>0.17647058823529413</v>
      </c>
      <c r="L15" s="9">
        <f>1/6</f>
        <v>0.16666666666666666</v>
      </c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t="s">
        <v>559</v>
      </c>
      <c r="C16">
        <v>0</v>
      </c>
      <c r="D16">
        <v>1</v>
      </c>
      <c r="E16">
        <v>0</v>
      </c>
      <c r="F16" s="4">
        <v>1</v>
      </c>
      <c r="G16">
        <v>0</v>
      </c>
      <c r="I16">
        <v>6</v>
      </c>
      <c r="J16">
        <v>24</v>
      </c>
      <c r="K16" s="9">
        <f t="shared" si="0"/>
        <v>0.17647058823529413</v>
      </c>
      <c r="L16" s="9">
        <v>0</v>
      </c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t="s">
        <v>561</v>
      </c>
      <c r="C17">
        <v>0</v>
      </c>
      <c r="D17">
        <v>1</v>
      </c>
      <c r="E17">
        <v>0</v>
      </c>
      <c r="F17" s="4">
        <v>1</v>
      </c>
      <c r="G17">
        <v>0</v>
      </c>
      <c r="I17">
        <v>6</v>
      </c>
      <c r="J17">
        <v>27</v>
      </c>
      <c r="K17" s="9">
        <f t="shared" si="0"/>
        <v>0.17647058823529413</v>
      </c>
      <c r="L17" s="9">
        <v>0</v>
      </c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t="s">
        <v>562</v>
      </c>
      <c r="C18">
        <v>0</v>
      </c>
      <c r="D18">
        <v>1</v>
      </c>
      <c r="E18">
        <v>0</v>
      </c>
      <c r="F18" s="4">
        <v>1</v>
      </c>
      <c r="G18">
        <v>0</v>
      </c>
      <c r="I18">
        <v>6</v>
      </c>
      <c r="J18">
        <v>30</v>
      </c>
      <c r="K18" s="9">
        <f t="shared" si="0"/>
        <v>0.17647058823529413</v>
      </c>
      <c r="L18" s="9">
        <v>0</v>
      </c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t="s">
        <v>567</v>
      </c>
      <c r="C19">
        <v>1</v>
      </c>
      <c r="D19">
        <v>0</v>
      </c>
      <c r="E19">
        <v>0</v>
      </c>
      <c r="F19" s="4">
        <v>1</v>
      </c>
      <c r="G19">
        <v>0</v>
      </c>
      <c r="I19">
        <v>6</v>
      </c>
      <c r="J19">
        <v>33</v>
      </c>
      <c r="K19" s="9">
        <f t="shared" si="0"/>
        <v>0.17647058823529413</v>
      </c>
      <c r="L19" s="9">
        <v>0</v>
      </c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t="s">
        <v>564</v>
      </c>
      <c r="C20">
        <v>0</v>
      </c>
      <c r="D20">
        <v>1</v>
      </c>
      <c r="E20">
        <v>0</v>
      </c>
      <c r="F20" s="4">
        <v>1</v>
      </c>
      <c r="G20">
        <v>0</v>
      </c>
      <c r="I20">
        <v>4</v>
      </c>
      <c r="J20">
        <v>36</v>
      </c>
      <c r="K20" s="9">
        <f t="shared" si="0"/>
        <v>0.17647058823529413</v>
      </c>
      <c r="L20" s="9">
        <v>0</v>
      </c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t="s">
        <v>570</v>
      </c>
      <c r="C21">
        <v>1</v>
      </c>
      <c r="D21">
        <v>0</v>
      </c>
      <c r="E21">
        <v>0</v>
      </c>
      <c r="F21" s="4">
        <v>1</v>
      </c>
      <c r="G21">
        <v>0</v>
      </c>
      <c r="H21" s="3"/>
      <c r="I21">
        <v>3</v>
      </c>
      <c r="J21">
        <v>39</v>
      </c>
      <c r="K21" s="9">
        <f t="shared" si="0"/>
        <v>0.17647058823529413</v>
      </c>
      <c r="L21" s="9">
        <v>0</v>
      </c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t="s">
        <v>548</v>
      </c>
      <c r="C22">
        <v>0</v>
      </c>
      <c r="D22">
        <v>1</v>
      </c>
      <c r="E22">
        <v>0</v>
      </c>
      <c r="F22">
        <v>0</v>
      </c>
      <c r="G22" s="5">
        <v>1</v>
      </c>
      <c r="H22" s="3"/>
      <c r="I22">
        <v>58</v>
      </c>
      <c r="J22">
        <v>42</v>
      </c>
      <c r="K22" s="9">
        <f t="shared" si="0"/>
        <v>0.17647058823529413</v>
      </c>
      <c r="L22" s="9">
        <v>0</v>
      </c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t="s">
        <v>550</v>
      </c>
      <c r="C23">
        <v>0</v>
      </c>
      <c r="D23">
        <v>1</v>
      </c>
      <c r="E23">
        <v>0</v>
      </c>
      <c r="F23">
        <v>0</v>
      </c>
      <c r="G23" s="5">
        <v>1</v>
      </c>
      <c r="H23" s="3"/>
      <c r="I23">
        <v>49</v>
      </c>
      <c r="J23">
        <v>45</v>
      </c>
      <c r="K23" s="9">
        <f>3/17</f>
        <v>0.17647058823529413</v>
      </c>
      <c r="L23" s="9">
        <v>0</v>
      </c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t="s">
        <v>549</v>
      </c>
      <c r="C24">
        <v>0</v>
      </c>
      <c r="D24">
        <v>1</v>
      </c>
      <c r="E24">
        <v>0</v>
      </c>
      <c r="F24">
        <v>0</v>
      </c>
      <c r="G24" s="5">
        <v>1</v>
      </c>
      <c r="H24" s="3"/>
      <c r="I24">
        <v>45</v>
      </c>
      <c r="J24">
        <v>48</v>
      </c>
      <c r="K24" s="9">
        <f>3/17</f>
        <v>0.17647058823529413</v>
      </c>
      <c r="L24" s="9">
        <v>0</v>
      </c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t="s">
        <v>551</v>
      </c>
      <c r="C25">
        <v>0</v>
      </c>
      <c r="D25">
        <v>1</v>
      </c>
      <c r="E25">
        <v>0</v>
      </c>
      <c r="F25">
        <v>0</v>
      </c>
      <c r="G25" s="5">
        <v>1</v>
      </c>
      <c r="H25" s="3"/>
      <c r="I25">
        <v>21</v>
      </c>
      <c r="J25">
        <v>51</v>
      </c>
      <c r="K25" s="9">
        <f>2/17</f>
        <v>0.11764705882352941</v>
      </c>
      <c r="L25" s="9">
        <v>0</v>
      </c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t="s">
        <v>552</v>
      </c>
      <c r="C26">
        <v>1</v>
      </c>
      <c r="D26">
        <v>0</v>
      </c>
      <c r="E26">
        <v>0</v>
      </c>
      <c r="F26">
        <v>0</v>
      </c>
      <c r="G26" s="5">
        <v>1</v>
      </c>
      <c r="H26" s="3"/>
      <c r="I26">
        <v>21</v>
      </c>
      <c r="J26">
        <v>54</v>
      </c>
      <c r="K26" s="9">
        <v>0.06</v>
      </c>
      <c r="L26" s="9">
        <v>0</v>
      </c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t="s">
        <v>553</v>
      </c>
      <c r="C27">
        <v>0</v>
      </c>
      <c r="D27">
        <v>1</v>
      </c>
      <c r="E27">
        <v>0</v>
      </c>
      <c r="F27">
        <v>0</v>
      </c>
      <c r="G27" s="5">
        <v>1</v>
      </c>
      <c r="H27" s="3"/>
      <c r="I27">
        <v>19</v>
      </c>
      <c r="J27">
        <v>57</v>
      </c>
      <c r="K27" s="9">
        <v>0.06</v>
      </c>
      <c r="L27" s="9">
        <v>0</v>
      </c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t="s">
        <v>576</v>
      </c>
      <c r="C28">
        <v>0</v>
      </c>
      <c r="D28">
        <v>1</v>
      </c>
      <c r="E28">
        <v>0</v>
      </c>
      <c r="F28">
        <v>0</v>
      </c>
      <c r="G28" s="5">
        <v>1</v>
      </c>
      <c r="H28" s="3"/>
      <c r="I28">
        <v>18</v>
      </c>
      <c r="J28">
        <v>60</v>
      </c>
      <c r="K28" s="9">
        <f>1/17</f>
        <v>5.8823529411764705E-2</v>
      </c>
      <c r="L28" s="9">
        <v>0</v>
      </c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t="s">
        <v>586</v>
      </c>
      <c r="C29">
        <v>0</v>
      </c>
      <c r="D29">
        <v>1</v>
      </c>
      <c r="E29">
        <v>0</v>
      </c>
      <c r="F29">
        <v>0</v>
      </c>
      <c r="G29" s="5">
        <v>1</v>
      </c>
      <c r="H29" s="3"/>
      <c r="I29">
        <v>18</v>
      </c>
      <c r="J29">
        <v>63</v>
      </c>
      <c r="K29" s="9">
        <v>0</v>
      </c>
      <c r="L29" s="9">
        <v>0</v>
      </c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t="s">
        <v>584</v>
      </c>
      <c r="C30">
        <v>0</v>
      </c>
      <c r="D30">
        <v>1</v>
      </c>
      <c r="E30">
        <v>0</v>
      </c>
      <c r="F30">
        <v>0</v>
      </c>
      <c r="G30" s="5">
        <v>1</v>
      </c>
      <c r="H30" s="3"/>
      <c r="I30">
        <v>12</v>
      </c>
      <c r="J30">
        <v>66</v>
      </c>
      <c r="K30" s="9">
        <v>0</v>
      </c>
      <c r="L30" s="9">
        <v>0</v>
      </c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t="s">
        <v>587</v>
      </c>
      <c r="C31">
        <v>1</v>
      </c>
      <c r="D31">
        <v>0</v>
      </c>
      <c r="E31">
        <v>0</v>
      </c>
      <c r="F31">
        <v>0</v>
      </c>
      <c r="G31" s="5">
        <v>1</v>
      </c>
      <c r="H31" s="3"/>
      <c r="I31">
        <v>12</v>
      </c>
      <c r="J31">
        <v>69</v>
      </c>
      <c r="K31" s="9">
        <v>0</v>
      </c>
      <c r="L31" s="9">
        <v>0</v>
      </c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t="s">
        <v>585</v>
      </c>
      <c r="C32">
        <v>0</v>
      </c>
      <c r="D32">
        <v>1</v>
      </c>
      <c r="E32">
        <v>0</v>
      </c>
      <c r="F32">
        <v>0</v>
      </c>
      <c r="G32" s="5">
        <v>1</v>
      </c>
      <c r="H32" s="3"/>
      <c r="I32">
        <v>11</v>
      </c>
      <c r="J32">
        <v>71</v>
      </c>
      <c r="K32" s="9">
        <v>0</v>
      </c>
      <c r="L32" s="9">
        <v>0</v>
      </c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t="s">
        <v>589</v>
      </c>
      <c r="C33">
        <v>0</v>
      </c>
      <c r="D33">
        <v>1</v>
      </c>
      <c r="E33">
        <v>0</v>
      </c>
      <c r="F33">
        <v>0</v>
      </c>
      <c r="G33" s="5">
        <v>1</v>
      </c>
      <c r="H33" s="3"/>
      <c r="I33">
        <v>11</v>
      </c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t="s">
        <v>577</v>
      </c>
      <c r="C34">
        <v>0</v>
      </c>
      <c r="D34">
        <v>1</v>
      </c>
      <c r="E34">
        <v>0</v>
      </c>
      <c r="F34">
        <v>0</v>
      </c>
      <c r="G34" s="5">
        <v>1</v>
      </c>
      <c r="H34" s="3"/>
      <c r="I34">
        <v>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t="s">
        <v>588</v>
      </c>
      <c r="C35">
        <v>0</v>
      </c>
      <c r="D35">
        <v>1</v>
      </c>
      <c r="E35">
        <v>0</v>
      </c>
      <c r="F35">
        <v>0</v>
      </c>
      <c r="G35" s="5">
        <v>1</v>
      </c>
      <c r="H35" s="3"/>
      <c r="I35">
        <v>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t="s">
        <v>575</v>
      </c>
      <c r="C36">
        <v>0</v>
      </c>
      <c r="D36">
        <v>1</v>
      </c>
      <c r="E36">
        <v>0</v>
      </c>
      <c r="F36">
        <v>0</v>
      </c>
      <c r="G36" s="5">
        <v>1</v>
      </c>
      <c r="H36" s="3"/>
      <c r="I36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t="s">
        <v>573</v>
      </c>
      <c r="C37">
        <v>0</v>
      </c>
      <c r="D37">
        <v>1</v>
      </c>
      <c r="E37">
        <v>0</v>
      </c>
      <c r="F37">
        <v>0</v>
      </c>
      <c r="G37" s="5">
        <v>1</v>
      </c>
      <c r="H37" s="3"/>
      <c r="I37">
        <v>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t="s">
        <v>578</v>
      </c>
      <c r="C38">
        <v>0</v>
      </c>
      <c r="D38">
        <v>1</v>
      </c>
      <c r="E38">
        <v>0</v>
      </c>
      <c r="F38">
        <v>0</v>
      </c>
      <c r="G38" s="5">
        <v>1</v>
      </c>
      <c r="H38" s="3"/>
      <c r="I38">
        <v>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t="s">
        <v>579</v>
      </c>
      <c r="C39">
        <v>1</v>
      </c>
      <c r="D39">
        <v>0</v>
      </c>
      <c r="E39">
        <v>0</v>
      </c>
      <c r="F39">
        <v>0</v>
      </c>
      <c r="G39" s="5">
        <v>1</v>
      </c>
      <c r="H39" s="3"/>
      <c r="I39">
        <v>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t="s">
        <v>581</v>
      </c>
      <c r="C40">
        <v>1</v>
      </c>
      <c r="D40">
        <v>0</v>
      </c>
      <c r="E40">
        <v>0</v>
      </c>
      <c r="F40">
        <v>0</v>
      </c>
      <c r="G40" s="5">
        <v>1</v>
      </c>
      <c r="H40" s="3"/>
      <c r="I40">
        <v>5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t="s">
        <v>583</v>
      </c>
      <c r="C41">
        <v>1</v>
      </c>
      <c r="D41">
        <v>0</v>
      </c>
      <c r="E41">
        <v>0</v>
      </c>
      <c r="F41">
        <v>0</v>
      </c>
      <c r="G41" s="5">
        <v>1</v>
      </c>
      <c r="H41" s="3"/>
      <c r="I41">
        <v>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t="s">
        <v>580</v>
      </c>
      <c r="C42">
        <v>0</v>
      </c>
      <c r="D42">
        <v>1</v>
      </c>
      <c r="E42">
        <v>0</v>
      </c>
      <c r="F42">
        <v>0</v>
      </c>
      <c r="G42" s="5">
        <v>1</v>
      </c>
      <c r="H42" s="3"/>
      <c r="I42">
        <v>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t="s">
        <v>582</v>
      </c>
      <c r="C43">
        <v>0</v>
      </c>
      <c r="D43">
        <v>1</v>
      </c>
      <c r="E43">
        <v>0</v>
      </c>
      <c r="F43">
        <v>0</v>
      </c>
      <c r="G43" s="5">
        <v>1</v>
      </c>
      <c r="H43" s="3"/>
      <c r="I4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t="s">
        <v>574</v>
      </c>
      <c r="C44">
        <v>1</v>
      </c>
      <c r="D44">
        <v>0</v>
      </c>
      <c r="E44">
        <v>0</v>
      </c>
      <c r="F44">
        <v>0</v>
      </c>
      <c r="G44" s="5">
        <v>1</v>
      </c>
      <c r="H44" s="3"/>
      <c r="I44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t="s">
        <v>590</v>
      </c>
      <c r="C45">
        <v>0</v>
      </c>
      <c r="D45">
        <v>1</v>
      </c>
      <c r="E45" s="44">
        <v>1</v>
      </c>
      <c r="F45">
        <v>0</v>
      </c>
      <c r="G45" s="3">
        <v>0</v>
      </c>
      <c r="H45" s="3"/>
      <c r="I45">
        <v>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t="s">
        <v>591</v>
      </c>
      <c r="C46">
        <v>0</v>
      </c>
      <c r="D46">
        <v>1</v>
      </c>
      <c r="E46" s="44">
        <v>1</v>
      </c>
      <c r="F46">
        <v>0</v>
      </c>
      <c r="G46" s="3">
        <v>0</v>
      </c>
      <c r="H46" s="3"/>
      <c r="I46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t="s">
        <v>592</v>
      </c>
      <c r="C47">
        <v>0</v>
      </c>
      <c r="D47">
        <v>1</v>
      </c>
      <c r="E47" s="44">
        <v>1</v>
      </c>
      <c r="F47">
        <v>0</v>
      </c>
      <c r="G47" s="3">
        <v>0</v>
      </c>
      <c r="H47" s="3"/>
      <c r="I47">
        <v>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t="s">
        <v>593</v>
      </c>
      <c r="C48">
        <v>0</v>
      </c>
      <c r="D48">
        <v>1</v>
      </c>
      <c r="E48" s="44">
        <v>1</v>
      </c>
      <c r="F48">
        <v>0</v>
      </c>
      <c r="G48" s="3">
        <v>0</v>
      </c>
      <c r="H48" s="3"/>
      <c r="I48">
        <v>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2" x14ac:dyDescent="0.25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2" x14ac:dyDescent="0.25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2" x14ac:dyDescent="0.25">
      <c r="A51" s="42" t="s">
        <v>649</v>
      </c>
      <c r="B51" s="42"/>
      <c r="C51" s="42"/>
      <c r="D51" s="42"/>
      <c r="E51" s="42"/>
      <c r="F51" s="42"/>
      <c r="G51" s="42"/>
      <c r="H51" s="42"/>
      <c r="I51" s="43">
        <f>6/27*100</f>
        <v>22.222222222222221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2" x14ac:dyDescent="0.25">
      <c r="A52" s="42" t="s">
        <v>650</v>
      </c>
      <c r="B52" s="42"/>
      <c r="C52" s="42"/>
      <c r="D52" s="42"/>
      <c r="E52" s="42"/>
      <c r="F52" s="42"/>
      <c r="G52" s="42"/>
      <c r="H52" s="42"/>
      <c r="I52" s="43">
        <f>21/71*100</f>
        <v>29.577464788732392</v>
      </c>
      <c r="J52" s="3"/>
      <c r="K52" s="3"/>
      <c r="L52" s="3"/>
      <c r="M52" s="3"/>
      <c r="N52" s="3"/>
      <c r="O52" s="40"/>
      <c r="P52" s="3"/>
      <c r="Q52" s="3"/>
      <c r="R52" s="3"/>
      <c r="S52" s="3"/>
      <c r="T52" s="3"/>
      <c r="U52" s="3"/>
    </row>
    <row r="53" spans="1:22" x14ac:dyDescent="0.25">
      <c r="A53" s="42" t="s">
        <v>651</v>
      </c>
      <c r="B53" s="42"/>
      <c r="C53" s="42"/>
      <c r="D53" s="42"/>
      <c r="E53" s="42"/>
      <c r="F53" s="42"/>
      <c r="G53" s="42"/>
      <c r="H53" s="42"/>
      <c r="I53" s="43">
        <f>58/71*100</f>
        <v>81.690140845070431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2" x14ac:dyDescent="0.25">
      <c r="J54" s="3"/>
      <c r="K54" s="3"/>
      <c r="L54" s="3"/>
      <c r="M54" s="3"/>
      <c r="N54" s="3"/>
      <c r="O54" s="3"/>
      <c r="P54" s="3"/>
      <c r="Q54" s="3"/>
      <c r="R54" s="3"/>
      <c r="S54" s="3"/>
      <c r="T54" s="40"/>
      <c r="U54" s="3"/>
      <c r="V54" s="9"/>
    </row>
    <row r="55" spans="1:22" x14ac:dyDescent="0.25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2" x14ac:dyDescent="0.25"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2" x14ac:dyDescent="0.25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2" x14ac:dyDescent="0.25"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x14ac:dyDescent="0.25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2" x14ac:dyDescent="0.25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2" x14ac:dyDescent="0.2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</sheetData>
  <sortState xmlns:xlrd2="http://schemas.microsoft.com/office/spreadsheetml/2017/richdata2" ref="A22:I44">
    <sortCondition descending="1" ref="I22:I4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31982-8E92-482F-AFAA-A2D30F2A2F2B}">
  <dimension ref="A1:TM549"/>
  <sheetViews>
    <sheetView workbookViewId="0">
      <selection activeCell="E25" sqref="E25"/>
    </sheetView>
  </sheetViews>
  <sheetFormatPr defaultRowHeight="15" x14ac:dyDescent="0.25"/>
  <cols>
    <col min="1" max="1" width="11.7109375" customWidth="1"/>
    <col min="2" max="2" width="9" customWidth="1"/>
    <col min="3" max="3" width="12.5703125" customWidth="1"/>
    <col min="4" max="4" width="16.140625" customWidth="1"/>
    <col min="5" max="5" width="24.28515625" customWidth="1"/>
    <col min="6" max="6" width="8.42578125" customWidth="1"/>
    <col min="9" max="9" width="11" customWidth="1"/>
    <col min="10" max="10" width="10.7109375" customWidth="1"/>
    <col min="11" max="11" width="12.7109375" customWidth="1"/>
    <col min="14" max="14" width="19.85546875" customWidth="1"/>
    <col min="15" max="15" width="33.140625" customWidth="1"/>
    <col min="32" max="32" width="4.5703125" customWidth="1"/>
    <col min="33" max="33" width="7.5703125" customWidth="1"/>
    <col min="34" max="34" width="11.85546875" customWidth="1"/>
    <col min="35" max="35" width="10.42578125" customWidth="1"/>
    <col min="36" max="36" width="16.85546875" customWidth="1"/>
    <col min="37" max="37" width="2.5703125" customWidth="1"/>
    <col min="38" max="38" width="21" customWidth="1"/>
    <col min="39" max="39" width="35.42578125" style="3" customWidth="1"/>
    <col min="40" max="40" width="3.140625" style="3" customWidth="1"/>
    <col min="41" max="41" width="3" style="3" customWidth="1"/>
    <col min="42" max="42" width="2.85546875" style="3" customWidth="1"/>
    <col min="43" max="43" width="3.28515625" style="3" customWidth="1"/>
    <col min="44" max="44" width="2.7109375" style="3" customWidth="1"/>
    <col min="45" max="45" width="2.85546875" style="3" customWidth="1"/>
    <col min="46" max="48" width="2.7109375" style="3" customWidth="1"/>
    <col min="49" max="49" width="2.85546875" style="3" customWidth="1"/>
    <col min="50" max="50" width="3.140625" style="3" customWidth="1"/>
    <col min="51" max="52" width="2.7109375" style="3" customWidth="1"/>
    <col min="53" max="53" width="3" style="3" customWidth="1"/>
    <col min="54" max="54" width="3.28515625" style="3" customWidth="1"/>
    <col min="55" max="55" width="2.85546875" style="3" customWidth="1"/>
  </cols>
  <sheetData>
    <row r="1" spans="1:56" ht="18.75" x14ac:dyDescent="0.3">
      <c r="A1" s="45" t="s">
        <v>628</v>
      </c>
      <c r="O1" s="45" t="s">
        <v>626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6" x14ac:dyDescent="0.25">
      <c r="A2" s="1" t="s">
        <v>629</v>
      </c>
      <c r="B2" s="1"/>
      <c r="C2" s="1"/>
      <c r="D2" s="1"/>
      <c r="E2" s="1"/>
      <c r="O2" s="1" t="s">
        <v>627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6" x14ac:dyDescent="0.25">
      <c r="A3" s="1"/>
      <c r="B3" s="1"/>
      <c r="C3" s="1"/>
      <c r="D3" s="1"/>
      <c r="E3" s="1"/>
      <c r="O3" s="3" t="s">
        <v>680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6" x14ac:dyDescent="0.25">
      <c r="A4" s="50" t="s">
        <v>666</v>
      </c>
      <c r="B4" s="1"/>
      <c r="C4" s="1"/>
      <c r="D4" s="1"/>
      <c r="E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6" x14ac:dyDescent="0.25">
      <c r="A5" s="2" t="s">
        <v>682</v>
      </c>
      <c r="B5" s="1"/>
      <c r="C5" s="1"/>
      <c r="D5" s="1"/>
      <c r="E5" s="1"/>
      <c r="O5" s="10" t="s">
        <v>667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</v>
      </c>
      <c r="Y5" s="10">
        <v>43</v>
      </c>
      <c r="Z5" s="10">
        <v>44</v>
      </c>
      <c r="AA5" s="10">
        <v>45</v>
      </c>
      <c r="AB5" s="51">
        <v>46</v>
      </c>
      <c r="AC5" s="10">
        <v>47</v>
      </c>
      <c r="AD5" s="10">
        <v>48</v>
      </c>
      <c r="AE5" s="10">
        <v>49</v>
      </c>
    </row>
    <row r="6" spans="1:56" ht="13.5" customHeight="1" x14ac:dyDescent="0.25">
      <c r="A6" s="2" t="s">
        <v>669</v>
      </c>
      <c r="O6" s="3" t="s">
        <v>621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8">
        <v>0</v>
      </c>
      <c r="AC6" s="3">
        <v>0</v>
      </c>
      <c r="AD6" s="3">
        <v>0</v>
      </c>
      <c r="AE6" s="3">
        <v>0</v>
      </c>
    </row>
    <row r="7" spans="1:56" x14ac:dyDescent="0.25">
      <c r="A7" s="2" t="s">
        <v>684</v>
      </c>
      <c r="O7" s="3" t="s">
        <v>622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8">
        <v>0</v>
      </c>
      <c r="AC7" s="3">
        <v>0</v>
      </c>
      <c r="AD7" s="3">
        <v>0</v>
      </c>
      <c r="AE7" s="3">
        <v>0</v>
      </c>
    </row>
    <row r="8" spans="1:56" x14ac:dyDescent="0.25">
      <c r="A8" s="2" t="s">
        <v>670</v>
      </c>
      <c r="O8" s="3" t="s">
        <v>623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8">
        <v>0</v>
      </c>
      <c r="AC8" s="3">
        <v>0</v>
      </c>
      <c r="AD8" s="3">
        <v>0</v>
      </c>
      <c r="AE8" s="3">
        <v>0</v>
      </c>
    </row>
    <row r="9" spans="1:56" x14ac:dyDescent="0.25">
      <c r="O9" s="3" t="s">
        <v>624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8">
        <v>0</v>
      </c>
      <c r="AC9" s="3">
        <v>0</v>
      </c>
      <c r="AD9" s="3">
        <v>0</v>
      </c>
      <c r="AE9" s="3">
        <v>0</v>
      </c>
    </row>
    <row r="10" spans="1:56" x14ac:dyDescent="0.25">
      <c r="A10" s="59" t="s">
        <v>671</v>
      </c>
      <c r="B10" s="49"/>
      <c r="C10" s="49"/>
      <c r="D10" s="49"/>
      <c r="O10" s="3" t="s">
        <v>625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8">
        <v>0</v>
      </c>
      <c r="AC10" s="3">
        <v>0</v>
      </c>
      <c r="AD10" s="3">
        <v>0</v>
      </c>
      <c r="AE10" s="3">
        <v>0</v>
      </c>
      <c r="AL10" s="11"/>
      <c r="BD10" s="11"/>
    </row>
    <row r="11" spans="1:56" s="3" customFormat="1" ht="15.75" thickBot="1" x14ac:dyDescent="0.3">
      <c r="A11" s="52"/>
      <c r="B11"/>
      <c r="C11"/>
      <c r="D11"/>
      <c r="E11"/>
      <c r="F11"/>
      <c r="O11" s="3" t="s">
        <v>4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8">
        <v>0</v>
      </c>
      <c r="AC11" s="3">
        <v>0</v>
      </c>
      <c r="AD11" s="3">
        <v>0</v>
      </c>
      <c r="AE11" s="3">
        <v>0</v>
      </c>
    </row>
    <row r="12" spans="1:56" s="3" customFormat="1" ht="14.25" customHeight="1" thickBot="1" x14ac:dyDescent="0.3">
      <c r="A12" s="53"/>
      <c r="B12" s="55" t="s">
        <v>672</v>
      </c>
      <c r="C12" s="55" t="s">
        <v>673</v>
      </c>
      <c r="D12" s="55" t="s">
        <v>674</v>
      </c>
      <c r="E12" s="55" t="s">
        <v>675</v>
      </c>
      <c r="F12" s="54"/>
      <c r="O12" s="3" t="s">
        <v>5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8">
        <v>0</v>
      </c>
      <c r="AC12" s="3">
        <v>0</v>
      </c>
      <c r="AD12" s="3">
        <v>0</v>
      </c>
      <c r="AE12" s="3">
        <v>0</v>
      </c>
    </row>
    <row r="13" spans="1:56" s="3" customFormat="1" ht="14.25" customHeight="1" thickBot="1" x14ac:dyDescent="0.3">
      <c r="A13" s="56" t="s">
        <v>676</v>
      </c>
      <c r="B13" s="57">
        <v>-1.21</v>
      </c>
      <c r="C13" s="57">
        <v>0.47</v>
      </c>
      <c r="D13" s="57">
        <v>-2.58</v>
      </c>
      <c r="E13" s="57">
        <v>0.01</v>
      </c>
      <c r="F13" s="58" t="s">
        <v>677</v>
      </c>
      <c r="O13" s="3" t="s">
        <v>6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8">
        <v>0</v>
      </c>
      <c r="AC13" s="3">
        <v>0</v>
      </c>
      <c r="AD13" s="3">
        <v>0</v>
      </c>
      <c r="AE13" s="3">
        <v>0</v>
      </c>
    </row>
    <row r="14" spans="1:56" s="3" customFormat="1" ht="15" customHeight="1" thickBot="1" x14ac:dyDescent="0.3">
      <c r="A14" s="56" t="s">
        <v>544</v>
      </c>
      <c r="B14" s="57">
        <v>8.0000000000000004E-4</v>
      </c>
      <c r="C14" s="57">
        <v>4.0000000000000002E-4</v>
      </c>
      <c r="D14" s="57">
        <v>2</v>
      </c>
      <c r="E14" s="57">
        <v>4.5999999999999999E-2</v>
      </c>
      <c r="F14" s="58" t="s">
        <v>677</v>
      </c>
      <c r="O14" s="3" t="s">
        <v>7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8">
        <v>0</v>
      </c>
      <c r="AC14" s="3">
        <v>0</v>
      </c>
      <c r="AD14" s="3">
        <v>0</v>
      </c>
      <c r="AE14" s="3">
        <v>0</v>
      </c>
    </row>
    <row r="15" spans="1:56" s="3" customFormat="1" ht="15.75" customHeight="1" thickBot="1" x14ac:dyDescent="0.3">
      <c r="A15" s="56" t="s">
        <v>678</v>
      </c>
      <c r="B15" s="57">
        <v>-0.24</v>
      </c>
      <c r="C15" s="57">
        <v>0.1</v>
      </c>
      <c r="D15" s="57">
        <v>-2.34</v>
      </c>
      <c r="E15" s="57">
        <v>1.9E-2</v>
      </c>
      <c r="F15" s="58" t="s">
        <v>677</v>
      </c>
      <c r="O15" s="3" t="s">
        <v>8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8">
        <v>0</v>
      </c>
      <c r="AC15" s="3">
        <v>1</v>
      </c>
      <c r="AD15" s="3">
        <v>0</v>
      </c>
      <c r="AE15" s="3">
        <v>0</v>
      </c>
    </row>
    <row r="16" spans="1:56" s="3" customFormat="1" x14ac:dyDescent="0.25">
      <c r="A16" s="52"/>
      <c r="B16"/>
      <c r="C16"/>
      <c r="D16"/>
      <c r="E16"/>
      <c r="F16"/>
      <c r="O16" s="3" t="s">
        <v>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8">
        <v>0</v>
      </c>
      <c r="AC16" s="3">
        <v>0</v>
      </c>
      <c r="AD16" s="3">
        <v>0</v>
      </c>
      <c r="AE16" s="3">
        <v>0</v>
      </c>
    </row>
    <row r="17" spans="1:533" s="3" customFormat="1" x14ac:dyDescent="0.25">
      <c r="A17" s="52" t="s">
        <v>679</v>
      </c>
      <c r="B17"/>
      <c r="C17"/>
      <c r="D17"/>
      <c r="E17"/>
      <c r="F17"/>
      <c r="O17" s="3" t="s">
        <v>10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8">
        <v>0</v>
      </c>
      <c r="AC17" s="3">
        <v>0</v>
      </c>
      <c r="AD17" s="3">
        <v>0</v>
      </c>
      <c r="AE17" s="3">
        <v>0</v>
      </c>
    </row>
    <row r="18" spans="1:533" s="3" customFormat="1" x14ac:dyDescent="0.25">
      <c r="A18" s="60" t="s">
        <v>683</v>
      </c>
      <c r="B18"/>
      <c r="C18"/>
      <c r="D18"/>
      <c r="E18"/>
      <c r="F18"/>
      <c r="O18" s="3" t="s">
        <v>11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8">
        <v>0</v>
      </c>
      <c r="AC18" s="3">
        <v>0</v>
      </c>
      <c r="AD18" s="3">
        <v>0</v>
      </c>
      <c r="AE18" s="3">
        <v>0</v>
      </c>
    </row>
    <row r="19" spans="1:533" s="3" customFormat="1" x14ac:dyDescent="0.25">
      <c r="A19" s="60" t="s">
        <v>681</v>
      </c>
      <c r="B19"/>
      <c r="C19"/>
      <c r="D19"/>
      <c r="E19"/>
      <c r="F19"/>
      <c r="O19" s="3" t="s">
        <v>12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8">
        <v>0</v>
      </c>
      <c r="AC19" s="3">
        <v>0</v>
      </c>
      <c r="AD19" s="3">
        <v>0</v>
      </c>
      <c r="AE19" s="3">
        <v>0</v>
      </c>
    </row>
    <row r="20" spans="1:533" s="3" customFormat="1" x14ac:dyDescent="0.25">
      <c r="A20" s="52"/>
      <c r="B20"/>
      <c r="C20"/>
      <c r="D20"/>
      <c r="E20"/>
      <c r="F20"/>
      <c r="O20" s="3" t="s">
        <v>13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8">
        <v>0</v>
      </c>
      <c r="AC20" s="3">
        <v>0</v>
      </c>
      <c r="AD20" s="3">
        <v>0</v>
      </c>
      <c r="AE20" s="3">
        <v>0</v>
      </c>
    </row>
    <row r="21" spans="1:533" s="3" customFormat="1" x14ac:dyDescent="0.25">
      <c r="A21" s="11" t="s">
        <v>596</v>
      </c>
      <c r="B21" s="11" t="s">
        <v>545</v>
      </c>
      <c r="C21" s="11" t="s">
        <v>544</v>
      </c>
      <c r="D21" s="10" t="s">
        <v>668</v>
      </c>
      <c r="E21" s="10" t="s">
        <v>652</v>
      </c>
      <c r="G21" s="11" t="s">
        <v>596</v>
      </c>
      <c r="H21" s="11" t="s">
        <v>544</v>
      </c>
      <c r="I21" s="11" t="s">
        <v>665</v>
      </c>
      <c r="J21" s="11" t="s">
        <v>636</v>
      </c>
      <c r="K21" s="11" t="s">
        <v>648</v>
      </c>
      <c r="L21" s="11" t="s">
        <v>647</v>
      </c>
      <c r="O21" s="3" t="s">
        <v>14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8">
        <v>0</v>
      </c>
      <c r="AC21" s="3">
        <v>0</v>
      </c>
      <c r="AD21" s="3">
        <v>0</v>
      </c>
      <c r="AE21" s="3">
        <v>0</v>
      </c>
    </row>
    <row r="22" spans="1:533" s="3" customFormat="1" x14ac:dyDescent="0.25">
      <c r="A22" s="3">
        <v>14</v>
      </c>
      <c r="B22" s="3" t="s">
        <v>597</v>
      </c>
      <c r="C22" s="3">
        <v>780</v>
      </c>
      <c r="D22" s="3">
        <v>0</v>
      </c>
      <c r="E22" s="3">
        <v>0</v>
      </c>
      <c r="G22" s="22">
        <v>14</v>
      </c>
      <c r="H22" s="22">
        <v>780</v>
      </c>
      <c r="I22" s="22">
        <v>1.9</v>
      </c>
      <c r="J22" s="23">
        <v>41184</v>
      </c>
      <c r="K22" s="22">
        <v>23.1</v>
      </c>
      <c r="L22" s="22">
        <v>0</v>
      </c>
      <c r="O22" s="3" t="s">
        <v>15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>
        <v>0</v>
      </c>
      <c r="AC22" s="3">
        <v>0</v>
      </c>
      <c r="AD22" s="3">
        <v>0</v>
      </c>
      <c r="AE22" s="3">
        <v>0</v>
      </c>
    </row>
    <row r="23" spans="1:533" s="3" customFormat="1" x14ac:dyDescent="0.25">
      <c r="A23" s="3">
        <v>15</v>
      </c>
      <c r="B23" s="3" t="s">
        <v>598</v>
      </c>
      <c r="C23" s="3">
        <v>897</v>
      </c>
      <c r="D23" s="3">
        <v>0</v>
      </c>
      <c r="E23" s="3">
        <v>0</v>
      </c>
      <c r="G23" s="22">
        <v>14</v>
      </c>
      <c r="H23" s="22">
        <v>780</v>
      </c>
      <c r="I23" s="22">
        <v>1.4</v>
      </c>
      <c r="J23" s="23">
        <v>41505</v>
      </c>
      <c r="K23" s="22">
        <v>15.3</v>
      </c>
      <c r="L23" s="22">
        <v>0</v>
      </c>
      <c r="O23" s="3" t="s">
        <v>16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>
        <v>0</v>
      </c>
      <c r="AC23" s="3">
        <v>0</v>
      </c>
      <c r="AD23" s="3">
        <v>0</v>
      </c>
      <c r="AE23" s="3">
        <v>0</v>
      </c>
      <c r="AL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</row>
    <row r="24" spans="1:533" s="3" customFormat="1" x14ac:dyDescent="0.25">
      <c r="A24" s="3">
        <v>16</v>
      </c>
      <c r="B24" s="3" t="s">
        <v>599</v>
      </c>
      <c r="C24" s="3">
        <v>898</v>
      </c>
      <c r="D24" s="3">
        <v>0</v>
      </c>
      <c r="E24" s="3">
        <v>0</v>
      </c>
      <c r="G24" s="24">
        <v>16</v>
      </c>
      <c r="H24" s="24">
        <v>898</v>
      </c>
      <c r="I24" s="24">
        <v>0</v>
      </c>
      <c r="J24" s="25" t="s">
        <v>646</v>
      </c>
      <c r="K24" s="24">
        <v>312.89999999999998</v>
      </c>
      <c r="L24" s="24">
        <v>0</v>
      </c>
      <c r="O24" s="3" t="s">
        <v>17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8">
        <v>0</v>
      </c>
      <c r="AC24" s="3">
        <v>0</v>
      </c>
      <c r="AD24" s="3">
        <v>0</v>
      </c>
      <c r="AE24" s="3">
        <v>0</v>
      </c>
    </row>
    <row r="25" spans="1:533" s="3" customFormat="1" x14ac:dyDescent="0.25">
      <c r="A25" s="3">
        <v>17</v>
      </c>
      <c r="B25" s="3" t="s">
        <v>613</v>
      </c>
      <c r="C25" s="3">
        <v>784</v>
      </c>
      <c r="D25" s="3">
        <v>0</v>
      </c>
      <c r="E25" s="3">
        <v>0</v>
      </c>
      <c r="G25" s="4">
        <v>17</v>
      </c>
      <c r="H25" s="4">
        <v>784</v>
      </c>
      <c r="I25" s="4">
        <v>1.9</v>
      </c>
      <c r="J25" s="26">
        <v>41184</v>
      </c>
      <c r="K25" s="4">
        <v>23.1</v>
      </c>
      <c r="L25" s="4">
        <v>0</v>
      </c>
      <c r="O25" s="3" t="s">
        <v>18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8">
        <v>0</v>
      </c>
      <c r="AC25" s="3">
        <v>0</v>
      </c>
      <c r="AD25" s="3">
        <v>0</v>
      </c>
      <c r="AE25" s="3">
        <v>0</v>
      </c>
    </row>
    <row r="26" spans="1:533" s="3" customFormat="1" x14ac:dyDescent="0.25">
      <c r="A26" s="3">
        <v>18</v>
      </c>
      <c r="B26" s="3" t="s">
        <v>600</v>
      </c>
      <c r="C26" s="3">
        <v>885</v>
      </c>
      <c r="D26" s="3">
        <v>0</v>
      </c>
      <c r="E26" s="3">
        <v>0</v>
      </c>
      <c r="G26" s="4">
        <v>17</v>
      </c>
      <c r="H26" s="4">
        <v>784</v>
      </c>
      <c r="I26" s="4">
        <v>1.4</v>
      </c>
      <c r="J26" s="26">
        <v>41505</v>
      </c>
      <c r="K26" s="4">
        <v>15.3</v>
      </c>
      <c r="L26" s="4">
        <v>0</v>
      </c>
      <c r="O26" s="3" t="s">
        <v>19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8">
        <v>0</v>
      </c>
      <c r="AC26" s="3">
        <v>0</v>
      </c>
      <c r="AD26" s="3">
        <v>0</v>
      </c>
      <c r="AE26" s="3">
        <v>0</v>
      </c>
    </row>
    <row r="27" spans="1:533" x14ac:dyDescent="0.25">
      <c r="A27" s="3">
        <v>19</v>
      </c>
      <c r="B27" s="3" t="s">
        <v>601</v>
      </c>
      <c r="C27" s="3">
        <v>790</v>
      </c>
      <c r="D27" s="3">
        <v>0</v>
      </c>
      <c r="E27" s="3">
        <v>0</v>
      </c>
      <c r="G27" s="27">
        <v>19</v>
      </c>
      <c r="H27" s="22">
        <v>790</v>
      </c>
      <c r="I27" s="22">
        <v>1.9</v>
      </c>
      <c r="J27" s="23">
        <v>41505</v>
      </c>
      <c r="K27" s="22">
        <v>15.3</v>
      </c>
      <c r="L27" s="22">
        <v>0</v>
      </c>
      <c r="O27" s="3" t="s">
        <v>20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8">
        <v>0</v>
      </c>
      <c r="AC27" s="3">
        <v>0</v>
      </c>
      <c r="AD27" s="3">
        <v>0</v>
      </c>
      <c r="AE27" s="3">
        <v>0</v>
      </c>
    </row>
    <row r="28" spans="1:533" x14ac:dyDescent="0.25">
      <c r="A28" s="3">
        <v>20</v>
      </c>
      <c r="B28" s="3" t="s">
        <v>602</v>
      </c>
      <c r="C28" s="3">
        <v>1075</v>
      </c>
      <c r="D28" s="3">
        <v>0</v>
      </c>
      <c r="E28" s="3">
        <v>0</v>
      </c>
      <c r="G28" s="27">
        <v>19</v>
      </c>
      <c r="H28" s="22">
        <v>790</v>
      </c>
      <c r="I28" s="22">
        <v>1.64</v>
      </c>
      <c r="J28" s="23">
        <v>41184</v>
      </c>
      <c r="K28" s="22">
        <v>23.1</v>
      </c>
      <c r="L28" s="22">
        <v>0</v>
      </c>
      <c r="O28" s="3" t="s">
        <v>21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8">
        <v>0</v>
      </c>
      <c r="AC28" s="3">
        <v>0</v>
      </c>
      <c r="AD28" s="3">
        <v>0</v>
      </c>
      <c r="AE28" s="3">
        <v>0</v>
      </c>
    </row>
    <row r="29" spans="1:533" x14ac:dyDescent="0.25">
      <c r="A29" s="3">
        <v>21</v>
      </c>
      <c r="B29" s="3" t="s">
        <v>603</v>
      </c>
      <c r="C29" s="3">
        <v>1016</v>
      </c>
      <c r="D29" s="3">
        <v>0</v>
      </c>
      <c r="E29" s="3">
        <v>4</v>
      </c>
      <c r="G29" s="28">
        <v>20</v>
      </c>
      <c r="H29" s="28">
        <v>1075</v>
      </c>
      <c r="I29" s="28"/>
      <c r="J29" s="28"/>
      <c r="K29" s="28"/>
      <c r="L29" s="28">
        <v>0</v>
      </c>
      <c r="O29" s="3" t="s">
        <v>22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8">
        <v>0</v>
      </c>
      <c r="AC29" s="3">
        <v>0</v>
      </c>
      <c r="AD29" s="3">
        <v>0</v>
      </c>
      <c r="AE29" s="3">
        <v>0</v>
      </c>
    </row>
    <row r="30" spans="1:533" x14ac:dyDescent="0.25">
      <c r="A30" s="3">
        <v>22</v>
      </c>
      <c r="B30" s="3" t="s">
        <v>604</v>
      </c>
      <c r="C30" s="3">
        <v>819</v>
      </c>
      <c r="D30" s="3">
        <v>0</v>
      </c>
      <c r="E30" s="3">
        <v>1</v>
      </c>
      <c r="G30" s="17">
        <v>21</v>
      </c>
      <c r="H30" s="17">
        <v>1016</v>
      </c>
      <c r="I30" s="17">
        <v>0.9</v>
      </c>
      <c r="J30" s="18">
        <v>41198</v>
      </c>
      <c r="K30" s="17">
        <v>12.6</v>
      </c>
      <c r="L30" s="17">
        <v>4</v>
      </c>
      <c r="O30" s="3" t="s">
        <v>23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8">
        <v>0</v>
      </c>
      <c r="AC30" s="3">
        <v>1</v>
      </c>
      <c r="AD30" s="3">
        <v>0</v>
      </c>
      <c r="AE30" s="3">
        <v>0</v>
      </c>
    </row>
    <row r="31" spans="1:533" x14ac:dyDescent="0.25">
      <c r="A31" s="3">
        <v>43</v>
      </c>
      <c r="B31" s="3" t="s">
        <v>605</v>
      </c>
      <c r="C31" s="3">
        <v>1360</v>
      </c>
      <c r="D31" s="3">
        <v>1</v>
      </c>
      <c r="E31" s="3">
        <v>3</v>
      </c>
      <c r="G31" s="17">
        <v>21</v>
      </c>
      <c r="H31" s="17">
        <v>1016</v>
      </c>
      <c r="I31" s="17">
        <v>1.4</v>
      </c>
      <c r="J31" s="18">
        <v>41204</v>
      </c>
      <c r="K31" s="17">
        <v>7.23</v>
      </c>
      <c r="L31" s="17">
        <v>4</v>
      </c>
      <c r="O31" s="3" t="s">
        <v>24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8">
        <v>0</v>
      </c>
      <c r="AC31" s="3">
        <v>0</v>
      </c>
      <c r="AD31" s="3">
        <v>0</v>
      </c>
      <c r="AE31" s="3">
        <v>0</v>
      </c>
    </row>
    <row r="32" spans="1:533" x14ac:dyDescent="0.25">
      <c r="A32" s="3">
        <v>44</v>
      </c>
      <c r="B32" s="3" t="s">
        <v>606</v>
      </c>
      <c r="C32" s="3">
        <v>1297</v>
      </c>
      <c r="D32" s="3">
        <v>1</v>
      </c>
      <c r="E32" s="3">
        <v>2</v>
      </c>
      <c r="G32" s="17">
        <v>21</v>
      </c>
      <c r="H32" s="17">
        <v>1016</v>
      </c>
      <c r="I32" s="17">
        <v>0.9</v>
      </c>
      <c r="J32" s="18">
        <v>40783</v>
      </c>
      <c r="K32" s="17">
        <v>45.8</v>
      </c>
      <c r="L32" s="17">
        <v>4</v>
      </c>
      <c r="O32" s="3" t="s">
        <v>25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  <c r="Z32" s="3">
        <v>1</v>
      </c>
      <c r="AA32" s="3">
        <v>0</v>
      </c>
      <c r="AB32" s="8">
        <v>0</v>
      </c>
      <c r="AC32" s="3">
        <v>0</v>
      </c>
      <c r="AD32" s="3">
        <v>0</v>
      </c>
      <c r="AE32" s="3">
        <v>0</v>
      </c>
    </row>
    <row r="33" spans="1:31" x14ac:dyDescent="0.25">
      <c r="A33" s="3">
        <v>45</v>
      </c>
      <c r="B33" s="3" t="s">
        <v>607</v>
      </c>
      <c r="C33" s="3">
        <v>1516</v>
      </c>
      <c r="D33" s="3">
        <v>0</v>
      </c>
      <c r="E33" s="3">
        <v>1</v>
      </c>
      <c r="G33" s="17">
        <v>21</v>
      </c>
      <c r="H33" s="17">
        <v>1016</v>
      </c>
      <c r="I33" s="17">
        <v>0.9</v>
      </c>
      <c r="J33" s="18">
        <v>41187</v>
      </c>
      <c r="K33" s="17">
        <v>2.42</v>
      </c>
      <c r="L33" s="17">
        <v>4</v>
      </c>
      <c r="O33" s="3" t="s">
        <v>26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8">
        <v>0</v>
      </c>
      <c r="AC33" s="3">
        <v>0</v>
      </c>
      <c r="AD33" s="3">
        <v>0</v>
      </c>
      <c r="AE33" s="3">
        <v>0</v>
      </c>
    </row>
    <row r="34" spans="1:31" x14ac:dyDescent="0.25">
      <c r="A34" s="3">
        <v>46</v>
      </c>
      <c r="B34" s="3" t="s">
        <v>608</v>
      </c>
      <c r="C34" s="8">
        <v>1550</v>
      </c>
      <c r="D34" s="8">
        <v>0</v>
      </c>
      <c r="E34" s="8">
        <v>1</v>
      </c>
      <c r="G34" s="17">
        <v>21</v>
      </c>
      <c r="H34" s="17">
        <v>1016</v>
      </c>
      <c r="I34" s="17">
        <v>1.21</v>
      </c>
      <c r="J34" s="18">
        <v>41174</v>
      </c>
      <c r="K34" s="17">
        <v>0.51</v>
      </c>
      <c r="L34" s="17">
        <v>4</v>
      </c>
      <c r="O34" s="3" t="s">
        <v>27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8">
        <v>0</v>
      </c>
      <c r="AC34" s="3">
        <v>0</v>
      </c>
      <c r="AD34" s="3">
        <v>0</v>
      </c>
      <c r="AE34" s="3">
        <v>0</v>
      </c>
    </row>
    <row r="35" spans="1:31" x14ac:dyDescent="0.25">
      <c r="A35" s="3">
        <v>47</v>
      </c>
      <c r="B35" s="3" t="s">
        <v>609</v>
      </c>
      <c r="C35" s="3">
        <v>1666</v>
      </c>
      <c r="D35" s="3">
        <v>1</v>
      </c>
      <c r="E35" s="3">
        <v>0</v>
      </c>
      <c r="G35" s="17">
        <v>21</v>
      </c>
      <c r="H35" s="17">
        <v>1016</v>
      </c>
      <c r="I35" s="17">
        <v>0.9</v>
      </c>
      <c r="J35" s="18">
        <v>41511</v>
      </c>
      <c r="K35" s="17">
        <v>2.2400000000000002</v>
      </c>
      <c r="L35" s="17">
        <v>4</v>
      </c>
      <c r="O35" s="3" t="s">
        <v>28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8">
        <v>0</v>
      </c>
      <c r="AC35" s="3">
        <v>0</v>
      </c>
      <c r="AD35" s="3">
        <v>0</v>
      </c>
      <c r="AE35" s="3">
        <v>0</v>
      </c>
    </row>
    <row r="36" spans="1:31" x14ac:dyDescent="0.25">
      <c r="A36" s="3">
        <v>48</v>
      </c>
      <c r="B36" s="3" t="s">
        <v>610</v>
      </c>
      <c r="C36" s="3">
        <v>1463</v>
      </c>
      <c r="D36" s="3">
        <v>0</v>
      </c>
      <c r="E36" s="3">
        <v>1</v>
      </c>
      <c r="G36" s="17">
        <v>21</v>
      </c>
      <c r="H36" s="17">
        <v>1016</v>
      </c>
      <c r="I36" s="17">
        <v>1.7</v>
      </c>
      <c r="J36" s="18">
        <v>41157</v>
      </c>
      <c r="K36" s="17">
        <v>6.5</v>
      </c>
      <c r="L36" s="17">
        <v>4</v>
      </c>
      <c r="O36" s="3" t="s">
        <v>29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8">
        <v>0</v>
      </c>
      <c r="AC36" s="3">
        <v>0</v>
      </c>
      <c r="AD36" s="3">
        <v>0</v>
      </c>
      <c r="AE36" s="3">
        <v>0</v>
      </c>
    </row>
    <row r="37" spans="1:31" x14ac:dyDescent="0.25">
      <c r="A37" s="3">
        <v>49</v>
      </c>
      <c r="B37" s="3" t="s">
        <v>611</v>
      </c>
      <c r="C37" s="3">
        <v>1486</v>
      </c>
      <c r="D37" s="3">
        <v>1</v>
      </c>
      <c r="E37" s="3">
        <v>1</v>
      </c>
      <c r="G37" s="29">
        <v>22</v>
      </c>
      <c r="H37" s="29">
        <v>819</v>
      </c>
      <c r="I37" s="29">
        <v>0.8</v>
      </c>
      <c r="J37" s="30">
        <v>41564</v>
      </c>
      <c r="K37" s="29">
        <v>2.61</v>
      </c>
      <c r="L37" s="29">
        <v>1</v>
      </c>
      <c r="O37" s="3" t="s">
        <v>30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8">
        <v>0</v>
      </c>
      <c r="AC37" s="3">
        <v>0</v>
      </c>
      <c r="AD37" s="3">
        <v>0</v>
      </c>
      <c r="AE37" s="3">
        <v>0</v>
      </c>
    </row>
    <row r="38" spans="1:31" x14ac:dyDescent="0.25">
      <c r="G38" s="29">
        <v>22</v>
      </c>
      <c r="H38" s="29">
        <v>819</v>
      </c>
      <c r="I38" s="29">
        <v>1.99</v>
      </c>
      <c r="J38" s="30">
        <v>41561</v>
      </c>
      <c r="K38" s="29">
        <v>9.9</v>
      </c>
      <c r="L38" s="29">
        <v>1</v>
      </c>
      <c r="O38" s="3" t="s">
        <v>31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8">
        <v>0</v>
      </c>
      <c r="AC38" s="3">
        <v>0</v>
      </c>
      <c r="AD38" s="3">
        <v>0</v>
      </c>
      <c r="AE38" s="3">
        <v>0</v>
      </c>
    </row>
    <row r="39" spans="1:31" x14ac:dyDescent="0.25">
      <c r="G39" s="31">
        <v>43</v>
      </c>
      <c r="H39" s="31">
        <v>1360</v>
      </c>
      <c r="I39" s="31">
        <v>0.8</v>
      </c>
      <c r="J39" s="32">
        <v>41534</v>
      </c>
      <c r="K39" s="31">
        <v>6.5</v>
      </c>
      <c r="L39" s="31">
        <v>3</v>
      </c>
      <c r="O39" s="3" t="s">
        <v>32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8">
        <v>0</v>
      </c>
      <c r="AC39" s="3">
        <v>0</v>
      </c>
      <c r="AD39" s="3">
        <v>0</v>
      </c>
      <c r="AE39" s="3">
        <v>0</v>
      </c>
    </row>
    <row r="40" spans="1:31" x14ac:dyDescent="0.25">
      <c r="G40" s="31">
        <v>43</v>
      </c>
      <c r="H40" s="31">
        <v>1360</v>
      </c>
      <c r="I40" s="31">
        <v>0.6</v>
      </c>
      <c r="J40" s="32">
        <v>41146</v>
      </c>
      <c r="K40" s="31">
        <v>0.39</v>
      </c>
      <c r="L40" s="31">
        <v>3</v>
      </c>
      <c r="O40" s="3" t="s">
        <v>33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8">
        <v>0</v>
      </c>
      <c r="AC40" s="3">
        <v>0</v>
      </c>
      <c r="AD40" s="3">
        <v>0</v>
      </c>
      <c r="AE40" s="3">
        <v>0</v>
      </c>
    </row>
    <row r="41" spans="1:31" x14ac:dyDescent="0.25">
      <c r="G41" s="31">
        <v>43</v>
      </c>
      <c r="H41" s="31">
        <v>1360</v>
      </c>
      <c r="I41" s="31">
        <v>0.56999999999999995</v>
      </c>
      <c r="J41" s="32">
        <v>41132</v>
      </c>
      <c r="K41" s="31">
        <v>5.2</v>
      </c>
      <c r="L41" s="31">
        <v>3</v>
      </c>
      <c r="O41" s="3" t="s">
        <v>34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8">
        <v>0</v>
      </c>
      <c r="AC41" s="3">
        <v>0</v>
      </c>
      <c r="AD41" s="3">
        <v>0</v>
      </c>
      <c r="AE41" s="3">
        <v>0</v>
      </c>
    </row>
    <row r="42" spans="1:31" x14ac:dyDescent="0.25">
      <c r="G42" s="31">
        <v>43</v>
      </c>
      <c r="H42" s="31">
        <v>1360</v>
      </c>
      <c r="I42" s="31">
        <v>1.1000000000000001</v>
      </c>
      <c r="J42" s="32">
        <v>41132</v>
      </c>
      <c r="K42" s="31">
        <v>2.8</v>
      </c>
      <c r="L42" s="31">
        <v>3</v>
      </c>
      <c r="O42" s="3" t="s">
        <v>35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8">
        <v>0</v>
      </c>
      <c r="AC42" s="3">
        <v>0</v>
      </c>
      <c r="AD42" s="3">
        <v>0</v>
      </c>
      <c r="AE42" s="3">
        <v>0</v>
      </c>
    </row>
    <row r="43" spans="1:31" x14ac:dyDescent="0.25">
      <c r="G43" s="31">
        <v>43</v>
      </c>
      <c r="H43" s="31">
        <v>1360</v>
      </c>
      <c r="I43" s="31">
        <v>1.4</v>
      </c>
      <c r="J43" s="32">
        <v>41164</v>
      </c>
      <c r="K43" s="31">
        <v>8.19</v>
      </c>
      <c r="L43" s="31">
        <v>3</v>
      </c>
      <c r="O43" s="3" t="s">
        <v>36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</v>
      </c>
      <c r="W43" s="3">
        <v>0</v>
      </c>
      <c r="X43" s="3">
        <v>0</v>
      </c>
      <c r="Y43" s="3">
        <v>1</v>
      </c>
      <c r="Z43" s="3">
        <v>1</v>
      </c>
      <c r="AA43" s="3">
        <v>0</v>
      </c>
      <c r="AB43" s="8">
        <v>0</v>
      </c>
      <c r="AC43" s="3">
        <v>1</v>
      </c>
      <c r="AD43" s="3">
        <v>1</v>
      </c>
      <c r="AE43" s="3">
        <v>0</v>
      </c>
    </row>
    <row r="44" spans="1:31" x14ac:dyDescent="0.25">
      <c r="G44" s="31">
        <v>43</v>
      </c>
      <c r="H44" s="31">
        <v>1360</v>
      </c>
      <c r="I44" s="31">
        <v>0.76</v>
      </c>
      <c r="J44" s="32">
        <v>41509</v>
      </c>
      <c r="K44" s="31">
        <v>5.2</v>
      </c>
      <c r="L44" s="31">
        <v>3</v>
      </c>
      <c r="O44" s="3" t="s">
        <v>37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8">
        <v>0</v>
      </c>
      <c r="AC44" s="3">
        <v>0</v>
      </c>
      <c r="AD44" s="3">
        <v>0</v>
      </c>
      <c r="AE44" s="3">
        <v>0</v>
      </c>
    </row>
    <row r="45" spans="1:31" x14ac:dyDescent="0.25">
      <c r="G45" s="31">
        <v>43</v>
      </c>
      <c r="H45" s="31">
        <v>1360</v>
      </c>
      <c r="I45" s="31">
        <v>1</v>
      </c>
      <c r="J45" s="32">
        <v>41132</v>
      </c>
      <c r="K45" s="31">
        <v>8.3000000000000007</v>
      </c>
      <c r="L45" s="31">
        <v>3</v>
      </c>
      <c r="O45" s="3" t="s">
        <v>38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8">
        <v>0</v>
      </c>
      <c r="AC45" s="3">
        <v>0</v>
      </c>
      <c r="AD45" s="3">
        <v>0</v>
      </c>
      <c r="AE45" s="3">
        <v>0</v>
      </c>
    </row>
    <row r="46" spans="1:31" x14ac:dyDescent="0.25">
      <c r="G46" s="31">
        <v>43</v>
      </c>
      <c r="H46" s="31">
        <v>1360</v>
      </c>
      <c r="I46" s="31">
        <v>1.6</v>
      </c>
      <c r="J46" s="32">
        <v>41201</v>
      </c>
      <c r="K46" s="31">
        <v>8.6</v>
      </c>
      <c r="L46" s="31">
        <v>3</v>
      </c>
      <c r="O46" s="3" t="s">
        <v>39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8">
        <v>0</v>
      </c>
      <c r="AC46" s="3">
        <v>0</v>
      </c>
      <c r="AD46" s="3">
        <v>0</v>
      </c>
      <c r="AE46" s="3">
        <v>0</v>
      </c>
    </row>
    <row r="47" spans="1:31" x14ac:dyDescent="0.25">
      <c r="G47" s="31">
        <v>43</v>
      </c>
      <c r="H47" s="31">
        <v>1360</v>
      </c>
      <c r="I47" s="31">
        <v>1.8</v>
      </c>
      <c r="J47" s="32">
        <v>40815</v>
      </c>
      <c r="K47" s="31">
        <v>56.4</v>
      </c>
      <c r="L47" s="31">
        <v>3</v>
      </c>
      <c r="O47" s="3" t="s">
        <v>40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8">
        <v>0</v>
      </c>
      <c r="AC47" s="3">
        <v>0</v>
      </c>
      <c r="AD47" s="3">
        <v>0</v>
      </c>
      <c r="AE47" s="3">
        <v>0</v>
      </c>
    </row>
    <row r="48" spans="1:31" x14ac:dyDescent="0.25">
      <c r="G48" s="31">
        <v>43</v>
      </c>
      <c r="H48" s="31">
        <v>1360</v>
      </c>
      <c r="I48" s="31">
        <v>1.1000000000000001</v>
      </c>
      <c r="J48" s="32">
        <v>41191</v>
      </c>
      <c r="K48" s="31">
        <v>2.6</v>
      </c>
      <c r="L48" s="31">
        <v>3</v>
      </c>
      <c r="O48" s="3" t="s">
        <v>41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8">
        <v>0</v>
      </c>
      <c r="AC48" s="3">
        <v>0</v>
      </c>
      <c r="AD48" s="3">
        <v>0</v>
      </c>
      <c r="AE48" s="3">
        <v>0</v>
      </c>
    </row>
    <row r="49" spans="7:31" x14ac:dyDescent="0.25">
      <c r="G49" s="31">
        <v>43</v>
      </c>
      <c r="H49" s="31">
        <v>1360</v>
      </c>
      <c r="I49" s="31">
        <v>1.1599999999999999</v>
      </c>
      <c r="J49" s="32">
        <v>41567</v>
      </c>
      <c r="K49" s="31">
        <v>3.3</v>
      </c>
      <c r="L49" s="31">
        <v>3</v>
      </c>
      <c r="O49" s="3" t="s">
        <v>42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8">
        <v>1</v>
      </c>
      <c r="AC49" s="3">
        <v>0</v>
      </c>
      <c r="AD49" s="3">
        <v>0</v>
      </c>
      <c r="AE49" s="3">
        <v>0</v>
      </c>
    </row>
    <row r="50" spans="7:31" x14ac:dyDescent="0.25">
      <c r="G50" s="31">
        <v>43</v>
      </c>
      <c r="H50" s="31">
        <v>1360</v>
      </c>
      <c r="I50" s="31">
        <v>1.8</v>
      </c>
      <c r="J50" s="32">
        <v>41191</v>
      </c>
      <c r="K50" s="31">
        <v>4.45</v>
      </c>
      <c r="L50" s="31">
        <v>3</v>
      </c>
      <c r="O50" s="3" t="s">
        <v>43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8">
        <v>0</v>
      </c>
      <c r="AC50" s="3">
        <v>0</v>
      </c>
      <c r="AD50" s="3">
        <v>0</v>
      </c>
      <c r="AE50" s="3">
        <v>0</v>
      </c>
    </row>
    <row r="51" spans="7:31" x14ac:dyDescent="0.25">
      <c r="G51" s="33">
        <v>44</v>
      </c>
      <c r="H51" s="33">
        <v>1297</v>
      </c>
      <c r="I51" s="33">
        <v>1.8</v>
      </c>
      <c r="J51" s="34">
        <v>41502</v>
      </c>
      <c r="K51" s="33">
        <v>6.72</v>
      </c>
      <c r="L51" s="33">
        <v>2</v>
      </c>
      <c r="O51" s="3" t="s">
        <v>44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8">
        <v>0</v>
      </c>
      <c r="AC51" s="3">
        <v>0</v>
      </c>
      <c r="AD51" s="3">
        <v>0</v>
      </c>
      <c r="AE51" s="3">
        <v>0</v>
      </c>
    </row>
    <row r="52" spans="7:31" x14ac:dyDescent="0.25">
      <c r="G52" s="33">
        <v>44</v>
      </c>
      <c r="H52" s="33">
        <v>1297</v>
      </c>
      <c r="I52" s="33">
        <v>1.55</v>
      </c>
      <c r="J52" s="34">
        <v>41090</v>
      </c>
      <c r="K52" s="33">
        <v>10</v>
      </c>
      <c r="L52" s="33">
        <v>2</v>
      </c>
      <c r="O52" s="3" t="s">
        <v>543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3">
        <v>1</v>
      </c>
      <c r="AC52" s="3">
        <v>0</v>
      </c>
      <c r="AD52" s="3">
        <v>0</v>
      </c>
      <c r="AE52" s="3">
        <v>0</v>
      </c>
    </row>
    <row r="53" spans="7:31" x14ac:dyDescent="0.25">
      <c r="G53" s="33">
        <v>44</v>
      </c>
      <c r="H53" s="33">
        <v>1297</v>
      </c>
      <c r="I53" s="33">
        <v>0.5</v>
      </c>
      <c r="J53" s="34">
        <v>41149</v>
      </c>
      <c r="K53" s="33">
        <v>2.11</v>
      </c>
      <c r="L53" s="33">
        <v>2</v>
      </c>
      <c r="O53" s="3" t="s">
        <v>45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8">
        <v>0</v>
      </c>
      <c r="AC53" s="3">
        <v>0</v>
      </c>
      <c r="AD53" s="3">
        <v>0</v>
      </c>
      <c r="AE53" s="3">
        <v>0</v>
      </c>
    </row>
    <row r="54" spans="7:31" x14ac:dyDescent="0.25">
      <c r="G54" s="33">
        <v>44</v>
      </c>
      <c r="H54" s="33">
        <v>1297</v>
      </c>
      <c r="I54" s="33">
        <v>1.8</v>
      </c>
      <c r="J54" s="34">
        <v>41089</v>
      </c>
      <c r="K54" s="33">
        <v>7.1</v>
      </c>
      <c r="L54" s="33">
        <v>2</v>
      </c>
      <c r="O54" s="3" t="s">
        <v>46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8">
        <v>0</v>
      </c>
      <c r="AC54" s="3">
        <v>0</v>
      </c>
      <c r="AD54" s="3">
        <v>1</v>
      </c>
      <c r="AE54" s="3">
        <v>0</v>
      </c>
    </row>
    <row r="55" spans="7:31" x14ac:dyDescent="0.25">
      <c r="G55" s="33">
        <v>44</v>
      </c>
      <c r="H55" s="33">
        <v>1297</v>
      </c>
      <c r="I55" s="33">
        <v>1.5</v>
      </c>
      <c r="J55" s="34">
        <v>41536</v>
      </c>
      <c r="K55" s="33">
        <v>7.8</v>
      </c>
      <c r="L55" s="33">
        <v>2</v>
      </c>
      <c r="O55" s="3" t="s">
        <v>47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8">
        <v>0</v>
      </c>
      <c r="AC55" s="3">
        <v>0</v>
      </c>
      <c r="AD55" s="3">
        <v>0</v>
      </c>
      <c r="AE55" s="3">
        <v>0</v>
      </c>
    </row>
    <row r="56" spans="7:31" x14ac:dyDescent="0.25">
      <c r="G56" s="33">
        <v>44</v>
      </c>
      <c r="H56" s="33">
        <v>1297</v>
      </c>
      <c r="I56" s="33">
        <v>0.98</v>
      </c>
      <c r="J56" s="34">
        <v>41448</v>
      </c>
      <c r="K56" s="33">
        <v>7.37</v>
      </c>
      <c r="L56" s="33">
        <v>2</v>
      </c>
      <c r="O56" s="3" t="s">
        <v>48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8">
        <v>0</v>
      </c>
      <c r="AC56" s="3">
        <v>0</v>
      </c>
      <c r="AD56" s="3">
        <v>0</v>
      </c>
      <c r="AE56" s="3">
        <v>0</v>
      </c>
    </row>
    <row r="57" spans="7:31" x14ac:dyDescent="0.25">
      <c r="G57" s="7">
        <v>45</v>
      </c>
      <c r="H57" s="7">
        <v>1516</v>
      </c>
      <c r="I57" s="7">
        <v>0.96</v>
      </c>
      <c r="J57" s="21">
        <v>41157</v>
      </c>
      <c r="K57" s="7">
        <v>16.899999999999999</v>
      </c>
      <c r="L57" s="7">
        <v>1</v>
      </c>
      <c r="O57" s="3" t="s">
        <v>49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8">
        <v>0</v>
      </c>
      <c r="AC57" s="3">
        <v>0</v>
      </c>
      <c r="AD57" s="3">
        <v>0</v>
      </c>
      <c r="AE57" s="3">
        <v>0</v>
      </c>
    </row>
    <row r="58" spans="7:31" x14ac:dyDescent="0.25">
      <c r="G58" s="7">
        <v>45</v>
      </c>
      <c r="H58" s="7">
        <v>1516</v>
      </c>
      <c r="I58" s="7">
        <v>1.47</v>
      </c>
      <c r="J58" s="21">
        <v>41431</v>
      </c>
      <c r="K58" s="7">
        <v>0.76</v>
      </c>
      <c r="L58" s="7">
        <v>1</v>
      </c>
      <c r="O58" s="3" t="s">
        <v>50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8">
        <v>0</v>
      </c>
      <c r="AC58" s="3">
        <v>0</v>
      </c>
      <c r="AD58" s="3">
        <v>0</v>
      </c>
      <c r="AE58" s="3">
        <v>0</v>
      </c>
    </row>
    <row r="59" spans="7:31" x14ac:dyDescent="0.25">
      <c r="G59" s="7">
        <v>45</v>
      </c>
      <c r="H59" s="7">
        <v>1516</v>
      </c>
      <c r="I59" s="7">
        <v>1.35</v>
      </c>
      <c r="J59" s="21">
        <v>41152</v>
      </c>
      <c r="K59" s="7">
        <v>0.33</v>
      </c>
      <c r="L59" s="7">
        <v>1</v>
      </c>
      <c r="O59" s="3" t="s">
        <v>51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8">
        <v>0</v>
      </c>
      <c r="AC59" s="3">
        <v>0</v>
      </c>
      <c r="AD59" s="3">
        <v>0</v>
      </c>
      <c r="AE59" s="3">
        <v>0</v>
      </c>
    </row>
    <row r="60" spans="7:31" x14ac:dyDescent="0.25">
      <c r="G60" s="7">
        <v>45</v>
      </c>
      <c r="H60" s="7">
        <v>1516</v>
      </c>
      <c r="I60" s="7">
        <v>1.8</v>
      </c>
      <c r="J60" s="21">
        <v>41510</v>
      </c>
      <c r="K60" s="7">
        <v>0.52</v>
      </c>
      <c r="L60" s="7">
        <v>1</v>
      </c>
      <c r="O60" s="3" t="s">
        <v>52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8">
        <v>0</v>
      </c>
      <c r="AC60" s="3">
        <v>0</v>
      </c>
      <c r="AD60" s="3">
        <v>0</v>
      </c>
      <c r="AE60" s="3">
        <v>0</v>
      </c>
    </row>
    <row r="61" spans="7:31" x14ac:dyDescent="0.25">
      <c r="G61" s="7">
        <v>45</v>
      </c>
      <c r="H61" s="7">
        <v>1516</v>
      </c>
      <c r="I61" s="7">
        <v>1.71</v>
      </c>
      <c r="J61" s="21">
        <v>41494</v>
      </c>
      <c r="K61" s="7">
        <v>19.96</v>
      </c>
      <c r="L61" s="7">
        <v>1</v>
      </c>
      <c r="O61" s="3" t="s">
        <v>53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8">
        <v>0</v>
      </c>
      <c r="AC61" s="3">
        <v>0</v>
      </c>
      <c r="AD61" s="3">
        <v>0</v>
      </c>
      <c r="AE61" s="3">
        <v>0</v>
      </c>
    </row>
    <row r="62" spans="7:31" x14ac:dyDescent="0.25">
      <c r="G62" s="7">
        <v>45</v>
      </c>
      <c r="H62" s="7">
        <v>1516</v>
      </c>
      <c r="I62" s="7">
        <v>1.7</v>
      </c>
      <c r="J62" s="21">
        <v>40803</v>
      </c>
      <c r="K62" s="7">
        <v>26.5</v>
      </c>
      <c r="L62" s="7">
        <v>1</v>
      </c>
      <c r="O62" s="3" t="s">
        <v>54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8">
        <v>0</v>
      </c>
      <c r="AC62" s="3">
        <v>0</v>
      </c>
      <c r="AD62" s="3">
        <v>0</v>
      </c>
      <c r="AE62" s="3">
        <v>0</v>
      </c>
    </row>
    <row r="63" spans="7:31" x14ac:dyDescent="0.25">
      <c r="G63" s="35">
        <v>46</v>
      </c>
      <c r="H63" s="35">
        <v>1550</v>
      </c>
      <c r="I63" s="19">
        <v>0.96</v>
      </c>
      <c r="J63" s="20">
        <v>41157</v>
      </c>
      <c r="K63" s="19">
        <v>16.899999999999999</v>
      </c>
      <c r="L63" s="19">
        <v>1</v>
      </c>
      <c r="O63" s="3" t="s">
        <v>55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8">
        <v>0</v>
      </c>
      <c r="AC63" s="3">
        <v>0</v>
      </c>
      <c r="AD63" s="3">
        <v>0</v>
      </c>
      <c r="AE63" s="3">
        <v>0</v>
      </c>
    </row>
    <row r="64" spans="7:31" x14ac:dyDescent="0.25">
      <c r="G64" s="35">
        <v>46</v>
      </c>
      <c r="H64" s="35">
        <v>1550</v>
      </c>
      <c r="I64" s="19">
        <v>1.47</v>
      </c>
      <c r="J64" s="20">
        <v>41431</v>
      </c>
      <c r="K64" s="19">
        <v>0.76</v>
      </c>
      <c r="L64" s="19">
        <v>1</v>
      </c>
      <c r="O64" s="3" t="s">
        <v>56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8">
        <v>0</v>
      </c>
      <c r="AC64" s="3">
        <v>0</v>
      </c>
      <c r="AD64" s="3">
        <v>0</v>
      </c>
      <c r="AE64" s="3">
        <v>0</v>
      </c>
    </row>
    <row r="65" spans="7:31" x14ac:dyDescent="0.25">
      <c r="G65" s="35">
        <v>46</v>
      </c>
      <c r="H65" s="35">
        <v>1550</v>
      </c>
      <c r="I65" s="19">
        <v>1.35</v>
      </c>
      <c r="J65" s="20">
        <v>41152</v>
      </c>
      <c r="K65" s="19">
        <v>0.33</v>
      </c>
      <c r="L65" s="19">
        <v>1</v>
      </c>
      <c r="O65" s="3" t="s">
        <v>57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8">
        <v>0</v>
      </c>
      <c r="AC65" s="3">
        <v>0</v>
      </c>
      <c r="AD65" s="3">
        <v>0</v>
      </c>
      <c r="AE65" s="3">
        <v>0</v>
      </c>
    </row>
    <row r="66" spans="7:31" x14ac:dyDescent="0.25">
      <c r="G66" s="35">
        <v>46</v>
      </c>
      <c r="H66" s="35">
        <v>1550</v>
      </c>
      <c r="I66" s="19">
        <v>1.8</v>
      </c>
      <c r="J66" s="20">
        <v>41510</v>
      </c>
      <c r="K66" s="19">
        <v>0.52</v>
      </c>
      <c r="L66" s="19">
        <v>1</v>
      </c>
      <c r="O66" s="3" t="s">
        <v>58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8">
        <v>0</v>
      </c>
      <c r="AC66" s="3">
        <v>0</v>
      </c>
      <c r="AD66" s="3">
        <v>0</v>
      </c>
      <c r="AE66" s="3">
        <v>0</v>
      </c>
    </row>
    <row r="67" spans="7:31" x14ac:dyDescent="0.25">
      <c r="G67" s="35">
        <v>46</v>
      </c>
      <c r="H67" s="35">
        <v>1550</v>
      </c>
      <c r="I67" s="19">
        <v>1.71</v>
      </c>
      <c r="J67" s="20">
        <v>41494</v>
      </c>
      <c r="K67" s="19">
        <v>19.96</v>
      </c>
      <c r="L67" s="19">
        <v>1</v>
      </c>
      <c r="O67" s="3" t="s">
        <v>59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8">
        <v>0</v>
      </c>
      <c r="AC67" s="3">
        <v>0</v>
      </c>
      <c r="AD67" s="3">
        <v>0</v>
      </c>
      <c r="AE67" s="3">
        <v>0</v>
      </c>
    </row>
    <row r="68" spans="7:31" x14ac:dyDescent="0.25">
      <c r="G68" s="35">
        <v>46</v>
      </c>
      <c r="H68" s="35">
        <v>1550</v>
      </c>
      <c r="I68" s="19">
        <v>1.7</v>
      </c>
      <c r="J68" s="20">
        <v>40803</v>
      </c>
      <c r="K68" s="19">
        <v>26.5</v>
      </c>
      <c r="L68" s="19">
        <v>1</v>
      </c>
      <c r="O68" s="3" t="s">
        <v>60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8">
        <v>0</v>
      </c>
      <c r="AC68" s="3">
        <v>0</v>
      </c>
      <c r="AD68" s="3">
        <v>0</v>
      </c>
      <c r="AE68" s="3">
        <v>0</v>
      </c>
    </row>
    <row r="69" spans="7:31" x14ac:dyDescent="0.25">
      <c r="G69" s="6">
        <v>47</v>
      </c>
      <c r="H69" s="6">
        <v>1666</v>
      </c>
      <c r="I69" s="6">
        <v>1.2</v>
      </c>
      <c r="J69" s="36">
        <v>41157</v>
      </c>
      <c r="K69" s="6">
        <v>16.899999999999999</v>
      </c>
      <c r="L69" s="6">
        <v>0</v>
      </c>
      <c r="O69" s="3" t="s">
        <v>61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8">
        <v>0</v>
      </c>
      <c r="AC69" s="3">
        <v>0</v>
      </c>
      <c r="AD69" s="3">
        <v>0</v>
      </c>
      <c r="AE69" s="3">
        <v>0</v>
      </c>
    </row>
    <row r="70" spans="7:31" x14ac:dyDescent="0.25">
      <c r="G70" s="6">
        <v>47</v>
      </c>
      <c r="H70" s="6">
        <v>1666</v>
      </c>
      <c r="I70" s="6">
        <v>1.5</v>
      </c>
      <c r="J70" s="36">
        <v>41105</v>
      </c>
      <c r="K70" s="6">
        <v>4.5599999999999996</v>
      </c>
      <c r="L70" s="6">
        <v>0</v>
      </c>
      <c r="O70" s="3" t="s">
        <v>62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8">
        <v>0</v>
      </c>
      <c r="AC70" s="3">
        <v>0</v>
      </c>
      <c r="AD70" s="3">
        <v>0</v>
      </c>
      <c r="AE70" s="3">
        <v>0</v>
      </c>
    </row>
    <row r="71" spans="7:31" x14ac:dyDescent="0.25">
      <c r="G71" s="6">
        <v>47</v>
      </c>
      <c r="H71" s="6">
        <v>1666</v>
      </c>
      <c r="I71" s="6">
        <v>1.8</v>
      </c>
      <c r="J71" s="36">
        <v>41130</v>
      </c>
      <c r="K71" s="6">
        <v>2.67</v>
      </c>
      <c r="L71" s="6">
        <v>0</v>
      </c>
      <c r="O71" s="3" t="s">
        <v>63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8">
        <v>0</v>
      </c>
      <c r="AC71" s="3">
        <v>0</v>
      </c>
      <c r="AD71" s="3">
        <v>0</v>
      </c>
      <c r="AE71" s="3">
        <v>0</v>
      </c>
    </row>
    <row r="72" spans="7:31" x14ac:dyDescent="0.25">
      <c r="G72" s="6">
        <v>47</v>
      </c>
      <c r="H72" s="6">
        <v>1666</v>
      </c>
      <c r="I72" s="6">
        <v>1.5</v>
      </c>
      <c r="J72" s="36">
        <v>41431</v>
      </c>
      <c r="K72" s="6">
        <v>0.76</v>
      </c>
      <c r="L72" s="6">
        <v>0</v>
      </c>
      <c r="O72" s="3" t="s">
        <v>64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8">
        <v>0</v>
      </c>
      <c r="AC72" s="3">
        <v>0</v>
      </c>
      <c r="AD72" s="3">
        <v>0</v>
      </c>
      <c r="AE72" s="3">
        <v>0</v>
      </c>
    </row>
    <row r="73" spans="7:31" x14ac:dyDescent="0.25">
      <c r="G73" s="6">
        <v>47</v>
      </c>
      <c r="H73" s="6">
        <v>1666</v>
      </c>
      <c r="I73" s="6">
        <v>1.8</v>
      </c>
      <c r="J73" s="36">
        <v>41099</v>
      </c>
      <c r="K73" s="6">
        <v>8.18</v>
      </c>
      <c r="L73" s="6">
        <v>0</v>
      </c>
      <c r="O73" s="3" t="s">
        <v>65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8">
        <v>0</v>
      </c>
      <c r="AC73" s="3">
        <v>0</v>
      </c>
      <c r="AD73" s="3">
        <v>0</v>
      </c>
      <c r="AE73" s="3">
        <v>0</v>
      </c>
    </row>
    <row r="74" spans="7:31" x14ac:dyDescent="0.25">
      <c r="G74" s="37">
        <v>48</v>
      </c>
      <c r="H74" s="37">
        <v>1463</v>
      </c>
      <c r="I74" s="37">
        <v>1.6</v>
      </c>
      <c r="J74" s="38">
        <v>41453</v>
      </c>
      <c r="K74" s="37">
        <v>6.8</v>
      </c>
      <c r="L74" s="37">
        <v>1</v>
      </c>
      <c r="O74" s="3" t="s">
        <v>66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8">
        <v>0</v>
      </c>
      <c r="AC74" s="3">
        <v>0</v>
      </c>
      <c r="AD74" s="3">
        <v>0</v>
      </c>
      <c r="AE74" s="3">
        <v>0</v>
      </c>
    </row>
    <row r="75" spans="7:31" x14ac:dyDescent="0.25">
      <c r="G75" s="37">
        <v>48</v>
      </c>
      <c r="H75" s="37">
        <v>1463</v>
      </c>
      <c r="I75" s="37">
        <v>1.8</v>
      </c>
      <c r="J75" s="38">
        <v>41470</v>
      </c>
      <c r="K75" s="37">
        <v>8.9</v>
      </c>
      <c r="L75" s="37">
        <v>1</v>
      </c>
      <c r="O75" s="3" t="s">
        <v>67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8">
        <v>0</v>
      </c>
      <c r="AC75" s="3">
        <v>0</v>
      </c>
      <c r="AD75" s="3">
        <v>0</v>
      </c>
      <c r="AE75" s="3">
        <v>0</v>
      </c>
    </row>
    <row r="76" spans="7:31" x14ac:dyDescent="0.25">
      <c r="G76" s="37">
        <v>48</v>
      </c>
      <c r="H76" s="37">
        <v>1463</v>
      </c>
      <c r="I76" s="37">
        <v>1.4</v>
      </c>
      <c r="J76" s="38">
        <v>41090</v>
      </c>
      <c r="K76" s="37">
        <v>3.9</v>
      </c>
      <c r="L76" s="37">
        <v>1</v>
      </c>
      <c r="O76" s="3" t="s">
        <v>68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8">
        <v>0</v>
      </c>
      <c r="AC76" s="3">
        <v>0</v>
      </c>
      <c r="AD76" s="3">
        <v>0</v>
      </c>
      <c r="AE76" s="3">
        <v>0</v>
      </c>
    </row>
    <row r="77" spans="7:31" x14ac:dyDescent="0.25">
      <c r="G77" s="37">
        <v>48</v>
      </c>
      <c r="H77" s="37">
        <v>1463</v>
      </c>
      <c r="I77" s="37">
        <v>1.7</v>
      </c>
      <c r="J77" s="38">
        <v>41448</v>
      </c>
      <c r="K77" s="37">
        <v>7.37</v>
      </c>
      <c r="L77" s="37">
        <v>1</v>
      </c>
      <c r="O77" s="3" t="s">
        <v>69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8">
        <v>0</v>
      </c>
      <c r="AC77" s="3">
        <v>0</v>
      </c>
      <c r="AD77" s="3">
        <v>0</v>
      </c>
      <c r="AE77" s="3">
        <v>0</v>
      </c>
    </row>
    <row r="78" spans="7:31" x14ac:dyDescent="0.25">
      <c r="G78" s="37">
        <v>48</v>
      </c>
      <c r="H78" s="37">
        <v>1463</v>
      </c>
      <c r="I78" s="37">
        <v>0.6</v>
      </c>
      <c r="J78" s="38">
        <v>41430</v>
      </c>
      <c r="K78" s="37">
        <v>2.23</v>
      </c>
      <c r="L78" s="37">
        <v>1</v>
      </c>
      <c r="O78" s="3" t="s">
        <v>70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8">
        <v>0</v>
      </c>
      <c r="AC78" s="3">
        <v>0</v>
      </c>
      <c r="AD78" s="3">
        <v>0</v>
      </c>
      <c r="AE78" s="3">
        <v>0</v>
      </c>
    </row>
    <row r="79" spans="7:31" x14ac:dyDescent="0.25">
      <c r="G79" s="4">
        <v>49</v>
      </c>
      <c r="H79" s="4">
        <v>1486</v>
      </c>
      <c r="I79" s="4">
        <v>1.6</v>
      </c>
      <c r="J79" s="26">
        <v>41453</v>
      </c>
      <c r="K79" s="4">
        <v>6.8</v>
      </c>
      <c r="L79" s="4">
        <v>1</v>
      </c>
      <c r="O79" s="3" t="s">
        <v>71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8">
        <v>0</v>
      </c>
      <c r="AC79" s="3">
        <v>0</v>
      </c>
      <c r="AD79" s="3">
        <v>0</v>
      </c>
      <c r="AE79" s="3">
        <v>0</v>
      </c>
    </row>
    <row r="80" spans="7:31" x14ac:dyDescent="0.25">
      <c r="G80" s="4">
        <v>49</v>
      </c>
      <c r="H80" s="4">
        <v>1486</v>
      </c>
      <c r="I80" s="4">
        <v>1.8</v>
      </c>
      <c r="J80" s="26">
        <v>41470</v>
      </c>
      <c r="K80" s="4">
        <v>8.9</v>
      </c>
      <c r="L80" s="4">
        <v>1</v>
      </c>
      <c r="O80" s="3" t="s">
        <v>72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8">
        <v>0</v>
      </c>
      <c r="AC80" s="3">
        <v>0</v>
      </c>
      <c r="AD80" s="3">
        <v>0</v>
      </c>
      <c r="AE80" s="3">
        <v>0</v>
      </c>
    </row>
    <row r="81" spans="7:31" x14ac:dyDescent="0.25">
      <c r="G81" s="4">
        <v>49</v>
      </c>
      <c r="H81" s="4">
        <v>1486</v>
      </c>
      <c r="I81" s="4">
        <v>1.4</v>
      </c>
      <c r="J81" s="26">
        <v>41090</v>
      </c>
      <c r="K81" s="4">
        <v>3.9</v>
      </c>
      <c r="L81" s="4">
        <v>1</v>
      </c>
      <c r="O81" s="3" t="s">
        <v>73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8">
        <v>0</v>
      </c>
      <c r="AC81" s="3">
        <v>0</v>
      </c>
      <c r="AD81" s="3">
        <v>0</v>
      </c>
      <c r="AE81" s="3">
        <v>0</v>
      </c>
    </row>
    <row r="82" spans="7:31" x14ac:dyDescent="0.25">
      <c r="G82" s="4">
        <v>49</v>
      </c>
      <c r="H82" s="4">
        <v>1486</v>
      </c>
      <c r="I82" s="4">
        <v>1.7</v>
      </c>
      <c r="J82" s="26">
        <v>41448</v>
      </c>
      <c r="K82" s="4">
        <v>7.37</v>
      </c>
      <c r="L82" s="4">
        <v>1</v>
      </c>
      <c r="O82" s="3" t="s">
        <v>74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8">
        <v>0</v>
      </c>
      <c r="AC82" s="3">
        <v>0</v>
      </c>
      <c r="AD82" s="3">
        <v>0</v>
      </c>
      <c r="AE82" s="3">
        <v>0</v>
      </c>
    </row>
    <row r="83" spans="7:31" x14ac:dyDescent="0.25">
      <c r="G83" s="4">
        <v>49</v>
      </c>
      <c r="H83" s="4">
        <v>1486</v>
      </c>
      <c r="I83" s="4">
        <v>0.6</v>
      </c>
      <c r="J83" s="26">
        <v>41430</v>
      </c>
      <c r="K83" s="4">
        <v>2.23</v>
      </c>
      <c r="L83" s="4">
        <v>1</v>
      </c>
      <c r="O83" s="3" t="s">
        <v>75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8">
        <v>0</v>
      </c>
      <c r="AC83" s="3">
        <v>0</v>
      </c>
      <c r="AD83" s="3">
        <v>0</v>
      </c>
      <c r="AE83" s="3">
        <v>0</v>
      </c>
    </row>
    <row r="84" spans="7:31" x14ac:dyDescent="0.25">
      <c r="O84" s="3" t="s">
        <v>76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8">
        <v>0</v>
      </c>
      <c r="AC84" s="3">
        <v>0</v>
      </c>
      <c r="AD84" s="3">
        <v>0</v>
      </c>
      <c r="AE84" s="3">
        <v>0</v>
      </c>
    </row>
    <row r="85" spans="7:31" x14ac:dyDescent="0.25">
      <c r="O85" s="3" t="s">
        <v>77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8">
        <v>0</v>
      </c>
      <c r="AC85" s="3">
        <v>0</v>
      </c>
      <c r="AD85" s="3">
        <v>0</v>
      </c>
      <c r="AE85" s="3">
        <v>0</v>
      </c>
    </row>
    <row r="86" spans="7:31" x14ac:dyDescent="0.25">
      <c r="O86" s="3" t="s">
        <v>78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8">
        <v>0</v>
      </c>
      <c r="AC86" s="3">
        <v>0</v>
      </c>
      <c r="AD86" s="3">
        <v>0</v>
      </c>
      <c r="AE86" s="3">
        <v>0</v>
      </c>
    </row>
    <row r="87" spans="7:31" x14ac:dyDescent="0.25">
      <c r="O87" s="3" t="s">
        <v>79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8">
        <v>0</v>
      </c>
      <c r="AC87" s="3">
        <v>0</v>
      </c>
      <c r="AD87" s="3">
        <v>0</v>
      </c>
      <c r="AE87" s="3">
        <v>0</v>
      </c>
    </row>
    <row r="88" spans="7:31" x14ac:dyDescent="0.25">
      <c r="O88" s="3" t="s">
        <v>80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1</v>
      </c>
      <c r="AB88" s="8">
        <v>0</v>
      </c>
      <c r="AC88" s="3">
        <v>0</v>
      </c>
      <c r="AD88" s="3">
        <v>0</v>
      </c>
      <c r="AE88" s="3">
        <v>0</v>
      </c>
    </row>
    <row r="89" spans="7:31" x14ac:dyDescent="0.25">
      <c r="O89" s="3" t="s">
        <v>81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8">
        <v>0</v>
      </c>
      <c r="AC89" s="3">
        <v>0</v>
      </c>
      <c r="AD89" s="3">
        <v>0</v>
      </c>
      <c r="AE89" s="3">
        <v>0</v>
      </c>
    </row>
    <row r="90" spans="7:31" x14ac:dyDescent="0.25">
      <c r="O90" s="3" t="s">
        <v>82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8">
        <v>0</v>
      </c>
      <c r="AC90" s="3">
        <v>0</v>
      </c>
      <c r="AD90" s="3">
        <v>0</v>
      </c>
      <c r="AE90" s="3">
        <v>0</v>
      </c>
    </row>
    <row r="91" spans="7:31" x14ac:dyDescent="0.25">
      <c r="O91" s="3" t="s">
        <v>83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8">
        <v>0</v>
      </c>
      <c r="AC91" s="3">
        <v>0</v>
      </c>
      <c r="AD91" s="3">
        <v>0</v>
      </c>
      <c r="AE91" s="3">
        <v>0</v>
      </c>
    </row>
    <row r="92" spans="7:31" x14ac:dyDescent="0.25">
      <c r="O92" s="3" t="s">
        <v>84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8">
        <v>0</v>
      </c>
      <c r="AC92" s="3">
        <v>0</v>
      </c>
      <c r="AD92" s="3">
        <v>0</v>
      </c>
      <c r="AE92" s="3">
        <v>0</v>
      </c>
    </row>
    <row r="93" spans="7:31" x14ac:dyDescent="0.25">
      <c r="O93" s="3" t="s">
        <v>85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8">
        <v>0</v>
      </c>
      <c r="AC93" s="3">
        <v>0</v>
      </c>
      <c r="AD93" s="3">
        <v>0</v>
      </c>
      <c r="AE93" s="3">
        <v>0</v>
      </c>
    </row>
    <row r="94" spans="7:31" x14ac:dyDescent="0.25">
      <c r="O94" s="3" t="s">
        <v>86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8">
        <v>0</v>
      </c>
      <c r="AC94" s="3">
        <v>0</v>
      </c>
      <c r="AD94" s="3">
        <v>0</v>
      </c>
      <c r="AE94" s="3">
        <v>0</v>
      </c>
    </row>
    <row r="95" spans="7:31" x14ac:dyDescent="0.25">
      <c r="O95" s="3" t="s">
        <v>87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8">
        <v>0</v>
      </c>
      <c r="AC95" s="3">
        <v>0</v>
      </c>
      <c r="AD95" s="3">
        <v>0</v>
      </c>
      <c r="AE95" s="3">
        <v>0</v>
      </c>
    </row>
    <row r="96" spans="7:31" x14ac:dyDescent="0.25">
      <c r="O96" s="3" t="s">
        <v>88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8">
        <v>0</v>
      </c>
      <c r="AC96" s="3">
        <v>0</v>
      </c>
      <c r="AD96" s="3">
        <v>0</v>
      </c>
      <c r="AE96" s="3">
        <v>0</v>
      </c>
    </row>
    <row r="97" spans="15:31" x14ac:dyDescent="0.25">
      <c r="O97" s="3" t="s">
        <v>89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8">
        <v>0</v>
      </c>
      <c r="AC97" s="3">
        <v>0</v>
      </c>
      <c r="AD97" s="3">
        <v>0</v>
      </c>
      <c r="AE97" s="3">
        <v>0</v>
      </c>
    </row>
    <row r="98" spans="15:31" x14ac:dyDescent="0.25">
      <c r="O98" s="3" t="s">
        <v>90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8">
        <v>0</v>
      </c>
      <c r="AC98" s="3">
        <v>0</v>
      </c>
      <c r="AD98" s="3">
        <v>0</v>
      </c>
      <c r="AE98" s="3">
        <v>0</v>
      </c>
    </row>
    <row r="99" spans="15:31" x14ac:dyDescent="0.25">
      <c r="O99" s="3" t="s">
        <v>91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8">
        <v>0</v>
      </c>
      <c r="AC99" s="3">
        <v>0</v>
      </c>
      <c r="AD99" s="3">
        <v>0</v>
      </c>
      <c r="AE99" s="3">
        <v>0</v>
      </c>
    </row>
    <row r="100" spans="15:31" x14ac:dyDescent="0.25">
      <c r="O100" s="3" t="s">
        <v>92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8">
        <v>0</v>
      </c>
      <c r="AC100" s="3">
        <v>0</v>
      </c>
      <c r="AD100" s="3">
        <v>0</v>
      </c>
      <c r="AE100" s="3">
        <v>0</v>
      </c>
    </row>
    <row r="101" spans="15:31" x14ac:dyDescent="0.25">
      <c r="O101" s="3" t="s">
        <v>93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8">
        <v>0</v>
      </c>
      <c r="AC101" s="3">
        <v>0</v>
      </c>
      <c r="AD101" s="3">
        <v>0</v>
      </c>
      <c r="AE101" s="3">
        <v>0</v>
      </c>
    </row>
    <row r="102" spans="15:31" x14ac:dyDescent="0.25">
      <c r="O102" s="3" t="s">
        <v>94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8">
        <v>0</v>
      </c>
      <c r="AC102" s="3">
        <v>0</v>
      </c>
      <c r="AD102" s="3">
        <v>0</v>
      </c>
      <c r="AE102" s="3">
        <v>0</v>
      </c>
    </row>
    <row r="103" spans="15:31" x14ac:dyDescent="0.25">
      <c r="O103" s="3" t="s">
        <v>95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8">
        <v>0</v>
      </c>
      <c r="AC103" s="3">
        <v>0</v>
      </c>
      <c r="AD103" s="3">
        <v>0</v>
      </c>
      <c r="AE103" s="3">
        <v>0</v>
      </c>
    </row>
    <row r="104" spans="15:31" x14ac:dyDescent="0.25">
      <c r="O104" s="3" t="s">
        <v>96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8">
        <v>0</v>
      </c>
      <c r="AC104" s="3">
        <v>0</v>
      </c>
      <c r="AD104" s="3">
        <v>0</v>
      </c>
      <c r="AE104" s="3">
        <v>0</v>
      </c>
    </row>
    <row r="105" spans="15:31" x14ac:dyDescent="0.25">
      <c r="O105" s="3" t="s">
        <v>97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8">
        <v>0</v>
      </c>
      <c r="AC105" s="3">
        <v>0</v>
      </c>
      <c r="AD105" s="3">
        <v>0</v>
      </c>
      <c r="AE105" s="3">
        <v>0</v>
      </c>
    </row>
    <row r="106" spans="15:31" x14ac:dyDescent="0.25">
      <c r="O106" s="3" t="s">
        <v>98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8">
        <v>0</v>
      </c>
      <c r="AC106" s="3">
        <v>0</v>
      </c>
      <c r="AD106" s="3">
        <v>0</v>
      </c>
      <c r="AE106" s="3">
        <v>0</v>
      </c>
    </row>
    <row r="107" spans="15:31" x14ac:dyDescent="0.25">
      <c r="O107" s="3" t="s">
        <v>99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8">
        <v>0</v>
      </c>
      <c r="AC107" s="3">
        <v>0</v>
      </c>
      <c r="AD107" s="3">
        <v>0</v>
      </c>
      <c r="AE107" s="3">
        <v>0</v>
      </c>
    </row>
    <row r="108" spans="15:31" x14ac:dyDescent="0.25">
      <c r="O108" s="3" t="s">
        <v>100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8">
        <v>0</v>
      </c>
      <c r="AC108" s="3">
        <v>0</v>
      </c>
      <c r="AD108" s="3">
        <v>0</v>
      </c>
      <c r="AE108" s="3">
        <v>0</v>
      </c>
    </row>
    <row r="109" spans="15:31" x14ac:dyDescent="0.25">
      <c r="O109" s="3" t="s">
        <v>101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8">
        <v>0</v>
      </c>
      <c r="AC109" s="3">
        <v>0</v>
      </c>
      <c r="AD109" s="3">
        <v>0</v>
      </c>
      <c r="AE109" s="3">
        <v>0</v>
      </c>
    </row>
    <row r="110" spans="15:31" x14ac:dyDescent="0.25">
      <c r="O110" s="3" t="s">
        <v>102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8">
        <v>0</v>
      </c>
      <c r="AC110" s="3">
        <v>0</v>
      </c>
      <c r="AD110" s="3">
        <v>0</v>
      </c>
      <c r="AE110" s="3">
        <v>0</v>
      </c>
    </row>
    <row r="111" spans="15:31" x14ac:dyDescent="0.25">
      <c r="O111" s="3" t="s">
        <v>103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8">
        <v>0</v>
      </c>
      <c r="AC111" s="3">
        <v>0</v>
      </c>
      <c r="AD111" s="3">
        <v>0</v>
      </c>
      <c r="AE111" s="3">
        <v>0</v>
      </c>
    </row>
    <row r="112" spans="15:31" x14ac:dyDescent="0.25">
      <c r="O112" s="3" t="s">
        <v>104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8">
        <v>0</v>
      </c>
      <c r="AC112" s="3">
        <v>0</v>
      </c>
      <c r="AD112" s="3">
        <v>0</v>
      </c>
      <c r="AE112" s="3">
        <v>0</v>
      </c>
    </row>
    <row r="113" spans="15:31" x14ac:dyDescent="0.25">
      <c r="O113" s="3" t="s">
        <v>105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8">
        <v>0</v>
      </c>
      <c r="AC113" s="3">
        <v>0</v>
      </c>
      <c r="AD113" s="3">
        <v>0</v>
      </c>
      <c r="AE113" s="3">
        <v>0</v>
      </c>
    </row>
    <row r="114" spans="15:31" x14ac:dyDescent="0.25">
      <c r="O114" s="3" t="s">
        <v>106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8">
        <v>0</v>
      </c>
      <c r="AC114" s="3">
        <v>0</v>
      </c>
      <c r="AD114" s="3">
        <v>0</v>
      </c>
      <c r="AE114" s="3">
        <v>0</v>
      </c>
    </row>
    <row r="115" spans="15:31" x14ac:dyDescent="0.25">
      <c r="O115" s="3" t="s">
        <v>107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8">
        <v>0</v>
      </c>
      <c r="AC115" s="3">
        <v>0</v>
      </c>
      <c r="AD115" s="3">
        <v>0</v>
      </c>
      <c r="AE115" s="3">
        <v>0</v>
      </c>
    </row>
    <row r="116" spans="15:31" x14ac:dyDescent="0.25">
      <c r="O116" s="3" t="s">
        <v>108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8">
        <v>0</v>
      </c>
      <c r="AC116" s="3">
        <v>0</v>
      </c>
      <c r="AD116" s="3">
        <v>0</v>
      </c>
      <c r="AE116" s="3">
        <v>0</v>
      </c>
    </row>
    <row r="117" spans="15:31" x14ac:dyDescent="0.25">
      <c r="O117" s="3" t="s">
        <v>109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8">
        <v>0</v>
      </c>
      <c r="AC117" s="3">
        <v>0</v>
      </c>
      <c r="AD117" s="3">
        <v>0</v>
      </c>
      <c r="AE117" s="3">
        <v>0</v>
      </c>
    </row>
    <row r="118" spans="15:31" x14ac:dyDescent="0.25">
      <c r="O118" s="3" t="s">
        <v>110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8">
        <v>0</v>
      </c>
      <c r="AC118" s="3">
        <v>0</v>
      </c>
      <c r="AD118" s="3">
        <v>0</v>
      </c>
      <c r="AE118" s="3">
        <v>0</v>
      </c>
    </row>
    <row r="119" spans="15:31" x14ac:dyDescent="0.25">
      <c r="O119" s="3" t="s">
        <v>111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</v>
      </c>
      <c r="W119" s="3">
        <v>0</v>
      </c>
      <c r="X119" s="3">
        <v>1</v>
      </c>
      <c r="Y119" s="3">
        <v>1</v>
      </c>
      <c r="Z119" s="3">
        <v>0</v>
      </c>
      <c r="AA119" s="3">
        <v>0</v>
      </c>
      <c r="AB119" s="8">
        <v>0</v>
      </c>
      <c r="AC119" s="3">
        <v>0</v>
      </c>
      <c r="AD119" s="3">
        <v>0</v>
      </c>
      <c r="AE119" s="3">
        <v>0</v>
      </c>
    </row>
    <row r="120" spans="15:31" x14ac:dyDescent="0.25">
      <c r="O120" s="3" t="s">
        <v>112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8">
        <v>0</v>
      </c>
      <c r="AC120" s="3">
        <v>0</v>
      </c>
      <c r="AD120" s="3">
        <v>0</v>
      </c>
      <c r="AE120" s="3">
        <v>0</v>
      </c>
    </row>
    <row r="121" spans="15:31" x14ac:dyDescent="0.25">
      <c r="O121" s="3" t="s">
        <v>113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8">
        <v>0</v>
      </c>
      <c r="AC121" s="3">
        <v>0</v>
      </c>
      <c r="AD121" s="3">
        <v>0</v>
      </c>
      <c r="AE121" s="3">
        <v>0</v>
      </c>
    </row>
    <row r="122" spans="15:31" x14ac:dyDescent="0.25">
      <c r="O122" s="3" t="s">
        <v>114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8">
        <v>0</v>
      </c>
      <c r="AC122" s="3">
        <v>0</v>
      </c>
      <c r="AD122" s="3">
        <v>0</v>
      </c>
      <c r="AE122" s="3">
        <v>0</v>
      </c>
    </row>
    <row r="123" spans="15:31" x14ac:dyDescent="0.25">
      <c r="O123" s="3" t="s">
        <v>115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8">
        <v>0</v>
      </c>
      <c r="AC123" s="3">
        <v>0</v>
      </c>
      <c r="AD123" s="3">
        <v>0</v>
      </c>
      <c r="AE123" s="3">
        <v>0</v>
      </c>
    </row>
    <row r="124" spans="15:31" x14ac:dyDescent="0.25">
      <c r="O124" s="3" t="s">
        <v>116</v>
      </c>
      <c r="P124" s="3">
        <v>0</v>
      </c>
      <c r="Q124" s="3">
        <v>1</v>
      </c>
      <c r="R124" s="3">
        <v>1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1</v>
      </c>
      <c r="Y124" s="3">
        <v>0</v>
      </c>
      <c r="Z124" s="3">
        <v>0</v>
      </c>
      <c r="AA124" s="3">
        <v>0</v>
      </c>
      <c r="AB124" s="8">
        <v>0</v>
      </c>
      <c r="AC124" s="3">
        <v>0</v>
      </c>
      <c r="AD124" s="3">
        <v>0</v>
      </c>
      <c r="AE124" s="3">
        <v>0</v>
      </c>
    </row>
    <row r="125" spans="15:31" x14ac:dyDescent="0.25">
      <c r="O125" s="3" t="s">
        <v>117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8">
        <v>0</v>
      </c>
      <c r="AC125" s="3">
        <v>0</v>
      </c>
      <c r="AD125" s="3">
        <v>0</v>
      </c>
      <c r="AE125" s="3">
        <v>0</v>
      </c>
    </row>
    <row r="126" spans="15:31" x14ac:dyDescent="0.25">
      <c r="O126" s="3" t="s">
        <v>118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8">
        <v>0</v>
      </c>
      <c r="AC126" s="3">
        <v>0</v>
      </c>
      <c r="AD126" s="3">
        <v>0</v>
      </c>
      <c r="AE126" s="3">
        <v>0</v>
      </c>
    </row>
    <row r="127" spans="15:31" x14ac:dyDescent="0.25">
      <c r="O127" s="3" t="s">
        <v>119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8">
        <v>0</v>
      </c>
      <c r="AC127" s="3">
        <v>0</v>
      </c>
      <c r="AD127" s="3">
        <v>1</v>
      </c>
      <c r="AE127" s="3">
        <v>0</v>
      </c>
    </row>
    <row r="128" spans="15:31" x14ac:dyDescent="0.25">
      <c r="O128" s="3" t="s">
        <v>120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1</v>
      </c>
      <c r="W128" s="3">
        <v>0</v>
      </c>
      <c r="X128" s="3">
        <v>0</v>
      </c>
      <c r="Y128" s="3">
        <v>1</v>
      </c>
      <c r="Z128" s="3">
        <v>0</v>
      </c>
      <c r="AA128" s="3">
        <v>0</v>
      </c>
      <c r="AB128" s="8">
        <v>0</v>
      </c>
      <c r="AC128" s="3">
        <v>0</v>
      </c>
      <c r="AD128" s="3">
        <v>0</v>
      </c>
      <c r="AE128" s="3">
        <v>0</v>
      </c>
    </row>
    <row r="129" spans="15:31" x14ac:dyDescent="0.25">
      <c r="O129" s="3" t="s">
        <v>121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8">
        <v>0</v>
      </c>
      <c r="AC129" s="3">
        <v>0</v>
      </c>
      <c r="AD129" s="3">
        <v>0</v>
      </c>
      <c r="AE129" s="3">
        <v>0</v>
      </c>
    </row>
    <row r="130" spans="15:31" x14ac:dyDescent="0.25">
      <c r="O130" s="3" t="s">
        <v>122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8">
        <v>0</v>
      </c>
      <c r="AC130" s="3">
        <v>0</v>
      </c>
      <c r="AD130" s="3">
        <v>0</v>
      </c>
      <c r="AE130" s="3">
        <v>0</v>
      </c>
    </row>
    <row r="131" spans="15:31" x14ac:dyDescent="0.25">
      <c r="O131" s="3" t="s">
        <v>123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8">
        <v>0</v>
      </c>
      <c r="AC131" s="3">
        <v>0</v>
      </c>
      <c r="AD131" s="3">
        <v>0</v>
      </c>
      <c r="AE131" s="3">
        <v>0</v>
      </c>
    </row>
    <row r="132" spans="15:31" x14ac:dyDescent="0.25">
      <c r="O132" s="3" t="s">
        <v>124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8">
        <v>0</v>
      </c>
      <c r="AC132" s="3">
        <v>0</v>
      </c>
      <c r="AD132" s="3">
        <v>0</v>
      </c>
      <c r="AE132" s="3">
        <v>0</v>
      </c>
    </row>
    <row r="133" spans="15:31" x14ac:dyDescent="0.25">
      <c r="O133" s="3" t="s">
        <v>125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8">
        <v>0</v>
      </c>
      <c r="AC133" s="3">
        <v>0</v>
      </c>
      <c r="AD133" s="3">
        <v>0</v>
      </c>
      <c r="AE133" s="3">
        <v>0</v>
      </c>
    </row>
    <row r="134" spans="15:31" x14ac:dyDescent="0.25">
      <c r="O134" s="3" t="s">
        <v>126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8">
        <v>0</v>
      </c>
      <c r="AC134" s="3">
        <v>0</v>
      </c>
      <c r="AD134" s="3">
        <v>0</v>
      </c>
      <c r="AE134" s="3">
        <v>0</v>
      </c>
    </row>
    <row r="135" spans="15:31" x14ac:dyDescent="0.25">
      <c r="O135" s="3" t="s">
        <v>127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8">
        <v>0</v>
      </c>
      <c r="AC135" s="3">
        <v>0</v>
      </c>
      <c r="AD135" s="3">
        <v>0</v>
      </c>
      <c r="AE135" s="3">
        <v>0</v>
      </c>
    </row>
    <row r="136" spans="15:31" x14ac:dyDescent="0.25">
      <c r="O136" s="3" t="s">
        <v>128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8">
        <v>0</v>
      </c>
      <c r="AC136" s="3">
        <v>0</v>
      </c>
      <c r="AD136" s="3">
        <v>0</v>
      </c>
      <c r="AE136" s="3">
        <v>0</v>
      </c>
    </row>
    <row r="137" spans="15:31" x14ac:dyDescent="0.25">
      <c r="O137" s="3" t="s">
        <v>129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8">
        <v>0</v>
      </c>
      <c r="AC137" s="3">
        <v>0</v>
      </c>
      <c r="AD137" s="3">
        <v>0</v>
      </c>
      <c r="AE137" s="3">
        <v>0</v>
      </c>
    </row>
    <row r="138" spans="15:31" x14ac:dyDescent="0.25">
      <c r="O138" s="3" t="s">
        <v>130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8">
        <v>0</v>
      </c>
      <c r="AC138" s="3">
        <v>0</v>
      </c>
      <c r="AD138" s="3">
        <v>0</v>
      </c>
      <c r="AE138" s="3">
        <v>0</v>
      </c>
    </row>
    <row r="139" spans="15:31" x14ac:dyDescent="0.25">
      <c r="O139" s="3" t="s">
        <v>131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8">
        <v>0</v>
      </c>
      <c r="AC139" s="3">
        <v>0</v>
      </c>
      <c r="AD139" s="3">
        <v>0</v>
      </c>
      <c r="AE139" s="3">
        <v>0</v>
      </c>
    </row>
    <row r="140" spans="15:31" x14ac:dyDescent="0.25">
      <c r="O140" s="3" t="s">
        <v>132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8">
        <v>0</v>
      </c>
      <c r="AC140" s="3">
        <v>0</v>
      </c>
      <c r="AD140" s="3">
        <v>0</v>
      </c>
      <c r="AE140" s="3">
        <v>0</v>
      </c>
    </row>
    <row r="141" spans="15:31" x14ac:dyDescent="0.25">
      <c r="O141" s="3" t="s">
        <v>133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8">
        <v>0</v>
      </c>
      <c r="AC141" s="3">
        <v>0</v>
      </c>
      <c r="AD141" s="3">
        <v>0</v>
      </c>
      <c r="AE141" s="3">
        <v>0</v>
      </c>
    </row>
    <row r="142" spans="15:31" x14ac:dyDescent="0.25">
      <c r="O142" s="3" t="s">
        <v>134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8">
        <v>0</v>
      </c>
      <c r="AC142" s="3">
        <v>0</v>
      </c>
      <c r="AD142" s="3">
        <v>0</v>
      </c>
      <c r="AE142" s="3">
        <v>0</v>
      </c>
    </row>
    <row r="143" spans="15:31" x14ac:dyDescent="0.25">
      <c r="O143" s="3" t="s">
        <v>135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8">
        <v>0</v>
      </c>
      <c r="AC143" s="3">
        <v>1</v>
      </c>
      <c r="AD143" s="3">
        <v>0</v>
      </c>
      <c r="AE143" s="3">
        <v>0</v>
      </c>
    </row>
    <row r="144" spans="15:31" x14ac:dyDescent="0.25">
      <c r="O144" s="3" t="s">
        <v>136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8">
        <v>0</v>
      </c>
      <c r="AC144" s="3">
        <v>0</v>
      </c>
      <c r="AD144" s="3">
        <v>0</v>
      </c>
      <c r="AE144" s="3">
        <v>0</v>
      </c>
    </row>
    <row r="145" spans="15:31" x14ac:dyDescent="0.25">
      <c r="O145" s="3" t="s">
        <v>137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8">
        <v>0</v>
      </c>
      <c r="AC145" s="3">
        <v>0</v>
      </c>
      <c r="AD145" s="3">
        <v>0</v>
      </c>
      <c r="AE145" s="3">
        <v>0</v>
      </c>
    </row>
    <row r="146" spans="15:31" x14ac:dyDescent="0.25">
      <c r="O146" s="3" t="s">
        <v>138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8">
        <v>0</v>
      </c>
      <c r="AC146" s="3">
        <v>0</v>
      </c>
      <c r="AD146" s="3">
        <v>0</v>
      </c>
      <c r="AE146" s="3">
        <v>0</v>
      </c>
    </row>
    <row r="147" spans="15:31" x14ac:dyDescent="0.25">
      <c r="O147" s="3" t="s">
        <v>139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8">
        <v>0</v>
      </c>
      <c r="AC147" s="3">
        <v>0</v>
      </c>
      <c r="AD147" s="3">
        <v>0</v>
      </c>
      <c r="AE147" s="3">
        <v>0</v>
      </c>
    </row>
    <row r="148" spans="15:31" x14ac:dyDescent="0.25">
      <c r="O148" s="3" t="s">
        <v>140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8">
        <v>0</v>
      </c>
      <c r="AC148" s="3">
        <v>0</v>
      </c>
      <c r="AD148" s="3">
        <v>0</v>
      </c>
      <c r="AE148" s="3">
        <v>0</v>
      </c>
    </row>
    <row r="149" spans="15:31" x14ac:dyDescent="0.25">
      <c r="O149" s="3" t="s">
        <v>141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8">
        <v>0</v>
      </c>
      <c r="AC149" s="3">
        <v>0</v>
      </c>
      <c r="AD149" s="3">
        <v>0</v>
      </c>
      <c r="AE149" s="3">
        <v>0</v>
      </c>
    </row>
    <row r="150" spans="15:31" x14ac:dyDescent="0.25">
      <c r="O150" s="3" t="s">
        <v>142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8">
        <v>0</v>
      </c>
      <c r="AC150" s="3">
        <v>0</v>
      </c>
      <c r="AD150" s="3">
        <v>0</v>
      </c>
      <c r="AE150" s="3">
        <v>0</v>
      </c>
    </row>
    <row r="151" spans="15:31" x14ac:dyDescent="0.25">
      <c r="O151" s="3" t="s">
        <v>143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8">
        <v>0</v>
      </c>
      <c r="AC151" s="3">
        <v>0</v>
      </c>
      <c r="AD151" s="3">
        <v>0</v>
      </c>
      <c r="AE151" s="3">
        <v>0</v>
      </c>
    </row>
    <row r="152" spans="15:31" x14ac:dyDescent="0.25">
      <c r="O152" s="3" t="s">
        <v>144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8">
        <v>0</v>
      </c>
      <c r="AC152" s="3">
        <v>0</v>
      </c>
      <c r="AD152" s="3">
        <v>0</v>
      </c>
      <c r="AE152" s="3">
        <v>0</v>
      </c>
    </row>
    <row r="153" spans="15:31" x14ac:dyDescent="0.25">
      <c r="O153" s="3" t="s">
        <v>145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8">
        <v>0</v>
      </c>
      <c r="AC153" s="3">
        <v>0</v>
      </c>
      <c r="AD153" s="3">
        <v>0</v>
      </c>
      <c r="AE153" s="3">
        <v>0</v>
      </c>
    </row>
    <row r="154" spans="15:31" x14ac:dyDescent="0.25">
      <c r="O154" s="3" t="s">
        <v>146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8">
        <v>0</v>
      </c>
      <c r="AC154" s="3">
        <v>0</v>
      </c>
      <c r="AD154" s="3">
        <v>0</v>
      </c>
      <c r="AE154" s="3">
        <v>0</v>
      </c>
    </row>
    <row r="155" spans="15:31" x14ac:dyDescent="0.25">
      <c r="O155" s="3" t="s">
        <v>147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8">
        <v>0</v>
      </c>
      <c r="AC155" s="3">
        <v>0</v>
      </c>
      <c r="AD155" s="3">
        <v>0</v>
      </c>
      <c r="AE155" s="3">
        <v>0</v>
      </c>
    </row>
    <row r="156" spans="15:31" x14ac:dyDescent="0.25">
      <c r="O156" s="3" t="s">
        <v>148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8">
        <v>0</v>
      </c>
      <c r="AC156" s="3">
        <v>0</v>
      </c>
      <c r="AD156" s="3">
        <v>0</v>
      </c>
      <c r="AE156" s="3">
        <v>0</v>
      </c>
    </row>
    <row r="157" spans="15:31" x14ac:dyDescent="0.25">
      <c r="O157" s="3" t="s">
        <v>149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8">
        <v>0</v>
      </c>
      <c r="AC157" s="3">
        <v>0</v>
      </c>
      <c r="AD157" s="3">
        <v>0</v>
      </c>
      <c r="AE157" s="3">
        <v>0</v>
      </c>
    </row>
    <row r="158" spans="15:31" x14ac:dyDescent="0.25">
      <c r="O158" s="3" t="s">
        <v>150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8">
        <v>0</v>
      </c>
      <c r="AC158" s="3">
        <v>0</v>
      </c>
      <c r="AD158" s="3">
        <v>0</v>
      </c>
      <c r="AE158" s="3">
        <v>0</v>
      </c>
    </row>
    <row r="159" spans="15:31" x14ac:dyDescent="0.25">
      <c r="O159" s="3" t="s">
        <v>151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8">
        <v>0</v>
      </c>
      <c r="AC159" s="3">
        <v>0</v>
      </c>
      <c r="AD159" s="3">
        <v>0</v>
      </c>
      <c r="AE159" s="3">
        <v>0</v>
      </c>
    </row>
    <row r="160" spans="15:31" x14ac:dyDescent="0.25">
      <c r="O160" s="3" t="s">
        <v>152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8">
        <v>0</v>
      </c>
      <c r="AC160" s="3">
        <v>0</v>
      </c>
      <c r="AD160" s="3">
        <v>0</v>
      </c>
      <c r="AE160" s="3">
        <v>0</v>
      </c>
    </row>
    <row r="161" spans="15:31" x14ac:dyDescent="0.25">
      <c r="O161" s="3" t="s">
        <v>153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8">
        <v>0</v>
      </c>
      <c r="AC161" s="3">
        <v>0</v>
      </c>
      <c r="AD161" s="3">
        <v>0</v>
      </c>
      <c r="AE161" s="3">
        <v>0</v>
      </c>
    </row>
    <row r="162" spans="15:31" x14ac:dyDescent="0.25">
      <c r="O162" s="3" t="s">
        <v>154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8">
        <v>0</v>
      </c>
      <c r="AC162" s="3">
        <v>0</v>
      </c>
      <c r="AD162" s="3">
        <v>0</v>
      </c>
      <c r="AE162" s="3">
        <v>0</v>
      </c>
    </row>
    <row r="163" spans="15:31" x14ac:dyDescent="0.25">
      <c r="O163" s="3" t="s">
        <v>155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8">
        <v>0</v>
      </c>
      <c r="AC163" s="3">
        <v>0</v>
      </c>
      <c r="AD163" s="3">
        <v>0</v>
      </c>
      <c r="AE163" s="3">
        <v>0</v>
      </c>
    </row>
    <row r="164" spans="15:31" x14ac:dyDescent="0.25">
      <c r="O164" s="3" t="s">
        <v>156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8">
        <v>0</v>
      </c>
      <c r="AC164" s="3">
        <v>0</v>
      </c>
      <c r="AD164" s="3">
        <v>0</v>
      </c>
      <c r="AE164" s="3">
        <v>0</v>
      </c>
    </row>
    <row r="165" spans="15:31" x14ac:dyDescent="0.25">
      <c r="O165" s="3" t="s">
        <v>157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8">
        <v>0</v>
      </c>
      <c r="AC165" s="3">
        <v>0</v>
      </c>
      <c r="AD165" s="3">
        <v>0</v>
      </c>
      <c r="AE165" s="3">
        <v>0</v>
      </c>
    </row>
    <row r="166" spans="15:31" x14ac:dyDescent="0.25">
      <c r="O166" s="3" t="s">
        <v>158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8">
        <v>0</v>
      </c>
      <c r="AC166" s="3">
        <v>0</v>
      </c>
      <c r="AD166" s="3">
        <v>0</v>
      </c>
      <c r="AE166" s="3">
        <v>0</v>
      </c>
    </row>
    <row r="167" spans="15:31" x14ac:dyDescent="0.25">
      <c r="O167" s="3" t="s">
        <v>159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8">
        <v>0</v>
      </c>
      <c r="AC167" s="3">
        <v>0</v>
      </c>
      <c r="AD167" s="3">
        <v>0</v>
      </c>
      <c r="AE167" s="3">
        <v>0</v>
      </c>
    </row>
    <row r="168" spans="15:31" x14ac:dyDescent="0.25">
      <c r="O168" s="3" t="s">
        <v>160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8">
        <v>0</v>
      </c>
      <c r="AC168" s="3">
        <v>0</v>
      </c>
      <c r="AD168" s="3">
        <v>0</v>
      </c>
      <c r="AE168" s="3">
        <v>0</v>
      </c>
    </row>
    <row r="169" spans="15:31" x14ac:dyDescent="0.25">
      <c r="O169" s="3" t="s">
        <v>161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1</v>
      </c>
      <c r="AB169" s="8">
        <v>0</v>
      </c>
      <c r="AC169" s="3">
        <v>0</v>
      </c>
      <c r="AD169" s="3">
        <v>0</v>
      </c>
      <c r="AE169" s="3">
        <v>0</v>
      </c>
    </row>
    <row r="170" spans="15:31" x14ac:dyDescent="0.25">
      <c r="O170" s="3" t="s">
        <v>162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8">
        <v>0</v>
      </c>
      <c r="AC170" s="3">
        <v>0</v>
      </c>
      <c r="AD170" s="3">
        <v>0</v>
      </c>
      <c r="AE170" s="3">
        <v>0</v>
      </c>
    </row>
    <row r="171" spans="15:31" x14ac:dyDescent="0.25">
      <c r="O171" s="3" t="s">
        <v>163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8">
        <v>0</v>
      </c>
      <c r="AC171" s="3">
        <v>0</v>
      </c>
      <c r="AD171" s="3">
        <v>0</v>
      </c>
      <c r="AE171" s="3">
        <v>0</v>
      </c>
    </row>
    <row r="172" spans="15:31" x14ac:dyDescent="0.25">
      <c r="O172" s="3" t="s">
        <v>164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8">
        <v>0</v>
      </c>
      <c r="AC172" s="3">
        <v>0</v>
      </c>
      <c r="AD172" s="3">
        <v>0</v>
      </c>
      <c r="AE172" s="3">
        <v>0</v>
      </c>
    </row>
    <row r="173" spans="15:31" x14ac:dyDescent="0.25">
      <c r="O173" s="3" t="s">
        <v>165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8">
        <v>0</v>
      </c>
      <c r="AC173" s="3">
        <v>0</v>
      </c>
      <c r="AD173" s="3">
        <v>0</v>
      </c>
      <c r="AE173" s="3">
        <v>0</v>
      </c>
    </row>
    <row r="174" spans="15:31" x14ac:dyDescent="0.25">
      <c r="O174" s="3" t="s">
        <v>166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8">
        <v>0</v>
      </c>
      <c r="AC174" s="3">
        <v>0</v>
      </c>
      <c r="AD174" s="3">
        <v>0</v>
      </c>
      <c r="AE174" s="3">
        <v>0</v>
      </c>
    </row>
    <row r="175" spans="15:31" x14ac:dyDescent="0.25">
      <c r="O175" s="3" t="s">
        <v>167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8">
        <v>0</v>
      </c>
      <c r="AC175" s="3">
        <v>0</v>
      </c>
      <c r="AD175" s="3">
        <v>0</v>
      </c>
      <c r="AE175" s="3">
        <v>0</v>
      </c>
    </row>
    <row r="176" spans="15:31" x14ac:dyDescent="0.25">
      <c r="O176" s="3" t="s">
        <v>168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8">
        <v>0</v>
      </c>
      <c r="AC176" s="3">
        <v>0</v>
      </c>
      <c r="AD176" s="3">
        <v>0</v>
      </c>
      <c r="AE176" s="3">
        <v>0</v>
      </c>
    </row>
    <row r="177" spans="15:31" x14ac:dyDescent="0.25">
      <c r="O177" s="3" t="s">
        <v>169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8">
        <v>0</v>
      </c>
      <c r="AC177" s="3">
        <v>0</v>
      </c>
      <c r="AD177" s="3">
        <v>0</v>
      </c>
      <c r="AE177" s="3">
        <v>0</v>
      </c>
    </row>
    <row r="178" spans="15:31" x14ac:dyDescent="0.25">
      <c r="O178" s="3" t="s">
        <v>170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8">
        <v>0</v>
      </c>
      <c r="AC178" s="3">
        <v>0</v>
      </c>
      <c r="AD178" s="3">
        <v>0</v>
      </c>
      <c r="AE178" s="3">
        <v>0</v>
      </c>
    </row>
    <row r="179" spans="15:31" x14ac:dyDescent="0.25">
      <c r="O179" s="3" t="s">
        <v>171</v>
      </c>
      <c r="P179" s="3">
        <v>1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1</v>
      </c>
      <c r="Z179" s="3">
        <v>1</v>
      </c>
      <c r="AA179" s="3">
        <v>0</v>
      </c>
      <c r="AB179" s="8">
        <v>0</v>
      </c>
      <c r="AC179" s="3">
        <v>1</v>
      </c>
      <c r="AD179" s="3">
        <v>0</v>
      </c>
      <c r="AE179" s="3">
        <v>0</v>
      </c>
    </row>
    <row r="180" spans="15:31" x14ac:dyDescent="0.25">
      <c r="O180" s="3" t="s">
        <v>172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8">
        <v>0</v>
      </c>
      <c r="AC180" s="3">
        <v>0</v>
      </c>
      <c r="AD180" s="3">
        <v>0</v>
      </c>
      <c r="AE180" s="3">
        <v>0</v>
      </c>
    </row>
    <row r="181" spans="15:31" x14ac:dyDescent="0.25">
      <c r="O181" s="3" t="s">
        <v>173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8">
        <v>0</v>
      </c>
      <c r="AC181" s="3">
        <v>0</v>
      </c>
      <c r="AD181" s="3">
        <v>0</v>
      </c>
      <c r="AE181" s="3">
        <v>0</v>
      </c>
    </row>
    <row r="182" spans="15:31" x14ac:dyDescent="0.25">
      <c r="O182" s="3" t="s">
        <v>174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8">
        <v>0</v>
      </c>
      <c r="AC182" s="3">
        <v>0</v>
      </c>
      <c r="AD182" s="3">
        <v>0</v>
      </c>
      <c r="AE182" s="3">
        <v>0</v>
      </c>
    </row>
    <row r="183" spans="15:31" x14ac:dyDescent="0.25">
      <c r="O183" s="3" t="s">
        <v>175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8">
        <v>0</v>
      </c>
      <c r="AC183" s="3">
        <v>0</v>
      </c>
      <c r="AD183" s="3">
        <v>0</v>
      </c>
      <c r="AE183" s="3">
        <v>0</v>
      </c>
    </row>
    <row r="184" spans="15:31" x14ac:dyDescent="0.25">
      <c r="O184" s="3" t="s">
        <v>176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8">
        <v>0</v>
      </c>
      <c r="AC184" s="3">
        <v>0</v>
      </c>
      <c r="AD184" s="3">
        <v>0</v>
      </c>
      <c r="AE184" s="3">
        <v>0</v>
      </c>
    </row>
    <row r="185" spans="15:31" x14ac:dyDescent="0.25">
      <c r="O185" s="3" t="s">
        <v>177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8">
        <v>0</v>
      </c>
      <c r="AC185" s="3">
        <v>0</v>
      </c>
      <c r="AD185" s="3">
        <v>0</v>
      </c>
      <c r="AE185" s="3">
        <v>0</v>
      </c>
    </row>
    <row r="186" spans="15:31" x14ac:dyDescent="0.25">
      <c r="O186" s="3" t="s">
        <v>178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8">
        <v>0</v>
      </c>
      <c r="AC186" s="3">
        <v>0</v>
      </c>
      <c r="AD186" s="3">
        <v>0</v>
      </c>
      <c r="AE186" s="3">
        <v>0</v>
      </c>
    </row>
    <row r="187" spans="15:31" x14ac:dyDescent="0.25">
      <c r="O187" s="3" t="s">
        <v>179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1</v>
      </c>
      <c r="Z187" s="3">
        <v>0</v>
      </c>
      <c r="AA187" s="3">
        <v>0</v>
      </c>
      <c r="AB187" s="8">
        <v>0</v>
      </c>
      <c r="AC187" s="3">
        <v>1</v>
      </c>
      <c r="AD187" s="3">
        <v>0</v>
      </c>
      <c r="AE187" s="3">
        <v>0</v>
      </c>
    </row>
    <row r="188" spans="15:31" x14ac:dyDescent="0.25">
      <c r="O188" s="3" t="s">
        <v>180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8">
        <v>0</v>
      </c>
      <c r="AC188" s="3">
        <v>0</v>
      </c>
      <c r="AD188" s="3">
        <v>0</v>
      </c>
      <c r="AE188" s="3">
        <v>0</v>
      </c>
    </row>
    <row r="189" spans="15:31" x14ac:dyDescent="0.25">
      <c r="O189" s="3" t="s">
        <v>181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8">
        <v>0</v>
      </c>
      <c r="AC189" s="3">
        <v>0</v>
      </c>
      <c r="AD189" s="3">
        <v>0</v>
      </c>
      <c r="AE189" s="3">
        <v>0</v>
      </c>
    </row>
    <row r="190" spans="15:31" x14ac:dyDescent="0.25">
      <c r="O190" s="3" t="s">
        <v>182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8">
        <v>0</v>
      </c>
      <c r="AC190" s="3">
        <v>0</v>
      </c>
      <c r="AD190" s="3">
        <v>0</v>
      </c>
      <c r="AE190" s="3">
        <v>0</v>
      </c>
    </row>
    <row r="191" spans="15:31" x14ac:dyDescent="0.25">
      <c r="O191" s="3" t="s">
        <v>183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8">
        <v>0</v>
      </c>
      <c r="AC191" s="3">
        <v>0</v>
      </c>
      <c r="AD191" s="3">
        <v>0</v>
      </c>
      <c r="AE191" s="3">
        <v>0</v>
      </c>
    </row>
    <row r="192" spans="15:31" x14ac:dyDescent="0.25">
      <c r="O192" s="3" t="s">
        <v>184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8">
        <v>0</v>
      </c>
      <c r="AC192" s="3">
        <v>0</v>
      </c>
      <c r="AD192" s="3">
        <v>0</v>
      </c>
      <c r="AE192" s="3">
        <v>0</v>
      </c>
    </row>
    <row r="193" spans="15:31" x14ac:dyDescent="0.25">
      <c r="O193" s="3" t="s">
        <v>185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8">
        <v>0</v>
      </c>
      <c r="AC193" s="3">
        <v>0</v>
      </c>
      <c r="AD193" s="3">
        <v>0</v>
      </c>
      <c r="AE193" s="3">
        <v>0</v>
      </c>
    </row>
    <row r="194" spans="15:31" x14ac:dyDescent="0.25">
      <c r="O194" s="3" t="s">
        <v>186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8">
        <v>0</v>
      </c>
      <c r="AC194" s="3">
        <v>0</v>
      </c>
      <c r="AD194" s="3">
        <v>0</v>
      </c>
      <c r="AE194" s="3">
        <v>0</v>
      </c>
    </row>
    <row r="195" spans="15:31" x14ac:dyDescent="0.25">
      <c r="O195" s="3" t="s">
        <v>187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8">
        <v>0</v>
      </c>
      <c r="AC195" s="3">
        <v>0</v>
      </c>
      <c r="AD195" s="3">
        <v>0</v>
      </c>
      <c r="AE195" s="3">
        <v>0</v>
      </c>
    </row>
    <row r="196" spans="15:31" x14ac:dyDescent="0.25">
      <c r="O196" s="3" t="s">
        <v>188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8">
        <v>0</v>
      </c>
      <c r="AC196" s="3">
        <v>0</v>
      </c>
      <c r="AD196" s="3">
        <v>0</v>
      </c>
      <c r="AE196" s="3">
        <v>0</v>
      </c>
    </row>
    <row r="197" spans="15:31" x14ac:dyDescent="0.25">
      <c r="O197" s="3" t="s">
        <v>189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8">
        <v>0</v>
      </c>
      <c r="AC197" s="3">
        <v>0</v>
      </c>
      <c r="AD197" s="3">
        <v>0</v>
      </c>
      <c r="AE197" s="3">
        <v>0</v>
      </c>
    </row>
    <row r="198" spans="15:31" x14ac:dyDescent="0.25">
      <c r="O198" s="3" t="s">
        <v>190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8">
        <v>0</v>
      </c>
      <c r="AC198" s="3">
        <v>0</v>
      </c>
      <c r="AD198" s="3">
        <v>0</v>
      </c>
      <c r="AE198" s="3">
        <v>0</v>
      </c>
    </row>
    <row r="199" spans="15:31" x14ac:dyDescent="0.25">
      <c r="O199" s="3" t="s">
        <v>191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8">
        <v>0</v>
      </c>
      <c r="AC199" s="3">
        <v>0</v>
      </c>
      <c r="AD199" s="3">
        <v>0</v>
      </c>
      <c r="AE199" s="3">
        <v>0</v>
      </c>
    </row>
    <row r="200" spans="15:31" x14ac:dyDescent="0.25">
      <c r="O200" s="3" t="s">
        <v>192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8">
        <v>0</v>
      </c>
      <c r="AC200" s="3">
        <v>0</v>
      </c>
      <c r="AD200" s="3">
        <v>0</v>
      </c>
      <c r="AE200" s="3">
        <v>0</v>
      </c>
    </row>
    <row r="201" spans="15:31" x14ac:dyDescent="0.25">
      <c r="O201" s="3" t="s">
        <v>193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8">
        <v>0</v>
      </c>
      <c r="AC201" s="3">
        <v>0</v>
      </c>
      <c r="AD201" s="3">
        <v>0</v>
      </c>
      <c r="AE201" s="3">
        <v>0</v>
      </c>
    </row>
    <row r="202" spans="15:31" x14ac:dyDescent="0.25">
      <c r="O202" s="3" t="s">
        <v>194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8">
        <v>0</v>
      </c>
      <c r="AC202" s="3">
        <v>0</v>
      </c>
      <c r="AD202" s="3">
        <v>0</v>
      </c>
      <c r="AE202" s="3">
        <v>0</v>
      </c>
    </row>
    <row r="203" spans="15:31" x14ac:dyDescent="0.25">
      <c r="O203" s="3" t="s">
        <v>195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8">
        <v>0</v>
      </c>
      <c r="AC203" s="3">
        <v>0</v>
      </c>
      <c r="AD203" s="3">
        <v>0</v>
      </c>
      <c r="AE203" s="3">
        <v>0</v>
      </c>
    </row>
    <row r="204" spans="15:31" x14ac:dyDescent="0.25">
      <c r="O204" s="3" t="s">
        <v>196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8">
        <v>0</v>
      </c>
      <c r="AC204" s="3">
        <v>0</v>
      </c>
      <c r="AD204" s="3">
        <v>0</v>
      </c>
      <c r="AE204" s="3">
        <v>0</v>
      </c>
    </row>
    <row r="205" spans="15:31" x14ac:dyDescent="0.25">
      <c r="O205" s="3" t="s">
        <v>197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8">
        <v>0</v>
      </c>
      <c r="AC205" s="3">
        <v>0</v>
      </c>
      <c r="AD205" s="3">
        <v>0</v>
      </c>
      <c r="AE205" s="3">
        <v>0</v>
      </c>
    </row>
    <row r="206" spans="15:31" x14ac:dyDescent="0.25">
      <c r="O206" s="3" t="s">
        <v>198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8">
        <v>0</v>
      </c>
      <c r="AC206" s="3">
        <v>0</v>
      </c>
      <c r="AD206" s="3">
        <v>0</v>
      </c>
      <c r="AE206" s="3">
        <v>0</v>
      </c>
    </row>
    <row r="207" spans="15:31" x14ac:dyDescent="0.25">
      <c r="O207" s="3" t="s">
        <v>199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8">
        <v>0</v>
      </c>
      <c r="AC207" s="3">
        <v>0</v>
      </c>
      <c r="AD207" s="3">
        <v>0</v>
      </c>
      <c r="AE207" s="3">
        <v>0</v>
      </c>
    </row>
    <row r="208" spans="15:31" x14ac:dyDescent="0.25">
      <c r="O208" s="3" t="s">
        <v>200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8">
        <v>0</v>
      </c>
      <c r="AC208" s="3">
        <v>0</v>
      </c>
      <c r="AD208" s="3">
        <v>0</v>
      </c>
      <c r="AE208" s="3">
        <v>0</v>
      </c>
    </row>
    <row r="209" spans="15:31" x14ac:dyDescent="0.25">
      <c r="O209" s="3" t="s">
        <v>201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8">
        <v>0</v>
      </c>
      <c r="AC209" s="3">
        <v>0</v>
      </c>
      <c r="AD209" s="3">
        <v>0</v>
      </c>
      <c r="AE209" s="3">
        <v>0</v>
      </c>
    </row>
    <row r="210" spans="15:31" x14ac:dyDescent="0.25">
      <c r="O210" s="3" t="s">
        <v>202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8">
        <v>0</v>
      </c>
      <c r="AC210" s="3">
        <v>0</v>
      </c>
      <c r="AD210" s="3">
        <v>0</v>
      </c>
      <c r="AE210" s="3">
        <v>0</v>
      </c>
    </row>
    <row r="211" spans="15:31" x14ac:dyDescent="0.25">
      <c r="O211" s="3" t="s">
        <v>203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8">
        <v>0</v>
      </c>
      <c r="AC211" s="3">
        <v>0</v>
      </c>
      <c r="AD211" s="3">
        <v>0</v>
      </c>
      <c r="AE211" s="3">
        <v>0</v>
      </c>
    </row>
    <row r="212" spans="15:31" x14ac:dyDescent="0.25">
      <c r="O212" s="3" t="s">
        <v>204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8">
        <v>0</v>
      </c>
      <c r="AC212" s="3">
        <v>0</v>
      </c>
      <c r="AD212" s="3">
        <v>0</v>
      </c>
      <c r="AE212" s="3">
        <v>0</v>
      </c>
    </row>
    <row r="213" spans="15:31" x14ac:dyDescent="0.25">
      <c r="O213" s="3" t="s">
        <v>205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8">
        <v>0</v>
      </c>
      <c r="AC213" s="3">
        <v>0</v>
      </c>
      <c r="AD213" s="3">
        <v>0</v>
      </c>
      <c r="AE213" s="3">
        <v>0</v>
      </c>
    </row>
    <row r="214" spans="15:31" x14ac:dyDescent="0.25">
      <c r="O214" s="3" t="s">
        <v>206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8">
        <v>0</v>
      </c>
      <c r="AC214" s="3">
        <v>0</v>
      </c>
      <c r="AD214" s="3">
        <v>0</v>
      </c>
      <c r="AE214" s="3">
        <v>0</v>
      </c>
    </row>
    <row r="215" spans="15:31" x14ac:dyDescent="0.25">
      <c r="O215" s="3" t="s">
        <v>207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1</v>
      </c>
      <c r="Z215" s="3">
        <v>0</v>
      </c>
      <c r="AA215" s="3">
        <v>0</v>
      </c>
      <c r="AB215" s="8">
        <v>0</v>
      </c>
      <c r="AC215" s="3">
        <v>0</v>
      </c>
      <c r="AD215" s="3">
        <v>0</v>
      </c>
      <c r="AE215" s="3">
        <v>0</v>
      </c>
    </row>
    <row r="216" spans="15:31" x14ac:dyDescent="0.25">
      <c r="O216" s="3" t="s">
        <v>208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8">
        <v>0</v>
      </c>
      <c r="AC216" s="3">
        <v>0</v>
      </c>
      <c r="AD216" s="3">
        <v>0</v>
      </c>
      <c r="AE216" s="3">
        <v>0</v>
      </c>
    </row>
    <row r="217" spans="15:31" x14ac:dyDescent="0.25">
      <c r="O217" s="3" t="s">
        <v>209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8">
        <v>0</v>
      </c>
      <c r="AC217" s="3">
        <v>0</v>
      </c>
      <c r="AD217" s="3">
        <v>0</v>
      </c>
      <c r="AE217" s="3">
        <v>0</v>
      </c>
    </row>
    <row r="218" spans="15:31" x14ac:dyDescent="0.25">
      <c r="O218" s="3" t="s">
        <v>210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8">
        <v>0</v>
      </c>
      <c r="AC218" s="3">
        <v>0</v>
      </c>
      <c r="AD218" s="3">
        <v>0</v>
      </c>
      <c r="AE218" s="3">
        <v>0</v>
      </c>
    </row>
    <row r="219" spans="15:31" x14ac:dyDescent="0.25">
      <c r="O219" s="3" t="s">
        <v>211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8">
        <v>0</v>
      </c>
      <c r="AC219" s="3">
        <v>0</v>
      </c>
      <c r="AD219" s="3">
        <v>0</v>
      </c>
      <c r="AE219" s="3">
        <v>0</v>
      </c>
    </row>
    <row r="220" spans="15:31" x14ac:dyDescent="0.25">
      <c r="O220" s="3" t="s">
        <v>212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8">
        <v>0</v>
      </c>
      <c r="AC220" s="3">
        <v>0</v>
      </c>
      <c r="AD220" s="3">
        <v>0</v>
      </c>
      <c r="AE220" s="3">
        <v>0</v>
      </c>
    </row>
    <row r="221" spans="15:31" x14ac:dyDescent="0.25">
      <c r="O221" s="3" t="s">
        <v>213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8">
        <v>0</v>
      </c>
      <c r="AC221" s="3">
        <v>0</v>
      </c>
      <c r="AD221" s="3">
        <v>0</v>
      </c>
      <c r="AE221" s="3">
        <v>0</v>
      </c>
    </row>
    <row r="222" spans="15:31" x14ac:dyDescent="0.25">
      <c r="O222" s="3" t="s">
        <v>214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8">
        <v>0</v>
      </c>
      <c r="AC222" s="3">
        <v>0</v>
      </c>
      <c r="AD222" s="3">
        <v>0</v>
      </c>
      <c r="AE222" s="3">
        <v>0</v>
      </c>
    </row>
    <row r="223" spans="15:31" x14ac:dyDescent="0.25">
      <c r="O223" s="3" t="s">
        <v>215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8">
        <v>0</v>
      </c>
      <c r="AC223" s="3">
        <v>0</v>
      </c>
      <c r="AD223" s="3">
        <v>0</v>
      </c>
      <c r="AE223" s="3">
        <v>0</v>
      </c>
    </row>
    <row r="224" spans="15:31" x14ac:dyDescent="0.25">
      <c r="O224" s="3" t="s">
        <v>216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8">
        <v>0</v>
      </c>
      <c r="AC224" s="3">
        <v>0</v>
      </c>
      <c r="AD224" s="3">
        <v>0</v>
      </c>
      <c r="AE224" s="3">
        <v>0</v>
      </c>
    </row>
    <row r="225" spans="15:31" x14ac:dyDescent="0.25">
      <c r="O225" s="3" t="s">
        <v>217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8">
        <v>0</v>
      </c>
      <c r="AC225" s="3">
        <v>0</v>
      </c>
      <c r="AD225" s="3">
        <v>0</v>
      </c>
      <c r="AE225" s="3">
        <v>0</v>
      </c>
    </row>
    <row r="226" spans="15:31" x14ac:dyDescent="0.25">
      <c r="O226" s="3" t="s">
        <v>218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8">
        <v>0</v>
      </c>
      <c r="AC226" s="3">
        <v>0</v>
      </c>
      <c r="AD226" s="3">
        <v>0</v>
      </c>
      <c r="AE226" s="3">
        <v>0</v>
      </c>
    </row>
    <row r="227" spans="15:31" x14ac:dyDescent="0.25">
      <c r="O227" s="3" t="s">
        <v>219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8">
        <v>0</v>
      </c>
      <c r="AC227" s="3">
        <v>0</v>
      </c>
      <c r="AD227" s="3">
        <v>0</v>
      </c>
      <c r="AE227" s="3">
        <v>0</v>
      </c>
    </row>
    <row r="228" spans="15:31" x14ac:dyDescent="0.25">
      <c r="O228" s="3" t="s">
        <v>220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8">
        <v>0</v>
      </c>
      <c r="AC228" s="3">
        <v>0</v>
      </c>
      <c r="AD228" s="3">
        <v>0</v>
      </c>
      <c r="AE228" s="3">
        <v>0</v>
      </c>
    </row>
    <row r="229" spans="15:31" x14ac:dyDescent="0.25">
      <c r="O229" s="3" t="s">
        <v>221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8">
        <v>0</v>
      </c>
      <c r="AC229" s="3">
        <v>0</v>
      </c>
      <c r="AD229" s="3">
        <v>0</v>
      </c>
      <c r="AE229" s="3">
        <v>0</v>
      </c>
    </row>
    <row r="230" spans="15:31" x14ac:dyDescent="0.25">
      <c r="O230" s="3" t="s">
        <v>222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8">
        <v>0</v>
      </c>
      <c r="AC230" s="3">
        <v>0</v>
      </c>
      <c r="AD230" s="3">
        <v>0</v>
      </c>
      <c r="AE230" s="3">
        <v>0</v>
      </c>
    </row>
    <row r="231" spans="15:31" x14ac:dyDescent="0.25">
      <c r="O231" s="3" t="s">
        <v>223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8">
        <v>0</v>
      </c>
      <c r="AC231" s="3">
        <v>0</v>
      </c>
      <c r="AD231" s="3">
        <v>0</v>
      </c>
      <c r="AE231" s="3">
        <v>0</v>
      </c>
    </row>
    <row r="232" spans="15:31" x14ac:dyDescent="0.25">
      <c r="O232" s="3" t="s">
        <v>224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8">
        <v>0</v>
      </c>
      <c r="AC232" s="3">
        <v>0</v>
      </c>
      <c r="AD232" s="3">
        <v>0</v>
      </c>
      <c r="AE232" s="3">
        <v>0</v>
      </c>
    </row>
    <row r="233" spans="15:31" x14ac:dyDescent="0.25">
      <c r="O233" s="3" t="s">
        <v>225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8">
        <v>0</v>
      </c>
      <c r="AC233" s="3">
        <v>0</v>
      </c>
      <c r="AD233" s="3">
        <v>0</v>
      </c>
      <c r="AE233" s="3">
        <v>0</v>
      </c>
    </row>
    <row r="234" spans="15:31" x14ac:dyDescent="0.25">
      <c r="O234" s="3" t="s">
        <v>226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8">
        <v>0</v>
      </c>
      <c r="AC234" s="3">
        <v>0</v>
      </c>
      <c r="AD234" s="3">
        <v>0</v>
      </c>
      <c r="AE234" s="3">
        <v>0</v>
      </c>
    </row>
    <row r="235" spans="15:31" x14ac:dyDescent="0.25">
      <c r="O235" s="3" t="s">
        <v>227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8">
        <v>0</v>
      </c>
      <c r="AC235" s="3">
        <v>0</v>
      </c>
      <c r="AD235" s="3">
        <v>0</v>
      </c>
      <c r="AE235" s="3">
        <v>0</v>
      </c>
    </row>
    <row r="236" spans="15:31" x14ac:dyDescent="0.25">
      <c r="O236" s="3" t="s">
        <v>228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8">
        <v>0</v>
      </c>
      <c r="AC236" s="3">
        <v>0</v>
      </c>
      <c r="AD236" s="3">
        <v>0</v>
      </c>
      <c r="AE236" s="3">
        <v>0</v>
      </c>
    </row>
    <row r="237" spans="15:31" x14ac:dyDescent="0.25">
      <c r="O237" s="3" t="s">
        <v>229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8">
        <v>0</v>
      </c>
      <c r="AC237" s="3">
        <v>0</v>
      </c>
      <c r="AD237" s="3">
        <v>0</v>
      </c>
      <c r="AE237" s="3">
        <v>0</v>
      </c>
    </row>
    <row r="238" spans="15:31" x14ac:dyDescent="0.25">
      <c r="O238" s="3" t="s">
        <v>230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8">
        <v>0</v>
      </c>
      <c r="AC238" s="3">
        <v>0</v>
      </c>
      <c r="AD238" s="3">
        <v>0</v>
      </c>
      <c r="AE238" s="3">
        <v>0</v>
      </c>
    </row>
    <row r="239" spans="15:31" x14ac:dyDescent="0.25">
      <c r="O239" s="3" t="s">
        <v>231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8">
        <v>0</v>
      </c>
      <c r="AC239" s="3">
        <v>0</v>
      </c>
      <c r="AD239" s="3">
        <v>0</v>
      </c>
      <c r="AE239" s="3">
        <v>0</v>
      </c>
    </row>
    <row r="240" spans="15:31" x14ac:dyDescent="0.25">
      <c r="O240" s="3" t="s">
        <v>232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8">
        <v>0</v>
      </c>
      <c r="AC240" s="3">
        <v>0</v>
      </c>
      <c r="AD240" s="3">
        <v>0</v>
      </c>
      <c r="AE240" s="3">
        <v>0</v>
      </c>
    </row>
    <row r="241" spans="15:31" x14ac:dyDescent="0.25">
      <c r="O241" s="3" t="s">
        <v>233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8">
        <v>0</v>
      </c>
      <c r="AC241" s="3">
        <v>0</v>
      </c>
      <c r="AD241" s="3">
        <v>0</v>
      </c>
      <c r="AE241" s="3">
        <v>0</v>
      </c>
    </row>
    <row r="242" spans="15:31" x14ac:dyDescent="0.25">
      <c r="O242" s="3" t="s">
        <v>234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1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8">
        <v>0</v>
      </c>
      <c r="AC242" s="3">
        <v>1</v>
      </c>
      <c r="AD242" s="3">
        <v>0</v>
      </c>
      <c r="AE242" s="3">
        <v>0</v>
      </c>
    </row>
    <row r="243" spans="15:31" x14ac:dyDescent="0.25">
      <c r="O243" s="3" t="s">
        <v>235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8">
        <v>0</v>
      </c>
      <c r="AC243" s="3">
        <v>0</v>
      </c>
      <c r="AD243" s="3">
        <v>0</v>
      </c>
      <c r="AE243" s="3">
        <v>0</v>
      </c>
    </row>
    <row r="244" spans="15:31" x14ac:dyDescent="0.25">
      <c r="O244" s="3" t="s">
        <v>236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8">
        <v>0</v>
      </c>
      <c r="AC244" s="3">
        <v>0</v>
      </c>
      <c r="AD244" s="3">
        <v>0</v>
      </c>
      <c r="AE244" s="3">
        <v>0</v>
      </c>
    </row>
    <row r="245" spans="15:31" x14ac:dyDescent="0.25">
      <c r="O245" s="3" t="s">
        <v>237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8">
        <v>0</v>
      </c>
      <c r="AC245" s="3">
        <v>0</v>
      </c>
      <c r="AD245" s="3">
        <v>0</v>
      </c>
      <c r="AE245" s="3">
        <v>0</v>
      </c>
    </row>
    <row r="246" spans="15:31" x14ac:dyDescent="0.25">
      <c r="O246" s="3" t="s">
        <v>238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8">
        <v>0</v>
      </c>
      <c r="AC246" s="3">
        <v>0</v>
      </c>
      <c r="AD246" s="3">
        <v>0</v>
      </c>
      <c r="AE246" s="3">
        <v>0</v>
      </c>
    </row>
    <row r="247" spans="15:31" x14ac:dyDescent="0.25">
      <c r="O247" s="3" t="s">
        <v>239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8">
        <v>0</v>
      </c>
      <c r="AC247" s="3">
        <v>0</v>
      </c>
      <c r="AD247" s="3">
        <v>0</v>
      </c>
      <c r="AE247" s="3">
        <v>0</v>
      </c>
    </row>
    <row r="248" spans="15:31" x14ac:dyDescent="0.25">
      <c r="O248" s="3" t="s">
        <v>240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8">
        <v>0</v>
      </c>
      <c r="AC248" s="3">
        <v>0</v>
      </c>
      <c r="AD248" s="3">
        <v>0</v>
      </c>
      <c r="AE248" s="3">
        <v>0</v>
      </c>
    </row>
    <row r="249" spans="15:31" x14ac:dyDescent="0.25">
      <c r="O249" s="3" t="s">
        <v>241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8">
        <v>0</v>
      </c>
      <c r="AC249" s="3">
        <v>0</v>
      </c>
      <c r="AD249" s="3">
        <v>0</v>
      </c>
      <c r="AE249" s="3">
        <v>0</v>
      </c>
    </row>
    <row r="250" spans="15:31" x14ac:dyDescent="0.25">
      <c r="O250" s="3" t="s">
        <v>242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8">
        <v>0</v>
      </c>
      <c r="AC250" s="3">
        <v>0</v>
      </c>
      <c r="AD250" s="3">
        <v>0</v>
      </c>
      <c r="AE250" s="3">
        <v>0</v>
      </c>
    </row>
    <row r="251" spans="15:31" x14ac:dyDescent="0.25">
      <c r="O251" s="3" t="s">
        <v>243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8">
        <v>0</v>
      </c>
      <c r="AC251" s="3">
        <v>0</v>
      </c>
      <c r="AD251" s="3">
        <v>0</v>
      </c>
      <c r="AE251" s="3">
        <v>0</v>
      </c>
    </row>
    <row r="252" spans="15:31" x14ac:dyDescent="0.25">
      <c r="O252" s="3" t="s">
        <v>244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8">
        <v>0</v>
      </c>
      <c r="AC252" s="3">
        <v>0</v>
      </c>
      <c r="AD252" s="3">
        <v>0</v>
      </c>
      <c r="AE252" s="3">
        <v>0</v>
      </c>
    </row>
    <row r="253" spans="15:31" x14ac:dyDescent="0.25">
      <c r="O253" s="3" t="s">
        <v>245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8">
        <v>0</v>
      </c>
      <c r="AC253" s="3">
        <v>0</v>
      </c>
      <c r="AD253" s="3">
        <v>0</v>
      </c>
      <c r="AE253" s="3">
        <v>0</v>
      </c>
    </row>
    <row r="254" spans="15:31" x14ac:dyDescent="0.25">
      <c r="O254" s="3" t="s">
        <v>246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8">
        <v>0</v>
      </c>
      <c r="AC254" s="3">
        <v>0</v>
      </c>
      <c r="AD254" s="3">
        <v>0</v>
      </c>
      <c r="AE254" s="3">
        <v>0</v>
      </c>
    </row>
    <row r="255" spans="15:31" x14ac:dyDescent="0.25">
      <c r="O255" s="3" t="s">
        <v>247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8">
        <v>0</v>
      </c>
      <c r="AC255" s="3">
        <v>0</v>
      </c>
      <c r="AD255" s="3">
        <v>0</v>
      </c>
      <c r="AE255" s="3">
        <v>0</v>
      </c>
    </row>
    <row r="256" spans="15:31" x14ac:dyDescent="0.25">
      <c r="O256" s="3" t="s">
        <v>248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8">
        <v>0</v>
      </c>
      <c r="AC256" s="3">
        <v>0</v>
      </c>
      <c r="AD256" s="3">
        <v>0</v>
      </c>
      <c r="AE256" s="3">
        <v>0</v>
      </c>
    </row>
    <row r="257" spans="15:31" x14ac:dyDescent="0.25">
      <c r="O257" s="3" t="s">
        <v>249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8">
        <v>0</v>
      </c>
      <c r="AC257" s="3">
        <v>0</v>
      </c>
      <c r="AD257" s="3">
        <v>0</v>
      </c>
      <c r="AE257" s="3">
        <v>0</v>
      </c>
    </row>
    <row r="258" spans="15:31" x14ac:dyDescent="0.25">
      <c r="O258" s="3" t="s">
        <v>250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8">
        <v>0</v>
      </c>
      <c r="AC258" s="3">
        <v>0</v>
      </c>
      <c r="AD258" s="3">
        <v>0</v>
      </c>
      <c r="AE258" s="3">
        <v>0</v>
      </c>
    </row>
    <row r="259" spans="15:31" x14ac:dyDescent="0.25">
      <c r="O259" s="3" t="s">
        <v>251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8">
        <v>0</v>
      </c>
      <c r="AC259" s="3">
        <v>0</v>
      </c>
      <c r="AD259" s="3">
        <v>0</v>
      </c>
      <c r="AE259" s="3">
        <v>0</v>
      </c>
    </row>
    <row r="260" spans="15:31" x14ac:dyDescent="0.25">
      <c r="O260" s="3" t="s">
        <v>252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8">
        <v>0</v>
      </c>
      <c r="AC260" s="3">
        <v>0</v>
      </c>
      <c r="AD260" s="3">
        <v>0</v>
      </c>
      <c r="AE260" s="3">
        <v>0</v>
      </c>
    </row>
    <row r="261" spans="15:31" x14ac:dyDescent="0.25">
      <c r="O261" s="3" t="s">
        <v>253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8">
        <v>0</v>
      </c>
      <c r="AC261" s="3">
        <v>0</v>
      </c>
      <c r="AD261" s="3">
        <v>0</v>
      </c>
      <c r="AE261" s="3">
        <v>0</v>
      </c>
    </row>
    <row r="262" spans="15:31" x14ac:dyDescent="0.25">
      <c r="O262" s="3" t="s">
        <v>254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8">
        <v>0</v>
      </c>
      <c r="AC262" s="3">
        <v>0</v>
      </c>
      <c r="AD262" s="3">
        <v>0</v>
      </c>
      <c r="AE262" s="3">
        <v>0</v>
      </c>
    </row>
    <row r="263" spans="15:31" x14ac:dyDescent="0.25">
      <c r="O263" s="3" t="s">
        <v>255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8">
        <v>0</v>
      </c>
      <c r="AC263" s="3">
        <v>0</v>
      </c>
      <c r="AD263" s="3">
        <v>0</v>
      </c>
      <c r="AE263" s="3">
        <v>0</v>
      </c>
    </row>
    <row r="264" spans="15:31" x14ac:dyDescent="0.25">
      <c r="O264" s="3" t="s">
        <v>256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8">
        <v>0</v>
      </c>
      <c r="AC264" s="3">
        <v>0</v>
      </c>
      <c r="AD264" s="3">
        <v>0</v>
      </c>
      <c r="AE264" s="3">
        <v>0</v>
      </c>
    </row>
    <row r="265" spans="15:31" x14ac:dyDescent="0.25">
      <c r="O265" s="3" t="s">
        <v>257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8">
        <v>0</v>
      </c>
      <c r="AC265" s="3">
        <v>0</v>
      </c>
      <c r="AD265" s="3">
        <v>0</v>
      </c>
      <c r="AE265" s="3">
        <v>0</v>
      </c>
    </row>
    <row r="266" spans="15:31" x14ac:dyDescent="0.25">
      <c r="O266" s="3" t="s">
        <v>258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8">
        <v>0</v>
      </c>
      <c r="AC266" s="3">
        <v>0</v>
      </c>
      <c r="AD266" s="3">
        <v>0</v>
      </c>
      <c r="AE266" s="3">
        <v>0</v>
      </c>
    </row>
    <row r="267" spans="15:31" x14ac:dyDescent="0.25">
      <c r="O267" s="3" t="s">
        <v>259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8">
        <v>0</v>
      </c>
      <c r="AC267" s="3">
        <v>0</v>
      </c>
      <c r="AD267" s="3">
        <v>0</v>
      </c>
      <c r="AE267" s="3">
        <v>0</v>
      </c>
    </row>
    <row r="268" spans="15:31" x14ac:dyDescent="0.25">
      <c r="O268" s="3" t="s">
        <v>260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8">
        <v>0</v>
      </c>
      <c r="AC268" s="3">
        <v>0</v>
      </c>
      <c r="AD268" s="3">
        <v>0</v>
      </c>
      <c r="AE268" s="3">
        <v>0</v>
      </c>
    </row>
    <row r="269" spans="15:31" x14ac:dyDescent="0.25">
      <c r="O269" s="3" t="s">
        <v>261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8">
        <v>0</v>
      </c>
      <c r="AC269" s="3">
        <v>0</v>
      </c>
      <c r="AD269" s="3">
        <v>0</v>
      </c>
      <c r="AE269" s="3">
        <v>0</v>
      </c>
    </row>
    <row r="270" spans="15:31" x14ac:dyDescent="0.25">
      <c r="O270" s="3" t="s">
        <v>262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8">
        <v>0</v>
      </c>
      <c r="AC270" s="3">
        <v>0</v>
      </c>
      <c r="AD270" s="3">
        <v>0</v>
      </c>
      <c r="AE270" s="3">
        <v>0</v>
      </c>
    </row>
    <row r="271" spans="15:31" x14ac:dyDescent="0.25">
      <c r="O271" s="3" t="s">
        <v>263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8">
        <v>1</v>
      </c>
      <c r="AC271" s="3">
        <v>0</v>
      </c>
      <c r="AD271" s="3">
        <v>0</v>
      </c>
      <c r="AE271" s="3">
        <v>0</v>
      </c>
    </row>
    <row r="272" spans="15:31" x14ac:dyDescent="0.25">
      <c r="O272" s="3" t="s">
        <v>264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8">
        <v>0</v>
      </c>
      <c r="AC272" s="3">
        <v>0</v>
      </c>
      <c r="AD272" s="3">
        <v>0</v>
      </c>
      <c r="AE272" s="3">
        <v>0</v>
      </c>
    </row>
    <row r="273" spans="15:31" x14ac:dyDescent="0.25">
      <c r="O273" s="3" t="s">
        <v>265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8">
        <v>0</v>
      </c>
      <c r="AC273" s="3">
        <v>0</v>
      </c>
      <c r="AD273" s="3">
        <v>0</v>
      </c>
      <c r="AE273" s="3">
        <v>0</v>
      </c>
    </row>
    <row r="274" spans="15:31" x14ac:dyDescent="0.25">
      <c r="O274" s="3" t="s">
        <v>266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8">
        <v>0</v>
      </c>
      <c r="AC274" s="3">
        <v>0</v>
      </c>
      <c r="AD274" s="3">
        <v>0</v>
      </c>
      <c r="AE274" s="3">
        <v>0</v>
      </c>
    </row>
    <row r="275" spans="15:31" x14ac:dyDescent="0.25">
      <c r="O275" s="3" t="s">
        <v>267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1</v>
      </c>
      <c r="AB275" s="8">
        <v>0</v>
      </c>
      <c r="AC275" s="3">
        <v>1</v>
      </c>
      <c r="AD275" s="3">
        <v>0</v>
      </c>
      <c r="AE275" s="3">
        <v>0</v>
      </c>
    </row>
    <row r="276" spans="15:31" x14ac:dyDescent="0.25">
      <c r="O276" s="3" t="s">
        <v>268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8">
        <v>0</v>
      </c>
      <c r="AC276" s="3">
        <v>0</v>
      </c>
      <c r="AD276" s="3">
        <v>0</v>
      </c>
      <c r="AE276" s="3">
        <v>0</v>
      </c>
    </row>
    <row r="277" spans="15:31" x14ac:dyDescent="0.25">
      <c r="O277" s="3" t="s">
        <v>269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8">
        <v>0</v>
      </c>
      <c r="AC277" s="3">
        <v>0</v>
      </c>
      <c r="AD277" s="3">
        <v>0</v>
      </c>
      <c r="AE277" s="3">
        <v>0</v>
      </c>
    </row>
    <row r="278" spans="15:31" x14ac:dyDescent="0.25">
      <c r="O278" s="3" t="s">
        <v>270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8">
        <v>0</v>
      </c>
      <c r="AC278" s="3">
        <v>0</v>
      </c>
      <c r="AD278" s="3">
        <v>0</v>
      </c>
      <c r="AE278" s="3">
        <v>0</v>
      </c>
    </row>
    <row r="279" spans="15:31" x14ac:dyDescent="0.25">
      <c r="O279" s="3" t="s">
        <v>271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8">
        <v>0</v>
      </c>
      <c r="AC279" s="3">
        <v>0</v>
      </c>
      <c r="AD279" s="3">
        <v>0</v>
      </c>
      <c r="AE279" s="3">
        <v>0</v>
      </c>
    </row>
    <row r="280" spans="15:31" x14ac:dyDescent="0.25">
      <c r="O280" s="3" t="s">
        <v>272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8">
        <v>0</v>
      </c>
      <c r="AC280" s="3">
        <v>0</v>
      </c>
      <c r="AD280" s="3">
        <v>0</v>
      </c>
      <c r="AE280" s="3">
        <v>0</v>
      </c>
    </row>
    <row r="281" spans="15:31" x14ac:dyDescent="0.25">
      <c r="O281" s="3" t="s">
        <v>273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8">
        <v>0</v>
      </c>
      <c r="AC281" s="3">
        <v>0</v>
      </c>
      <c r="AD281" s="3">
        <v>0</v>
      </c>
      <c r="AE281" s="3">
        <v>0</v>
      </c>
    </row>
    <row r="282" spans="15:31" x14ac:dyDescent="0.25">
      <c r="O282" s="3" t="s">
        <v>274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8">
        <v>0</v>
      </c>
      <c r="AC282" s="3">
        <v>0</v>
      </c>
      <c r="AD282" s="3">
        <v>0</v>
      </c>
      <c r="AE282" s="3">
        <v>0</v>
      </c>
    </row>
    <row r="283" spans="15:31" x14ac:dyDescent="0.25">
      <c r="O283" s="3" t="s">
        <v>275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8">
        <v>0</v>
      </c>
      <c r="AC283" s="3">
        <v>0</v>
      </c>
      <c r="AD283" s="3">
        <v>0</v>
      </c>
      <c r="AE283" s="3">
        <v>0</v>
      </c>
    </row>
    <row r="284" spans="15:31" x14ac:dyDescent="0.25">
      <c r="O284" s="3" t="s">
        <v>276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8">
        <v>0</v>
      </c>
      <c r="AC284" s="3">
        <v>0</v>
      </c>
      <c r="AD284" s="3">
        <v>0</v>
      </c>
      <c r="AE284" s="3">
        <v>0</v>
      </c>
    </row>
    <row r="285" spans="15:31" x14ac:dyDescent="0.25">
      <c r="O285" s="3" t="s">
        <v>277</v>
      </c>
      <c r="P285" s="3">
        <v>0</v>
      </c>
      <c r="Q285" s="3">
        <v>0</v>
      </c>
      <c r="R285" s="3">
        <v>1</v>
      </c>
      <c r="S285" s="3">
        <v>0</v>
      </c>
      <c r="T285" s="3">
        <v>0</v>
      </c>
      <c r="U285" s="3">
        <v>0</v>
      </c>
      <c r="V285" s="3">
        <v>1</v>
      </c>
      <c r="W285" s="3">
        <v>1</v>
      </c>
      <c r="X285" s="3">
        <v>0</v>
      </c>
      <c r="Y285" s="3">
        <v>1</v>
      </c>
      <c r="Z285" s="3">
        <v>0</v>
      </c>
      <c r="AA285" s="3">
        <v>0</v>
      </c>
      <c r="AB285" s="8">
        <v>0</v>
      </c>
      <c r="AC285" s="3">
        <v>0</v>
      </c>
      <c r="AD285" s="3">
        <v>0</v>
      </c>
      <c r="AE285" s="3">
        <v>0</v>
      </c>
    </row>
    <row r="286" spans="15:31" x14ac:dyDescent="0.25">
      <c r="O286" s="3" t="s">
        <v>278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1</v>
      </c>
      <c r="AB286" s="8">
        <v>0</v>
      </c>
      <c r="AC286" s="3">
        <v>0</v>
      </c>
      <c r="AD286" s="3">
        <v>0</v>
      </c>
      <c r="AE286" s="3">
        <v>0</v>
      </c>
    </row>
    <row r="287" spans="15:31" x14ac:dyDescent="0.25">
      <c r="O287" s="3" t="s">
        <v>279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8">
        <v>0</v>
      </c>
      <c r="AC287" s="3">
        <v>0</v>
      </c>
      <c r="AD287" s="3">
        <v>0</v>
      </c>
      <c r="AE287" s="3">
        <v>0</v>
      </c>
    </row>
    <row r="288" spans="15:31" x14ac:dyDescent="0.25">
      <c r="O288" s="3" t="s">
        <v>280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8">
        <v>1</v>
      </c>
      <c r="AC288" s="3">
        <v>0</v>
      </c>
      <c r="AD288" s="3">
        <v>0</v>
      </c>
      <c r="AE288" s="3">
        <v>0</v>
      </c>
    </row>
    <row r="289" spans="15:31" x14ac:dyDescent="0.25">
      <c r="O289" s="3" t="s">
        <v>281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8">
        <v>0</v>
      </c>
      <c r="AC289" s="3">
        <v>0</v>
      </c>
      <c r="AD289" s="3">
        <v>0</v>
      </c>
      <c r="AE289" s="3">
        <v>0</v>
      </c>
    </row>
    <row r="290" spans="15:31" x14ac:dyDescent="0.25">
      <c r="O290" s="3" t="s">
        <v>282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8">
        <v>0</v>
      </c>
      <c r="AC290" s="3">
        <v>0</v>
      </c>
      <c r="AD290" s="3">
        <v>0</v>
      </c>
      <c r="AE290" s="3">
        <v>0</v>
      </c>
    </row>
    <row r="291" spans="15:31" x14ac:dyDescent="0.25">
      <c r="O291" s="3" t="s">
        <v>283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8">
        <v>0</v>
      </c>
      <c r="AC291" s="3">
        <v>0</v>
      </c>
      <c r="AD291" s="3">
        <v>0</v>
      </c>
      <c r="AE291" s="3">
        <v>0</v>
      </c>
    </row>
    <row r="292" spans="15:31" x14ac:dyDescent="0.25">
      <c r="O292" s="3" t="s">
        <v>284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8">
        <v>0</v>
      </c>
      <c r="AC292" s="3">
        <v>0</v>
      </c>
      <c r="AD292" s="3">
        <v>0</v>
      </c>
      <c r="AE292" s="3">
        <v>0</v>
      </c>
    </row>
    <row r="293" spans="15:31" x14ac:dyDescent="0.25">
      <c r="O293" s="3" t="s">
        <v>285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8">
        <v>0</v>
      </c>
      <c r="AC293" s="3">
        <v>0</v>
      </c>
      <c r="AD293" s="3">
        <v>0</v>
      </c>
      <c r="AE293" s="3">
        <v>0</v>
      </c>
    </row>
    <row r="294" spans="15:31" x14ac:dyDescent="0.25">
      <c r="O294" s="3" t="s">
        <v>286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8">
        <v>0</v>
      </c>
      <c r="AC294" s="3">
        <v>0</v>
      </c>
      <c r="AD294" s="3">
        <v>0</v>
      </c>
      <c r="AE294" s="3">
        <v>0</v>
      </c>
    </row>
    <row r="295" spans="15:31" x14ac:dyDescent="0.25">
      <c r="O295" s="3" t="s">
        <v>287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8">
        <v>0</v>
      </c>
      <c r="AC295" s="3">
        <v>0</v>
      </c>
      <c r="AD295" s="3">
        <v>0</v>
      </c>
      <c r="AE295" s="3">
        <v>0</v>
      </c>
    </row>
    <row r="296" spans="15:31" x14ac:dyDescent="0.25">
      <c r="O296" s="3" t="s">
        <v>288</v>
      </c>
      <c r="P296" s="3">
        <v>1</v>
      </c>
      <c r="Q296" s="3">
        <v>0</v>
      </c>
      <c r="R296" s="3">
        <v>0</v>
      </c>
      <c r="S296" s="3">
        <v>0</v>
      </c>
      <c r="T296" s="3">
        <v>0</v>
      </c>
      <c r="U296" s="3">
        <v>1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8">
        <v>0</v>
      </c>
      <c r="AC296" s="3">
        <v>1</v>
      </c>
      <c r="AD296" s="3">
        <v>0</v>
      </c>
      <c r="AE296" s="3">
        <v>0</v>
      </c>
    </row>
    <row r="297" spans="15:31" x14ac:dyDescent="0.25">
      <c r="O297" s="3" t="s">
        <v>289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8">
        <v>0</v>
      </c>
      <c r="AC297" s="3">
        <v>0</v>
      </c>
      <c r="AD297" s="3">
        <v>0</v>
      </c>
      <c r="AE297" s="3">
        <v>0</v>
      </c>
    </row>
    <row r="298" spans="15:31" x14ac:dyDescent="0.25">
      <c r="O298" s="3" t="s">
        <v>290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1</v>
      </c>
      <c r="W298" s="3">
        <v>1</v>
      </c>
      <c r="X298" s="3">
        <v>0</v>
      </c>
      <c r="Y298" s="3">
        <v>1</v>
      </c>
      <c r="Z298" s="3">
        <v>0</v>
      </c>
      <c r="AA298" s="3">
        <v>1</v>
      </c>
      <c r="AB298" s="8">
        <v>0</v>
      </c>
      <c r="AC298" s="3">
        <v>1</v>
      </c>
      <c r="AD298" s="3">
        <v>0</v>
      </c>
      <c r="AE298" s="3">
        <v>0</v>
      </c>
    </row>
    <row r="299" spans="15:31" x14ac:dyDescent="0.25">
      <c r="O299" s="3" t="s">
        <v>291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1</v>
      </c>
      <c r="AB299" s="8">
        <v>0</v>
      </c>
      <c r="AC299" s="3">
        <v>0</v>
      </c>
      <c r="AD299" s="3">
        <v>0</v>
      </c>
      <c r="AE299" s="3">
        <v>0</v>
      </c>
    </row>
    <row r="300" spans="15:31" x14ac:dyDescent="0.25">
      <c r="O300" s="3" t="s">
        <v>292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8">
        <v>0</v>
      </c>
      <c r="AC300" s="3">
        <v>0</v>
      </c>
      <c r="AD300" s="3">
        <v>0</v>
      </c>
      <c r="AE300" s="3">
        <v>0</v>
      </c>
    </row>
    <row r="301" spans="15:31" x14ac:dyDescent="0.25">
      <c r="O301" s="3" t="s">
        <v>293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8">
        <v>0</v>
      </c>
      <c r="AC301" s="3">
        <v>0</v>
      </c>
      <c r="AD301" s="3">
        <v>0</v>
      </c>
      <c r="AE301" s="3">
        <v>0</v>
      </c>
    </row>
    <row r="302" spans="15:31" x14ac:dyDescent="0.25">
      <c r="O302" s="3" t="s">
        <v>294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8">
        <v>0</v>
      </c>
      <c r="AC302" s="3">
        <v>0</v>
      </c>
      <c r="AD302" s="3">
        <v>0</v>
      </c>
      <c r="AE302" s="3">
        <v>0</v>
      </c>
    </row>
    <row r="303" spans="15:31" x14ac:dyDescent="0.25">
      <c r="O303" s="3" t="s">
        <v>295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8">
        <v>0</v>
      </c>
      <c r="AC303" s="3">
        <v>0</v>
      </c>
      <c r="AD303" s="3">
        <v>0</v>
      </c>
      <c r="AE303" s="3">
        <v>0</v>
      </c>
    </row>
    <row r="304" spans="15:31" x14ac:dyDescent="0.25">
      <c r="O304" s="3" t="s">
        <v>296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8">
        <v>0</v>
      </c>
      <c r="AC304" s="3">
        <v>0</v>
      </c>
      <c r="AD304" s="3">
        <v>0</v>
      </c>
      <c r="AE304" s="3">
        <v>0</v>
      </c>
    </row>
    <row r="305" spans="15:31" x14ac:dyDescent="0.25">
      <c r="O305" s="3" t="s">
        <v>297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8">
        <v>0</v>
      </c>
      <c r="AC305" s="3">
        <v>0</v>
      </c>
      <c r="AD305" s="3">
        <v>0</v>
      </c>
      <c r="AE305" s="3">
        <v>0</v>
      </c>
    </row>
    <row r="306" spans="15:31" x14ac:dyDescent="0.25">
      <c r="O306" s="3" t="s">
        <v>298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8">
        <v>0</v>
      </c>
      <c r="AC306" s="3">
        <v>0</v>
      </c>
      <c r="AD306" s="3">
        <v>0</v>
      </c>
      <c r="AE306" s="3">
        <v>0</v>
      </c>
    </row>
    <row r="307" spans="15:31" x14ac:dyDescent="0.25">
      <c r="O307" s="3" t="s">
        <v>299</v>
      </c>
      <c r="P307" s="3">
        <v>0</v>
      </c>
      <c r="Q307" s="3">
        <v>0</v>
      </c>
      <c r="R307" s="3">
        <v>0</v>
      </c>
      <c r="S307" s="3">
        <v>1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8">
        <v>1</v>
      </c>
      <c r="AC307" s="3">
        <v>0</v>
      </c>
      <c r="AD307" s="3">
        <v>0</v>
      </c>
      <c r="AE307" s="3">
        <v>0</v>
      </c>
    </row>
    <row r="308" spans="15:31" x14ac:dyDescent="0.25">
      <c r="O308" s="3" t="s">
        <v>300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8">
        <v>0</v>
      </c>
      <c r="AC308" s="3">
        <v>0</v>
      </c>
      <c r="AD308" s="3">
        <v>0</v>
      </c>
      <c r="AE308" s="3">
        <v>0</v>
      </c>
    </row>
    <row r="309" spans="15:31" x14ac:dyDescent="0.25">
      <c r="O309" s="3" t="s">
        <v>301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8">
        <v>0</v>
      </c>
      <c r="AC309" s="3">
        <v>0</v>
      </c>
      <c r="AD309" s="3">
        <v>0</v>
      </c>
      <c r="AE309" s="3">
        <v>0</v>
      </c>
    </row>
    <row r="310" spans="15:31" x14ac:dyDescent="0.25">
      <c r="O310" s="3" t="s">
        <v>302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8">
        <v>0</v>
      </c>
      <c r="AC310" s="3">
        <v>0</v>
      </c>
      <c r="AD310" s="3">
        <v>0</v>
      </c>
      <c r="AE310" s="3">
        <v>0</v>
      </c>
    </row>
    <row r="311" spans="15:31" x14ac:dyDescent="0.25">
      <c r="O311" s="3" t="s">
        <v>303</v>
      </c>
      <c r="P311" s="3">
        <v>1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8">
        <v>0</v>
      </c>
      <c r="AC311" s="3">
        <v>0</v>
      </c>
      <c r="AD311" s="3">
        <v>0</v>
      </c>
      <c r="AE311" s="3">
        <v>0</v>
      </c>
    </row>
    <row r="312" spans="15:31" x14ac:dyDescent="0.25">
      <c r="O312" s="3" t="s">
        <v>304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1</v>
      </c>
      <c r="AB312" s="8">
        <v>0</v>
      </c>
      <c r="AC312" s="3">
        <v>0</v>
      </c>
      <c r="AD312" s="3">
        <v>1</v>
      </c>
      <c r="AE312" s="3">
        <v>0</v>
      </c>
    </row>
    <row r="313" spans="15:31" x14ac:dyDescent="0.25">
      <c r="O313" s="3" t="s">
        <v>305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8">
        <v>0</v>
      </c>
      <c r="AC313" s="3">
        <v>0</v>
      </c>
      <c r="AD313" s="3">
        <v>0</v>
      </c>
      <c r="AE313" s="3">
        <v>0</v>
      </c>
    </row>
    <row r="314" spans="15:31" x14ac:dyDescent="0.25">
      <c r="O314" s="3" t="s">
        <v>306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8">
        <v>0</v>
      </c>
      <c r="AC314" s="3">
        <v>0</v>
      </c>
      <c r="AD314" s="3">
        <v>0</v>
      </c>
      <c r="AE314" s="3">
        <v>0</v>
      </c>
    </row>
    <row r="315" spans="15:31" x14ac:dyDescent="0.25">
      <c r="O315" s="3" t="s">
        <v>307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8">
        <v>0</v>
      </c>
      <c r="AC315" s="3">
        <v>0</v>
      </c>
      <c r="AD315" s="3">
        <v>0</v>
      </c>
      <c r="AE315" s="3">
        <v>0</v>
      </c>
    </row>
    <row r="316" spans="15:31" x14ac:dyDescent="0.25">
      <c r="O316" s="3" t="s">
        <v>308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8">
        <v>0</v>
      </c>
      <c r="AC316" s="3">
        <v>0</v>
      </c>
      <c r="AD316" s="3">
        <v>0</v>
      </c>
      <c r="AE316" s="3">
        <v>0</v>
      </c>
    </row>
    <row r="317" spans="15:31" x14ac:dyDescent="0.25">
      <c r="O317" s="3" t="s">
        <v>309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8">
        <v>0</v>
      </c>
      <c r="AC317" s="3">
        <v>0</v>
      </c>
      <c r="AD317" s="3">
        <v>0</v>
      </c>
      <c r="AE317" s="3">
        <v>0</v>
      </c>
    </row>
    <row r="318" spans="15:31" x14ac:dyDescent="0.25">
      <c r="O318" s="3" t="s">
        <v>310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8">
        <v>0</v>
      </c>
      <c r="AC318" s="3">
        <v>0</v>
      </c>
      <c r="AD318" s="3">
        <v>0</v>
      </c>
      <c r="AE318" s="3">
        <v>0</v>
      </c>
    </row>
    <row r="319" spans="15:31" x14ac:dyDescent="0.25">
      <c r="O319" s="3" t="s">
        <v>311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8">
        <v>0</v>
      </c>
      <c r="AC319" s="3">
        <v>0</v>
      </c>
      <c r="AD319" s="3">
        <v>0</v>
      </c>
      <c r="AE319" s="3">
        <v>0</v>
      </c>
    </row>
    <row r="320" spans="15:31" x14ac:dyDescent="0.25">
      <c r="O320" s="3" t="s">
        <v>312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8">
        <v>0</v>
      </c>
      <c r="AC320" s="3">
        <v>0</v>
      </c>
      <c r="AD320" s="3">
        <v>0</v>
      </c>
      <c r="AE320" s="3">
        <v>0</v>
      </c>
    </row>
    <row r="321" spans="15:31" x14ac:dyDescent="0.25">
      <c r="O321" s="3" t="s">
        <v>313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8">
        <v>0</v>
      </c>
      <c r="AC321" s="3">
        <v>0</v>
      </c>
      <c r="AD321" s="3">
        <v>0</v>
      </c>
      <c r="AE321" s="3">
        <v>0</v>
      </c>
    </row>
    <row r="322" spans="15:31" x14ac:dyDescent="0.25">
      <c r="O322" s="3" t="s">
        <v>314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8">
        <v>0</v>
      </c>
      <c r="AC322" s="3">
        <v>0</v>
      </c>
      <c r="AD322" s="3">
        <v>0</v>
      </c>
      <c r="AE322" s="3">
        <v>0</v>
      </c>
    </row>
    <row r="323" spans="15:31" x14ac:dyDescent="0.25">
      <c r="O323" s="3" t="s">
        <v>315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8">
        <v>0</v>
      </c>
      <c r="AC323" s="3">
        <v>0</v>
      </c>
      <c r="AD323" s="3">
        <v>0</v>
      </c>
      <c r="AE323" s="3">
        <v>0</v>
      </c>
    </row>
    <row r="324" spans="15:31" x14ac:dyDescent="0.25">
      <c r="O324" s="3" t="s">
        <v>316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8">
        <v>0</v>
      </c>
      <c r="AC324" s="3">
        <v>0</v>
      </c>
      <c r="AD324" s="3">
        <v>0</v>
      </c>
      <c r="AE324" s="3">
        <v>0</v>
      </c>
    </row>
    <row r="325" spans="15:31" x14ac:dyDescent="0.25">
      <c r="O325" s="3" t="s">
        <v>317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8">
        <v>0</v>
      </c>
      <c r="AC325" s="3">
        <v>0</v>
      </c>
      <c r="AD325" s="3">
        <v>0</v>
      </c>
      <c r="AE325" s="3">
        <v>0</v>
      </c>
    </row>
    <row r="326" spans="15:31" x14ac:dyDescent="0.25">
      <c r="O326" s="3" t="s">
        <v>318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1</v>
      </c>
      <c r="Y326" s="3">
        <v>0</v>
      </c>
      <c r="Z326" s="3">
        <v>0</v>
      </c>
      <c r="AA326" s="3">
        <v>0</v>
      </c>
      <c r="AB326" s="8">
        <v>0</v>
      </c>
      <c r="AC326" s="3">
        <v>0</v>
      </c>
      <c r="AD326" s="3">
        <v>0</v>
      </c>
      <c r="AE326" s="3">
        <v>0</v>
      </c>
    </row>
    <row r="327" spans="15:31" x14ac:dyDescent="0.25">
      <c r="O327" s="3" t="s">
        <v>319</v>
      </c>
      <c r="P327" s="3">
        <v>0</v>
      </c>
      <c r="Q327" s="3">
        <v>1</v>
      </c>
      <c r="R327" s="3">
        <v>1</v>
      </c>
      <c r="S327" s="3">
        <v>0</v>
      </c>
      <c r="T327" s="3">
        <v>0</v>
      </c>
      <c r="U327" s="3">
        <v>0</v>
      </c>
      <c r="V327" s="3">
        <v>1</v>
      </c>
      <c r="W327" s="3">
        <v>0</v>
      </c>
      <c r="X327" s="3">
        <v>1</v>
      </c>
      <c r="Y327" s="3">
        <v>1</v>
      </c>
      <c r="Z327" s="3">
        <v>1</v>
      </c>
      <c r="AA327" s="3">
        <v>0</v>
      </c>
      <c r="AB327" s="8">
        <v>0</v>
      </c>
      <c r="AC327" s="3">
        <v>1</v>
      </c>
      <c r="AD327" s="3">
        <v>1</v>
      </c>
      <c r="AE327" s="3">
        <v>1</v>
      </c>
    </row>
    <row r="328" spans="15:31" x14ac:dyDescent="0.25">
      <c r="O328" s="3" t="s">
        <v>320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8">
        <v>0</v>
      </c>
      <c r="AC328" s="3">
        <v>0</v>
      </c>
      <c r="AD328" s="3">
        <v>0</v>
      </c>
      <c r="AE328" s="3">
        <v>0</v>
      </c>
    </row>
    <row r="329" spans="15:31" x14ac:dyDescent="0.25">
      <c r="O329" s="3" t="s">
        <v>321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8">
        <v>0</v>
      </c>
      <c r="AC329" s="3">
        <v>0</v>
      </c>
      <c r="AD329" s="3">
        <v>0</v>
      </c>
      <c r="AE329" s="3">
        <v>0</v>
      </c>
    </row>
    <row r="330" spans="15:31" x14ac:dyDescent="0.25">
      <c r="O330" s="3" t="s">
        <v>322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8">
        <v>0</v>
      </c>
      <c r="AC330" s="3">
        <v>0</v>
      </c>
      <c r="AD330" s="3">
        <v>0</v>
      </c>
      <c r="AE330" s="3">
        <v>0</v>
      </c>
    </row>
    <row r="331" spans="15:31" x14ac:dyDescent="0.25">
      <c r="O331" s="3" t="s">
        <v>323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8">
        <v>0</v>
      </c>
      <c r="AC331" s="3">
        <v>0</v>
      </c>
      <c r="AD331" s="3">
        <v>0</v>
      </c>
      <c r="AE331" s="3">
        <v>0</v>
      </c>
    </row>
    <row r="332" spans="15:31" x14ac:dyDescent="0.25">
      <c r="O332" s="3" t="s">
        <v>324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8">
        <v>0</v>
      </c>
      <c r="AC332" s="3">
        <v>0</v>
      </c>
      <c r="AD332" s="3">
        <v>0</v>
      </c>
      <c r="AE332" s="3">
        <v>0</v>
      </c>
    </row>
    <row r="333" spans="15:31" x14ac:dyDescent="0.25">
      <c r="O333" s="3" t="s">
        <v>325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8">
        <v>0</v>
      </c>
      <c r="AC333" s="3">
        <v>0</v>
      </c>
      <c r="AD333" s="3">
        <v>0</v>
      </c>
      <c r="AE333" s="3">
        <v>0</v>
      </c>
    </row>
    <row r="334" spans="15:31" x14ac:dyDescent="0.25">
      <c r="O334" s="3" t="s">
        <v>326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1</v>
      </c>
      <c r="X334" s="3">
        <v>0</v>
      </c>
      <c r="Y334" s="3">
        <v>0</v>
      </c>
      <c r="Z334" s="3">
        <v>0</v>
      </c>
      <c r="AA334" s="3">
        <v>0</v>
      </c>
      <c r="AB334" s="8">
        <v>0</v>
      </c>
      <c r="AC334" s="3">
        <v>0</v>
      </c>
      <c r="AD334" s="3">
        <v>0</v>
      </c>
      <c r="AE334" s="3">
        <v>0</v>
      </c>
    </row>
    <row r="335" spans="15:31" x14ac:dyDescent="0.25">
      <c r="O335" s="3" t="s">
        <v>327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8">
        <v>0</v>
      </c>
      <c r="AC335" s="3">
        <v>0</v>
      </c>
      <c r="AD335" s="3">
        <v>0</v>
      </c>
      <c r="AE335" s="3">
        <v>0</v>
      </c>
    </row>
    <row r="336" spans="15:31" x14ac:dyDescent="0.25">
      <c r="O336" s="3" t="s">
        <v>328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8">
        <v>0</v>
      </c>
      <c r="AC336" s="3">
        <v>0</v>
      </c>
      <c r="AD336" s="3">
        <v>0</v>
      </c>
      <c r="AE336" s="3">
        <v>0</v>
      </c>
    </row>
    <row r="337" spans="15:31" x14ac:dyDescent="0.25">
      <c r="O337" s="3" t="s">
        <v>329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8">
        <v>0</v>
      </c>
      <c r="AC337" s="3">
        <v>0</v>
      </c>
      <c r="AD337" s="3">
        <v>0</v>
      </c>
      <c r="AE337" s="3">
        <v>0</v>
      </c>
    </row>
    <row r="338" spans="15:31" x14ac:dyDescent="0.25">
      <c r="O338" s="3" t="s">
        <v>330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8">
        <v>0</v>
      </c>
      <c r="AC338" s="3">
        <v>0</v>
      </c>
      <c r="AD338" s="3">
        <v>0</v>
      </c>
      <c r="AE338" s="3">
        <v>0</v>
      </c>
    </row>
    <row r="339" spans="15:31" x14ac:dyDescent="0.25">
      <c r="O339" s="3" t="s">
        <v>331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8">
        <v>0</v>
      </c>
      <c r="AC339" s="3">
        <v>0</v>
      </c>
      <c r="AD339" s="3">
        <v>0</v>
      </c>
      <c r="AE339" s="3">
        <v>0</v>
      </c>
    </row>
    <row r="340" spans="15:31" x14ac:dyDescent="0.25">
      <c r="O340" s="3" t="s">
        <v>332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8">
        <v>0</v>
      </c>
      <c r="AC340" s="3">
        <v>0</v>
      </c>
      <c r="AD340" s="3">
        <v>0</v>
      </c>
      <c r="AE340" s="3">
        <v>0</v>
      </c>
    </row>
    <row r="341" spans="15:31" x14ac:dyDescent="0.25">
      <c r="O341" s="3" t="s">
        <v>333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8">
        <v>0</v>
      </c>
      <c r="AC341" s="3">
        <v>0</v>
      </c>
      <c r="AD341" s="3">
        <v>0</v>
      </c>
      <c r="AE341" s="3">
        <v>0</v>
      </c>
    </row>
    <row r="342" spans="15:31" x14ac:dyDescent="0.25">
      <c r="O342" s="3" t="s">
        <v>334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8">
        <v>0</v>
      </c>
      <c r="AC342" s="3">
        <v>0</v>
      </c>
      <c r="AD342" s="3">
        <v>0</v>
      </c>
      <c r="AE342" s="3">
        <v>0</v>
      </c>
    </row>
    <row r="343" spans="15:31" x14ac:dyDescent="0.25">
      <c r="O343" s="3" t="s">
        <v>335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8">
        <v>0</v>
      </c>
      <c r="AC343" s="3">
        <v>0</v>
      </c>
      <c r="AD343" s="3">
        <v>0</v>
      </c>
      <c r="AE343" s="3">
        <v>0</v>
      </c>
    </row>
    <row r="344" spans="15:31" x14ac:dyDescent="0.25">
      <c r="O344" s="3" t="s">
        <v>336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8">
        <v>0</v>
      </c>
      <c r="AC344" s="3">
        <v>0</v>
      </c>
      <c r="AD344" s="3">
        <v>0</v>
      </c>
      <c r="AE344" s="3">
        <v>0</v>
      </c>
    </row>
    <row r="345" spans="15:31" x14ac:dyDescent="0.25">
      <c r="O345" s="3" t="s">
        <v>337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8">
        <v>0</v>
      </c>
      <c r="AC345" s="3">
        <v>0</v>
      </c>
      <c r="AD345" s="3">
        <v>0</v>
      </c>
      <c r="AE345" s="3">
        <v>0</v>
      </c>
    </row>
    <row r="346" spans="15:31" x14ac:dyDescent="0.25">
      <c r="O346" s="3" t="s">
        <v>338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8">
        <v>0</v>
      </c>
      <c r="AC346" s="3">
        <v>0</v>
      </c>
      <c r="AD346" s="3">
        <v>0</v>
      </c>
      <c r="AE346" s="3">
        <v>0</v>
      </c>
    </row>
    <row r="347" spans="15:31" x14ac:dyDescent="0.25">
      <c r="O347" s="3" t="s">
        <v>339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8">
        <v>0</v>
      </c>
      <c r="AC347" s="3">
        <v>0</v>
      </c>
      <c r="AD347" s="3">
        <v>0</v>
      </c>
      <c r="AE347" s="3">
        <v>0</v>
      </c>
    </row>
    <row r="348" spans="15:31" x14ac:dyDescent="0.25">
      <c r="O348" s="3" t="s">
        <v>340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8">
        <v>0</v>
      </c>
      <c r="AC348" s="3">
        <v>0</v>
      </c>
      <c r="AD348" s="3">
        <v>0</v>
      </c>
      <c r="AE348" s="3">
        <v>0</v>
      </c>
    </row>
    <row r="349" spans="15:31" x14ac:dyDescent="0.25">
      <c r="O349" s="3" t="s">
        <v>341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8">
        <v>0</v>
      </c>
      <c r="AC349" s="3">
        <v>0</v>
      </c>
      <c r="AD349" s="3">
        <v>0</v>
      </c>
      <c r="AE349" s="3">
        <v>0</v>
      </c>
    </row>
    <row r="350" spans="15:31" x14ac:dyDescent="0.25">
      <c r="O350" s="3" t="s">
        <v>342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8">
        <v>0</v>
      </c>
      <c r="AC350" s="3">
        <v>0</v>
      </c>
      <c r="AD350" s="3">
        <v>0</v>
      </c>
      <c r="AE350" s="3">
        <v>0</v>
      </c>
    </row>
    <row r="351" spans="15:31" x14ac:dyDescent="0.25">
      <c r="O351" s="3" t="s">
        <v>343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8">
        <v>0</v>
      </c>
      <c r="AC351" s="3">
        <v>0</v>
      </c>
      <c r="AD351" s="3">
        <v>0</v>
      </c>
      <c r="AE351" s="3">
        <v>0</v>
      </c>
    </row>
    <row r="352" spans="15:31" x14ac:dyDescent="0.25">
      <c r="O352" s="3" t="s">
        <v>344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8">
        <v>0</v>
      </c>
      <c r="AC352" s="3">
        <v>0</v>
      </c>
      <c r="AD352" s="3">
        <v>0</v>
      </c>
      <c r="AE352" s="3">
        <v>0</v>
      </c>
    </row>
    <row r="353" spans="15:31" x14ac:dyDescent="0.25">
      <c r="O353" s="3" t="s">
        <v>345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8">
        <v>0</v>
      </c>
      <c r="AC353" s="3">
        <v>0</v>
      </c>
      <c r="AD353" s="3">
        <v>0</v>
      </c>
      <c r="AE353" s="3">
        <v>0</v>
      </c>
    </row>
    <row r="354" spans="15:31" x14ac:dyDescent="0.25">
      <c r="O354" s="3" t="s">
        <v>346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8">
        <v>0</v>
      </c>
      <c r="AC354" s="3">
        <v>0</v>
      </c>
      <c r="AD354" s="3">
        <v>0</v>
      </c>
      <c r="AE354" s="3">
        <v>0</v>
      </c>
    </row>
    <row r="355" spans="15:31" x14ac:dyDescent="0.25">
      <c r="O355" s="3" t="s">
        <v>347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8">
        <v>0</v>
      </c>
      <c r="AC355" s="3">
        <v>0</v>
      </c>
      <c r="AD355" s="3">
        <v>0</v>
      </c>
      <c r="AE355" s="3">
        <v>0</v>
      </c>
    </row>
    <row r="356" spans="15:31" x14ac:dyDescent="0.25">
      <c r="O356" s="3" t="s">
        <v>348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8">
        <v>0</v>
      </c>
      <c r="AC356" s="3">
        <v>0</v>
      </c>
      <c r="AD356" s="3">
        <v>0</v>
      </c>
      <c r="AE356" s="3">
        <v>0</v>
      </c>
    </row>
    <row r="357" spans="15:31" x14ac:dyDescent="0.25">
      <c r="O357" s="3" t="s">
        <v>349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8">
        <v>0</v>
      </c>
      <c r="AC357" s="3">
        <v>0</v>
      </c>
      <c r="AD357" s="3">
        <v>0</v>
      </c>
      <c r="AE357" s="3">
        <v>0</v>
      </c>
    </row>
    <row r="358" spans="15:31" x14ac:dyDescent="0.25">
      <c r="O358" s="3" t="s">
        <v>350</v>
      </c>
      <c r="P358" s="3">
        <v>0</v>
      </c>
      <c r="Q358" s="3">
        <v>0</v>
      </c>
      <c r="R358" s="3">
        <v>0</v>
      </c>
      <c r="S358" s="3">
        <v>1</v>
      </c>
      <c r="T358" s="3">
        <v>0</v>
      </c>
      <c r="U358" s="3">
        <v>1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8">
        <v>1</v>
      </c>
      <c r="AC358" s="3">
        <v>0</v>
      </c>
      <c r="AD358" s="3">
        <v>0</v>
      </c>
      <c r="AE358" s="3">
        <v>0</v>
      </c>
    </row>
    <row r="359" spans="15:31" x14ac:dyDescent="0.25">
      <c r="O359" s="3" t="s">
        <v>351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8">
        <v>1</v>
      </c>
      <c r="AC359" s="3">
        <v>0</v>
      </c>
      <c r="AD359" s="3">
        <v>0</v>
      </c>
      <c r="AE359" s="3">
        <v>0</v>
      </c>
    </row>
    <row r="360" spans="15:31" x14ac:dyDescent="0.25">
      <c r="O360" s="3" t="s">
        <v>352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8">
        <v>0</v>
      </c>
      <c r="AC360" s="3">
        <v>0</v>
      </c>
      <c r="AD360" s="3">
        <v>0</v>
      </c>
      <c r="AE360" s="3">
        <v>0</v>
      </c>
    </row>
    <row r="361" spans="15:31" x14ac:dyDescent="0.25">
      <c r="O361" s="3" t="s">
        <v>353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8">
        <v>0</v>
      </c>
      <c r="AC361" s="3">
        <v>0</v>
      </c>
      <c r="AD361" s="3">
        <v>0</v>
      </c>
      <c r="AE361" s="3">
        <v>0</v>
      </c>
    </row>
    <row r="362" spans="15:31" x14ac:dyDescent="0.25">
      <c r="O362" s="3" t="s">
        <v>354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8">
        <v>0</v>
      </c>
      <c r="AC362" s="3">
        <v>0</v>
      </c>
      <c r="AD362" s="3">
        <v>0</v>
      </c>
      <c r="AE362" s="3">
        <v>0</v>
      </c>
    </row>
    <row r="363" spans="15:31" x14ac:dyDescent="0.25">
      <c r="O363" s="3" t="s">
        <v>355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8">
        <v>0</v>
      </c>
      <c r="AC363" s="3">
        <v>0</v>
      </c>
      <c r="AD363" s="3">
        <v>0</v>
      </c>
      <c r="AE363" s="3">
        <v>0</v>
      </c>
    </row>
    <row r="364" spans="15:31" x14ac:dyDescent="0.25">
      <c r="O364" s="3" t="s">
        <v>356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8">
        <v>0</v>
      </c>
      <c r="AC364" s="3">
        <v>0</v>
      </c>
      <c r="AD364" s="3">
        <v>0</v>
      </c>
      <c r="AE364" s="3">
        <v>0</v>
      </c>
    </row>
    <row r="365" spans="15:31" x14ac:dyDescent="0.25">
      <c r="O365" s="3" t="s">
        <v>357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8">
        <v>0</v>
      </c>
      <c r="AC365" s="3">
        <v>0</v>
      </c>
      <c r="AD365" s="3">
        <v>0</v>
      </c>
      <c r="AE365" s="3">
        <v>0</v>
      </c>
    </row>
    <row r="366" spans="15:31" x14ac:dyDescent="0.25">
      <c r="O366" s="3" t="s">
        <v>358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8">
        <v>0</v>
      </c>
      <c r="AC366" s="3">
        <v>0</v>
      </c>
      <c r="AD366" s="3">
        <v>0</v>
      </c>
      <c r="AE366" s="3">
        <v>0</v>
      </c>
    </row>
    <row r="367" spans="15:31" x14ac:dyDescent="0.25">
      <c r="O367" s="3" t="s">
        <v>359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8">
        <v>0</v>
      </c>
      <c r="AC367" s="3">
        <v>0</v>
      </c>
      <c r="AD367" s="3">
        <v>0</v>
      </c>
      <c r="AE367" s="3">
        <v>0</v>
      </c>
    </row>
    <row r="368" spans="15:31" x14ac:dyDescent="0.25">
      <c r="O368" s="3" t="s">
        <v>360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8">
        <v>0</v>
      </c>
      <c r="AC368" s="3">
        <v>0</v>
      </c>
      <c r="AD368" s="3">
        <v>0</v>
      </c>
      <c r="AE368" s="3">
        <v>0</v>
      </c>
    </row>
    <row r="369" spans="15:31" x14ac:dyDescent="0.25">
      <c r="O369" s="3" t="s">
        <v>361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8">
        <v>0</v>
      </c>
      <c r="AC369" s="3">
        <v>0</v>
      </c>
      <c r="AD369" s="3">
        <v>0</v>
      </c>
      <c r="AE369" s="3">
        <v>0</v>
      </c>
    </row>
    <row r="370" spans="15:31" x14ac:dyDescent="0.25">
      <c r="O370" s="3" t="s">
        <v>362</v>
      </c>
      <c r="P370" s="3">
        <v>1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8">
        <v>0</v>
      </c>
      <c r="AC370" s="3">
        <v>0</v>
      </c>
      <c r="AD370" s="3">
        <v>0</v>
      </c>
      <c r="AE370" s="3">
        <v>0</v>
      </c>
    </row>
    <row r="371" spans="15:31" x14ac:dyDescent="0.25">
      <c r="O371" s="3" t="s">
        <v>363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8">
        <v>0</v>
      </c>
      <c r="AC371" s="3">
        <v>0</v>
      </c>
      <c r="AD371" s="3">
        <v>0</v>
      </c>
      <c r="AE371" s="3">
        <v>0</v>
      </c>
    </row>
    <row r="372" spans="15:31" x14ac:dyDescent="0.25">
      <c r="O372" s="3" t="s">
        <v>364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1</v>
      </c>
      <c r="Y372" s="3">
        <v>0</v>
      </c>
      <c r="Z372" s="3">
        <v>0</v>
      </c>
      <c r="AA372" s="3">
        <v>0</v>
      </c>
      <c r="AB372" s="8">
        <v>0</v>
      </c>
      <c r="AC372" s="3">
        <v>0</v>
      </c>
      <c r="AD372" s="3">
        <v>0</v>
      </c>
      <c r="AE372" s="3">
        <v>0</v>
      </c>
    </row>
    <row r="373" spans="15:31" x14ac:dyDescent="0.25">
      <c r="O373" s="3" t="s">
        <v>365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8">
        <v>0</v>
      </c>
      <c r="AC373" s="3">
        <v>0</v>
      </c>
      <c r="AD373" s="3">
        <v>0</v>
      </c>
      <c r="AE373" s="3">
        <v>0</v>
      </c>
    </row>
    <row r="374" spans="15:31" x14ac:dyDescent="0.25">
      <c r="O374" s="3" t="s">
        <v>366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8">
        <v>0</v>
      </c>
      <c r="AC374" s="3">
        <v>0</v>
      </c>
      <c r="AD374" s="3">
        <v>0</v>
      </c>
      <c r="AE374" s="3">
        <v>0</v>
      </c>
    </row>
    <row r="375" spans="15:31" x14ac:dyDescent="0.25">
      <c r="O375" s="3" t="s">
        <v>367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8">
        <v>0</v>
      </c>
      <c r="AC375" s="3">
        <v>0</v>
      </c>
      <c r="AD375" s="3">
        <v>0</v>
      </c>
      <c r="AE375" s="3">
        <v>0</v>
      </c>
    </row>
    <row r="376" spans="15:31" x14ac:dyDescent="0.25">
      <c r="O376" s="3" t="s">
        <v>368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8">
        <v>0</v>
      </c>
      <c r="AC376" s="3">
        <v>0</v>
      </c>
      <c r="AD376" s="3">
        <v>0</v>
      </c>
      <c r="AE376" s="3">
        <v>0</v>
      </c>
    </row>
    <row r="377" spans="15:31" x14ac:dyDescent="0.25">
      <c r="O377" s="3" t="s">
        <v>369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8">
        <v>0</v>
      </c>
      <c r="AC377" s="3">
        <v>0</v>
      </c>
      <c r="AD377" s="3">
        <v>0</v>
      </c>
      <c r="AE377" s="3">
        <v>0</v>
      </c>
    </row>
    <row r="378" spans="15:31" x14ac:dyDescent="0.25">
      <c r="O378" s="3" t="s">
        <v>370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8">
        <v>0</v>
      </c>
      <c r="AC378" s="3">
        <v>1</v>
      </c>
      <c r="AD378" s="3">
        <v>0</v>
      </c>
      <c r="AE378" s="3">
        <v>0</v>
      </c>
    </row>
    <row r="379" spans="15:31" x14ac:dyDescent="0.25">
      <c r="O379" s="3" t="s">
        <v>542</v>
      </c>
      <c r="P379" s="3">
        <v>1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1</v>
      </c>
      <c r="AB379" s="8">
        <v>0</v>
      </c>
      <c r="AC379" s="3">
        <v>0</v>
      </c>
      <c r="AD379" s="3">
        <v>0</v>
      </c>
      <c r="AE379" s="3">
        <v>0</v>
      </c>
    </row>
    <row r="380" spans="15:31" x14ac:dyDescent="0.25">
      <c r="O380" s="3" t="s">
        <v>371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8">
        <v>0</v>
      </c>
      <c r="AC380" s="3">
        <v>0</v>
      </c>
      <c r="AD380" s="3">
        <v>0</v>
      </c>
      <c r="AE380" s="3">
        <v>0</v>
      </c>
    </row>
    <row r="381" spans="15:31" x14ac:dyDescent="0.25">
      <c r="O381" s="3" t="s">
        <v>372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8">
        <v>0</v>
      </c>
      <c r="AC381" s="3">
        <v>0</v>
      </c>
      <c r="AD381" s="3">
        <v>0</v>
      </c>
      <c r="AE381" s="3">
        <v>0</v>
      </c>
    </row>
    <row r="382" spans="15:31" x14ac:dyDescent="0.25">
      <c r="O382" s="3" t="s">
        <v>373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8">
        <v>0</v>
      </c>
      <c r="AC382" s="3">
        <v>0</v>
      </c>
      <c r="AD382" s="3">
        <v>0</v>
      </c>
      <c r="AE382" s="3">
        <v>0</v>
      </c>
    </row>
    <row r="383" spans="15:31" x14ac:dyDescent="0.25">
      <c r="O383" s="3" t="s">
        <v>374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8">
        <v>0</v>
      </c>
      <c r="AC383" s="3">
        <v>0</v>
      </c>
      <c r="AD383" s="3">
        <v>0</v>
      </c>
      <c r="AE383" s="3">
        <v>0</v>
      </c>
    </row>
    <row r="384" spans="15:31" x14ac:dyDescent="0.25">
      <c r="O384" s="3" t="s">
        <v>375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8">
        <v>1</v>
      </c>
      <c r="AC384" s="3">
        <v>0</v>
      </c>
      <c r="AD384" s="3">
        <v>0</v>
      </c>
      <c r="AE384" s="3">
        <v>0</v>
      </c>
    </row>
    <row r="385" spans="15:31" x14ac:dyDescent="0.25">
      <c r="O385" s="3" t="s">
        <v>637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</row>
    <row r="386" spans="15:31" x14ac:dyDescent="0.25">
      <c r="O386" s="3" t="s">
        <v>376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8">
        <v>0</v>
      </c>
      <c r="AC386" s="3">
        <v>0</v>
      </c>
      <c r="AD386" s="3">
        <v>0</v>
      </c>
      <c r="AE386" s="3">
        <v>0</v>
      </c>
    </row>
    <row r="387" spans="15:31" x14ac:dyDescent="0.25">
      <c r="O387" s="3" t="s">
        <v>377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8">
        <v>0</v>
      </c>
      <c r="AC387" s="3">
        <v>0</v>
      </c>
      <c r="AD387" s="3">
        <v>0</v>
      </c>
      <c r="AE387" s="3">
        <v>0</v>
      </c>
    </row>
    <row r="388" spans="15:31" x14ac:dyDescent="0.25">
      <c r="O388" s="3" t="s">
        <v>378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8">
        <v>0</v>
      </c>
      <c r="AC388" s="3">
        <v>0</v>
      </c>
      <c r="AD388" s="3">
        <v>0</v>
      </c>
      <c r="AE388" s="3">
        <v>0</v>
      </c>
    </row>
    <row r="389" spans="15:31" x14ac:dyDescent="0.25">
      <c r="O389" s="3" t="s">
        <v>379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8">
        <v>0</v>
      </c>
      <c r="AC389" s="3">
        <v>0</v>
      </c>
      <c r="AD389" s="3">
        <v>0</v>
      </c>
      <c r="AE389" s="3">
        <v>0</v>
      </c>
    </row>
    <row r="390" spans="15:31" x14ac:dyDescent="0.25">
      <c r="O390" s="3" t="s">
        <v>380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8">
        <v>0</v>
      </c>
      <c r="AC390" s="3">
        <v>0</v>
      </c>
      <c r="AD390" s="3">
        <v>0</v>
      </c>
      <c r="AE390" s="3">
        <v>0</v>
      </c>
    </row>
    <row r="391" spans="15:31" x14ac:dyDescent="0.25">
      <c r="O391" s="3" t="s">
        <v>381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8">
        <v>0</v>
      </c>
      <c r="AC391" s="3">
        <v>1</v>
      </c>
      <c r="AD391" s="3">
        <v>0</v>
      </c>
      <c r="AE391" s="3">
        <v>0</v>
      </c>
    </row>
    <row r="392" spans="15:31" x14ac:dyDescent="0.25">
      <c r="O392" s="3" t="s">
        <v>382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8">
        <v>0</v>
      </c>
      <c r="AC392" s="3">
        <v>0</v>
      </c>
      <c r="AD392" s="3">
        <v>0</v>
      </c>
      <c r="AE392" s="3">
        <v>0</v>
      </c>
    </row>
    <row r="393" spans="15:31" x14ac:dyDescent="0.25">
      <c r="O393" s="3" t="s">
        <v>383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8">
        <v>0</v>
      </c>
      <c r="AC393" s="3">
        <v>0</v>
      </c>
      <c r="AD393" s="3">
        <v>0</v>
      </c>
      <c r="AE393" s="3">
        <v>0</v>
      </c>
    </row>
    <row r="394" spans="15:31" x14ac:dyDescent="0.25">
      <c r="O394" s="3" t="s">
        <v>384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8">
        <v>0</v>
      </c>
      <c r="AC394" s="3">
        <v>0</v>
      </c>
      <c r="AD394" s="3">
        <v>0</v>
      </c>
      <c r="AE394" s="3">
        <v>0</v>
      </c>
    </row>
    <row r="395" spans="15:31" x14ac:dyDescent="0.25">
      <c r="O395" s="3" t="s">
        <v>385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8">
        <v>0</v>
      </c>
      <c r="AC395" s="3">
        <v>0</v>
      </c>
      <c r="AD395" s="3">
        <v>1</v>
      </c>
      <c r="AE395" s="3">
        <v>1</v>
      </c>
    </row>
    <row r="396" spans="15:31" x14ac:dyDescent="0.25">
      <c r="O396" s="3" t="s">
        <v>386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8">
        <v>0</v>
      </c>
      <c r="AC396" s="3">
        <v>0</v>
      </c>
      <c r="AD396" s="3">
        <v>0</v>
      </c>
      <c r="AE396" s="3">
        <v>0</v>
      </c>
    </row>
    <row r="397" spans="15:31" x14ac:dyDescent="0.25">
      <c r="O397" s="3" t="s">
        <v>387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8">
        <v>0</v>
      </c>
      <c r="AC397" s="3">
        <v>0</v>
      </c>
      <c r="AD397" s="3">
        <v>0</v>
      </c>
      <c r="AE397" s="3">
        <v>0</v>
      </c>
    </row>
    <row r="398" spans="15:31" x14ac:dyDescent="0.25">
      <c r="O398" s="3" t="s">
        <v>388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8">
        <v>0</v>
      </c>
      <c r="AC398" s="3">
        <v>0</v>
      </c>
      <c r="AD398" s="3">
        <v>0</v>
      </c>
      <c r="AE398" s="3">
        <v>0</v>
      </c>
    </row>
    <row r="399" spans="15:31" x14ac:dyDescent="0.25">
      <c r="O399" s="3" t="s">
        <v>389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8">
        <v>0</v>
      </c>
      <c r="AC399" s="3">
        <v>0</v>
      </c>
      <c r="AD399" s="3">
        <v>0</v>
      </c>
      <c r="AE399" s="3">
        <v>0</v>
      </c>
    </row>
    <row r="400" spans="15:31" x14ac:dyDescent="0.25">
      <c r="O400" s="3" t="s">
        <v>390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8">
        <v>0</v>
      </c>
      <c r="AC400" s="3">
        <v>0</v>
      </c>
      <c r="AD400" s="3">
        <v>0</v>
      </c>
      <c r="AE400" s="3">
        <v>0</v>
      </c>
    </row>
    <row r="401" spans="15:31" x14ac:dyDescent="0.25">
      <c r="O401" s="3" t="s">
        <v>391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8">
        <v>0</v>
      </c>
      <c r="AC401" s="3">
        <v>0</v>
      </c>
      <c r="AD401" s="3">
        <v>0</v>
      </c>
      <c r="AE401" s="3">
        <v>0</v>
      </c>
    </row>
    <row r="402" spans="15:31" x14ac:dyDescent="0.25">
      <c r="O402" s="3" t="s">
        <v>392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8">
        <v>0</v>
      </c>
      <c r="AC402" s="3">
        <v>0</v>
      </c>
      <c r="AD402" s="3">
        <v>0</v>
      </c>
      <c r="AE402" s="3">
        <v>0</v>
      </c>
    </row>
    <row r="403" spans="15:31" x14ac:dyDescent="0.25">
      <c r="O403" s="3" t="s">
        <v>393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8">
        <v>0</v>
      </c>
      <c r="AC403" s="3">
        <v>0</v>
      </c>
      <c r="AD403" s="3">
        <v>0</v>
      </c>
      <c r="AE403" s="3">
        <v>0</v>
      </c>
    </row>
    <row r="404" spans="15:31" x14ac:dyDescent="0.25">
      <c r="O404" s="3" t="s">
        <v>394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8">
        <v>0</v>
      </c>
      <c r="AC404" s="3">
        <v>0</v>
      </c>
      <c r="AD404" s="3">
        <v>0</v>
      </c>
      <c r="AE404" s="3">
        <v>0</v>
      </c>
    </row>
    <row r="405" spans="15:31" x14ac:dyDescent="0.25">
      <c r="O405" s="3" t="s">
        <v>395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8">
        <v>0</v>
      </c>
      <c r="AC405" s="3">
        <v>0</v>
      </c>
      <c r="AD405" s="3">
        <v>0</v>
      </c>
      <c r="AE405" s="3">
        <v>0</v>
      </c>
    </row>
    <row r="406" spans="15:31" x14ac:dyDescent="0.25">
      <c r="O406" s="3" t="s">
        <v>396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8">
        <v>0</v>
      </c>
      <c r="AC406" s="3">
        <v>0</v>
      </c>
      <c r="AD406" s="3">
        <v>0</v>
      </c>
      <c r="AE406" s="3">
        <v>0</v>
      </c>
    </row>
    <row r="407" spans="15:31" x14ac:dyDescent="0.25">
      <c r="O407" s="3" t="s">
        <v>397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8">
        <v>0</v>
      </c>
      <c r="AC407" s="3">
        <v>0</v>
      </c>
      <c r="AD407" s="3">
        <v>0</v>
      </c>
      <c r="AE407" s="3">
        <v>0</v>
      </c>
    </row>
    <row r="408" spans="15:31" x14ac:dyDescent="0.25">
      <c r="O408" s="3" t="s">
        <v>398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8">
        <v>0</v>
      </c>
      <c r="AC408" s="3">
        <v>0</v>
      </c>
      <c r="AD408" s="3">
        <v>0</v>
      </c>
      <c r="AE408" s="3">
        <v>0</v>
      </c>
    </row>
    <row r="409" spans="15:31" x14ac:dyDescent="0.25">
      <c r="O409" s="3" t="s">
        <v>399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8">
        <v>0</v>
      </c>
      <c r="AC409" s="3">
        <v>0</v>
      </c>
      <c r="AD409" s="3">
        <v>0</v>
      </c>
      <c r="AE409" s="3">
        <v>0</v>
      </c>
    </row>
    <row r="410" spans="15:31" x14ac:dyDescent="0.25">
      <c r="O410" s="3" t="s">
        <v>400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1</v>
      </c>
      <c r="W410" s="3">
        <v>0</v>
      </c>
      <c r="X410" s="3">
        <v>0</v>
      </c>
      <c r="Y410" s="3">
        <v>1</v>
      </c>
      <c r="Z410" s="3">
        <v>0</v>
      </c>
      <c r="AA410" s="3">
        <v>0</v>
      </c>
      <c r="AB410" s="8">
        <v>0</v>
      </c>
      <c r="AC410" s="3">
        <v>1</v>
      </c>
      <c r="AD410" s="3">
        <v>0</v>
      </c>
      <c r="AE410" s="3">
        <v>0</v>
      </c>
    </row>
    <row r="411" spans="15:31" x14ac:dyDescent="0.25">
      <c r="O411" s="3" t="s">
        <v>401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8">
        <v>0</v>
      </c>
      <c r="AC411" s="3">
        <v>0</v>
      </c>
      <c r="AD411" s="3">
        <v>0</v>
      </c>
      <c r="AE411" s="3">
        <v>0</v>
      </c>
    </row>
    <row r="412" spans="15:31" x14ac:dyDescent="0.25">
      <c r="O412" s="3" t="s">
        <v>402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8">
        <v>0</v>
      </c>
      <c r="AC412" s="3">
        <v>0</v>
      </c>
      <c r="AD412" s="3">
        <v>0</v>
      </c>
      <c r="AE412" s="3">
        <v>0</v>
      </c>
    </row>
    <row r="413" spans="15:31" x14ac:dyDescent="0.25">
      <c r="O413" s="3" t="s">
        <v>403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8">
        <v>0</v>
      </c>
      <c r="AC413" s="3">
        <v>0</v>
      </c>
      <c r="AD413" s="3">
        <v>0</v>
      </c>
      <c r="AE413" s="3">
        <v>0</v>
      </c>
    </row>
    <row r="414" spans="15:31" x14ac:dyDescent="0.25">
      <c r="O414" s="3" t="s">
        <v>404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8">
        <v>0</v>
      </c>
      <c r="AC414" s="3">
        <v>0</v>
      </c>
      <c r="AD414" s="3">
        <v>0</v>
      </c>
      <c r="AE414" s="3">
        <v>0</v>
      </c>
    </row>
    <row r="415" spans="15:31" x14ac:dyDescent="0.25">
      <c r="O415" s="3" t="s">
        <v>405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8">
        <v>0</v>
      </c>
      <c r="AC415" s="3">
        <v>0</v>
      </c>
      <c r="AD415" s="3">
        <v>0</v>
      </c>
      <c r="AE415" s="3">
        <v>0</v>
      </c>
    </row>
    <row r="416" spans="15:31" x14ac:dyDescent="0.25">
      <c r="O416" s="3" t="s">
        <v>406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8">
        <v>0</v>
      </c>
      <c r="AC416" s="3">
        <v>0</v>
      </c>
      <c r="AD416" s="3">
        <v>0</v>
      </c>
      <c r="AE416" s="3">
        <v>0</v>
      </c>
    </row>
    <row r="417" spans="15:31" x14ac:dyDescent="0.25">
      <c r="O417" s="3" t="s">
        <v>407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8">
        <v>0</v>
      </c>
      <c r="AC417" s="3">
        <v>0</v>
      </c>
      <c r="AD417" s="3">
        <v>0</v>
      </c>
      <c r="AE417" s="3">
        <v>0</v>
      </c>
    </row>
    <row r="418" spans="15:31" x14ac:dyDescent="0.25">
      <c r="O418" s="3" t="s">
        <v>408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8">
        <v>0</v>
      </c>
      <c r="AC418" s="3">
        <v>0</v>
      </c>
      <c r="AD418" s="3">
        <v>0</v>
      </c>
      <c r="AE418" s="3">
        <v>0</v>
      </c>
    </row>
    <row r="419" spans="15:31" x14ac:dyDescent="0.25">
      <c r="O419" s="3" t="s">
        <v>409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8">
        <v>0</v>
      </c>
      <c r="AC419" s="3">
        <v>0</v>
      </c>
      <c r="AD419" s="3">
        <v>0</v>
      </c>
      <c r="AE419" s="3">
        <v>0</v>
      </c>
    </row>
    <row r="420" spans="15:31" x14ac:dyDescent="0.25">
      <c r="O420" s="3" t="s">
        <v>410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8">
        <v>0</v>
      </c>
      <c r="AC420" s="3">
        <v>0</v>
      </c>
      <c r="AD420" s="3">
        <v>0</v>
      </c>
      <c r="AE420" s="3">
        <v>0</v>
      </c>
    </row>
    <row r="421" spans="15:31" x14ac:dyDescent="0.25">
      <c r="O421" s="3" t="s">
        <v>411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8">
        <v>0</v>
      </c>
      <c r="AC421" s="3">
        <v>0</v>
      </c>
      <c r="AD421" s="3">
        <v>0</v>
      </c>
      <c r="AE421" s="3">
        <v>0</v>
      </c>
    </row>
    <row r="422" spans="15:31" x14ac:dyDescent="0.25">
      <c r="O422" s="3" t="s">
        <v>412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8">
        <v>0</v>
      </c>
      <c r="AC422" s="3">
        <v>0</v>
      </c>
      <c r="AD422" s="3">
        <v>0</v>
      </c>
      <c r="AE422" s="3">
        <v>0</v>
      </c>
    </row>
    <row r="423" spans="15:31" x14ac:dyDescent="0.25">
      <c r="O423" s="3" t="s">
        <v>413</v>
      </c>
      <c r="P423" s="3">
        <v>1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8">
        <v>0</v>
      </c>
      <c r="AC423" s="3">
        <v>0</v>
      </c>
      <c r="AD423" s="3">
        <v>0</v>
      </c>
      <c r="AE423" s="3">
        <v>0</v>
      </c>
    </row>
    <row r="424" spans="15:31" x14ac:dyDescent="0.25">
      <c r="O424" s="3" t="s">
        <v>414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8">
        <v>0</v>
      </c>
      <c r="AC424" s="3">
        <v>0</v>
      </c>
      <c r="AD424" s="3">
        <v>0</v>
      </c>
      <c r="AE424" s="3">
        <v>0</v>
      </c>
    </row>
    <row r="425" spans="15:31" x14ac:dyDescent="0.25">
      <c r="O425" s="3" t="s">
        <v>415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8">
        <v>0</v>
      </c>
      <c r="AC425" s="3">
        <v>0</v>
      </c>
      <c r="AD425" s="3">
        <v>0</v>
      </c>
      <c r="AE425" s="3">
        <v>0</v>
      </c>
    </row>
    <row r="426" spans="15:31" x14ac:dyDescent="0.25">
      <c r="O426" s="3" t="s">
        <v>416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8">
        <v>0</v>
      </c>
      <c r="AC426" s="3">
        <v>0</v>
      </c>
      <c r="AD426" s="3">
        <v>0</v>
      </c>
      <c r="AE426" s="3">
        <v>0</v>
      </c>
    </row>
    <row r="427" spans="15:31" x14ac:dyDescent="0.25">
      <c r="O427" s="3" t="s">
        <v>417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8">
        <v>0</v>
      </c>
      <c r="AC427" s="3">
        <v>0</v>
      </c>
      <c r="AD427" s="3">
        <v>0</v>
      </c>
      <c r="AE427" s="3">
        <v>0</v>
      </c>
    </row>
    <row r="428" spans="15:31" x14ac:dyDescent="0.25">
      <c r="O428" s="3" t="s">
        <v>418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8">
        <v>0</v>
      </c>
      <c r="AC428" s="3">
        <v>0</v>
      </c>
      <c r="AD428" s="3">
        <v>0</v>
      </c>
      <c r="AE428" s="3">
        <v>0</v>
      </c>
    </row>
    <row r="429" spans="15:31" x14ac:dyDescent="0.25">
      <c r="O429" s="3" t="s">
        <v>419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8">
        <v>0</v>
      </c>
      <c r="AC429" s="3">
        <v>0</v>
      </c>
      <c r="AD429" s="3">
        <v>0</v>
      </c>
      <c r="AE429" s="3">
        <v>0</v>
      </c>
    </row>
    <row r="430" spans="15:31" x14ac:dyDescent="0.25">
      <c r="O430" s="3" t="s">
        <v>420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8">
        <v>0</v>
      </c>
      <c r="AC430" s="3">
        <v>0</v>
      </c>
      <c r="AD430" s="3">
        <v>0</v>
      </c>
      <c r="AE430" s="3">
        <v>0</v>
      </c>
    </row>
    <row r="431" spans="15:31" x14ac:dyDescent="0.25">
      <c r="O431" s="3" t="s">
        <v>421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8">
        <v>0</v>
      </c>
      <c r="AC431" s="3">
        <v>0</v>
      </c>
      <c r="AD431" s="3">
        <v>0</v>
      </c>
      <c r="AE431" s="3">
        <v>0</v>
      </c>
    </row>
    <row r="432" spans="15:31" x14ac:dyDescent="0.25">
      <c r="O432" s="3" t="s">
        <v>422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8">
        <v>0</v>
      </c>
      <c r="AC432" s="3">
        <v>0</v>
      </c>
      <c r="AD432" s="3">
        <v>0</v>
      </c>
      <c r="AE432" s="3">
        <v>0</v>
      </c>
    </row>
    <row r="433" spans="15:31" x14ac:dyDescent="0.25">
      <c r="O433" s="3" t="s">
        <v>423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8">
        <v>0</v>
      </c>
      <c r="AC433" s="3">
        <v>0</v>
      </c>
      <c r="AD433" s="3">
        <v>0</v>
      </c>
      <c r="AE433" s="3">
        <v>0</v>
      </c>
    </row>
    <row r="434" spans="15:31" x14ac:dyDescent="0.25">
      <c r="O434" s="3" t="s">
        <v>424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8">
        <v>0</v>
      </c>
      <c r="AC434" s="3">
        <v>0</v>
      </c>
      <c r="AD434" s="3">
        <v>0</v>
      </c>
      <c r="AE434" s="3">
        <v>0</v>
      </c>
    </row>
    <row r="435" spans="15:31" x14ac:dyDescent="0.25">
      <c r="O435" s="3" t="s">
        <v>425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8">
        <v>0</v>
      </c>
      <c r="AC435" s="3">
        <v>0</v>
      </c>
      <c r="AD435" s="3">
        <v>0</v>
      </c>
      <c r="AE435" s="3">
        <v>0</v>
      </c>
    </row>
    <row r="436" spans="15:31" x14ac:dyDescent="0.25">
      <c r="O436" s="3" t="s">
        <v>426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8">
        <v>0</v>
      </c>
      <c r="AC436" s="3">
        <v>0</v>
      </c>
      <c r="AD436" s="3">
        <v>0</v>
      </c>
      <c r="AE436" s="3">
        <v>0</v>
      </c>
    </row>
    <row r="437" spans="15:31" x14ac:dyDescent="0.25">
      <c r="O437" s="3" t="s">
        <v>427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8">
        <v>0</v>
      </c>
      <c r="AC437" s="3">
        <v>0</v>
      </c>
      <c r="AD437" s="3">
        <v>0</v>
      </c>
      <c r="AE437" s="3">
        <v>0</v>
      </c>
    </row>
    <row r="438" spans="15:31" x14ac:dyDescent="0.25">
      <c r="O438" s="3" t="s">
        <v>428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8">
        <v>0</v>
      </c>
      <c r="AC438" s="3">
        <v>0</v>
      </c>
      <c r="AD438" s="3">
        <v>0</v>
      </c>
      <c r="AE438" s="3">
        <v>0</v>
      </c>
    </row>
    <row r="439" spans="15:31" x14ac:dyDescent="0.25">
      <c r="O439" s="3" t="s">
        <v>429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8">
        <v>0</v>
      </c>
      <c r="AC439" s="3">
        <v>0</v>
      </c>
      <c r="AD439" s="3">
        <v>0</v>
      </c>
      <c r="AE439" s="3">
        <v>0</v>
      </c>
    </row>
    <row r="440" spans="15:31" x14ac:dyDescent="0.25">
      <c r="O440" s="3" t="s">
        <v>430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8">
        <v>0</v>
      </c>
      <c r="AC440" s="3">
        <v>0</v>
      </c>
      <c r="AD440" s="3">
        <v>0</v>
      </c>
      <c r="AE440" s="3">
        <v>0</v>
      </c>
    </row>
    <row r="441" spans="15:31" x14ac:dyDescent="0.25">
      <c r="O441" s="3" t="s">
        <v>431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8">
        <v>0</v>
      </c>
      <c r="AC441" s="3">
        <v>0</v>
      </c>
      <c r="AD441" s="3">
        <v>0</v>
      </c>
      <c r="AE441" s="3">
        <v>0</v>
      </c>
    </row>
    <row r="442" spans="15:31" x14ac:dyDescent="0.25">
      <c r="O442" s="3" t="s">
        <v>432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8">
        <v>0</v>
      </c>
      <c r="AC442" s="3">
        <v>0</v>
      </c>
      <c r="AD442" s="3">
        <v>0</v>
      </c>
      <c r="AE442" s="3">
        <v>0</v>
      </c>
    </row>
    <row r="443" spans="15:31" x14ac:dyDescent="0.25">
      <c r="O443" s="3" t="s">
        <v>433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8">
        <v>0</v>
      </c>
      <c r="AC443" s="3">
        <v>0</v>
      </c>
      <c r="AD443" s="3">
        <v>0</v>
      </c>
      <c r="AE443" s="3">
        <v>0</v>
      </c>
    </row>
    <row r="444" spans="15:31" x14ac:dyDescent="0.25">
      <c r="O444" s="3" t="s">
        <v>434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8">
        <v>0</v>
      </c>
      <c r="AC444" s="3">
        <v>0</v>
      </c>
      <c r="AD444" s="3">
        <v>0</v>
      </c>
      <c r="AE444" s="3">
        <v>0</v>
      </c>
    </row>
    <row r="445" spans="15:31" x14ac:dyDescent="0.25">
      <c r="O445" s="3" t="s">
        <v>435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8">
        <v>0</v>
      </c>
      <c r="AC445" s="3">
        <v>0</v>
      </c>
      <c r="AD445" s="3">
        <v>0</v>
      </c>
      <c r="AE445" s="3">
        <v>0</v>
      </c>
    </row>
    <row r="446" spans="15:31" x14ac:dyDescent="0.25">
      <c r="O446" s="3" t="s">
        <v>436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8">
        <v>0</v>
      </c>
      <c r="AC446" s="3">
        <v>0</v>
      </c>
      <c r="AD446" s="3">
        <v>0</v>
      </c>
      <c r="AE446" s="3">
        <v>0</v>
      </c>
    </row>
    <row r="447" spans="15:31" x14ac:dyDescent="0.25">
      <c r="O447" s="3" t="s">
        <v>437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8">
        <v>0</v>
      </c>
      <c r="AC447" s="3">
        <v>0</v>
      </c>
      <c r="AD447" s="3">
        <v>0</v>
      </c>
      <c r="AE447" s="3">
        <v>0</v>
      </c>
    </row>
    <row r="448" spans="15:31" x14ac:dyDescent="0.25">
      <c r="O448" s="3" t="s">
        <v>438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8">
        <v>0</v>
      </c>
      <c r="AC448" s="3">
        <v>0</v>
      </c>
      <c r="AD448" s="3">
        <v>0</v>
      </c>
      <c r="AE448" s="3">
        <v>0</v>
      </c>
    </row>
    <row r="449" spans="15:31" x14ac:dyDescent="0.25">
      <c r="O449" s="3" t="s">
        <v>439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8">
        <v>0</v>
      </c>
      <c r="AC449" s="3">
        <v>0</v>
      </c>
      <c r="AD449" s="3">
        <v>0</v>
      </c>
      <c r="AE449" s="3">
        <v>0</v>
      </c>
    </row>
    <row r="450" spans="15:31" x14ac:dyDescent="0.25">
      <c r="O450" s="3" t="s">
        <v>440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8">
        <v>0</v>
      </c>
      <c r="AC450" s="3">
        <v>0</v>
      </c>
      <c r="AD450" s="3">
        <v>0</v>
      </c>
      <c r="AE450" s="3">
        <v>0</v>
      </c>
    </row>
    <row r="451" spans="15:31" x14ac:dyDescent="0.25">
      <c r="O451" s="3" t="s">
        <v>441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8">
        <v>0</v>
      </c>
      <c r="AC451" s="3">
        <v>0</v>
      </c>
      <c r="AD451" s="3">
        <v>0</v>
      </c>
      <c r="AE451" s="3">
        <v>0</v>
      </c>
    </row>
    <row r="452" spans="15:31" x14ac:dyDescent="0.25">
      <c r="O452" s="3" t="s">
        <v>442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8">
        <v>0</v>
      </c>
      <c r="AC452" s="3">
        <v>0</v>
      </c>
      <c r="AD452" s="3">
        <v>0</v>
      </c>
      <c r="AE452" s="3">
        <v>0</v>
      </c>
    </row>
    <row r="453" spans="15:31" x14ac:dyDescent="0.25">
      <c r="O453" s="3" t="s">
        <v>443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8">
        <v>0</v>
      </c>
      <c r="AC453" s="3">
        <v>0</v>
      </c>
      <c r="AD453" s="3">
        <v>0</v>
      </c>
      <c r="AE453" s="3">
        <v>0</v>
      </c>
    </row>
    <row r="454" spans="15:31" x14ac:dyDescent="0.25">
      <c r="O454" s="3" t="s">
        <v>444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1</v>
      </c>
      <c r="AB454" s="8">
        <v>0</v>
      </c>
      <c r="AC454" s="3">
        <v>0</v>
      </c>
      <c r="AD454" s="3">
        <v>0</v>
      </c>
      <c r="AE454" s="3">
        <v>0</v>
      </c>
    </row>
    <row r="455" spans="15:31" x14ac:dyDescent="0.25">
      <c r="O455" s="3" t="s">
        <v>445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8">
        <v>0</v>
      </c>
      <c r="AC455" s="3">
        <v>0</v>
      </c>
      <c r="AD455" s="3">
        <v>0</v>
      </c>
      <c r="AE455" s="3">
        <v>0</v>
      </c>
    </row>
    <row r="456" spans="15:31" x14ac:dyDescent="0.25">
      <c r="O456" s="3" t="s">
        <v>446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8">
        <v>0</v>
      </c>
      <c r="AC456" s="3">
        <v>0</v>
      </c>
      <c r="AD456" s="3">
        <v>0</v>
      </c>
      <c r="AE456" s="3">
        <v>0</v>
      </c>
    </row>
    <row r="457" spans="15:31" x14ac:dyDescent="0.25">
      <c r="O457" s="3" t="s">
        <v>447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8">
        <v>0</v>
      </c>
      <c r="AC457" s="3">
        <v>0</v>
      </c>
      <c r="AD457" s="3">
        <v>0</v>
      </c>
      <c r="AE457" s="3">
        <v>0</v>
      </c>
    </row>
    <row r="458" spans="15:31" x14ac:dyDescent="0.25">
      <c r="O458" s="3" t="s">
        <v>448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8">
        <v>0</v>
      </c>
      <c r="AC458" s="3">
        <v>0</v>
      </c>
      <c r="AD458" s="3">
        <v>0</v>
      </c>
      <c r="AE458" s="3">
        <v>0</v>
      </c>
    </row>
    <row r="459" spans="15:31" x14ac:dyDescent="0.25">
      <c r="O459" s="3" t="s">
        <v>449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8">
        <v>0</v>
      </c>
      <c r="AC459" s="3">
        <v>0</v>
      </c>
      <c r="AD459" s="3">
        <v>0</v>
      </c>
      <c r="AE459" s="3">
        <v>0</v>
      </c>
    </row>
    <row r="460" spans="15:31" x14ac:dyDescent="0.25">
      <c r="O460" s="3" t="s">
        <v>450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8">
        <v>0</v>
      </c>
      <c r="AC460" s="3">
        <v>0</v>
      </c>
      <c r="AD460" s="3">
        <v>0</v>
      </c>
      <c r="AE460" s="3">
        <v>0</v>
      </c>
    </row>
    <row r="461" spans="15:31" x14ac:dyDescent="0.25">
      <c r="O461" s="3" t="s">
        <v>451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8">
        <v>0</v>
      </c>
      <c r="AC461" s="3">
        <v>0</v>
      </c>
      <c r="AD461" s="3">
        <v>0</v>
      </c>
      <c r="AE461" s="3">
        <v>0</v>
      </c>
    </row>
    <row r="462" spans="15:31" x14ac:dyDescent="0.25">
      <c r="O462" s="3" t="s">
        <v>452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8">
        <v>0</v>
      </c>
      <c r="AC462" s="3">
        <v>0</v>
      </c>
      <c r="AD462" s="3">
        <v>0</v>
      </c>
      <c r="AE462" s="3">
        <v>0</v>
      </c>
    </row>
    <row r="463" spans="15:31" x14ac:dyDescent="0.25">
      <c r="O463" s="3" t="s">
        <v>453</v>
      </c>
      <c r="P463" s="3">
        <v>0</v>
      </c>
      <c r="Q463" s="3">
        <v>0</v>
      </c>
      <c r="R463" s="3">
        <v>0</v>
      </c>
      <c r="S463" s="3">
        <v>0</v>
      </c>
      <c r="T463" s="3">
        <v>1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8">
        <v>0</v>
      </c>
      <c r="AC463" s="3">
        <v>0</v>
      </c>
      <c r="AD463" s="3">
        <v>0</v>
      </c>
      <c r="AE463" s="3">
        <v>0</v>
      </c>
    </row>
    <row r="464" spans="15:31" x14ac:dyDescent="0.25">
      <c r="O464" s="3" t="s">
        <v>454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8">
        <v>0</v>
      </c>
      <c r="AC464" s="3">
        <v>0</v>
      </c>
      <c r="AD464" s="3">
        <v>0</v>
      </c>
      <c r="AE464" s="3">
        <v>0</v>
      </c>
    </row>
    <row r="465" spans="15:31" x14ac:dyDescent="0.25">
      <c r="O465" s="3" t="s">
        <v>455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1</v>
      </c>
      <c r="Z465" s="3">
        <v>0</v>
      </c>
      <c r="AA465" s="3">
        <v>0</v>
      </c>
      <c r="AB465" s="8">
        <v>0</v>
      </c>
      <c r="AC465" s="3">
        <v>0</v>
      </c>
      <c r="AD465" s="3">
        <v>0</v>
      </c>
      <c r="AE465" s="3">
        <v>0</v>
      </c>
    </row>
    <row r="466" spans="15:31" x14ac:dyDescent="0.25">
      <c r="O466" s="3" t="s">
        <v>456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8">
        <v>0</v>
      </c>
      <c r="AC466" s="3">
        <v>0</v>
      </c>
      <c r="AD466" s="3">
        <v>0</v>
      </c>
      <c r="AE466" s="3">
        <v>0</v>
      </c>
    </row>
    <row r="467" spans="15:31" x14ac:dyDescent="0.25">
      <c r="O467" s="3" t="s">
        <v>457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8">
        <v>0</v>
      </c>
      <c r="AC467" s="3">
        <v>0</v>
      </c>
      <c r="AD467" s="3">
        <v>0</v>
      </c>
      <c r="AE467" s="3">
        <v>0</v>
      </c>
    </row>
    <row r="468" spans="15:31" x14ac:dyDescent="0.25">
      <c r="O468" s="3" t="s">
        <v>458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1</v>
      </c>
      <c r="Y468" s="3">
        <v>1</v>
      </c>
      <c r="Z468" s="3">
        <v>1</v>
      </c>
      <c r="AA468" s="3">
        <v>0</v>
      </c>
      <c r="AB468" s="8">
        <v>0</v>
      </c>
      <c r="AC468" s="3">
        <v>1</v>
      </c>
      <c r="AD468" s="3">
        <v>1</v>
      </c>
      <c r="AE468" s="3">
        <v>1</v>
      </c>
    </row>
    <row r="469" spans="15:31" x14ac:dyDescent="0.25">
      <c r="O469" s="3" t="s">
        <v>459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8">
        <v>0</v>
      </c>
      <c r="AC469" s="3">
        <v>0</v>
      </c>
      <c r="AD469" s="3">
        <v>0</v>
      </c>
      <c r="AE469" s="3">
        <v>0</v>
      </c>
    </row>
    <row r="470" spans="15:31" x14ac:dyDescent="0.25">
      <c r="O470" s="3" t="s">
        <v>460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8">
        <v>0</v>
      </c>
      <c r="AC470" s="3">
        <v>0</v>
      </c>
      <c r="AD470" s="3">
        <v>0</v>
      </c>
      <c r="AE470" s="3">
        <v>0</v>
      </c>
    </row>
    <row r="471" spans="15:31" x14ac:dyDescent="0.25">
      <c r="O471" s="3" t="s">
        <v>461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8">
        <v>0</v>
      </c>
      <c r="AC471" s="3">
        <v>0</v>
      </c>
      <c r="AD471" s="3">
        <v>0</v>
      </c>
      <c r="AE471" s="3">
        <v>0</v>
      </c>
    </row>
    <row r="472" spans="15:31" x14ac:dyDescent="0.25">
      <c r="O472" s="3" t="s">
        <v>462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8">
        <v>0</v>
      </c>
      <c r="AC472" s="3">
        <v>0</v>
      </c>
      <c r="AD472" s="3">
        <v>0</v>
      </c>
      <c r="AE472" s="3">
        <v>0</v>
      </c>
    </row>
    <row r="473" spans="15:31" x14ac:dyDescent="0.25">
      <c r="O473" s="3" t="s">
        <v>463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8">
        <v>0</v>
      </c>
      <c r="AC473" s="3">
        <v>0</v>
      </c>
      <c r="AD473" s="3">
        <v>0</v>
      </c>
      <c r="AE473" s="3">
        <v>0</v>
      </c>
    </row>
    <row r="474" spans="15:31" x14ac:dyDescent="0.25">
      <c r="O474" s="3" t="s">
        <v>464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8">
        <v>0</v>
      </c>
      <c r="AC474" s="3">
        <v>0</v>
      </c>
      <c r="AD474" s="3">
        <v>0</v>
      </c>
      <c r="AE474" s="3">
        <v>0</v>
      </c>
    </row>
    <row r="475" spans="15:31" x14ac:dyDescent="0.25">
      <c r="O475" s="3" t="s">
        <v>465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8">
        <v>0</v>
      </c>
      <c r="AC475" s="3">
        <v>0</v>
      </c>
      <c r="AD475" s="3">
        <v>0</v>
      </c>
      <c r="AE475" s="3">
        <v>0</v>
      </c>
    </row>
    <row r="476" spans="15:31" x14ac:dyDescent="0.25">
      <c r="O476" s="3" t="s">
        <v>466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8">
        <v>0</v>
      </c>
      <c r="AC476" s="3">
        <v>0</v>
      </c>
      <c r="AD476" s="3">
        <v>0</v>
      </c>
      <c r="AE476" s="3">
        <v>0</v>
      </c>
    </row>
    <row r="477" spans="15:31" x14ac:dyDescent="0.25">
      <c r="O477" s="3" t="s">
        <v>467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8">
        <v>0</v>
      </c>
      <c r="AC477" s="3">
        <v>0</v>
      </c>
      <c r="AD477" s="3">
        <v>0</v>
      </c>
      <c r="AE477" s="3">
        <v>0</v>
      </c>
    </row>
    <row r="478" spans="15:31" x14ac:dyDescent="0.25">
      <c r="O478" s="3" t="s">
        <v>468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8">
        <v>0</v>
      </c>
      <c r="AC478" s="3">
        <v>0</v>
      </c>
      <c r="AD478" s="3">
        <v>0</v>
      </c>
      <c r="AE478" s="3">
        <v>0</v>
      </c>
    </row>
    <row r="479" spans="15:31" x14ac:dyDescent="0.25">
      <c r="O479" s="3" t="s">
        <v>469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8">
        <v>0</v>
      </c>
      <c r="AC479" s="3">
        <v>0</v>
      </c>
      <c r="AD479" s="3">
        <v>0</v>
      </c>
      <c r="AE479" s="3">
        <v>0</v>
      </c>
    </row>
    <row r="480" spans="15:31" x14ac:dyDescent="0.25">
      <c r="O480" s="3" t="s">
        <v>470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8">
        <v>0</v>
      </c>
      <c r="AC480" s="3">
        <v>0</v>
      </c>
      <c r="AD480" s="3">
        <v>0</v>
      </c>
      <c r="AE480" s="3">
        <v>0</v>
      </c>
    </row>
    <row r="481" spans="15:31" x14ac:dyDescent="0.25">
      <c r="O481" s="3" t="s">
        <v>471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8">
        <v>0</v>
      </c>
      <c r="AC481" s="3">
        <v>0</v>
      </c>
      <c r="AD481" s="3">
        <v>0</v>
      </c>
      <c r="AE481" s="3">
        <v>0</v>
      </c>
    </row>
    <row r="482" spans="15:31" x14ac:dyDescent="0.25">
      <c r="O482" s="3" t="s">
        <v>472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8">
        <v>0</v>
      </c>
      <c r="AC482" s="3">
        <v>0</v>
      </c>
      <c r="AD482" s="3">
        <v>0</v>
      </c>
      <c r="AE482" s="3">
        <v>0</v>
      </c>
    </row>
    <row r="483" spans="15:31" x14ac:dyDescent="0.25">
      <c r="O483" s="3" t="s">
        <v>473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8">
        <v>0</v>
      </c>
      <c r="AC483" s="3">
        <v>0</v>
      </c>
      <c r="AD483" s="3">
        <v>0</v>
      </c>
      <c r="AE483" s="3">
        <v>0</v>
      </c>
    </row>
    <row r="484" spans="15:31" x14ac:dyDescent="0.25">
      <c r="O484" s="3" t="s">
        <v>474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8">
        <v>0</v>
      </c>
      <c r="AC484" s="3">
        <v>0</v>
      </c>
      <c r="AD484" s="3">
        <v>0</v>
      </c>
      <c r="AE484" s="3">
        <v>0</v>
      </c>
    </row>
    <row r="485" spans="15:31" x14ac:dyDescent="0.25">
      <c r="O485" s="3" t="s">
        <v>475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8">
        <v>0</v>
      </c>
      <c r="AC485" s="3">
        <v>0</v>
      </c>
      <c r="AD485" s="3">
        <v>0</v>
      </c>
      <c r="AE485" s="3">
        <v>0</v>
      </c>
    </row>
    <row r="486" spans="15:31" x14ac:dyDescent="0.25">
      <c r="O486" s="3" t="s">
        <v>476</v>
      </c>
      <c r="P486" s="3">
        <v>1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1</v>
      </c>
      <c r="Z486" s="3">
        <v>0</v>
      </c>
      <c r="AA486" s="3">
        <v>0</v>
      </c>
      <c r="AB486" s="8">
        <v>0</v>
      </c>
      <c r="AC486" s="3">
        <v>1</v>
      </c>
      <c r="AD486" s="3">
        <v>0</v>
      </c>
      <c r="AE486" s="3">
        <v>0</v>
      </c>
    </row>
    <row r="487" spans="15:31" x14ac:dyDescent="0.25">
      <c r="O487" s="3" t="s">
        <v>477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8">
        <v>0</v>
      </c>
      <c r="AC487" s="3">
        <v>0</v>
      </c>
      <c r="AD487" s="3">
        <v>0</v>
      </c>
      <c r="AE487" s="3">
        <v>0</v>
      </c>
    </row>
    <row r="488" spans="15:31" x14ac:dyDescent="0.25">
      <c r="O488" s="3" t="s">
        <v>478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8">
        <v>0</v>
      </c>
      <c r="AC488" s="3">
        <v>0</v>
      </c>
      <c r="AD488" s="3">
        <v>0</v>
      </c>
      <c r="AE488" s="3">
        <v>0</v>
      </c>
    </row>
    <row r="489" spans="15:31" x14ac:dyDescent="0.25">
      <c r="O489" s="3" t="s">
        <v>479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8">
        <v>0</v>
      </c>
      <c r="AC489" s="3">
        <v>0</v>
      </c>
      <c r="AD489" s="3">
        <v>0</v>
      </c>
      <c r="AE489" s="3">
        <v>0</v>
      </c>
    </row>
    <row r="490" spans="15:31" x14ac:dyDescent="0.25">
      <c r="O490" s="3" t="s">
        <v>480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8">
        <v>0</v>
      </c>
      <c r="AC490" s="3">
        <v>0</v>
      </c>
      <c r="AD490" s="3">
        <v>0</v>
      </c>
      <c r="AE490" s="3">
        <v>0</v>
      </c>
    </row>
    <row r="491" spans="15:31" x14ac:dyDescent="0.25">
      <c r="O491" s="3" t="s">
        <v>481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8">
        <v>0</v>
      </c>
      <c r="AC491" s="3">
        <v>0</v>
      </c>
      <c r="AD491" s="3">
        <v>0</v>
      </c>
      <c r="AE491" s="3">
        <v>0</v>
      </c>
    </row>
    <row r="492" spans="15:31" x14ac:dyDescent="0.25">
      <c r="O492" s="3" t="s">
        <v>482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8">
        <v>0</v>
      </c>
      <c r="AC492" s="3">
        <v>0</v>
      </c>
      <c r="AD492" s="3">
        <v>0</v>
      </c>
      <c r="AE492" s="3">
        <v>0</v>
      </c>
    </row>
    <row r="493" spans="15:31" x14ac:dyDescent="0.25">
      <c r="O493" s="3" t="s">
        <v>483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8">
        <v>0</v>
      </c>
      <c r="AC493" s="3">
        <v>0</v>
      </c>
      <c r="AD493" s="3">
        <v>0</v>
      </c>
      <c r="AE493" s="3">
        <v>0</v>
      </c>
    </row>
    <row r="494" spans="15:31" x14ac:dyDescent="0.25">
      <c r="O494" s="3" t="s">
        <v>484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8">
        <v>0</v>
      </c>
      <c r="AC494" s="3">
        <v>0</v>
      </c>
      <c r="AD494" s="3">
        <v>0</v>
      </c>
      <c r="AE494" s="3">
        <v>0</v>
      </c>
    </row>
    <row r="495" spans="15:31" x14ac:dyDescent="0.25">
      <c r="O495" s="3" t="s">
        <v>485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8">
        <v>0</v>
      </c>
      <c r="AC495" s="3">
        <v>0</v>
      </c>
      <c r="AD495" s="3">
        <v>0</v>
      </c>
      <c r="AE495" s="3">
        <v>0</v>
      </c>
    </row>
    <row r="496" spans="15:31" x14ac:dyDescent="0.25">
      <c r="O496" s="3" t="s">
        <v>486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1</v>
      </c>
      <c r="Z496" s="3">
        <v>1</v>
      </c>
      <c r="AA496" s="3">
        <v>0</v>
      </c>
      <c r="AB496" s="8">
        <v>0</v>
      </c>
      <c r="AC496" s="3">
        <v>1</v>
      </c>
      <c r="AD496" s="3">
        <v>0</v>
      </c>
      <c r="AE496" s="3">
        <v>1</v>
      </c>
    </row>
    <row r="497" spans="15:31" x14ac:dyDescent="0.25">
      <c r="O497" s="3" t="s">
        <v>487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8">
        <v>0</v>
      </c>
      <c r="AC497" s="3">
        <v>0</v>
      </c>
      <c r="AD497" s="3">
        <v>0</v>
      </c>
      <c r="AE497" s="3">
        <v>0</v>
      </c>
    </row>
    <row r="498" spans="15:31" x14ac:dyDescent="0.25">
      <c r="O498" s="3" t="s">
        <v>488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8">
        <v>0</v>
      </c>
      <c r="AC498" s="3">
        <v>0</v>
      </c>
      <c r="AD498" s="3">
        <v>0</v>
      </c>
      <c r="AE498" s="3">
        <v>0</v>
      </c>
    </row>
    <row r="499" spans="15:31" x14ac:dyDescent="0.25">
      <c r="O499" s="3" t="s">
        <v>489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8">
        <v>0</v>
      </c>
      <c r="AC499" s="3">
        <v>0</v>
      </c>
      <c r="AD499" s="3">
        <v>0</v>
      </c>
      <c r="AE499" s="3">
        <v>0</v>
      </c>
    </row>
    <row r="500" spans="15:31" x14ac:dyDescent="0.25">
      <c r="O500" s="3" t="s">
        <v>490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8">
        <v>0</v>
      </c>
      <c r="AC500" s="3">
        <v>0</v>
      </c>
      <c r="AD500" s="3">
        <v>0</v>
      </c>
      <c r="AE500" s="3">
        <v>0</v>
      </c>
    </row>
    <row r="501" spans="15:31" x14ac:dyDescent="0.25">
      <c r="O501" s="3" t="s">
        <v>491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8">
        <v>0</v>
      </c>
      <c r="AC501" s="3">
        <v>0</v>
      </c>
      <c r="AD501" s="3">
        <v>0</v>
      </c>
      <c r="AE501" s="3">
        <v>0</v>
      </c>
    </row>
    <row r="502" spans="15:31" x14ac:dyDescent="0.25">
      <c r="O502" s="3" t="s">
        <v>492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8">
        <v>0</v>
      </c>
      <c r="AC502" s="3">
        <v>0</v>
      </c>
      <c r="AD502" s="3">
        <v>0</v>
      </c>
      <c r="AE502" s="3">
        <v>0</v>
      </c>
    </row>
    <row r="503" spans="15:31" x14ac:dyDescent="0.25">
      <c r="O503" s="3" t="s">
        <v>493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8">
        <v>0</v>
      </c>
      <c r="AC503" s="3">
        <v>0</v>
      </c>
      <c r="AD503" s="3">
        <v>0</v>
      </c>
      <c r="AE503" s="3">
        <v>0</v>
      </c>
    </row>
    <row r="504" spans="15:31" x14ac:dyDescent="0.25">
      <c r="O504" s="3" t="s">
        <v>494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8">
        <v>0</v>
      </c>
      <c r="AC504" s="3">
        <v>0</v>
      </c>
      <c r="AD504" s="3">
        <v>0</v>
      </c>
      <c r="AE504" s="3">
        <v>0</v>
      </c>
    </row>
    <row r="505" spans="15:31" x14ac:dyDescent="0.25">
      <c r="O505" s="3" t="s">
        <v>495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8">
        <v>0</v>
      </c>
      <c r="AC505" s="3">
        <v>0</v>
      </c>
      <c r="AD505" s="3">
        <v>0</v>
      </c>
      <c r="AE505" s="3">
        <v>0</v>
      </c>
    </row>
    <row r="506" spans="15:31" x14ac:dyDescent="0.25">
      <c r="O506" s="3" t="s">
        <v>496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8">
        <v>0</v>
      </c>
      <c r="AC506" s="3">
        <v>1</v>
      </c>
      <c r="AD506" s="3">
        <v>0</v>
      </c>
      <c r="AE506" s="3">
        <v>0</v>
      </c>
    </row>
    <row r="507" spans="15:31" x14ac:dyDescent="0.25">
      <c r="O507" s="3" t="s">
        <v>497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8">
        <v>0</v>
      </c>
      <c r="AC507" s="3">
        <v>0</v>
      </c>
      <c r="AD507" s="3">
        <v>0</v>
      </c>
      <c r="AE507" s="3">
        <v>0</v>
      </c>
    </row>
    <row r="508" spans="15:31" x14ac:dyDescent="0.25">
      <c r="O508" s="3" t="s">
        <v>498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8">
        <v>0</v>
      </c>
      <c r="AC508" s="3">
        <v>0</v>
      </c>
      <c r="AD508" s="3">
        <v>0</v>
      </c>
      <c r="AE508" s="3">
        <v>0</v>
      </c>
    </row>
    <row r="509" spans="15:31" x14ac:dyDescent="0.25">
      <c r="O509" s="3" t="s">
        <v>499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8">
        <v>0</v>
      </c>
      <c r="AC509" s="3">
        <v>0</v>
      </c>
      <c r="AD509" s="3">
        <v>0</v>
      </c>
      <c r="AE509" s="3">
        <v>0</v>
      </c>
    </row>
    <row r="510" spans="15:31" x14ac:dyDescent="0.25">
      <c r="O510" s="3" t="s">
        <v>500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8">
        <v>0</v>
      </c>
      <c r="AC510" s="3">
        <v>0</v>
      </c>
      <c r="AD510" s="3">
        <v>0</v>
      </c>
      <c r="AE510" s="3">
        <v>0</v>
      </c>
    </row>
    <row r="511" spans="15:31" x14ac:dyDescent="0.25">
      <c r="O511" s="3" t="s">
        <v>501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8">
        <v>0</v>
      </c>
      <c r="AC511" s="3">
        <v>0</v>
      </c>
      <c r="AD511" s="3">
        <v>0</v>
      </c>
      <c r="AE511" s="3">
        <v>0</v>
      </c>
    </row>
    <row r="512" spans="15:31" x14ac:dyDescent="0.25">
      <c r="O512" s="3" t="s">
        <v>502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8">
        <v>0</v>
      </c>
      <c r="AC512" s="3">
        <v>0</v>
      </c>
      <c r="AD512" s="3">
        <v>0</v>
      </c>
      <c r="AE512" s="3">
        <v>0</v>
      </c>
    </row>
    <row r="513" spans="15:31" x14ac:dyDescent="0.25">
      <c r="O513" s="3" t="s">
        <v>503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8">
        <v>0</v>
      </c>
      <c r="AC513" s="3">
        <v>0</v>
      </c>
      <c r="AD513" s="3">
        <v>0</v>
      </c>
      <c r="AE513" s="3">
        <v>0</v>
      </c>
    </row>
    <row r="514" spans="15:31" x14ac:dyDescent="0.25">
      <c r="O514" s="3" t="s">
        <v>504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8">
        <v>0</v>
      </c>
      <c r="AC514" s="3">
        <v>0</v>
      </c>
      <c r="AD514" s="3">
        <v>0</v>
      </c>
      <c r="AE514" s="3">
        <v>0</v>
      </c>
    </row>
    <row r="515" spans="15:31" x14ac:dyDescent="0.25">
      <c r="O515" s="3" t="s">
        <v>505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8">
        <v>0</v>
      </c>
      <c r="AC515" s="3">
        <v>0</v>
      </c>
      <c r="AD515" s="3">
        <v>0</v>
      </c>
      <c r="AE515" s="3">
        <v>0</v>
      </c>
    </row>
    <row r="516" spans="15:31" x14ac:dyDescent="0.25">
      <c r="O516" s="3" t="s">
        <v>506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8">
        <v>0</v>
      </c>
      <c r="AC516" s="3">
        <v>0</v>
      </c>
      <c r="AD516" s="3">
        <v>0</v>
      </c>
      <c r="AE516" s="3">
        <v>0</v>
      </c>
    </row>
    <row r="517" spans="15:31" x14ac:dyDescent="0.25">
      <c r="O517" s="3" t="s">
        <v>507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8">
        <v>0</v>
      </c>
      <c r="AC517" s="3">
        <v>0</v>
      </c>
      <c r="AD517" s="3">
        <v>0</v>
      </c>
      <c r="AE517" s="3">
        <v>0</v>
      </c>
    </row>
    <row r="518" spans="15:31" x14ac:dyDescent="0.25">
      <c r="O518" s="3" t="s">
        <v>508</v>
      </c>
      <c r="P518" s="3">
        <v>0</v>
      </c>
      <c r="Q518" s="3">
        <v>1</v>
      </c>
      <c r="R518" s="3">
        <v>1</v>
      </c>
      <c r="S518" s="3">
        <v>0</v>
      </c>
      <c r="T518" s="3">
        <v>1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8">
        <v>0</v>
      </c>
      <c r="AC518" s="3">
        <v>0</v>
      </c>
      <c r="AD518" s="3">
        <v>0</v>
      </c>
      <c r="AE518" s="3">
        <v>1</v>
      </c>
    </row>
    <row r="519" spans="15:31" x14ac:dyDescent="0.25">
      <c r="O519" s="3" t="s">
        <v>509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8">
        <v>0</v>
      </c>
      <c r="AC519" s="3">
        <v>0</v>
      </c>
      <c r="AD519" s="3">
        <v>0</v>
      </c>
      <c r="AE519" s="3">
        <v>0</v>
      </c>
    </row>
    <row r="520" spans="15:31" x14ac:dyDescent="0.25">
      <c r="O520" s="3" t="s">
        <v>510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8">
        <v>0</v>
      </c>
      <c r="AC520" s="3">
        <v>0</v>
      </c>
      <c r="AD520" s="3">
        <v>0</v>
      </c>
      <c r="AE520" s="3">
        <v>0</v>
      </c>
    </row>
    <row r="521" spans="15:31" x14ac:dyDescent="0.25">
      <c r="O521" s="3" t="s">
        <v>511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8">
        <v>0</v>
      </c>
      <c r="AC521" s="3">
        <v>0</v>
      </c>
      <c r="AD521" s="3">
        <v>0</v>
      </c>
      <c r="AE521" s="3">
        <v>0</v>
      </c>
    </row>
    <row r="522" spans="15:31" x14ac:dyDescent="0.25">
      <c r="O522" s="3" t="s">
        <v>512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8">
        <v>0</v>
      </c>
      <c r="AC522" s="3">
        <v>0</v>
      </c>
      <c r="AD522" s="3">
        <v>0</v>
      </c>
      <c r="AE522" s="3">
        <v>0</v>
      </c>
    </row>
    <row r="523" spans="15:31" x14ac:dyDescent="0.25">
      <c r="O523" s="3" t="s">
        <v>513</v>
      </c>
      <c r="P523" s="3">
        <v>0</v>
      </c>
      <c r="Q523" s="3">
        <v>1</v>
      </c>
      <c r="R523" s="3">
        <v>1</v>
      </c>
      <c r="S523" s="3">
        <v>0</v>
      </c>
      <c r="T523" s="3">
        <v>0</v>
      </c>
      <c r="U523" s="3">
        <v>0</v>
      </c>
      <c r="V523" s="3">
        <v>0</v>
      </c>
      <c r="W523" s="3">
        <v>1</v>
      </c>
      <c r="X523" s="3">
        <v>1</v>
      </c>
      <c r="Y523" s="3">
        <v>1</v>
      </c>
      <c r="Z523" s="3">
        <v>0</v>
      </c>
      <c r="AA523" s="3">
        <v>0</v>
      </c>
      <c r="AB523" s="8">
        <v>0</v>
      </c>
      <c r="AC523" s="3">
        <v>1</v>
      </c>
      <c r="AD523" s="3">
        <v>1</v>
      </c>
      <c r="AE523" s="3">
        <v>1</v>
      </c>
    </row>
    <row r="524" spans="15:31" x14ac:dyDescent="0.25">
      <c r="O524" s="3" t="s">
        <v>514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8">
        <v>0</v>
      </c>
      <c r="AC524" s="3">
        <v>0</v>
      </c>
      <c r="AD524" s="3">
        <v>0</v>
      </c>
      <c r="AE524" s="3">
        <v>0</v>
      </c>
    </row>
    <row r="525" spans="15:31" x14ac:dyDescent="0.25">
      <c r="O525" s="3" t="s">
        <v>515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8">
        <v>0</v>
      </c>
      <c r="AC525" s="3">
        <v>0</v>
      </c>
      <c r="AD525" s="3">
        <v>0</v>
      </c>
      <c r="AE525" s="3">
        <v>0</v>
      </c>
    </row>
    <row r="526" spans="15:31" x14ac:dyDescent="0.25">
      <c r="O526" s="3" t="s">
        <v>516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8">
        <v>0</v>
      </c>
      <c r="AC526" s="3">
        <v>0</v>
      </c>
      <c r="AD526" s="3">
        <v>0</v>
      </c>
      <c r="AE526" s="3">
        <v>0</v>
      </c>
    </row>
    <row r="527" spans="15:31" x14ac:dyDescent="0.25">
      <c r="O527" s="3" t="s">
        <v>517</v>
      </c>
      <c r="P527" s="3">
        <v>1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8">
        <v>0</v>
      </c>
      <c r="AC527" s="3">
        <v>0</v>
      </c>
      <c r="AD527" s="3">
        <v>0</v>
      </c>
      <c r="AE527" s="3">
        <v>0</v>
      </c>
    </row>
    <row r="528" spans="15:31" x14ac:dyDescent="0.25">
      <c r="O528" s="3" t="s">
        <v>518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8">
        <v>0</v>
      </c>
      <c r="AC528" s="3">
        <v>0</v>
      </c>
      <c r="AD528" s="3">
        <v>0</v>
      </c>
      <c r="AE528" s="3">
        <v>0</v>
      </c>
    </row>
    <row r="529" spans="15:31" x14ac:dyDescent="0.25">
      <c r="O529" s="3" t="s">
        <v>519</v>
      </c>
      <c r="P529" s="3">
        <v>1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8">
        <v>0</v>
      </c>
      <c r="AC529" s="3">
        <v>0</v>
      </c>
      <c r="AD529" s="3">
        <v>0</v>
      </c>
      <c r="AE529" s="3">
        <v>0</v>
      </c>
    </row>
    <row r="530" spans="15:31" x14ac:dyDescent="0.25">
      <c r="O530" s="3" t="s">
        <v>520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8">
        <v>0</v>
      </c>
      <c r="AC530" s="3">
        <v>0</v>
      </c>
      <c r="AD530" s="3">
        <v>0</v>
      </c>
      <c r="AE530" s="3">
        <v>0</v>
      </c>
    </row>
    <row r="531" spans="15:31" x14ac:dyDescent="0.25">
      <c r="O531" s="3" t="s">
        <v>521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8">
        <v>0</v>
      </c>
      <c r="AC531" s="3">
        <v>0</v>
      </c>
      <c r="AD531" s="3">
        <v>0</v>
      </c>
      <c r="AE531" s="3">
        <v>0</v>
      </c>
    </row>
    <row r="532" spans="15:31" x14ac:dyDescent="0.25">
      <c r="O532" s="3" t="s">
        <v>541</v>
      </c>
      <c r="P532" s="3">
        <v>0</v>
      </c>
      <c r="Q532" s="3">
        <v>1</v>
      </c>
      <c r="R532" s="3">
        <v>1</v>
      </c>
      <c r="S532" s="3">
        <v>0</v>
      </c>
      <c r="T532" s="3">
        <v>1</v>
      </c>
      <c r="U532" s="3">
        <v>0</v>
      </c>
      <c r="V532" s="3">
        <v>0</v>
      </c>
      <c r="W532" s="3">
        <v>0</v>
      </c>
      <c r="X532" s="3">
        <v>1</v>
      </c>
      <c r="Y532" s="3">
        <v>0</v>
      </c>
      <c r="Z532" s="3">
        <v>0</v>
      </c>
      <c r="AA532" s="3">
        <v>0</v>
      </c>
      <c r="AB532" s="8">
        <v>0</v>
      </c>
      <c r="AC532" s="3">
        <v>0</v>
      </c>
      <c r="AD532" s="3">
        <v>0</v>
      </c>
      <c r="AE532" s="3">
        <v>0</v>
      </c>
    </row>
    <row r="533" spans="15:31" x14ac:dyDescent="0.25">
      <c r="O533" s="3" t="s">
        <v>522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8">
        <v>0</v>
      </c>
      <c r="AC533" s="3">
        <v>0</v>
      </c>
      <c r="AD533" s="3">
        <v>0</v>
      </c>
      <c r="AE533" s="3">
        <v>0</v>
      </c>
    </row>
    <row r="534" spans="15:31" x14ac:dyDescent="0.25">
      <c r="O534" s="3" t="s">
        <v>523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8">
        <v>0</v>
      </c>
      <c r="AC534" s="3">
        <v>0</v>
      </c>
      <c r="AD534" s="3">
        <v>0</v>
      </c>
      <c r="AE534" s="3">
        <v>0</v>
      </c>
    </row>
    <row r="535" spans="15:31" x14ac:dyDescent="0.25">
      <c r="O535" s="3" t="s">
        <v>524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8">
        <v>0</v>
      </c>
      <c r="AC535" s="3">
        <v>0</v>
      </c>
      <c r="AD535" s="3">
        <v>0</v>
      </c>
      <c r="AE535" s="3">
        <v>0</v>
      </c>
    </row>
    <row r="536" spans="15:31" x14ac:dyDescent="0.25">
      <c r="O536" s="3" t="s">
        <v>525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1</v>
      </c>
      <c r="Y536" s="3">
        <v>1</v>
      </c>
      <c r="Z536" s="3">
        <v>1</v>
      </c>
      <c r="AA536" s="3">
        <v>1</v>
      </c>
      <c r="AB536" s="8">
        <v>0</v>
      </c>
      <c r="AC536" s="3">
        <v>1</v>
      </c>
      <c r="AD536" s="3">
        <v>0</v>
      </c>
      <c r="AE536" s="3">
        <v>0</v>
      </c>
    </row>
    <row r="537" spans="15:31" x14ac:dyDescent="0.25">
      <c r="O537" s="3" t="s">
        <v>526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8">
        <v>0</v>
      </c>
      <c r="AC537" s="3">
        <v>0</v>
      </c>
      <c r="AD537" s="3">
        <v>0</v>
      </c>
      <c r="AE537" s="3">
        <v>0</v>
      </c>
    </row>
    <row r="538" spans="15:31" x14ac:dyDescent="0.25">
      <c r="O538" s="3" t="s">
        <v>527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1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8">
        <v>0</v>
      </c>
      <c r="AC538" s="3">
        <v>0</v>
      </c>
      <c r="AD538" s="3">
        <v>0</v>
      </c>
      <c r="AE538" s="3">
        <v>0</v>
      </c>
    </row>
    <row r="539" spans="15:31" x14ac:dyDescent="0.25">
      <c r="O539" s="3" t="s">
        <v>528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8">
        <v>0</v>
      </c>
      <c r="AC539" s="3">
        <v>0</v>
      </c>
      <c r="AD539" s="3">
        <v>0</v>
      </c>
      <c r="AE539" s="3">
        <v>0</v>
      </c>
    </row>
    <row r="540" spans="15:31" x14ac:dyDescent="0.25">
      <c r="O540" s="3" t="s">
        <v>529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8">
        <v>0</v>
      </c>
      <c r="AC540" s="3">
        <v>0</v>
      </c>
      <c r="AD540" s="3">
        <v>0</v>
      </c>
      <c r="AE540" s="3">
        <v>0</v>
      </c>
    </row>
    <row r="541" spans="15:31" x14ac:dyDescent="0.25">
      <c r="O541" s="3" t="s">
        <v>530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8">
        <v>0</v>
      </c>
      <c r="AC541" s="3">
        <v>0</v>
      </c>
      <c r="AD541" s="3">
        <v>0</v>
      </c>
      <c r="AE541" s="3">
        <v>0</v>
      </c>
    </row>
    <row r="542" spans="15:31" x14ac:dyDescent="0.25">
      <c r="O542" s="3" t="s">
        <v>531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8">
        <v>0</v>
      </c>
      <c r="AC542" s="3">
        <v>0</v>
      </c>
      <c r="AD542" s="3">
        <v>0</v>
      </c>
      <c r="AE542" s="3">
        <v>0</v>
      </c>
    </row>
    <row r="543" spans="15:31" x14ac:dyDescent="0.25">
      <c r="O543" s="3" t="s">
        <v>532</v>
      </c>
      <c r="P543" s="3">
        <v>0</v>
      </c>
      <c r="Q543" s="3">
        <v>0</v>
      </c>
      <c r="R543" s="3">
        <v>0</v>
      </c>
      <c r="S543" s="3">
        <v>1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8">
        <v>0</v>
      </c>
      <c r="AC543" s="3">
        <v>0</v>
      </c>
      <c r="AD543" s="3">
        <v>0</v>
      </c>
      <c r="AE543" s="3">
        <v>0</v>
      </c>
    </row>
    <row r="544" spans="15:31" x14ac:dyDescent="0.25">
      <c r="O544" s="3" t="s">
        <v>533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8">
        <v>0</v>
      </c>
      <c r="AC544" s="3">
        <v>0</v>
      </c>
      <c r="AD544" s="3">
        <v>0</v>
      </c>
      <c r="AE544" s="3">
        <v>0</v>
      </c>
    </row>
    <row r="545" spans="15:31" x14ac:dyDescent="0.25">
      <c r="O545" s="3" t="s">
        <v>534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8">
        <v>0</v>
      </c>
      <c r="AC545" s="3">
        <v>0</v>
      </c>
      <c r="AD545" s="3">
        <v>0</v>
      </c>
      <c r="AE545" s="3">
        <v>0</v>
      </c>
    </row>
    <row r="546" spans="15:31" x14ac:dyDescent="0.25">
      <c r="O546" s="3" t="s">
        <v>535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8">
        <v>0</v>
      </c>
      <c r="AC546" s="3">
        <v>0</v>
      </c>
      <c r="AD546" s="3">
        <v>0</v>
      </c>
      <c r="AE546" s="3">
        <v>0</v>
      </c>
    </row>
    <row r="547" spans="15:31" x14ac:dyDescent="0.25">
      <c r="O547" s="3" t="s">
        <v>536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8">
        <v>0</v>
      </c>
      <c r="AC547" s="3">
        <v>0</v>
      </c>
      <c r="AD547" s="3">
        <v>0</v>
      </c>
      <c r="AE547" s="3">
        <v>0</v>
      </c>
    </row>
    <row r="548" spans="15:31" x14ac:dyDescent="0.25">
      <c r="O548" s="3" t="s">
        <v>537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8">
        <v>0</v>
      </c>
      <c r="AC548" s="3">
        <v>0</v>
      </c>
      <c r="AD548" s="3">
        <v>0</v>
      </c>
      <c r="AE548" s="3">
        <v>0</v>
      </c>
    </row>
    <row r="549" spans="15:31" x14ac:dyDescent="0.25">
      <c r="O549" s="3" t="s">
        <v>538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8">
        <v>0</v>
      </c>
      <c r="AC549" s="3">
        <v>0</v>
      </c>
      <c r="AD549" s="3">
        <v>0</v>
      </c>
      <c r="AE549" s="3">
        <v>0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a) narrow endemic per ecoregion</vt:lpstr>
      <vt:lpstr>b) dominant grass suites</vt:lpstr>
      <vt:lpstr>c) fire-adapted FG</vt:lpstr>
      <vt:lpstr>d) highland sites NASA fire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Seymour</dc:creator>
  <cp:lastModifiedBy>Grant</cp:lastModifiedBy>
  <dcterms:created xsi:type="dcterms:W3CDTF">2016-11-13T18:45:03Z</dcterms:created>
  <dcterms:modified xsi:type="dcterms:W3CDTF">2020-08-11T12:19:56Z</dcterms:modified>
</cp:coreProperties>
</file>