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oeffler/Desktop/0 Dodecatheon 2016 Ryan/Loeffler_and_Klotz_A_common_garden_study_of_two_species_of_shooting_star_09Aug2017/"/>
    </mc:Choice>
  </mc:AlternateContent>
  <bookViews>
    <workbookView xWindow="15360" yWindow="800" windowWidth="22740" windowHeight="19460"/>
  </bookViews>
  <sheets>
    <sheet name="Data-Fig 3-6,Table1,2,3" sheetId="1" r:id="rId1"/>
    <sheet name="Values-Fig 3-5" sheetId="5" r:id="rId2"/>
    <sheet name="Data-Fig7" sheetId="2" r:id="rId3"/>
    <sheet name="Additional data-Table 1" sheetId="3" r:id="rId4"/>
    <sheet name="Data-Table2" sheetId="4" r:id="rId5"/>
    <sheet name="statistics" sheetId="6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6" i="3" l="1"/>
  <c r="Z56" i="3"/>
  <c r="Y56" i="3"/>
  <c r="AA55" i="3"/>
  <c r="Z55" i="3"/>
  <c r="Y55" i="3"/>
  <c r="AA30" i="3"/>
  <c r="Y30" i="3"/>
  <c r="AA29" i="3"/>
  <c r="Y29" i="3"/>
  <c r="T34" i="3"/>
  <c r="T35" i="3"/>
  <c r="T36" i="3"/>
  <c r="T37" i="3"/>
  <c r="T38" i="3"/>
  <c r="T39" i="3"/>
  <c r="T40" i="3"/>
  <c r="T41" i="3"/>
  <c r="T42" i="3"/>
  <c r="T43" i="3"/>
  <c r="T44" i="3"/>
  <c r="T45" i="3"/>
  <c r="T47" i="3"/>
  <c r="T48" i="3"/>
  <c r="T49" i="3"/>
  <c r="T50" i="3"/>
  <c r="T51" i="3"/>
  <c r="T52" i="3"/>
  <c r="T53" i="3"/>
  <c r="T54" i="3"/>
  <c r="T56" i="3"/>
  <c r="T55" i="3"/>
  <c r="P36" i="3"/>
  <c r="P34" i="3"/>
  <c r="P35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6" i="3"/>
  <c r="P55" i="3"/>
  <c r="J40" i="3"/>
  <c r="J34" i="3"/>
  <c r="J35" i="3"/>
  <c r="J37" i="3"/>
  <c r="J38" i="3"/>
  <c r="J39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6" i="3"/>
  <c r="J55" i="3"/>
  <c r="D34" i="3"/>
  <c r="D35" i="3"/>
  <c r="D37" i="3"/>
  <c r="D38" i="3"/>
  <c r="D39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6" i="3"/>
  <c r="D55" i="3"/>
  <c r="T20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1" i="3"/>
  <c r="T23" i="3"/>
  <c r="T24" i="3"/>
  <c r="T25" i="3"/>
  <c r="T26" i="3"/>
  <c r="T27" i="3"/>
  <c r="T28" i="3"/>
  <c r="T30" i="3"/>
  <c r="T29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1" i="3"/>
  <c r="P22" i="3"/>
  <c r="P23" i="3"/>
  <c r="P24" i="3"/>
  <c r="P25" i="3"/>
  <c r="P26" i="3"/>
  <c r="P27" i="3"/>
  <c r="P28" i="3"/>
  <c r="P30" i="3"/>
  <c r="P29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1" i="3"/>
  <c r="J22" i="3"/>
  <c r="J23" i="3"/>
  <c r="J24" i="3"/>
  <c r="J25" i="3"/>
  <c r="J26" i="3"/>
  <c r="J27" i="3"/>
  <c r="J28" i="3"/>
  <c r="J30" i="3"/>
  <c r="J29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1" i="3"/>
  <c r="D22" i="3"/>
  <c r="D23" i="3"/>
  <c r="D24" i="3"/>
  <c r="D25" i="3"/>
  <c r="D26" i="3"/>
  <c r="D27" i="3"/>
  <c r="D28" i="3"/>
  <c r="D6" i="3"/>
  <c r="D30" i="3"/>
  <c r="D29" i="3"/>
  <c r="X56" i="3"/>
  <c r="X55" i="3"/>
  <c r="S55" i="3"/>
  <c r="U55" i="3"/>
  <c r="V55" i="3"/>
  <c r="S56" i="3"/>
  <c r="U56" i="3"/>
  <c r="V56" i="3"/>
  <c r="R56" i="3"/>
  <c r="Q56" i="3"/>
  <c r="O56" i="3"/>
  <c r="N56" i="3"/>
  <c r="R55" i="3"/>
  <c r="Q55" i="3"/>
  <c r="O55" i="3"/>
  <c r="N55" i="3"/>
  <c r="L56" i="3"/>
  <c r="K56" i="3"/>
  <c r="I56" i="3"/>
  <c r="H56" i="3"/>
  <c r="L55" i="3"/>
  <c r="K55" i="3"/>
  <c r="I55" i="3"/>
  <c r="H55" i="3"/>
  <c r="C55" i="3"/>
  <c r="E55" i="3"/>
  <c r="F55" i="3"/>
  <c r="C56" i="3"/>
  <c r="E56" i="3"/>
  <c r="F56" i="3"/>
  <c r="B56" i="3"/>
  <c r="B55" i="3"/>
  <c r="C29" i="3"/>
  <c r="E29" i="3"/>
  <c r="F29" i="3"/>
  <c r="H29" i="3"/>
  <c r="I29" i="3"/>
  <c r="K29" i="3"/>
  <c r="L29" i="3"/>
  <c r="N29" i="3"/>
  <c r="O29" i="3"/>
  <c r="Q29" i="3"/>
  <c r="R29" i="3"/>
  <c r="S29" i="3"/>
  <c r="U29" i="3"/>
  <c r="V29" i="3"/>
  <c r="X29" i="3"/>
  <c r="Z29" i="3"/>
  <c r="C30" i="3"/>
  <c r="E30" i="3"/>
  <c r="F30" i="3"/>
  <c r="H30" i="3"/>
  <c r="I30" i="3"/>
  <c r="K30" i="3"/>
  <c r="L30" i="3"/>
  <c r="N30" i="3"/>
  <c r="O30" i="3"/>
  <c r="Q30" i="3"/>
  <c r="R30" i="3"/>
  <c r="S30" i="3"/>
  <c r="U30" i="3"/>
  <c r="V30" i="3"/>
  <c r="X30" i="3"/>
  <c r="Z30" i="3"/>
  <c r="B30" i="3"/>
  <c r="B29" i="3"/>
  <c r="T132" i="1"/>
  <c r="T67" i="1"/>
  <c r="U67" i="1"/>
  <c r="V67" i="1"/>
  <c r="W67" i="1"/>
  <c r="C67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7" i="1"/>
  <c r="E67" i="1"/>
  <c r="F67" i="1"/>
  <c r="G67" i="1"/>
  <c r="H67" i="1"/>
  <c r="I67" i="1"/>
  <c r="J67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7" i="1"/>
  <c r="L67" i="1"/>
  <c r="M67" i="1"/>
  <c r="N67" i="1"/>
  <c r="O67" i="1"/>
  <c r="P67" i="1"/>
  <c r="Q5" i="1"/>
  <c r="Q8" i="1"/>
  <c r="Q11" i="1"/>
  <c r="Q12" i="1"/>
  <c r="Q13" i="1"/>
  <c r="Q14" i="1"/>
  <c r="Q15" i="1"/>
  <c r="Q17" i="1"/>
  <c r="Q18" i="1"/>
  <c r="Q19" i="1"/>
  <c r="Q20" i="1"/>
  <c r="Q22" i="1"/>
  <c r="Q24" i="1"/>
  <c r="Q26" i="1"/>
  <c r="Q28" i="1"/>
  <c r="Q30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6" i="1"/>
  <c r="Q58" i="1"/>
  <c r="Q59" i="1"/>
  <c r="Q60" i="1"/>
  <c r="Q61" i="1"/>
  <c r="Q62" i="1"/>
  <c r="Q63" i="1"/>
  <c r="Q67" i="1"/>
  <c r="R67" i="1"/>
  <c r="S67" i="1"/>
  <c r="B67" i="1"/>
  <c r="U133" i="1"/>
  <c r="V133" i="1"/>
  <c r="W133" i="1"/>
  <c r="M133" i="1"/>
  <c r="N133" i="1"/>
  <c r="O133" i="1"/>
  <c r="P133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7" i="1"/>
  <c r="Q118" i="1"/>
  <c r="Q119" i="1"/>
  <c r="Q120" i="1"/>
  <c r="Q121" i="1"/>
  <c r="Q122" i="1"/>
  <c r="Q123" i="1"/>
  <c r="Q125" i="1"/>
  <c r="Q127" i="1"/>
  <c r="Q128" i="1"/>
  <c r="Q129" i="1"/>
  <c r="Q130" i="1"/>
  <c r="Q133" i="1"/>
  <c r="R133" i="1"/>
  <c r="S133" i="1"/>
  <c r="T133" i="1"/>
  <c r="C133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3" i="1"/>
  <c r="E133" i="1"/>
  <c r="F133" i="1"/>
  <c r="G133" i="1"/>
  <c r="H133" i="1"/>
  <c r="I133" i="1"/>
  <c r="J133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3" i="1"/>
  <c r="L133" i="1"/>
  <c r="B133" i="1"/>
  <c r="O161" i="1"/>
  <c r="P161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61" i="1"/>
  <c r="R161" i="1"/>
  <c r="S161" i="1"/>
  <c r="T161" i="1"/>
  <c r="U161" i="1"/>
  <c r="V161" i="1"/>
  <c r="W161" i="1"/>
  <c r="C161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61" i="1"/>
  <c r="E161" i="1"/>
  <c r="F161" i="1"/>
  <c r="G161" i="1"/>
  <c r="H161" i="1"/>
  <c r="I161" i="1"/>
  <c r="J161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1" i="1"/>
  <c r="K152" i="1"/>
  <c r="K153" i="1"/>
  <c r="K154" i="1"/>
  <c r="K155" i="1"/>
  <c r="K156" i="1"/>
  <c r="K157" i="1"/>
  <c r="K158" i="1"/>
  <c r="K161" i="1"/>
  <c r="L161" i="1"/>
  <c r="M161" i="1"/>
  <c r="N161" i="1"/>
  <c r="B161" i="1"/>
  <c r="U234" i="1"/>
  <c r="V234" i="1"/>
  <c r="W234" i="1"/>
  <c r="M234" i="1"/>
  <c r="N234" i="1"/>
  <c r="O234" i="1"/>
  <c r="P234" i="1"/>
  <c r="Q217" i="1"/>
  <c r="Q218" i="1"/>
  <c r="Q219" i="1"/>
  <c r="Q220" i="1"/>
  <c r="Q221" i="1"/>
  <c r="Q222" i="1"/>
  <c r="Q223" i="1"/>
  <c r="Q225" i="1"/>
  <c r="Q226" i="1"/>
  <c r="Q227" i="1"/>
  <c r="Q228" i="1"/>
  <c r="Q229" i="1"/>
  <c r="Q230" i="1"/>
  <c r="Q231" i="1"/>
  <c r="Q234" i="1"/>
  <c r="R234" i="1"/>
  <c r="S234" i="1"/>
  <c r="T234" i="1"/>
  <c r="C234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4" i="1"/>
  <c r="E234" i="1"/>
  <c r="F234" i="1"/>
  <c r="G234" i="1"/>
  <c r="H234" i="1"/>
  <c r="I234" i="1"/>
  <c r="J234" i="1"/>
  <c r="K217" i="1"/>
  <c r="K218" i="1"/>
  <c r="K219" i="1"/>
  <c r="K220" i="1"/>
  <c r="K221" i="1"/>
  <c r="K222" i="1"/>
  <c r="K223" i="1"/>
  <c r="K225" i="1"/>
  <c r="K226" i="1"/>
  <c r="K227" i="1"/>
  <c r="K228" i="1"/>
  <c r="K229" i="1"/>
  <c r="K230" i="1"/>
  <c r="K231" i="1"/>
  <c r="K234" i="1"/>
  <c r="L234" i="1"/>
  <c r="B234" i="1"/>
  <c r="U213" i="1"/>
  <c r="V213" i="1"/>
  <c r="W213" i="1"/>
  <c r="N213" i="1"/>
  <c r="O213" i="1"/>
  <c r="P213" i="1"/>
  <c r="Q191" i="1"/>
  <c r="Q192" i="1"/>
  <c r="Q193" i="1"/>
  <c r="Q194" i="1"/>
  <c r="Q195" i="1"/>
  <c r="Q196" i="1"/>
  <c r="Q197" i="1"/>
  <c r="Q199" i="1"/>
  <c r="Q200" i="1"/>
  <c r="Q202" i="1"/>
  <c r="Q203" i="1"/>
  <c r="Q204" i="1"/>
  <c r="Q205" i="1"/>
  <c r="Q206" i="1"/>
  <c r="Q207" i="1"/>
  <c r="Q209" i="1"/>
  <c r="Q210" i="1"/>
  <c r="Q213" i="1"/>
  <c r="R213" i="1"/>
  <c r="S213" i="1"/>
  <c r="T213" i="1"/>
  <c r="C213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3" i="1"/>
  <c r="E213" i="1"/>
  <c r="F213" i="1"/>
  <c r="G213" i="1"/>
  <c r="H213" i="1"/>
  <c r="I213" i="1"/>
  <c r="J213" i="1"/>
  <c r="K190" i="1"/>
  <c r="K191" i="1"/>
  <c r="K192" i="1"/>
  <c r="K193" i="1"/>
  <c r="K194" i="1"/>
  <c r="K195" i="1"/>
  <c r="K196" i="1"/>
  <c r="K197" i="1"/>
  <c r="K199" i="1"/>
  <c r="K200" i="1"/>
  <c r="K201" i="1"/>
  <c r="K202" i="1"/>
  <c r="K203" i="1"/>
  <c r="K204" i="1"/>
  <c r="K205" i="1"/>
  <c r="K206" i="1"/>
  <c r="K207" i="1"/>
  <c r="K209" i="1"/>
  <c r="K210" i="1"/>
  <c r="K213" i="1"/>
  <c r="L213" i="1"/>
  <c r="M213" i="1"/>
  <c r="B213" i="1"/>
  <c r="N186" i="1"/>
  <c r="O186" i="1"/>
  <c r="P186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8" i="1"/>
  <c r="Q179" i="1"/>
  <c r="Q180" i="1"/>
  <c r="Q181" i="1"/>
  <c r="Q182" i="1"/>
  <c r="Q183" i="1"/>
  <c r="Q186" i="1"/>
  <c r="R186" i="1"/>
  <c r="S186" i="1"/>
  <c r="T186" i="1"/>
  <c r="U186" i="1"/>
  <c r="V186" i="1"/>
  <c r="W186" i="1"/>
  <c r="C186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6" i="1"/>
  <c r="E186" i="1"/>
  <c r="F186" i="1"/>
  <c r="G186" i="1"/>
  <c r="H186" i="1"/>
  <c r="I186" i="1"/>
  <c r="J186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9" i="1"/>
  <c r="K180" i="1"/>
  <c r="K181" i="1"/>
  <c r="K182" i="1"/>
  <c r="K183" i="1"/>
  <c r="K186" i="1"/>
  <c r="L186" i="1"/>
  <c r="M186" i="1"/>
  <c r="B186" i="1"/>
  <c r="Q236" i="1"/>
  <c r="Q235" i="1"/>
  <c r="Q233" i="1"/>
  <c r="Q232" i="1"/>
  <c r="Q215" i="1"/>
  <c r="Q214" i="1"/>
  <c r="Q212" i="1"/>
  <c r="Q211" i="1"/>
  <c r="Q188" i="1"/>
  <c r="Q187" i="1"/>
  <c r="Q185" i="1"/>
  <c r="Q184" i="1"/>
  <c r="Q163" i="1"/>
  <c r="Q162" i="1"/>
  <c r="Q160" i="1"/>
  <c r="Q159" i="1"/>
  <c r="Q135" i="1"/>
  <c r="Q134" i="1"/>
  <c r="Q132" i="1"/>
  <c r="Q131" i="1"/>
  <c r="Q69" i="1"/>
  <c r="Q68" i="1"/>
  <c r="Q66" i="1"/>
  <c r="Q65" i="1"/>
  <c r="K236" i="1"/>
  <c r="K235" i="1"/>
  <c r="K233" i="1"/>
  <c r="K232" i="1"/>
  <c r="K215" i="1"/>
  <c r="K214" i="1"/>
  <c r="K212" i="1"/>
  <c r="K211" i="1"/>
  <c r="K188" i="1"/>
  <c r="K187" i="1"/>
  <c r="K185" i="1"/>
  <c r="K184" i="1"/>
  <c r="K163" i="1"/>
  <c r="K162" i="1"/>
  <c r="K160" i="1"/>
  <c r="K159" i="1"/>
  <c r="K135" i="1"/>
  <c r="K134" i="1"/>
  <c r="K132" i="1"/>
  <c r="K131" i="1"/>
  <c r="K69" i="1"/>
  <c r="K68" i="1"/>
  <c r="K66" i="1"/>
  <c r="K65" i="1"/>
  <c r="D236" i="1"/>
  <c r="D235" i="1"/>
  <c r="D233" i="1"/>
  <c r="D232" i="1"/>
  <c r="D215" i="1"/>
  <c r="D214" i="1"/>
  <c r="D212" i="1"/>
  <c r="D211" i="1"/>
  <c r="D188" i="1"/>
  <c r="D187" i="1"/>
  <c r="D185" i="1"/>
  <c r="D184" i="1"/>
  <c r="D163" i="1"/>
  <c r="D162" i="1"/>
  <c r="D160" i="1"/>
  <c r="D159" i="1"/>
  <c r="D135" i="1"/>
  <c r="D134" i="1"/>
  <c r="D132" i="1"/>
  <c r="D131" i="1"/>
  <c r="D69" i="1"/>
  <c r="D68" i="1"/>
  <c r="D66" i="1"/>
  <c r="D65" i="1"/>
  <c r="W135" i="1"/>
  <c r="V135" i="1"/>
  <c r="U135" i="1"/>
  <c r="T135" i="1"/>
  <c r="S135" i="1"/>
  <c r="R135" i="1"/>
  <c r="P135" i="1"/>
  <c r="O135" i="1"/>
  <c r="N135" i="1"/>
  <c r="L135" i="1"/>
  <c r="M135" i="1"/>
  <c r="J135" i="1"/>
  <c r="I135" i="1"/>
  <c r="H135" i="1"/>
  <c r="G135" i="1"/>
  <c r="F135" i="1"/>
  <c r="E135" i="1"/>
  <c r="C135" i="1"/>
  <c r="B135" i="1"/>
  <c r="W134" i="1"/>
  <c r="V134" i="1"/>
  <c r="U134" i="1"/>
  <c r="T134" i="1"/>
  <c r="S134" i="1"/>
  <c r="R134" i="1"/>
  <c r="P134" i="1"/>
  <c r="O134" i="1"/>
  <c r="N134" i="1"/>
  <c r="L134" i="1"/>
  <c r="M134" i="1"/>
  <c r="J134" i="1"/>
  <c r="I134" i="1"/>
  <c r="H134" i="1"/>
  <c r="G134" i="1"/>
  <c r="F134" i="1"/>
  <c r="E134" i="1"/>
  <c r="C134" i="1"/>
  <c r="B134" i="1"/>
  <c r="W132" i="1"/>
  <c r="V132" i="1"/>
  <c r="U132" i="1"/>
  <c r="S132" i="1"/>
  <c r="R132" i="1"/>
  <c r="P132" i="1"/>
  <c r="O132" i="1"/>
  <c r="N132" i="1"/>
  <c r="L132" i="1"/>
  <c r="M132" i="1"/>
  <c r="J132" i="1"/>
  <c r="I132" i="1"/>
  <c r="H132" i="1"/>
  <c r="G132" i="1"/>
  <c r="F132" i="1"/>
  <c r="E132" i="1"/>
  <c r="C132" i="1"/>
  <c r="B132" i="1"/>
  <c r="W131" i="1"/>
  <c r="V131" i="1"/>
  <c r="U131" i="1"/>
  <c r="T131" i="1"/>
  <c r="S131" i="1"/>
  <c r="R131" i="1"/>
  <c r="P131" i="1"/>
  <c r="O131" i="1"/>
  <c r="N131" i="1"/>
  <c r="L131" i="1"/>
  <c r="M131" i="1"/>
  <c r="J131" i="1"/>
  <c r="I131" i="1"/>
  <c r="H131" i="1"/>
  <c r="G131" i="1"/>
  <c r="F131" i="1"/>
  <c r="E131" i="1"/>
  <c r="C131" i="1"/>
  <c r="B131" i="1"/>
  <c r="C65" i="1"/>
  <c r="E65" i="1"/>
  <c r="F65" i="1"/>
  <c r="G65" i="1"/>
  <c r="H65" i="1"/>
  <c r="I65" i="1"/>
  <c r="J65" i="1"/>
  <c r="M65" i="1"/>
  <c r="L65" i="1"/>
  <c r="N65" i="1"/>
  <c r="O65" i="1"/>
  <c r="P65" i="1"/>
  <c r="R65" i="1"/>
  <c r="S65" i="1"/>
  <c r="T65" i="1"/>
  <c r="U65" i="1"/>
  <c r="V65" i="1"/>
  <c r="W65" i="1"/>
  <c r="C66" i="1"/>
  <c r="E66" i="1"/>
  <c r="F66" i="1"/>
  <c r="G66" i="1"/>
  <c r="H66" i="1"/>
  <c r="I66" i="1"/>
  <c r="J66" i="1"/>
  <c r="M66" i="1"/>
  <c r="L66" i="1"/>
  <c r="N66" i="1"/>
  <c r="O66" i="1"/>
  <c r="P66" i="1"/>
  <c r="R66" i="1"/>
  <c r="S66" i="1"/>
  <c r="T66" i="1"/>
  <c r="U66" i="1"/>
  <c r="V66" i="1"/>
  <c r="W66" i="1"/>
  <c r="C68" i="1"/>
  <c r="E68" i="1"/>
  <c r="F68" i="1"/>
  <c r="G68" i="1"/>
  <c r="H68" i="1"/>
  <c r="I68" i="1"/>
  <c r="J68" i="1"/>
  <c r="M68" i="1"/>
  <c r="L68" i="1"/>
  <c r="N68" i="1"/>
  <c r="O68" i="1"/>
  <c r="P68" i="1"/>
  <c r="R68" i="1"/>
  <c r="S68" i="1"/>
  <c r="T68" i="1"/>
  <c r="U68" i="1"/>
  <c r="V68" i="1"/>
  <c r="W68" i="1"/>
  <c r="C69" i="1"/>
  <c r="E69" i="1"/>
  <c r="F69" i="1"/>
  <c r="G69" i="1"/>
  <c r="H69" i="1"/>
  <c r="I69" i="1"/>
  <c r="J69" i="1"/>
  <c r="M69" i="1"/>
  <c r="L69" i="1"/>
  <c r="N69" i="1"/>
  <c r="O69" i="1"/>
  <c r="P69" i="1"/>
  <c r="R69" i="1"/>
  <c r="S69" i="1"/>
  <c r="T69" i="1"/>
  <c r="U69" i="1"/>
  <c r="V69" i="1"/>
  <c r="W69" i="1"/>
  <c r="B69" i="1"/>
  <c r="B68" i="1"/>
  <c r="B66" i="1"/>
  <c r="B65" i="1"/>
  <c r="W236" i="1"/>
  <c r="V236" i="1"/>
  <c r="U236" i="1"/>
  <c r="T236" i="1"/>
  <c r="S236" i="1"/>
  <c r="R236" i="1"/>
  <c r="P236" i="1"/>
  <c r="O236" i="1"/>
  <c r="N236" i="1"/>
  <c r="L236" i="1"/>
  <c r="M236" i="1"/>
  <c r="J236" i="1"/>
  <c r="I236" i="1"/>
  <c r="H236" i="1"/>
  <c r="G236" i="1"/>
  <c r="F236" i="1"/>
  <c r="E236" i="1"/>
  <c r="C236" i="1"/>
  <c r="W235" i="1"/>
  <c r="V235" i="1"/>
  <c r="U235" i="1"/>
  <c r="T235" i="1"/>
  <c r="S235" i="1"/>
  <c r="R235" i="1"/>
  <c r="P235" i="1"/>
  <c r="O235" i="1"/>
  <c r="N235" i="1"/>
  <c r="L235" i="1"/>
  <c r="M235" i="1"/>
  <c r="J235" i="1"/>
  <c r="I235" i="1"/>
  <c r="H235" i="1"/>
  <c r="G235" i="1"/>
  <c r="F235" i="1"/>
  <c r="E235" i="1"/>
  <c r="C235" i="1"/>
  <c r="W233" i="1"/>
  <c r="V233" i="1"/>
  <c r="U233" i="1"/>
  <c r="T233" i="1"/>
  <c r="S233" i="1"/>
  <c r="R233" i="1"/>
  <c r="P233" i="1"/>
  <c r="O233" i="1"/>
  <c r="N233" i="1"/>
  <c r="L233" i="1"/>
  <c r="M233" i="1"/>
  <c r="J233" i="1"/>
  <c r="I233" i="1"/>
  <c r="H233" i="1"/>
  <c r="G233" i="1"/>
  <c r="F233" i="1"/>
  <c r="E233" i="1"/>
  <c r="C233" i="1"/>
  <c r="W232" i="1"/>
  <c r="V232" i="1"/>
  <c r="U232" i="1"/>
  <c r="T232" i="1"/>
  <c r="S232" i="1"/>
  <c r="R232" i="1"/>
  <c r="P232" i="1"/>
  <c r="O232" i="1"/>
  <c r="N232" i="1"/>
  <c r="L232" i="1"/>
  <c r="M232" i="1"/>
  <c r="J232" i="1"/>
  <c r="I232" i="1"/>
  <c r="H232" i="1"/>
  <c r="G232" i="1"/>
  <c r="F232" i="1"/>
  <c r="E232" i="1"/>
  <c r="C232" i="1"/>
  <c r="B236" i="1"/>
  <c r="B235" i="1"/>
  <c r="B233" i="1"/>
  <c r="B232" i="1"/>
  <c r="W188" i="1"/>
  <c r="V188" i="1"/>
  <c r="U188" i="1"/>
  <c r="T188" i="1"/>
  <c r="S188" i="1"/>
  <c r="R188" i="1"/>
  <c r="P188" i="1"/>
  <c r="O188" i="1"/>
  <c r="N188" i="1"/>
  <c r="L188" i="1"/>
  <c r="M188" i="1"/>
  <c r="J188" i="1"/>
  <c r="I188" i="1"/>
  <c r="H188" i="1"/>
  <c r="G188" i="1"/>
  <c r="F188" i="1"/>
  <c r="E188" i="1"/>
  <c r="C188" i="1"/>
  <c r="W187" i="1"/>
  <c r="V187" i="1"/>
  <c r="U187" i="1"/>
  <c r="T187" i="1"/>
  <c r="S187" i="1"/>
  <c r="R187" i="1"/>
  <c r="P187" i="1"/>
  <c r="O187" i="1"/>
  <c r="N187" i="1"/>
  <c r="L187" i="1"/>
  <c r="M187" i="1"/>
  <c r="J187" i="1"/>
  <c r="I187" i="1"/>
  <c r="H187" i="1"/>
  <c r="G187" i="1"/>
  <c r="F187" i="1"/>
  <c r="E187" i="1"/>
  <c r="C187" i="1"/>
  <c r="W185" i="1"/>
  <c r="V185" i="1"/>
  <c r="U185" i="1"/>
  <c r="T185" i="1"/>
  <c r="S185" i="1"/>
  <c r="R185" i="1"/>
  <c r="P185" i="1"/>
  <c r="O185" i="1"/>
  <c r="N185" i="1"/>
  <c r="L185" i="1"/>
  <c r="M185" i="1"/>
  <c r="J185" i="1"/>
  <c r="I185" i="1"/>
  <c r="H185" i="1"/>
  <c r="G185" i="1"/>
  <c r="F185" i="1"/>
  <c r="E185" i="1"/>
  <c r="C185" i="1"/>
  <c r="W184" i="1"/>
  <c r="V184" i="1"/>
  <c r="U184" i="1"/>
  <c r="T184" i="1"/>
  <c r="S184" i="1"/>
  <c r="R184" i="1"/>
  <c r="P184" i="1"/>
  <c r="O184" i="1"/>
  <c r="N184" i="1"/>
  <c r="L184" i="1"/>
  <c r="M184" i="1"/>
  <c r="J184" i="1"/>
  <c r="I184" i="1"/>
  <c r="H184" i="1"/>
  <c r="G184" i="1"/>
  <c r="F184" i="1"/>
  <c r="E184" i="1"/>
  <c r="C184" i="1"/>
  <c r="B188" i="1"/>
  <c r="B187" i="1"/>
  <c r="B185" i="1"/>
  <c r="B184" i="1"/>
  <c r="W211" i="1"/>
  <c r="W212" i="1"/>
  <c r="W214" i="1"/>
  <c r="W215" i="1"/>
  <c r="V211" i="1"/>
  <c r="V212" i="1"/>
  <c r="V214" i="1"/>
  <c r="V215" i="1"/>
  <c r="U211" i="1"/>
  <c r="U212" i="1"/>
  <c r="U214" i="1"/>
  <c r="U215" i="1"/>
  <c r="T211" i="1"/>
  <c r="T212" i="1"/>
  <c r="T214" i="1"/>
  <c r="T215" i="1"/>
  <c r="S211" i="1"/>
  <c r="S212" i="1"/>
  <c r="S214" i="1"/>
  <c r="S215" i="1"/>
  <c r="R211" i="1"/>
  <c r="R212" i="1"/>
  <c r="R214" i="1"/>
  <c r="R215" i="1"/>
  <c r="P211" i="1"/>
  <c r="P212" i="1"/>
  <c r="P214" i="1"/>
  <c r="P215" i="1"/>
  <c r="O211" i="1"/>
  <c r="O212" i="1"/>
  <c r="O214" i="1"/>
  <c r="O215" i="1"/>
  <c r="N211" i="1"/>
  <c r="N212" i="1"/>
  <c r="N214" i="1"/>
  <c r="N215" i="1"/>
  <c r="L211" i="1"/>
  <c r="L212" i="1"/>
  <c r="L214" i="1"/>
  <c r="L215" i="1"/>
  <c r="M211" i="1"/>
  <c r="M212" i="1"/>
  <c r="M214" i="1"/>
  <c r="M215" i="1"/>
  <c r="J211" i="1"/>
  <c r="J212" i="1"/>
  <c r="J214" i="1"/>
  <c r="J215" i="1"/>
  <c r="I211" i="1"/>
  <c r="I212" i="1"/>
  <c r="I214" i="1"/>
  <c r="I215" i="1"/>
  <c r="H211" i="1"/>
  <c r="H212" i="1"/>
  <c r="H214" i="1"/>
  <c r="H215" i="1"/>
  <c r="G211" i="1"/>
  <c r="G212" i="1"/>
  <c r="G214" i="1"/>
  <c r="G215" i="1"/>
  <c r="F211" i="1"/>
  <c r="F212" i="1"/>
  <c r="F214" i="1"/>
  <c r="F215" i="1"/>
  <c r="E211" i="1"/>
  <c r="E212" i="1"/>
  <c r="E214" i="1"/>
  <c r="E215" i="1"/>
  <c r="C211" i="1"/>
  <c r="C212" i="1"/>
  <c r="C214" i="1"/>
  <c r="C215" i="1"/>
  <c r="B211" i="1"/>
  <c r="B212" i="1"/>
  <c r="B214" i="1"/>
  <c r="B215" i="1"/>
  <c r="W162" i="1"/>
  <c r="W163" i="1"/>
  <c r="V162" i="1"/>
  <c r="V163" i="1"/>
  <c r="U162" i="1"/>
  <c r="U163" i="1"/>
  <c r="T162" i="1"/>
  <c r="T163" i="1"/>
  <c r="S162" i="1"/>
  <c r="S163" i="1"/>
  <c r="R162" i="1"/>
  <c r="R163" i="1"/>
  <c r="P162" i="1"/>
  <c r="P163" i="1"/>
  <c r="O162" i="1"/>
  <c r="O163" i="1"/>
  <c r="N162" i="1"/>
  <c r="N163" i="1"/>
  <c r="L162" i="1"/>
  <c r="L163" i="1"/>
  <c r="M162" i="1"/>
  <c r="M163" i="1"/>
  <c r="J162" i="1"/>
  <c r="J163" i="1"/>
  <c r="I162" i="1"/>
  <c r="I163" i="1"/>
  <c r="H162" i="1"/>
  <c r="H163" i="1"/>
  <c r="G162" i="1"/>
  <c r="G163" i="1"/>
  <c r="F162" i="1"/>
  <c r="F163" i="1"/>
  <c r="E162" i="1"/>
  <c r="E163" i="1"/>
  <c r="C162" i="1"/>
  <c r="C163" i="1"/>
  <c r="B162" i="1"/>
  <c r="B163" i="1"/>
  <c r="C159" i="1"/>
  <c r="E159" i="1"/>
  <c r="F159" i="1"/>
  <c r="G159" i="1"/>
  <c r="H159" i="1"/>
  <c r="I159" i="1"/>
  <c r="J159" i="1"/>
  <c r="M159" i="1"/>
  <c r="L159" i="1"/>
  <c r="N159" i="1"/>
  <c r="O159" i="1"/>
  <c r="P159" i="1"/>
  <c r="R159" i="1"/>
  <c r="S159" i="1"/>
  <c r="T159" i="1"/>
  <c r="U159" i="1"/>
  <c r="V159" i="1"/>
  <c r="W159" i="1"/>
  <c r="C160" i="1"/>
  <c r="E160" i="1"/>
  <c r="F160" i="1"/>
  <c r="G160" i="1"/>
  <c r="H160" i="1"/>
  <c r="I160" i="1"/>
  <c r="J160" i="1"/>
  <c r="M160" i="1"/>
  <c r="L160" i="1"/>
  <c r="N160" i="1"/>
  <c r="O160" i="1"/>
  <c r="P160" i="1"/>
  <c r="R160" i="1"/>
  <c r="S160" i="1"/>
  <c r="T160" i="1"/>
  <c r="U160" i="1"/>
  <c r="V160" i="1"/>
  <c r="W160" i="1"/>
  <c r="B160" i="1"/>
  <c r="B159" i="1"/>
  <c r="C29" i="4"/>
  <c r="D29" i="4"/>
  <c r="E29" i="4"/>
  <c r="F29" i="4"/>
  <c r="H29" i="4"/>
  <c r="G29" i="4"/>
  <c r="I29" i="4"/>
  <c r="J29" i="4"/>
  <c r="K29" i="4"/>
  <c r="L29" i="4"/>
  <c r="M29" i="4"/>
  <c r="N29" i="4"/>
  <c r="O29" i="4"/>
  <c r="P29" i="4"/>
  <c r="Q29" i="4"/>
  <c r="C30" i="4"/>
  <c r="D30" i="4"/>
  <c r="E30" i="4"/>
  <c r="F30" i="4"/>
  <c r="H30" i="4"/>
  <c r="G30" i="4"/>
  <c r="I30" i="4"/>
  <c r="J30" i="4"/>
  <c r="K30" i="4"/>
  <c r="L30" i="4"/>
  <c r="M30" i="4"/>
  <c r="N30" i="4"/>
  <c r="O30" i="4"/>
  <c r="P30" i="4"/>
  <c r="Q30" i="4"/>
  <c r="C31" i="4"/>
  <c r="D31" i="4"/>
  <c r="E31" i="4"/>
  <c r="F31" i="4"/>
  <c r="H31" i="4"/>
  <c r="G31" i="4"/>
  <c r="I31" i="4"/>
  <c r="J31" i="4"/>
  <c r="K31" i="4"/>
  <c r="L31" i="4"/>
  <c r="M31" i="4"/>
  <c r="N31" i="4"/>
  <c r="O31" i="4"/>
  <c r="P31" i="4"/>
  <c r="Q31" i="4"/>
  <c r="B29" i="4"/>
  <c r="B31" i="4"/>
  <c r="B30" i="4"/>
</calcChain>
</file>

<file path=xl/sharedStrings.xml><?xml version="1.0" encoding="utf-8"?>
<sst xmlns="http://schemas.openxmlformats.org/spreadsheetml/2006/main" count="1760" uniqueCount="439">
  <si>
    <t>S06</t>
  </si>
  <si>
    <t xml:space="preserve">S15 </t>
  </si>
  <si>
    <t>S17</t>
  </si>
  <si>
    <t>S12</t>
  </si>
  <si>
    <t>S58</t>
  </si>
  <si>
    <t>S07</t>
  </si>
  <si>
    <t>S24</t>
  </si>
  <si>
    <t>S20</t>
  </si>
  <si>
    <t>S34</t>
  </si>
  <si>
    <t>S21</t>
  </si>
  <si>
    <t>S11</t>
  </si>
  <si>
    <t>S29</t>
  </si>
  <si>
    <t>S16</t>
  </si>
  <si>
    <t>S60</t>
  </si>
  <si>
    <t>S08</t>
  </si>
  <si>
    <t>Abbreviations as in Figure 7; explanations in text.</t>
  </si>
  <si>
    <t xml:space="preserve">Data for Table 2. </t>
  </si>
  <si>
    <t>S14a</t>
  </si>
  <si>
    <t>S14b</t>
  </si>
  <si>
    <t>mean</t>
  </si>
  <si>
    <t>min</t>
  </si>
  <si>
    <t>count</t>
  </si>
  <si>
    <t>max</t>
  </si>
  <si>
    <t>stddev</t>
  </si>
  <si>
    <t>Same plants in 2013 and 2014</t>
  </si>
  <si>
    <t>2013-S-25a</t>
  </si>
  <si>
    <t>2013-S-25b</t>
  </si>
  <si>
    <t>S25a</t>
  </si>
  <si>
    <t>S25b</t>
  </si>
  <si>
    <t>S18a</t>
  </si>
  <si>
    <t>S18b</t>
  </si>
  <si>
    <t>2014-S-18b</t>
  </si>
  <si>
    <t>2013-S-18b</t>
  </si>
  <si>
    <t>Duplicate plants from same seed parent:</t>
  </si>
  <si>
    <t xml:space="preserve">count </t>
  </si>
  <si>
    <t>Duplicate plants from same seed parent are not excluded.</t>
  </si>
  <si>
    <t>1997-P-01</t>
  </si>
  <si>
    <t>1997-P-02</t>
  </si>
  <si>
    <t>1997-P-03</t>
  </si>
  <si>
    <t>1997-P-04</t>
  </si>
  <si>
    <t>1997-P-05</t>
  </si>
  <si>
    <t>1997-P-06</t>
  </si>
  <si>
    <t>1997-P-07</t>
  </si>
  <si>
    <t>1997-P-08</t>
  </si>
  <si>
    <t>1997-P-09</t>
  </si>
  <si>
    <t>1997-P-12</t>
  </si>
  <si>
    <t>1997-P-17</t>
  </si>
  <si>
    <t>1997-P-19</t>
  </si>
  <si>
    <t>1997-P-21</t>
  </si>
  <si>
    <t>1997-P-23</t>
  </si>
  <si>
    <t>1997-P-25</t>
  </si>
  <si>
    <t>1997-P-27</t>
  </si>
  <si>
    <t>1997-P-28</t>
  </si>
  <si>
    <t>1997-P-29</t>
  </si>
  <si>
    <t>1997-P-51</t>
  </si>
  <si>
    <t>1997-P-53</t>
  </si>
  <si>
    <t>1997-P-60</t>
  </si>
  <si>
    <t>1999-S-22</t>
  </si>
  <si>
    <t>1999-S-46</t>
  </si>
  <si>
    <t>1999-S-54</t>
  </si>
  <si>
    <t>1999-S-56</t>
  </si>
  <si>
    <t>percent</t>
  </si>
  <si>
    <t>Ll / Lw</t>
  </si>
  <si>
    <t>Kl / Cl</t>
  </si>
  <si>
    <t>Fl / Fw</t>
  </si>
  <si>
    <t>pop-year</t>
  </si>
  <si>
    <t>Ll/Lw</t>
    <phoneticPr fontId="12" type="noConversion"/>
  </si>
  <si>
    <t>1997-P-08</t>
    <phoneticPr fontId="12" type="noConversion"/>
  </si>
  <si>
    <t>1997-P-09</t>
    <phoneticPr fontId="12" type="noConversion"/>
  </si>
  <si>
    <t>1999-S-02</t>
  </si>
  <si>
    <t>1999-S-03</t>
  </si>
  <si>
    <t>1999-S-04</t>
  </si>
  <si>
    <t>1997-P-55</t>
  </si>
  <si>
    <t>1997-P-56</t>
  </si>
  <si>
    <t>1997-P-57</t>
  </si>
  <si>
    <t>1997-P-58</t>
  </si>
  <si>
    <t>1997-P-59</t>
  </si>
  <si>
    <t>1999-S-10</t>
  </si>
  <si>
    <t>1997-P-13</t>
  </si>
  <si>
    <t>1997-P-14</t>
  </si>
  <si>
    <t>1997-P-15</t>
  </si>
  <si>
    <t>1997-P-16</t>
  </si>
  <si>
    <t>1997-P-18</t>
  </si>
  <si>
    <t>1997-P-20</t>
  </si>
  <si>
    <t>1997-P-22</t>
  </si>
  <si>
    <t>1997-P-24</t>
  </si>
  <si>
    <t>1997-P-26</t>
  </si>
  <si>
    <t>1997-P-30</t>
  </si>
  <si>
    <t>1997-P-31</t>
  </si>
  <si>
    <t>1997-P-32</t>
  </si>
  <si>
    <t>1997-P-33</t>
  </si>
  <si>
    <t>1997-P-34</t>
  </si>
  <si>
    <t>1997-P-35</t>
  </si>
  <si>
    <t>1997-P-36</t>
  </si>
  <si>
    <t>1997-P-37</t>
  </si>
  <si>
    <t>1997-P-38</t>
  </si>
  <si>
    <t>1997-P-39</t>
  </si>
  <si>
    <t>1997-P-40</t>
  </si>
  <si>
    <t>1997-P-41</t>
  </si>
  <si>
    <t>1997-P-42</t>
  </si>
  <si>
    <t>1997-P-43</t>
  </si>
  <si>
    <t>1997-P-44</t>
  </si>
  <si>
    <t>1997-P-45</t>
  </si>
  <si>
    <t>1997-P-46</t>
  </si>
  <si>
    <t>Ll</t>
  </si>
  <si>
    <t>Lw</t>
  </si>
  <si>
    <t>Sl</t>
  </si>
  <si>
    <t>Sw</t>
  </si>
  <si>
    <t>P-1997</t>
  </si>
  <si>
    <t>P-2013</t>
  </si>
  <si>
    <t>P-2014</t>
  </si>
  <si>
    <t>S-1999</t>
  </si>
  <si>
    <t>S-2013</t>
  </si>
  <si>
    <t>S-2014</t>
  </si>
  <si>
    <t>---</t>
  </si>
  <si>
    <t>Kl</t>
  </si>
  <si>
    <t>Cl</t>
  </si>
  <si>
    <t>Al</t>
  </si>
  <si>
    <t>Ac</t>
  </si>
  <si>
    <t>Cc</t>
  </si>
  <si>
    <t>Fl</t>
  </si>
  <si>
    <t>Fw</t>
  </si>
  <si>
    <t>Fs</t>
  </si>
  <si>
    <t>Vl</t>
  </si>
  <si>
    <t>Ft</t>
  </si>
  <si>
    <t>Fh</t>
  </si>
  <si>
    <t>Fv</t>
  </si>
  <si>
    <t>Lc</t>
  </si>
  <si>
    <t>Sn</t>
  </si>
  <si>
    <t>Fr</t>
  </si>
  <si>
    <t>pop-year-plant</t>
  </si>
  <si>
    <t>Abbreviations: Ll, leaf length; Lw, leaf width; other abbreviations as in Figure 7; explanations in text.</t>
  </si>
  <si>
    <t>Data for Tables 1a,1b. Leaf measurement data for 2013 and 2014 are in Data-Fig. 3-6, Table 3.</t>
    <phoneticPr fontId="12" type="noConversion"/>
  </si>
  <si>
    <t>P4 2013</t>
  </si>
  <si>
    <t>S1 2013</t>
  </si>
  <si>
    <t>P09a</t>
    <phoneticPr fontId="12" type="noConversion"/>
  </si>
  <si>
    <t>P4 2014</t>
    <phoneticPr fontId="12" type="noConversion"/>
  </si>
  <si>
    <t>S1 2014</t>
    <phoneticPr fontId="12" type="noConversion"/>
  </si>
  <si>
    <t>S#</t>
    <phoneticPr fontId="12" type="noConversion"/>
  </si>
  <si>
    <t>R#</t>
    <phoneticPr fontId="12" type="noConversion"/>
  </si>
  <si>
    <t>L#</t>
    <phoneticPr fontId="12" type="noConversion"/>
  </si>
  <si>
    <t>P09b</t>
    <phoneticPr fontId="12" type="noConversion"/>
  </si>
  <si>
    <t>S14a</t>
    <phoneticPr fontId="12" type="noConversion"/>
  </si>
  <si>
    <t>S14b</t>
    <phoneticPr fontId="12" type="noConversion"/>
  </si>
  <si>
    <t>S18a</t>
    <phoneticPr fontId="12" type="noConversion"/>
  </si>
  <si>
    <t>S18b</t>
    <phoneticPr fontId="12" type="noConversion"/>
  </si>
  <si>
    <t>S25a</t>
    <phoneticPr fontId="12" type="noConversion"/>
  </si>
  <si>
    <t>S25b</t>
    <phoneticPr fontId="12" type="noConversion"/>
  </si>
  <si>
    <t>2013-P-28</t>
    <phoneticPr fontId="12" type="noConversion"/>
  </si>
  <si>
    <t>2013-S-24</t>
    <phoneticPr fontId="12" type="noConversion"/>
  </si>
  <si>
    <t xml:space="preserve">2013-S-08 </t>
    <phoneticPr fontId="12" type="noConversion"/>
  </si>
  <si>
    <t>Abbreviations: Ll, leaf length; Lw, leaf width; Ll/Lw, leaf length-width ratio; Lc, leaf base color; L#, number of leaves; R#, number of rosettes; S#, number of scapes; explanations in text.</t>
    <phoneticPr fontId="12" type="noConversion"/>
  </si>
  <si>
    <r>
      <t>Loeffler, C. and L. Klotz. 201_. A common garden study of two species of shooting star (</t>
    </r>
    <r>
      <rPr>
        <i/>
        <sz val="12"/>
        <color indexed="8"/>
        <rFont val="Arial"/>
        <family val="2"/>
      </rPr>
      <t>Primula</t>
    </r>
    <r>
      <rPr>
        <sz val="12"/>
        <color indexed="8"/>
        <rFont val="Arial"/>
        <family val="2"/>
      </rPr>
      <t xml:space="preserve"> section </t>
    </r>
    <r>
      <rPr>
        <i/>
        <sz val="12"/>
        <color indexed="8"/>
        <rFont val="Arial"/>
        <family val="2"/>
      </rPr>
      <t>Dodecatheon</t>
    </r>
    <r>
      <rPr>
        <sz val="12"/>
        <color indexed="8"/>
        <rFont val="Arial"/>
        <family val="2"/>
      </rPr>
      <t>) native to Pennsylvania.  Castanea __: ___-___.</t>
    </r>
  </si>
  <si>
    <t>P4 2010</t>
  </si>
  <si>
    <t>P4 2011</t>
  </si>
  <si>
    <t>P4 2012</t>
  </si>
  <si>
    <t>April</t>
  </si>
  <si>
    <t>May</t>
  </si>
  <si>
    <t>plant</t>
  </si>
  <si>
    <t>P14</t>
  </si>
  <si>
    <t>P58</t>
  </si>
  <si>
    <t>P24</t>
  </si>
  <si>
    <t>P27</t>
  </si>
  <si>
    <t>P23</t>
  </si>
  <si>
    <t>P59</t>
  </si>
  <si>
    <t>P33</t>
  </si>
  <si>
    <t>P13</t>
  </si>
  <si>
    <t>P47</t>
  </si>
  <si>
    <t>P17</t>
  </si>
  <si>
    <t>P10</t>
  </si>
  <si>
    <t>P20</t>
  </si>
  <si>
    <t>P06</t>
  </si>
  <si>
    <t>P45</t>
  </si>
  <si>
    <t>P22</t>
  </si>
  <si>
    <t>P56</t>
  </si>
  <si>
    <t>P36</t>
  </si>
  <si>
    <t>P42</t>
  </si>
  <si>
    <t>P07</t>
  </si>
  <si>
    <t>P02</t>
  </si>
  <si>
    <t>P44</t>
  </si>
  <si>
    <t>P28</t>
  </si>
  <si>
    <t>S1 2010</t>
  </si>
  <si>
    <t>S1 2011</t>
  </si>
  <si>
    <t>S1 2012</t>
  </si>
  <si>
    <t>July</t>
  </si>
  <si>
    <t>S09</t>
  </si>
  <si>
    <t>S57</t>
  </si>
  <si>
    <t>S10</t>
  </si>
  <si>
    <t>2013-P-33</t>
  </si>
  <si>
    <t>2013-P-36</t>
  </si>
  <si>
    <t>2013-P-44</t>
  </si>
  <si>
    <t>2013-P-45</t>
  </si>
  <si>
    <t>2013-P-47</t>
  </si>
  <si>
    <t>2013-P-56</t>
  </si>
  <si>
    <t>2013-P-58</t>
  </si>
  <si>
    <t>2013-P-59</t>
  </si>
  <si>
    <t>2014-P-06</t>
  </si>
  <si>
    <t>2014-P-07</t>
  </si>
  <si>
    <t>2014-P-10</t>
  </si>
  <si>
    <t>2014-P-13</t>
  </si>
  <si>
    <t>2014-P-14</t>
  </si>
  <si>
    <t>2014-P-17</t>
  </si>
  <si>
    <t>2014-P-22</t>
  </si>
  <si>
    <t>2014-P-23</t>
  </si>
  <si>
    <t>2014-P-27</t>
  </si>
  <si>
    <t>2014-P-33</t>
  </si>
  <si>
    <t>2014-P-36</t>
  </si>
  <si>
    <t>2014-P-44</t>
  </si>
  <si>
    <t>2014-P-45</t>
  </si>
  <si>
    <t>2014-P-47</t>
  </si>
  <si>
    <t>2014-P-58</t>
  </si>
  <si>
    <t>2014-P-59</t>
  </si>
  <si>
    <t>2013-P-02</t>
  </si>
  <si>
    <t>2013-S-07</t>
  </si>
  <si>
    <t>2013-S-09</t>
  </si>
  <si>
    <t>2013-S-10</t>
  </si>
  <si>
    <t>2013-S-11</t>
  </si>
  <si>
    <t>2013-S-12</t>
  </si>
  <si>
    <t>2013-S-14a</t>
  </si>
  <si>
    <t>2013-S-15</t>
  </si>
  <si>
    <t>2013-S-16</t>
  </si>
  <si>
    <t>2013-S-17</t>
  </si>
  <si>
    <t>2013-S-18</t>
  </si>
  <si>
    <t>2013-S-21</t>
  </si>
  <si>
    <t>2013-S-29</t>
  </si>
  <si>
    <t>2013-S-34</t>
  </si>
  <si>
    <t>2013-S-57</t>
  </si>
  <si>
    <t>2013-S-58</t>
  </si>
  <si>
    <t>2013-S-60</t>
  </si>
  <si>
    <t>2014-S-07</t>
  </si>
  <si>
    <t>2014-S-08</t>
  </si>
  <si>
    <t>2014-S-09</t>
  </si>
  <si>
    <t>2014-S-10</t>
  </si>
  <si>
    <t>2014-S-11</t>
  </si>
  <si>
    <t>2014-S-12</t>
  </si>
  <si>
    <t>2014-S-14a</t>
  </si>
  <si>
    <t xml:space="preserve">2014-S-14b </t>
  </si>
  <si>
    <t>2014-S-16</t>
  </si>
  <si>
    <t>2014-S-17</t>
  </si>
  <si>
    <t>2014-S-18</t>
  </si>
  <si>
    <t>2014-S-24</t>
  </si>
  <si>
    <t>2014-S-29</t>
  </si>
  <si>
    <t>2014-S-58</t>
  </si>
  <si>
    <t>2014-S-60</t>
  </si>
  <si>
    <t>1997-P-01</t>
    <phoneticPr fontId="12" type="noConversion"/>
  </si>
  <si>
    <t>1997-P-04</t>
    <phoneticPr fontId="12" type="noConversion"/>
  </si>
  <si>
    <t>1997-P-07</t>
    <phoneticPr fontId="12" type="noConversion"/>
  </si>
  <si>
    <t>1999-S-05</t>
  </si>
  <si>
    <t>1999-S-06</t>
  </si>
  <si>
    <t>1999-S-07</t>
  </si>
  <si>
    <t>1999-S-08</t>
  </si>
  <si>
    <t>1999-S-09</t>
  </si>
  <si>
    <t>1999-S-01</t>
  </si>
  <si>
    <t>1997-P-47</t>
  </si>
  <si>
    <t>1997-P-48</t>
  </si>
  <si>
    <t>1997-P-49</t>
  </si>
  <si>
    <t>1997-P-50</t>
  </si>
  <si>
    <t>1997-P-52</t>
  </si>
  <si>
    <t>1997-P-54</t>
  </si>
  <si>
    <t></t>
  </si>
  <si>
    <t>p values for statistical tests that are not specified individually in the article</t>
  </si>
  <si>
    <t>1999-S-11</t>
  </si>
  <si>
    <t>1999-S-12</t>
  </si>
  <si>
    <t>1999-S-13</t>
  </si>
  <si>
    <t>1999-S-14</t>
  </si>
  <si>
    <t>1999-S-15</t>
  </si>
  <si>
    <t>1999-S-16</t>
  </si>
  <si>
    <t>1999-S-17</t>
  </si>
  <si>
    <t>1999-S-18</t>
  </si>
  <si>
    <t>1999-S-19</t>
  </si>
  <si>
    <t>1999-S-20</t>
  </si>
  <si>
    <t>1999-S-21</t>
  </si>
  <si>
    <t>1999-S-23</t>
  </si>
  <si>
    <t>1999-S-24</t>
  </si>
  <si>
    <t>1999-S-25</t>
  </si>
  <si>
    <t>1999-S-26</t>
  </si>
  <si>
    <t>1999-S-27</t>
  </si>
  <si>
    <t>1999-S-28</t>
  </si>
  <si>
    <t>1999-S-29</t>
  </si>
  <si>
    <t>1999-S-30</t>
  </si>
  <si>
    <t>1999-S-31</t>
  </si>
  <si>
    <t>1999-S-32</t>
  </si>
  <si>
    <t>1999-S-33</t>
  </si>
  <si>
    <t>1999-S-34</t>
  </si>
  <si>
    <t>1999-S-35</t>
  </si>
  <si>
    <t>1999-S-36</t>
  </si>
  <si>
    <t>1999-S-37</t>
  </si>
  <si>
    <t>1999-S-38</t>
  </si>
  <si>
    <t>1999-S-39</t>
  </si>
  <si>
    <t>1999-S-40</t>
  </si>
  <si>
    <t>1999-S-41</t>
  </si>
  <si>
    <t>1999-S-42</t>
  </si>
  <si>
    <t>1999-S-43</t>
  </si>
  <si>
    <t>1999-S-44</t>
  </si>
  <si>
    <t>1999-S-45</t>
  </si>
  <si>
    <t>1999-S-47</t>
  </si>
  <si>
    <t>1999-S-48</t>
  </si>
  <si>
    <t>1999-S-49</t>
  </si>
  <si>
    <t>1999-S-50</t>
  </si>
  <si>
    <t>1999-S-51</t>
  </si>
  <si>
    <t>1999-S-52</t>
  </si>
  <si>
    <t>1999-S-53</t>
  </si>
  <si>
    <t>1999-S-55</t>
  </si>
  <si>
    <t>1999-S-57</t>
  </si>
  <si>
    <t>1999-S-58</t>
  </si>
  <si>
    <t>1999-S-59</t>
  </si>
  <si>
    <t>1999-S-60</t>
  </si>
  <si>
    <t>1997-P-10</t>
  </si>
  <si>
    <t>1997-P-11</t>
  </si>
  <si>
    <t>Field</t>
  </si>
  <si>
    <t>Common Garden 2010</t>
  </si>
  <si>
    <t>Common Garden 2011</t>
  </si>
  <si>
    <t>Common Garden April 2012</t>
  </si>
  <si>
    <t>Common Garden May 2012</t>
  </si>
  <si>
    <t>Common Garden 2013</t>
  </si>
  <si>
    <t>Common Garden 2014</t>
  </si>
  <si>
    <t>t-test</t>
  </si>
  <si>
    <t>Mann Whitney</t>
  </si>
  <si>
    <t>length - longest leaf</t>
  </si>
  <si>
    <t>&lt;0.0001</t>
  </si>
  <si>
    <t>width - same leaf</t>
  </si>
  <si>
    <t>length:width ratio, longest leaf</t>
  </si>
  <si>
    <t>red lf bases</t>
  </si>
  <si>
    <t>NA</t>
  </si>
  <si>
    <t># leaves per rosette</t>
  </si>
  <si>
    <t># rosettes per plant</t>
  </si>
  <si>
    <t>scape length</t>
  </si>
  <si>
    <t>scape diameter</t>
  </si>
  <si>
    <t># flowers on scape with most flowers</t>
  </si>
  <si>
    <t># scapes per plant</t>
  </si>
  <si>
    <t>calyx lobe length</t>
  </si>
  <si>
    <t>corolla length</t>
  </si>
  <si>
    <t>calyx lobe:corolla lobe ratio</t>
  </si>
  <si>
    <t>anther length</t>
  </si>
  <si>
    <t xml:space="preserve">corolla color </t>
  </si>
  <si>
    <t xml:space="preserve">anther color </t>
  </si>
  <si>
    <t>capsule length (mm)</t>
  </si>
  <si>
    <t>capsule width (mm)</t>
  </si>
  <si>
    <t>capsule length:width ratio</t>
  </si>
  <si>
    <t>capsule shape</t>
  </si>
  <si>
    <t>capsule valve length (mm)</t>
  </si>
  <si>
    <t>capsule wall thickness (mm)</t>
  </si>
  <si>
    <t>capsule color: hue</t>
  </si>
  <si>
    <t>&gt;0.9999</t>
  </si>
  <si>
    <t>capsule color: value</t>
  </si>
  <si>
    <t>capsule color: chroma</t>
  </si>
  <si>
    <t>&gt;.999</t>
  </si>
  <si>
    <t>Table 1a, 1b, 2, 3. and text (Results):  comparisons between field and 2013 common garden.  Significant p-values have asterisks for convenience of matching with asterisks in Tables 1a, 1b, and 2.</t>
  </si>
  <si>
    <t xml:space="preserve">  (However comparisons involving field P4 and 2013 S1 appear only in the text, not the tables.)  </t>
  </si>
  <si>
    <t>2013-S-08</t>
    <phoneticPr fontId="12" type="noConversion"/>
  </si>
  <si>
    <t>2014-P-24</t>
    <phoneticPr fontId="12" type="noConversion"/>
  </si>
  <si>
    <t>2014-P-09a</t>
    <phoneticPr fontId="12" type="noConversion"/>
  </si>
  <si>
    <t>2014-P-09a</t>
    <phoneticPr fontId="12" type="noConversion"/>
  </si>
  <si>
    <t>2014-P-09b</t>
    <phoneticPr fontId="12" type="noConversion"/>
  </si>
  <si>
    <t>2014-S-15</t>
    <phoneticPr fontId="12" type="noConversion"/>
  </si>
  <si>
    <t xml:space="preserve">Data for Figures 3-6, Tables 3. </t>
    <phoneticPr fontId="12" type="noConversion"/>
  </si>
  <si>
    <t xml:space="preserve">Data for Figure 7. </t>
    <phoneticPr fontId="12" type="noConversion"/>
  </si>
  <si>
    <t>Abbreviations as in Figure 7; explanations in text.</t>
    <phoneticPr fontId="12" type="noConversion"/>
  </si>
  <si>
    <t>2013-S-14b</t>
    <phoneticPr fontId="12" type="noConversion"/>
  </si>
  <si>
    <t>2014-P-02</t>
    <phoneticPr fontId="12" type="noConversion"/>
  </si>
  <si>
    <t>2014-P-20</t>
    <phoneticPr fontId="12" type="noConversion"/>
  </si>
  <si>
    <t>2014-P-56</t>
    <phoneticPr fontId="12" type="noConversion"/>
  </si>
  <si>
    <t>pop &amp; yr</t>
    <phoneticPr fontId="12" type="noConversion"/>
  </si>
  <si>
    <t>plant number</t>
    <phoneticPr fontId="12" type="noConversion"/>
  </si>
  <si>
    <t>2013-P-06</t>
  </si>
  <si>
    <t>2013-P-07</t>
  </si>
  <si>
    <t>2013-P-09a</t>
  </si>
  <si>
    <t>2013-P-09b</t>
  </si>
  <si>
    <t>2013-P-10</t>
  </si>
  <si>
    <t>2013-P-13</t>
  </si>
  <si>
    <t>2013-P-14</t>
  </si>
  <si>
    <t>2013-P-17</t>
  </si>
  <si>
    <t>2013-P-20</t>
  </si>
  <si>
    <t>2013-P-22</t>
  </si>
  <si>
    <t>2013-P-23</t>
  </si>
  <si>
    <t>2013-P-24</t>
  </si>
  <si>
    <t>2013-P-27</t>
  </si>
  <si>
    <t xml:space="preserve">Table 3:  to the right are paired t test comparisons (nonparametric, Wilcoxan) between 2013 and 2014 data in the common garden (Table 3).  Significant p values are bolded and underlined as in Table 3. </t>
  </si>
  <si>
    <t xml:space="preserve">P4 </t>
  </si>
  <si>
    <t>P4</t>
  </si>
  <si>
    <t>S1</t>
  </si>
  <si>
    <t>field P4 and 2013 S1 (see Results text)</t>
  </si>
  <si>
    <t>P4: 2013 and 2014</t>
  </si>
  <si>
    <t>S1: 2013 and 2014</t>
  </si>
  <si>
    <t>Wilcoxan</t>
  </si>
  <si>
    <t>0.0098*</t>
  </si>
  <si>
    <t>0.0055*</t>
  </si>
  <si>
    <t>&lt;0.0001*</t>
  </si>
  <si>
    <t>0.0018*</t>
  </si>
  <si>
    <t>&gt;.9999</t>
  </si>
  <si>
    <t>0.0023*</t>
  </si>
  <si>
    <t>Not done in field</t>
  </si>
  <si>
    <t>&lt;.0001</t>
  </si>
  <si>
    <t>0.0072*</t>
  </si>
  <si>
    <t>0.0011*</t>
  </si>
  <si>
    <t>0.0019*</t>
  </si>
  <si>
    <t>0.0004*</t>
  </si>
  <si>
    <t>0.0006*</t>
  </si>
  <si>
    <t>0.0003*</t>
  </si>
  <si>
    <t>0.0001*</t>
  </si>
  <si>
    <t>0.0194*</t>
  </si>
  <si>
    <t>0.0060*</t>
  </si>
  <si>
    <t>0.0022*</t>
  </si>
  <si>
    <t>0.0016*</t>
  </si>
  <si>
    <t>0.0027*</t>
  </si>
  <si>
    <t>0.0165*</t>
  </si>
  <si>
    <t>0.0198*</t>
  </si>
  <si>
    <t>0.0024*</t>
  </si>
  <si>
    <t>0.0009*</t>
  </si>
  <si>
    <t>0.0021*</t>
  </si>
  <si>
    <t>0.0117*</t>
  </si>
  <si>
    <t>0.0106*</t>
  </si>
  <si>
    <t>0.0049*</t>
  </si>
  <si>
    <t>0.0041*</t>
  </si>
  <si>
    <t>0.0015*</t>
  </si>
  <si>
    <t>0.0207*</t>
  </si>
  <si>
    <t>0.0005*</t>
  </si>
  <si>
    <t>0.0063*</t>
  </si>
  <si>
    <t>0.0032*</t>
  </si>
  <si>
    <t>0.0002*</t>
  </si>
  <si>
    <t>Table 3:  Interaction terms in 2-way ANOVA using population (P4, S1) and location (field, common garden) as variables.  Significant p-values are bolded and underlined.</t>
  </si>
  <si>
    <t>Caution is warranted because not all data meet assumptions for ANOVA;  however, a significant interaction term provides greater confidence that convergence or divergence occurred.</t>
  </si>
  <si>
    <t>F</t>
  </si>
  <si>
    <t>df</t>
  </si>
  <si>
    <t>p</t>
  </si>
  <si>
    <t>1, 157</t>
  </si>
  <si>
    <t>not analyzed (not obtained for field populations)</t>
  </si>
  <si>
    <t>1. 156</t>
  </si>
  <si>
    <t>1, 155</t>
  </si>
  <si>
    <t>1, 154</t>
  </si>
  <si>
    <t>1, 140</t>
  </si>
  <si>
    <t>1, 136</t>
  </si>
  <si>
    <t>1, 135</t>
  </si>
  <si>
    <t>Results text, growth of leaves</t>
  </si>
  <si>
    <t>Common Garden 2012</t>
  </si>
  <si>
    <t>P4:  April vs. May</t>
  </si>
  <si>
    <t xml:space="preserve">CHOICE OF TEST:  To provide greater confidence in statistical comparisons of two groups, we used both t-tests and Mann-Whitney Tests.  In the small number of cases where the results for significance disagreed, we evaluated the data for normality using the </t>
  </si>
  <si>
    <t>D'Agostino-Pearson omnibus normality test and the Shapiro-Wilk normality test, and if either test showed the data to be non-normal, we used the Mann Whitney test to determine significance. The p value that we used in such cases is highlighted in yellow.</t>
  </si>
  <si>
    <t>Table 1, 2, 3:  comparisons of P4 vs. S1.  Significant p values are in boldface with underline for better comparison with the tables.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</si>
</sst>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Verdana"/>
    </font>
    <font>
      <sz val="12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8"/>
      <name val="Verdana"/>
      <family val="2"/>
    </font>
    <font>
      <sz val="12"/>
      <color rgb="FF0070C0"/>
      <name val="Arial"/>
      <family val="2"/>
    </font>
    <font>
      <sz val="12"/>
      <color rgb="FF7030A0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u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36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right"/>
    </xf>
    <xf numFmtId="0" fontId="5" fillId="0" borderId="0" xfId="0" applyFont="1"/>
    <xf numFmtId="0" fontId="4" fillId="0" borderId="0" xfId="0" applyFont="1" applyFill="1" applyBorder="1"/>
    <xf numFmtId="2" fontId="3" fillId="0" borderId="0" xfId="0" applyNumberFormat="1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right"/>
    </xf>
    <xf numFmtId="2" fontId="3" fillId="0" borderId="0" xfId="0" quotePrefix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5" fontId="5" fillId="0" borderId="0" xfId="0" quotePrefix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Border="1"/>
    <xf numFmtId="0" fontId="0" fillId="0" borderId="0" xfId="0" applyFill="1" applyBorder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5" fillId="0" borderId="0" xfId="0" applyFont="1" applyFill="1"/>
    <xf numFmtId="164" fontId="9" fillId="0" borderId="0" xfId="0" applyNumberFormat="1" applyFont="1" applyFill="1" applyBorder="1"/>
    <xf numFmtId="164" fontId="0" fillId="0" borderId="0" xfId="0" applyNumberFormat="1" applyFill="1" applyAlignment="1">
      <alignment horizontal="right"/>
    </xf>
    <xf numFmtId="0" fontId="0" fillId="0" borderId="0" xfId="0" applyFill="1" applyBorder="1" applyAlignment="1"/>
    <xf numFmtId="0" fontId="9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2" fontId="9" fillId="0" borderId="0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right" vertical="center"/>
    </xf>
    <xf numFmtId="0" fontId="5" fillId="0" borderId="1" xfId="0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quotePrefix="1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quotePrefix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1" fillId="0" borderId="0" xfId="0" quotePrefix="1" applyFont="1" applyBorder="1" applyAlignment="1">
      <alignment horizontal="right"/>
    </xf>
    <xf numFmtId="0" fontId="5" fillId="0" borderId="0" xfId="0" applyFont="1" applyFill="1" applyAlignment="1">
      <alignment horizontal="right" vertical="center"/>
    </xf>
    <xf numFmtId="164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/>
    <xf numFmtId="0" fontId="8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/>
    <xf numFmtId="0" fontId="3" fillId="2" borderId="0" xfId="0" applyFont="1" applyFill="1" applyBorder="1" applyAlignment="1">
      <alignment horizontal="center"/>
    </xf>
    <xf numFmtId="0" fontId="11" fillId="0" borderId="0" xfId="0" applyFont="1"/>
    <xf numFmtId="0" fontId="5" fillId="0" borderId="1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Fill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6" fontId="13" fillId="0" borderId="0" xfId="0" applyNumberFormat="1" applyFont="1" applyFill="1" applyBorder="1" applyAlignment="1">
      <alignment horizontal="right"/>
    </xf>
    <xf numFmtId="2" fontId="13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0" fontId="14" fillId="0" borderId="0" xfId="0" applyFont="1"/>
    <xf numFmtId="2" fontId="14" fillId="0" borderId="0" xfId="0" applyNumberFormat="1" applyFont="1" applyFill="1" applyBorder="1" applyAlignment="1">
      <alignment horizontal="right"/>
    </xf>
    <xf numFmtId="165" fontId="14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" fontId="3" fillId="0" borderId="0" xfId="1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15" fillId="0" borderId="0" xfId="0" applyFont="1"/>
    <xf numFmtId="0" fontId="13" fillId="0" borderId="0" xfId="0" applyFont="1" applyAlignment="1">
      <alignment horizontal="right"/>
    </xf>
    <xf numFmtId="164" fontId="5" fillId="0" borderId="0" xfId="0" applyNumberFormat="1" applyFont="1" applyBorder="1"/>
    <xf numFmtId="2" fontId="5" fillId="0" borderId="0" xfId="0" applyNumberFormat="1" applyFont="1" applyBorder="1" applyAlignment="1">
      <alignment horizontal="right"/>
    </xf>
    <xf numFmtId="164" fontId="5" fillId="0" borderId="1" xfId="0" applyNumberFormat="1" applyFont="1" applyBorder="1"/>
    <xf numFmtId="2" fontId="5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2" fontId="0" fillId="0" borderId="0" xfId="0" applyNumberFormat="1"/>
    <xf numFmtId="166" fontId="5" fillId="0" borderId="0" xfId="0" applyNumberFormat="1" applyFont="1" applyBorder="1" applyAlignment="1">
      <alignment horizontal="right"/>
    </xf>
    <xf numFmtId="166" fontId="13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2" fontId="13" fillId="0" borderId="0" xfId="0" applyNumberFormat="1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7" fillId="0" borderId="0" xfId="0" applyFont="1"/>
    <xf numFmtId="0" fontId="18" fillId="0" borderId="0" xfId="0" applyFont="1" applyFill="1" applyAlignment="1">
      <alignment horizontal="right"/>
    </xf>
    <xf numFmtId="0" fontId="18" fillId="0" borderId="0" xfId="0" applyFont="1" applyFill="1"/>
    <xf numFmtId="0" fontId="3" fillId="0" borderId="0" xfId="0" applyFont="1" applyFill="1" applyAlignment="1">
      <alignment horizontal="right" vertical="center"/>
    </xf>
    <xf numFmtId="0" fontId="16" fillId="3" borderId="0" xfId="0" applyFont="1" applyFill="1" applyAlignment="1">
      <alignment horizontal="right"/>
    </xf>
    <xf numFmtId="0" fontId="18" fillId="0" borderId="0" xfId="0" applyFont="1"/>
    <xf numFmtId="0" fontId="19" fillId="0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0" fontId="20" fillId="0" borderId="0" xfId="0" applyFont="1" applyFill="1"/>
    <xf numFmtId="0" fontId="20" fillId="0" borderId="0" xfId="0" applyFont="1"/>
    <xf numFmtId="165" fontId="18" fillId="0" borderId="0" xfId="0" applyNumberFormat="1" applyFont="1" applyFill="1"/>
    <xf numFmtId="0" fontId="18" fillId="3" borderId="0" xfId="0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165" fontId="20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165" fontId="20" fillId="3" borderId="0" xfId="0" applyNumberFormat="1" applyFont="1" applyFill="1" applyAlignment="1">
      <alignment horizontal="right"/>
    </xf>
    <xf numFmtId="0" fontId="20" fillId="0" borderId="0" xfId="0" applyFont="1" applyAlignment="1">
      <alignment horizontal="right"/>
    </xf>
    <xf numFmtId="0" fontId="16" fillId="0" borderId="0" xfId="0" applyFont="1" applyFill="1"/>
    <xf numFmtId="165" fontId="16" fillId="0" borderId="0" xfId="0" applyNumberFormat="1" applyFont="1" applyFill="1"/>
    <xf numFmtId="165" fontId="3" fillId="0" borderId="0" xfId="0" applyNumberFormat="1" applyFont="1" applyFill="1"/>
    <xf numFmtId="0" fontId="20" fillId="3" borderId="0" xfId="0" applyFont="1" applyFill="1" applyAlignment="1">
      <alignment horizontal="right"/>
    </xf>
    <xf numFmtId="0" fontId="21" fillId="0" borderId="0" xfId="0" applyFont="1"/>
    <xf numFmtId="0" fontId="22" fillId="0" borderId="0" xfId="0" applyFont="1"/>
    <xf numFmtId="0" fontId="1" fillId="0" borderId="0" xfId="0" applyFont="1"/>
    <xf numFmtId="0" fontId="22" fillId="0" borderId="0" xfId="0" applyFont="1" applyFill="1"/>
    <xf numFmtId="0" fontId="22" fillId="0" borderId="0" xfId="0" applyFont="1" applyFill="1" applyAlignment="1">
      <alignment horizontal="right"/>
    </xf>
    <xf numFmtId="165" fontId="22" fillId="0" borderId="0" xfId="0" applyNumberFormat="1" applyFont="1" applyFill="1" applyAlignment="1">
      <alignment horizontal="right"/>
    </xf>
    <xf numFmtId="165" fontId="22" fillId="0" borderId="0" xfId="0" applyNumberFormat="1" applyFont="1" applyFill="1"/>
    <xf numFmtId="0" fontId="22" fillId="3" borderId="0" xfId="0" applyFont="1" applyFill="1" applyAlignment="1">
      <alignment horizontal="right"/>
    </xf>
    <xf numFmtId="3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right"/>
    </xf>
    <xf numFmtId="0" fontId="8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3"/>
  <sheetViews>
    <sheetView tabSelected="1" workbookViewId="0">
      <selection activeCell="I31" sqref="I31"/>
    </sheetView>
  </sheetViews>
  <sheetFormatPr baseColWidth="10" defaultColWidth="8.83203125" defaultRowHeight="14" x14ac:dyDescent="0.15"/>
  <cols>
    <col min="1" max="1" width="14" style="16" customWidth="1"/>
    <col min="2" max="2" width="10.5" style="17" bestFit="1" customWidth="1"/>
    <col min="3" max="3" width="9" style="17" bestFit="1" customWidth="1"/>
    <col min="4" max="4" width="9" style="17" customWidth="1"/>
    <col min="5" max="5" width="9" style="17" bestFit="1" customWidth="1"/>
    <col min="6" max="6" width="9.5" style="17" bestFit="1" customWidth="1"/>
    <col min="7" max="10" width="9" style="17" bestFit="1" customWidth="1"/>
    <col min="11" max="11" width="9" style="17" customWidth="1"/>
    <col min="12" max="16" width="9" style="17" bestFit="1" customWidth="1"/>
    <col min="17" max="17" width="9" style="17" customWidth="1"/>
    <col min="18" max="19" width="9" style="17" bestFit="1" customWidth="1"/>
    <col min="20" max="20" width="9" style="18" bestFit="1" customWidth="1"/>
    <col min="21" max="23" width="9" style="17" bestFit="1" customWidth="1"/>
    <col min="24" max="16384" width="8.83203125" style="10"/>
  </cols>
  <sheetData>
    <row r="1" spans="1:24" ht="16" x14ac:dyDescent="0.15">
      <c r="A1" s="19" t="s">
        <v>152</v>
      </c>
    </row>
    <row r="2" spans="1:24" ht="16" x14ac:dyDescent="0.15">
      <c r="A2" s="19" t="s">
        <v>355</v>
      </c>
    </row>
    <row r="3" spans="1:24" ht="16" x14ac:dyDescent="0.2">
      <c r="A3" s="14" t="s">
        <v>131</v>
      </c>
    </row>
    <row r="4" spans="1:24" ht="16" x14ac:dyDescent="0.2">
      <c r="A4" s="1" t="s">
        <v>130</v>
      </c>
      <c r="B4" s="2" t="s">
        <v>104</v>
      </c>
      <c r="C4" s="2" t="s">
        <v>105</v>
      </c>
      <c r="D4" s="2" t="s">
        <v>62</v>
      </c>
      <c r="E4" s="3" t="s">
        <v>127</v>
      </c>
      <c r="F4" s="3" t="s">
        <v>106</v>
      </c>
      <c r="G4" s="3" t="s">
        <v>107</v>
      </c>
      <c r="H4" s="3" t="s">
        <v>128</v>
      </c>
      <c r="I4" s="3" t="s">
        <v>115</v>
      </c>
      <c r="J4" s="3" t="s">
        <v>116</v>
      </c>
      <c r="K4" s="3" t="s">
        <v>63</v>
      </c>
      <c r="L4" s="3" t="s">
        <v>117</v>
      </c>
      <c r="M4" s="3" t="s">
        <v>119</v>
      </c>
      <c r="N4" s="3" t="s">
        <v>118</v>
      </c>
      <c r="O4" s="3" t="s">
        <v>120</v>
      </c>
      <c r="P4" s="3" t="s">
        <v>121</v>
      </c>
      <c r="Q4" s="3" t="s">
        <v>64</v>
      </c>
      <c r="R4" s="3" t="s">
        <v>122</v>
      </c>
      <c r="S4" s="3" t="s">
        <v>123</v>
      </c>
      <c r="T4" s="8" t="s">
        <v>124</v>
      </c>
      <c r="U4" s="3" t="s">
        <v>125</v>
      </c>
      <c r="V4" s="3" t="s">
        <v>126</v>
      </c>
      <c r="W4" s="3" t="s">
        <v>129</v>
      </c>
    </row>
    <row r="5" spans="1:24" ht="16" x14ac:dyDescent="0.2">
      <c r="A5" s="1" t="s">
        <v>36</v>
      </c>
      <c r="B5" s="2">
        <v>169</v>
      </c>
      <c r="C5" s="2">
        <v>64</v>
      </c>
      <c r="D5" s="84">
        <f>B5/C5</f>
        <v>2.640625</v>
      </c>
      <c r="E5" s="2">
        <v>0</v>
      </c>
      <c r="F5" s="5">
        <v>385</v>
      </c>
      <c r="G5" s="5">
        <v>3</v>
      </c>
      <c r="H5" s="82">
        <v>11</v>
      </c>
      <c r="I5" s="83">
        <v>7</v>
      </c>
      <c r="J5" s="83">
        <v>23</v>
      </c>
      <c r="K5" s="84">
        <f>I5/J5</f>
        <v>0.30434782608695654</v>
      </c>
      <c r="L5" s="3">
        <v>8</v>
      </c>
      <c r="M5" s="3">
        <v>4</v>
      </c>
      <c r="N5" s="3">
        <v>1</v>
      </c>
      <c r="O5" s="84">
        <v>11.5</v>
      </c>
      <c r="P5" s="84">
        <v>5</v>
      </c>
      <c r="Q5" s="84">
        <f>O5/P5</f>
        <v>2.2999999999999998</v>
      </c>
      <c r="R5" s="2">
        <v>2</v>
      </c>
      <c r="S5" s="84">
        <v>1.5</v>
      </c>
      <c r="T5" s="11">
        <v>0.14000000000000001</v>
      </c>
      <c r="U5" s="3">
        <v>6</v>
      </c>
      <c r="V5" s="3">
        <v>5</v>
      </c>
      <c r="W5" s="3">
        <v>4</v>
      </c>
      <c r="X5" s="9"/>
    </row>
    <row r="6" spans="1:24" ht="16" x14ac:dyDescent="0.2">
      <c r="A6" s="1" t="s">
        <v>37</v>
      </c>
      <c r="B6" s="2">
        <v>156</v>
      </c>
      <c r="C6" s="2">
        <v>47</v>
      </c>
      <c r="D6" s="84">
        <f t="shared" ref="D6:D64" si="0">B6/C6</f>
        <v>3.3191489361702127</v>
      </c>
      <c r="E6" s="2">
        <v>1</v>
      </c>
      <c r="F6" s="5">
        <v>235</v>
      </c>
      <c r="G6" s="5">
        <v>2</v>
      </c>
      <c r="H6" s="82">
        <v>3</v>
      </c>
      <c r="I6" s="83">
        <v>4</v>
      </c>
      <c r="J6" s="83">
        <v>23</v>
      </c>
      <c r="K6" s="84">
        <f t="shared" ref="K6:K64" si="1">I6/J6</f>
        <v>0.17391304347826086</v>
      </c>
      <c r="L6" s="3">
        <v>8</v>
      </c>
      <c r="M6" s="3">
        <v>4</v>
      </c>
      <c r="N6" s="3">
        <v>1</v>
      </c>
      <c r="O6" s="12" t="s">
        <v>114</v>
      </c>
      <c r="P6" s="12" t="s">
        <v>114</v>
      </c>
      <c r="Q6" s="12" t="s">
        <v>114</v>
      </c>
      <c r="R6" s="12" t="s">
        <v>114</v>
      </c>
      <c r="S6" s="12" t="s">
        <v>114</v>
      </c>
      <c r="T6" s="13" t="s">
        <v>114</v>
      </c>
      <c r="U6" s="12" t="s">
        <v>114</v>
      </c>
      <c r="V6" s="12" t="s">
        <v>114</v>
      </c>
      <c r="W6" s="12" t="s">
        <v>114</v>
      </c>
    </row>
    <row r="7" spans="1:24" ht="16" x14ac:dyDescent="0.2">
      <c r="A7" s="1" t="s">
        <v>38</v>
      </c>
      <c r="B7" s="2">
        <v>144</v>
      </c>
      <c r="C7" s="2">
        <v>53</v>
      </c>
      <c r="D7" s="84">
        <f t="shared" si="0"/>
        <v>2.7169811320754715</v>
      </c>
      <c r="E7" s="2">
        <v>1</v>
      </c>
      <c r="F7" s="5">
        <v>269</v>
      </c>
      <c r="G7" s="5">
        <v>2</v>
      </c>
      <c r="H7" s="82">
        <v>6</v>
      </c>
      <c r="I7" s="83">
        <v>5</v>
      </c>
      <c r="J7" s="83">
        <v>23</v>
      </c>
      <c r="K7" s="84">
        <f t="shared" si="1"/>
        <v>0.21739130434782608</v>
      </c>
      <c r="L7" s="3">
        <v>7</v>
      </c>
      <c r="M7" s="3">
        <v>5</v>
      </c>
      <c r="N7" s="3">
        <v>1</v>
      </c>
      <c r="O7" s="12" t="s">
        <v>114</v>
      </c>
      <c r="P7" s="12" t="s">
        <v>114</v>
      </c>
      <c r="Q7" s="12" t="s">
        <v>114</v>
      </c>
      <c r="R7" s="12" t="s">
        <v>114</v>
      </c>
      <c r="S7" s="12" t="s">
        <v>114</v>
      </c>
      <c r="T7" s="13" t="s">
        <v>114</v>
      </c>
      <c r="U7" s="12" t="s">
        <v>114</v>
      </c>
      <c r="V7" s="12" t="s">
        <v>114</v>
      </c>
      <c r="W7" s="12" t="s">
        <v>114</v>
      </c>
    </row>
    <row r="8" spans="1:24" ht="16" x14ac:dyDescent="0.2">
      <c r="A8" s="1" t="s">
        <v>39</v>
      </c>
      <c r="B8" s="2">
        <v>75</v>
      </c>
      <c r="C8" s="2">
        <v>29</v>
      </c>
      <c r="D8" s="84">
        <f t="shared" si="0"/>
        <v>2.5862068965517242</v>
      </c>
      <c r="E8" s="2">
        <v>0</v>
      </c>
      <c r="F8" s="5">
        <v>210</v>
      </c>
      <c r="G8" s="5">
        <v>2</v>
      </c>
      <c r="H8" s="82">
        <v>7</v>
      </c>
      <c r="I8" s="83">
        <v>4</v>
      </c>
      <c r="J8" s="83">
        <v>17</v>
      </c>
      <c r="K8" s="84">
        <f t="shared" si="1"/>
        <v>0.23529411764705882</v>
      </c>
      <c r="L8" s="3">
        <v>7</v>
      </c>
      <c r="M8" s="3">
        <v>4</v>
      </c>
      <c r="N8" s="3">
        <v>1</v>
      </c>
      <c r="O8" s="84">
        <v>6.5</v>
      </c>
      <c r="P8" s="84">
        <v>3</v>
      </c>
      <c r="Q8" s="84">
        <f t="shared" ref="Q8:Q63" si="2">O8/P8</f>
        <v>2.1666666666666665</v>
      </c>
      <c r="R8" s="2">
        <v>2</v>
      </c>
      <c r="S8" s="84">
        <v>1</v>
      </c>
      <c r="T8" s="11">
        <v>7.0000000000000007E-2</v>
      </c>
      <c r="U8" s="3">
        <v>6</v>
      </c>
      <c r="V8" s="3">
        <v>5</v>
      </c>
      <c r="W8" s="3">
        <v>4</v>
      </c>
      <c r="X8" s="9"/>
    </row>
    <row r="9" spans="1:24" ht="16" x14ac:dyDescent="0.2">
      <c r="A9" s="1" t="s">
        <v>40</v>
      </c>
      <c r="B9" s="2">
        <v>120</v>
      </c>
      <c r="C9" s="2">
        <v>32</v>
      </c>
      <c r="D9" s="84">
        <f t="shared" si="0"/>
        <v>3.75</v>
      </c>
      <c r="E9" s="2">
        <v>0</v>
      </c>
      <c r="F9" s="5">
        <v>259</v>
      </c>
      <c r="G9" s="5">
        <v>2</v>
      </c>
      <c r="H9" s="82">
        <v>7</v>
      </c>
      <c r="I9" s="83">
        <v>4</v>
      </c>
      <c r="J9" s="83">
        <v>17</v>
      </c>
      <c r="K9" s="84">
        <f t="shared" si="1"/>
        <v>0.23529411764705882</v>
      </c>
      <c r="L9" s="3">
        <v>7</v>
      </c>
      <c r="M9" s="3">
        <v>6</v>
      </c>
      <c r="N9" s="3">
        <v>0</v>
      </c>
      <c r="O9" s="12" t="s">
        <v>114</v>
      </c>
      <c r="P9" s="12" t="s">
        <v>114</v>
      </c>
      <c r="Q9" s="12" t="s">
        <v>114</v>
      </c>
      <c r="R9" s="12" t="s">
        <v>114</v>
      </c>
      <c r="S9" s="12" t="s">
        <v>114</v>
      </c>
      <c r="T9" s="13" t="s">
        <v>114</v>
      </c>
      <c r="U9" s="12" t="s">
        <v>114</v>
      </c>
      <c r="V9" s="12" t="s">
        <v>114</v>
      </c>
      <c r="W9" s="12" t="s">
        <v>114</v>
      </c>
    </row>
    <row r="10" spans="1:24" ht="16" x14ac:dyDescent="0.2">
      <c r="A10" s="1" t="s">
        <v>41</v>
      </c>
      <c r="B10" s="2">
        <v>141</v>
      </c>
      <c r="C10" s="2">
        <v>45</v>
      </c>
      <c r="D10" s="84">
        <f t="shared" si="0"/>
        <v>3.1333333333333333</v>
      </c>
      <c r="E10" s="2">
        <v>0</v>
      </c>
      <c r="F10" s="5">
        <v>263</v>
      </c>
      <c r="G10" s="5">
        <v>2</v>
      </c>
      <c r="H10" s="82">
        <v>5</v>
      </c>
      <c r="I10" s="83">
        <v>5</v>
      </c>
      <c r="J10" s="83">
        <v>22</v>
      </c>
      <c r="K10" s="84">
        <f t="shared" si="1"/>
        <v>0.22727272727272727</v>
      </c>
      <c r="L10" s="3">
        <v>8</v>
      </c>
      <c r="M10" s="3">
        <v>5</v>
      </c>
      <c r="N10" s="3">
        <v>1</v>
      </c>
      <c r="O10" s="12" t="s">
        <v>114</v>
      </c>
      <c r="P10" s="12" t="s">
        <v>114</v>
      </c>
      <c r="Q10" s="12" t="s">
        <v>114</v>
      </c>
      <c r="R10" s="12" t="s">
        <v>114</v>
      </c>
      <c r="S10" s="12" t="s">
        <v>114</v>
      </c>
      <c r="T10" s="13" t="s">
        <v>114</v>
      </c>
      <c r="U10" s="12" t="s">
        <v>114</v>
      </c>
      <c r="V10" s="12" t="s">
        <v>114</v>
      </c>
      <c r="W10" s="12" t="s">
        <v>114</v>
      </c>
    </row>
    <row r="11" spans="1:24" ht="16" x14ac:dyDescent="0.2">
      <c r="A11" s="1" t="s">
        <v>42</v>
      </c>
      <c r="B11" s="2">
        <v>125</v>
      </c>
      <c r="C11" s="2">
        <v>31</v>
      </c>
      <c r="D11" s="84">
        <f t="shared" si="0"/>
        <v>4.032258064516129</v>
      </c>
      <c r="E11" s="2">
        <v>0</v>
      </c>
      <c r="F11" s="5">
        <v>330</v>
      </c>
      <c r="G11" s="5">
        <v>2</v>
      </c>
      <c r="H11" s="82">
        <v>10</v>
      </c>
      <c r="I11" s="83">
        <v>5</v>
      </c>
      <c r="J11" s="83">
        <v>18</v>
      </c>
      <c r="K11" s="84">
        <f t="shared" si="1"/>
        <v>0.27777777777777779</v>
      </c>
      <c r="L11" s="3">
        <v>7</v>
      </c>
      <c r="M11" s="3">
        <v>4</v>
      </c>
      <c r="N11" s="3">
        <v>1</v>
      </c>
      <c r="O11" s="84">
        <v>10.5</v>
      </c>
      <c r="P11" s="84">
        <v>3</v>
      </c>
      <c r="Q11" s="84">
        <f t="shared" si="2"/>
        <v>3.5</v>
      </c>
      <c r="R11" s="2">
        <v>0</v>
      </c>
      <c r="S11" s="84">
        <v>1.5</v>
      </c>
      <c r="T11" s="11">
        <v>0.12</v>
      </c>
      <c r="U11" s="3">
        <v>6</v>
      </c>
      <c r="V11" s="3">
        <v>5</v>
      </c>
      <c r="W11" s="3">
        <v>6</v>
      </c>
      <c r="X11" s="9"/>
    </row>
    <row r="12" spans="1:24" ht="16" x14ac:dyDescent="0.2">
      <c r="A12" s="1" t="s">
        <v>43</v>
      </c>
      <c r="B12" s="2">
        <v>180</v>
      </c>
      <c r="C12" s="2">
        <v>45</v>
      </c>
      <c r="D12" s="84">
        <f t="shared" si="0"/>
        <v>4</v>
      </c>
      <c r="E12" s="2">
        <v>0</v>
      </c>
      <c r="F12" s="5">
        <v>293</v>
      </c>
      <c r="G12" s="5">
        <v>2</v>
      </c>
      <c r="H12" s="82">
        <v>4</v>
      </c>
      <c r="I12" s="83">
        <v>5</v>
      </c>
      <c r="J12" s="83">
        <v>20</v>
      </c>
      <c r="K12" s="84">
        <f t="shared" si="1"/>
        <v>0.25</v>
      </c>
      <c r="L12" s="3">
        <v>7</v>
      </c>
      <c r="M12" s="3">
        <v>6</v>
      </c>
      <c r="N12" s="3">
        <v>1</v>
      </c>
      <c r="O12" s="84">
        <v>9</v>
      </c>
      <c r="P12" s="84">
        <v>4</v>
      </c>
      <c r="Q12" s="84">
        <f t="shared" si="2"/>
        <v>2.25</v>
      </c>
      <c r="R12" s="2">
        <v>2</v>
      </c>
      <c r="S12" s="84">
        <v>1.5</v>
      </c>
      <c r="T12" s="11">
        <v>0.1</v>
      </c>
      <c r="U12" s="3">
        <v>6</v>
      </c>
      <c r="V12" s="3">
        <v>6</v>
      </c>
      <c r="W12" s="3">
        <v>4</v>
      </c>
      <c r="X12" s="9"/>
    </row>
    <row r="13" spans="1:24" ht="16" x14ac:dyDescent="0.2">
      <c r="A13" s="1" t="s">
        <v>44</v>
      </c>
      <c r="B13" s="2">
        <v>142</v>
      </c>
      <c r="C13" s="2">
        <v>49</v>
      </c>
      <c r="D13" s="84">
        <f t="shared" si="0"/>
        <v>2.8979591836734695</v>
      </c>
      <c r="E13" s="2">
        <v>0</v>
      </c>
      <c r="F13" s="5">
        <v>290</v>
      </c>
      <c r="G13" s="5">
        <v>2</v>
      </c>
      <c r="H13" s="82">
        <v>7</v>
      </c>
      <c r="I13" s="83">
        <v>5</v>
      </c>
      <c r="J13" s="83">
        <v>22</v>
      </c>
      <c r="K13" s="84">
        <f t="shared" si="1"/>
        <v>0.22727272727272727</v>
      </c>
      <c r="L13" s="3">
        <v>7</v>
      </c>
      <c r="M13" s="3">
        <v>5</v>
      </c>
      <c r="N13" s="3">
        <v>1</v>
      </c>
      <c r="O13" s="84">
        <v>11.5</v>
      </c>
      <c r="P13" s="84">
        <v>4</v>
      </c>
      <c r="Q13" s="84">
        <f t="shared" si="2"/>
        <v>2.875</v>
      </c>
      <c r="R13" s="2">
        <v>0</v>
      </c>
      <c r="S13" s="84">
        <v>1.5</v>
      </c>
      <c r="T13" s="11">
        <v>0.14000000000000001</v>
      </c>
      <c r="U13" s="3">
        <v>6</v>
      </c>
      <c r="V13" s="3">
        <v>6</v>
      </c>
      <c r="W13" s="3">
        <v>4</v>
      </c>
      <c r="X13" s="9"/>
    </row>
    <row r="14" spans="1:24" ht="16" x14ac:dyDescent="0.2">
      <c r="A14" s="1" t="s">
        <v>307</v>
      </c>
      <c r="B14" s="2">
        <v>210</v>
      </c>
      <c r="C14" s="2">
        <v>67</v>
      </c>
      <c r="D14" s="84">
        <f t="shared" si="0"/>
        <v>3.1343283582089554</v>
      </c>
      <c r="E14" s="2">
        <v>1</v>
      </c>
      <c r="F14" s="5">
        <v>381</v>
      </c>
      <c r="G14" s="5">
        <v>2</v>
      </c>
      <c r="H14" s="82">
        <v>9</v>
      </c>
      <c r="I14" s="83">
        <v>5</v>
      </c>
      <c r="J14" s="83">
        <v>19</v>
      </c>
      <c r="K14" s="84">
        <f t="shared" si="1"/>
        <v>0.26315789473684209</v>
      </c>
      <c r="L14" s="3">
        <v>8</v>
      </c>
      <c r="M14" s="3">
        <v>5</v>
      </c>
      <c r="N14" s="3">
        <v>0</v>
      </c>
      <c r="O14" s="84">
        <v>12</v>
      </c>
      <c r="P14" s="84">
        <v>4.5</v>
      </c>
      <c r="Q14" s="84">
        <f t="shared" si="2"/>
        <v>2.6666666666666665</v>
      </c>
      <c r="R14" s="2">
        <v>2</v>
      </c>
      <c r="S14" s="84">
        <v>1.5</v>
      </c>
      <c r="T14" s="11">
        <v>0.16</v>
      </c>
      <c r="U14" s="3">
        <v>6</v>
      </c>
      <c r="V14" s="3">
        <v>6</v>
      </c>
      <c r="W14" s="3">
        <v>6</v>
      </c>
      <c r="X14" s="9"/>
    </row>
    <row r="15" spans="1:24" ht="16" x14ac:dyDescent="0.2">
      <c r="A15" s="1" t="s">
        <v>308</v>
      </c>
      <c r="B15" s="2">
        <v>136</v>
      </c>
      <c r="C15" s="2">
        <v>44</v>
      </c>
      <c r="D15" s="84">
        <f t="shared" si="0"/>
        <v>3.0909090909090908</v>
      </c>
      <c r="E15" s="2">
        <v>0</v>
      </c>
      <c r="F15" s="5">
        <v>261</v>
      </c>
      <c r="G15" s="5">
        <v>1</v>
      </c>
      <c r="H15" s="82">
        <v>6</v>
      </c>
      <c r="I15" s="83">
        <v>4</v>
      </c>
      <c r="J15" s="83">
        <v>17</v>
      </c>
      <c r="K15" s="84">
        <f t="shared" si="1"/>
        <v>0.23529411764705882</v>
      </c>
      <c r="L15" s="3">
        <v>7</v>
      </c>
      <c r="M15" s="3">
        <v>4</v>
      </c>
      <c r="N15" s="3">
        <v>1</v>
      </c>
      <c r="O15" s="84">
        <v>10</v>
      </c>
      <c r="P15" s="84">
        <v>3.5</v>
      </c>
      <c r="Q15" s="84">
        <f t="shared" si="2"/>
        <v>2.8571428571428572</v>
      </c>
      <c r="R15" s="2">
        <v>2</v>
      </c>
      <c r="S15" s="84">
        <v>1</v>
      </c>
      <c r="T15" s="11">
        <v>0.14000000000000001</v>
      </c>
      <c r="U15" s="3">
        <v>6</v>
      </c>
      <c r="V15" s="3">
        <v>7</v>
      </c>
      <c r="W15" s="3">
        <v>6</v>
      </c>
      <c r="X15" s="9"/>
    </row>
    <row r="16" spans="1:24" ht="16" x14ac:dyDescent="0.2">
      <c r="A16" s="1" t="s">
        <v>45</v>
      </c>
      <c r="B16" s="2">
        <v>167</v>
      </c>
      <c r="C16" s="2">
        <v>41</v>
      </c>
      <c r="D16" s="84">
        <f t="shared" si="0"/>
        <v>4.0731707317073171</v>
      </c>
      <c r="E16" s="2">
        <v>0</v>
      </c>
      <c r="F16" s="5">
        <v>264</v>
      </c>
      <c r="G16" s="5">
        <v>2</v>
      </c>
      <c r="H16" s="82">
        <v>10</v>
      </c>
      <c r="I16" s="83">
        <v>4</v>
      </c>
      <c r="J16" s="83">
        <v>17</v>
      </c>
      <c r="K16" s="84">
        <f t="shared" si="1"/>
        <v>0.23529411764705882</v>
      </c>
      <c r="L16" s="3">
        <v>7</v>
      </c>
      <c r="M16" s="3">
        <v>4</v>
      </c>
      <c r="N16" s="3">
        <v>0</v>
      </c>
      <c r="O16" s="12" t="s">
        <v>114</v>
      </c>
      <c r="P16" s="12" t="s">
        <v>114</v>
      </c>
      <c r="Q16" s="12" t="s">
        <v>114</v>
      </c>
      <c r="R16" s="12" t="s">
        <v>114</v>
      </c>
      <c r="S16" s="12" t="s">
        <v>114</v>
      </c>
      <c r="T16" s="13" t="s">
        <v>114</v>
      </c>
      <c r="U16" s="12" t="s">
        <v>114</v>
      </c>
      <c r="V16" s="12" t="s">
        <v>114</v>
      </c>
      <c r="W16" s="12" t="s">
        <v>114</v>
      </c>
    </row>
    <row r="17" spans="1:24" ht="16" x14ac:dyDescent="0.2">
      <c r="A17" s="1" t="s">
        <v>78</v>
      </c>
      <c r="B17" s="2">
        <v>140</v>
      </c>
      <c r="C17" s="2">
        <v>47</v>
      </c>
      <c r="D17" s="84">
        <f t="shared" si="0"/>
        <v>2.978723404255319</v>
      </c>
      <c r="E17" s="2">
        <v>1</v>
      </c>
      <c r="F17" s="5">
        <v>314</v>
      </c>
      <c r="G17" s="5">
        <v>2</v>
      </c>
      <c r="H17" s="82">
        <v>11</v>
      </c>
      <c r="I17" s="83">
        <v>4</v>
      </c>
      <c r="J17" s="83">
        <v>17</v>
      </c>
      <c r="K17" s="84">
        <f t="shared" si="1"/>
        <v>0.23529411764705882</v>
      </c>
      <c r="L17" s="3">
        <v>7</v>
      </c>
      <c r="M17" s="3">
        <v>4</v>
      </c>
      <c r="N17" s="3">
        <v>1</v>
      </c>
      <c r="O17" s="84">
        <v>11.5</v>
      </c>
      <c r="P17" s="84">
        <v>4</v>
      </c>
      <c r="Q17" s="84">
        <f t="shared" si="2"/>
        <v>2.875</v>
      </c>
      <c r="R17" s="2">
        <v>0</v>
      </c>
      <c r="S17" s="84">
        <v>2</v>
      </c>
      <c r="T17" s="11">
        <v>0.15</v>
      </c>
      <c r="U17" s="3">
        <v>3</v>
      </c>
      <c r="V17" s="3">
        <v>3</v>
      </c>
      <c r="W17" s="3">
        <v>2</v>
      </c>
      <c r="X17" s="9"/>
    </row>
    <row r="18" spans="1:24" ht="16" x14ac:dyDescent="0.2">
      <c r="A18" s="1" t="s">
        <v>79</v>
      </c>
      <c r="B18" s="2">
        <v>170</v>
      </c>
      <c r="C18" s="2">
        <v>46</v>
      </c>
      <c r="D18" s="84">
        <f t="shared" si="0"/>
        <v>3.6956521739130435</v>
      </c>
      <c r="E18" s="2">
        <v>0</v>
      </c>
      <c r="F18" s="5">
        <v>330</v>
      </c>
      <c r="G18" s="5">
        <v>2</v>
      </c>
      <c r="H18" s="82">
        <v>12</v>
      </c>
      <c r="I18" s="83">
        <v>5</v>
      </c>
      <c r="J18" s="83">
        <v>20</v>
      </c>
      <c r="K18" s="84">
        <f t="shared" si="1"/>
        <v>0.25</v>
      </c>
      <c r="L18" s="3">
        <v>7</v>
      </c>
      <c r="M18" s="3">
        <v>5</v>
      </c>
      <c r="N18" s="3">
        <v>1</v>
      </c>
      <c r="O18" s="84">
        <v>10</v>
      </c>
      <c r="P18" s="84">
        <v>4.5</v>
      </c>
      <c r="Q18" s="84">
        <f t="shared" si="2"/>
        <v>2.2222222222222223</v>
      </c>
      <c r="R18" s="2">
        <v>2</v>
      </c>
      <c r="S18" s="84">
        <v>1.5</v>
      </c>
      <c r="T18" s="11">
        <v>0.12</v>
      </c>
      <c r="U18" s="3">
        <v>3</v>
      </c>
      <c r="V18" s="3">
        <v>3</v>
      </c>
      <c r="W18" s="3">
        <v>2</v>
      </c>
      <c r="X18" s="9"/>
    </row>
    <row r="19" spans="1:24" ht="16" x14ac:dyDescent="0.2">
      <c r="A19" s="1" t="s">
        <v>80</v>
      </c>
      <c r="B19" s="2">
        <v>133</v>
      </c>
      <c r="C19" s="2">
        <v>36</v>
      </c>
      <c r="D19" s="84">
        <f t="shared" si="0"/>
        <v>3.6944444444444446</v>
      </c>
      <c r="E19" s="2">
        <v>0</v>
      </c>
      <c r="F19" s="5">
        <v>210</v>
      </c>
      <c r="G19" s="5">
        <v>1</v>
      </c>
      <c r="H19" s="82">
        <v>5</v>
      </c>
      <c r="I19" s="83">
        <v>4</v>
      </c>
      <c r="J19" s="83">
        <v>17</v>
      </c>
      <c r="K19" s="84">
        <f t="shared" si="1"/>
        <v>0.23529411764705882</v>
      </c>
      <c r="L19" s="3">
        <v>6</v>
      </c>
      <c r="M19" s="3">
        <v>4</v>
      </c>
      <c r="N19" s="3">
        <v>1</v>
      </c>
      <c r="O19" s="84">
        <v>9</v>
      </c>
      <c r="P19" s="84">
        <v>3.5</v>
      </c>
      <c r="Q19" s="84">
        <f t="shared" si="2"/>
        <v>2.5714285714285716</v>
      </c>
      <c r="R19" s="2">
        <v>2</v>
      </c>
      <c r="S19" s="84">
        <v>1.5</v>
      </c>
      <c r="T19" s="11">
        <v>0.1</v>
      </c>
      <c r="U19" s="3">
        <v>3</v>
      </c>
      <c r="V19" s="3">
        <v>3</v>
      </c>
      <c r="W19" s="3">
        <v>2</v>
      </c>
      <c r="X19" s="9"/>
    </row>
    <row r="20" spans="1:24" ht="16" x14ac:dyDescent="0.2">
      <c r="A20" s="1" t="s">
        <v>81</v>
      </c>
      <c r="B20" s="2">
        <v>155</v>
      </c>
      <c r="C20" s="2">
        <v>51</v>
      </c>
      <c r="D20" s="84">
        <f t="shared" si="0"/>
        <v>3.0392156862745097</v>
      </c>
      <c r="E20" s="2">
        <v>1</v>
      </c>
      <c r="F20" s="5">
        <v>340</v>
      </c>
      <c r="G20" s="5">
        <v>3</v>
      </c>
      <c r="H20" s="82">
        <v>10</v>
      </c>
      <c r="I20" s="83">
        <v>5</v>
      </c>
      <c r="J20" s="83">
        <v>25</v>
      </c>
      <c r="K20" s="84">
        <f t="shared" si="1"/>
        <v>0.2</v>
      </c>
      <c r="L20" s="3">
        <v>7</v>
      </c>
      <c r="M20" s="3">
        <v>6</v>
      </c>
      <c r="N20" s="3">
        <v>1</v>
      </c>
      <c r="O20" s="84">
        <v>11</v>
      </c>
      <c r="P20" s="84">
        <v>4.5</v>
      </c>
      <c r="Q20" s="84">
        <f t="shared" si="2"/>
        <v>2.4444444444444446</v>
      </c>
      <c r="R20" s="2">
        <v>2</v>
      </c>
      <c r="S20" s="84">
        <v>2</v>
      </c>
      <c r="T20" s="11">
        <v>0.14000000000000001</v>
      </c>
      <c r="U20" s="3">
        <v>3</v>
      </c>
      <c r="V20" s="3">
        <v>3</v>
      </c>
      <c r="W20" s="3">
        <v>2</v>
      </c>
      <c r="X20" s="9"/>
    </row>
    <row r="21" spans="1:24" ht="16" x14ac:dyDescent="0.2">
      <c r="A21" s="1" t="s">
        <v>46</v>
      </c>
      <c r="B21" s="2">
        <v>205</v>
      </c>
      <c r="C21" s="2">
        <v>40</v>
      </c>
      <c r="D21" s="84">
        <f t="shared" si="0"/>
        <v>5.125</v>
      </c>
      <c r="E21" s="2">
        <v>0</v>
      </c>
      <c r="F21" s="5">
        <v>240</v>
      </c>
      <c r="G21" s="5">
        <v>2</v>
      </c>
      <c r="H21" s="82">
        <v>5</v>
      </c>
      <c r="I21" s="83">
        <v>5</v>
      </c>
      <c r="J21" s="83">
        <v>22</v>
      </c>
      <c r="K21" s="84">
        <f t="shared" si="1"/>
        <v>0.22727272727272727</v>
      </c>
      <c r="L21" s="3">
        <v>7</v>
      </c>
      <c r="M21" s="3">
        <v>4</v>
      </c>
      <c r="N21" s="3">
        <v>1</v>
      </c>
      <c r="O21" s="12" t="s">
        <v>114</v>
      </c>
      <c r="P21" s="12" t="s">
        <v>114</v>
      </c>
      <c r="Q21" s="12" t="s">
        <v>114</v>
      </c>
      <c r="R21" s="12" t="s">
        <v>114</v>
      </c>
      <c r="S21" s="12" t="s">
        <v>114</v>
      </c>
      <c r="T21" s="13" t="s">
        <v>114</v>
      </c>
      <c r="U21" s="12" t="s">
        <v>114</v>
      </c>
      <c r="V21" s="12" t="s">
        <v>114</v>
      </c>
      <c r="W21" s="12" t="s">
        <v>114</v>
      </c>
    </row>
    <row r="22" spans="1:24" ht="16" x14ac:dyDescent="0.2">
      <c r="A22" s="1" t="s">
        <v>82</v>
      </c>
      <c r="B22" s="2">
        <v>196</v>
      </c>
      <c r="C22" s="2">
        <v>49</v>
      </c>
      <c r="D22" s="84">
        <f t="shared" si="0"/>
        <v>4</v>
      </c>
      <c r="E22" s="2">
        <v>0</v>
      </c>
      <c r="F22" s="5">
        <v>323</v>
      </c>
      <c r="G22" s="5">
        <v>2</v>
      </c>
      <c r="H22" s="82">
        <v>7</v>
      </c>
      <c r="I22" s="83">
        <v>6</v>
      </c>
      <c r="J22" s="83">
        <v>22</v>
      </c>
      <c r="K22" s="84">
        <f t="shared" si="1"/>
        <v>0.27272727272727271</v>
      </c>
      <c r="L22" s="3">
        <v>7</v>
      </c>
      <c r="M22" s="3">
        <v>6</v>
      </c>
      <c r="N22" s="3">
        <v>1</v>
      </c>
      <c r="O22" s="84">
        <v>10</v>
      </c>
      <c r="P22" s="84">
        <v>4</v>
      </c>
      <c r="Q22" s="84">
        <f t="shared" si="2"/>
        <v>2.5</v>
      </c>
      <c r="R22" s="2">
        <v>2</v>
      </c>
      <c r="S22" s="84">
        <v>1.5</v>
      </c>
      <c r="T22" s="11">
        <v>0.13</v>
      </c>
      <c r="U22" s="3">
        <v>3</v>
      </c>
      <c r="V22" s="3">
        <v>3</v>
      </c>
      <c r="W22" s="3">
        <v>2</v>
      </c>
      <c r="X22" s="9"/>
    </row>
    <row r="23" spans="1:24" ht="16" x14ac:dyDescent="0.2">
      <c r="A23" s="1" t="s">
        <v>47</v>
      </c>
      <c r="B23" s="2">
        <v>177</v>
      </c>
      <c r="C23" s="2">
        <v>47</v>
      </c>
      <c r="D23" s="84">
        <f t="shared" si="0"/>
        <v>3.7659574468085109</v>
      </c>
      <c r="E23" s="2">
        <v>1</v>
      </c>
      <c r="F23" s="5">
        <v>280</v>
      </c>
      <c r="G23" s="5">
        <v>2</v>
      </c>
      <c r="H23" s="82">
        <v>4</v>
      </c>
      <c r="I23" s="83">
        <v>4</v>
      </c>
      <c r="J23" s="83">
        <v>20</v>
      </c>
      <c r="K23" s="84">
        <f t="shared" si="1"/>
        <v>0.2</v>
      </c>
      <c r="L23" s="3">
        <v>8</v>
      </c>
      <c r="M23" s="3">
        <v>5</v>
      </c>
      <c r="N23" s="3">
        <v>1</v>
      </c>
      <c r="O23" s="12" t="s">
        <v>114</v>
      </c>
      <c r="P23" s="12" t="s">
        <v>114</v>
      </c>
      <c r="Q23" s="12" t="s">
        <v>114</v>
      </c>
      <c r="R23" s="12" t="s">
        <v>114</v>
      </c>
      <c r="S23" s="12" t="s">
        <v>114</v>
      </c>
      <c r="T23" s="13" t="s">
        <v>114</v>
      </c>
      <c r="U23" s="12" t="s">
        <v>114</v>
      </c>
      <c r="V23" s="12" t="s">
        <v>114</v>
      </c>
      <c r="W23" s="12" t="s">
        <v>114</v>
      </c>
    </row>
    <row r="24" spans="1:24" ht="16" x14ac:dyDescent="0.2">
      <c r="A24" s="1" t="s">
        <v>83</v>
      </c>
      <c r="B24" s="2">
        <v>184</v>
      </c>
      <c r="C24" s="2">
        <v>41</v>
      </c>
      <c r="D24" s="84">
        <f t="shared" si="0"/>
        <v>4.4878048780487809</v>
      </c>
      <c r="E24" s="2">
        <v>1</v>
      </c>
      <c r="F24" s="5">
        <v>204</v>
      </c>
      <c r="G24" s="5">
        <v>1</v>
      </c>
      <c r="H24" s="82">
        <v>5</v>
      </c>
      <c r="I24" s="83">
        <v>3</v>
      </c>
      <c r="J24" s="83">
        <v>17</v>
      </c>
      <c r="K24" s="84">
        <f t="shared" si="1"/>
        <v>0.17647058823529413</v>
      </c>
      <c r="L24" s="3">
        <v>7</v>
      </c>
      <c r="M24" s="3">
        <v>5</v>
      </c>
      <c r="N24" s="3">
        <v>1</v>
      </c>
      <c r="O24" s="84">
        <v>5.5</v>
      </c>
      <c r="P24" s="84">
        <v>2.5</v>
      </c>
      <c r="Q24" s="84">
        <f t="shared" si="2"/>
        <v>2.2000000000000002</v>
      </c>
      <c r="R24" s="2">
        <v>2</v>
      </c>
      <c r="S24" s="84">
        <v>1</v>
      </c>
      <c r="T24" s="11">
        <v>0.1</v>
      </c>
      <c r="U24" s="3">
        <v>3</v>
      </c>
      <c r="V24" s="3">
        <v>3</v>
      </c>
      <c r="W24" s="3">
        <v>2</v>
      </c>
      <c r="X24" s="9"/>
    </row>
    <row r="25" spans="1:24" ht="16" x14ac:dyDescent="0.2">
      <c r="A25" s="1" t="s">
        <v>48</v>
      </c>
      <c r="B25" s="2">
        <v>144</v>
      </c>
      <c r="C25" s="2">
        <v>50</v>
      </c>
      <c r="D25" s="84">
        <f t="shared" si="0"/>
        <v>2.88</v>
      </c>
      <c r="E25" s="2">
        <v>1</v>
      </c>
      <c r="F25" s="5">
        <v>295</v>
      </c>
      <c r="G25" s="5">
        <v>2</v>
      </c>
      <c r="H25" s="82">
        <v>10</v>
      </c>
      <c r="I25" s="83">
        <v>5</v>
      </c>
      <c r="J25" s="83">
        <v>19</v>
      </c>
      <c r="K25" s="84">
        <f t="shared" si="1"/>
        <v>0.26315789473684209</v>
      </c>
      <c r="L25" s="3">
        <v>7</v>
      </c>
      <c r="M25" s="3">
        <v>5</v>
      </c>
      <c r="N25" s="3">
        <v>1</v>
      </c>
      <c r="O25" s="12" t="s">
        <v>114</v>
      </c>
      <c r="P25" s="12" t="s">
        <v>114</v>
      </c>
      <c r="Q25" s="12" t="s">
        <v>114</v>
      </c>
      <c r="R25" s="12" t="s">
        <v>114</v>
      </c>
      <c r="S25" s="12" t="s">
        <v>114</v>
      </c>
      <c r="T25" s="13" t="s">
        <v>114</v>
      </c>
      <c r="U25" s="12" t="s">
        <v>114</v>
      </c>
      <c r="V25" s="12" t="s">
        <v>114</v>
      </c>
      <c r="W25" s="12" t="s">
        <v>114</v>
      </c>
    </row>
    <row r="26" spans="1:24" ht="16" x14ac:dyDescent="0.2">
      <c r="A26" s="1" t="s">
        <v>84</v>
      </c>
      <c r="B26" s="2">
        <v>140</v>
      </c>
      <c r="C26" s="2">
        <v>51</v>
      </c>
      <c r="D26" s="84">
        <f t="shared" si="0"/>
        <v>2.7450980392156863</v>
      </c>
      <c r="E26" s="2">
        <v>0</v>
      </c>
      <c r="F26" s="5">
        <v>245</v>
      </c>
      <c r="G26" s="5">
        <v>2</v>
      </c>
      <c r="H26" s="82">
        <v>6</v>
      </c>
      <c r="I26" s="83">
        <v>5</v>
      </c>
      <c r="J26" s="83">
        <v>21</v>
      </c>
      <c r="K26" s="84">
        <f t="shared" si="1"/>
        <v>0.23809523809523808</v>
      </c>
      <c r="L26" s="3">
        <v>6</v>
      </c>
      <c r="M26" s="3">
        <v>6</v>
      </c>
      <c r="N26" s="3">
        <v>0</v>
      </c>
      <c r="O26" s="84">
        <v>9</v>
      </c>
      <c r="P26" s="84">
        <v>3.5</v>
      </c>
      <c r="Q26" s="84">
        <f t="shared" si="2"/>
        <v>2.5714285714285716</v>
      </c>
      <c r="R26" s="2">
        <v>2</v>
      </c>
      <c r="S26" s="84">
        <v>1</v>
      </c>
      <c r="T26" s="11">
        <v>7.0000000000000007E-2</v>
      </c>
      <c r="U26" s="3">
        <v>3</v>
      </c>
      <c r="V26" s="3">
        <v>3</v>
      </c>
      <c r="W26" s="3">
        <v>2</v>
      </c>
      <c r="X26" s="9"/>
    </row>
    <row r="27" spans="1:24" ht="16" x14ac:dyDescent="0.2">
      <c r="A27" s="1" t="s">
        <v>49</v>
      </c>
      <c r="B27" s="2">
        <v>149</v>
      </c>
      <c r="C27" s="2">
        <v>56</v>
      </c>
      <c r="D27" s="84">
        <f t="shared" si="0"/>
        <v>2.6607142857142856</v>
      </c>
      <c r="E27" s="2">
        <v>0</v>
      </c>
      <c r="F27" s="5">
        <v>324</v>
      </c>
      <c r="G27" s="5">
        <v>2</v>
      </c>
      <c r="H27" s="82">
        <v>10</v>
      </c>
      <c r="I27" s="83">
        <v>5</v>
      </c>
      <c r="J27" s="83">
        <v>20</v>
      </c>
      <c r="K27" s="84">
        <f t="shared" si="1"/>
        <v>0.25</v>
      </c>
      <c r="L27" s="3">
        <v>8</v>
      </c>
      <c r="M27" s="3">
        <v>4</v>
      </c>
      <c r="N27" s="3">
        <v>0</v>
      </c>
      <c r="O27" s="12" t="s">
        <v>114</v>
      </c>
      <c r="P27" s="12" t="s">
        <v>114</v>
      </c>
      <c r="Q27" s="12" t="s">
        <v>114</v>
      </c>
      <c r="R27" s="12" t="s">
        <v>114</v>
      </c>
      <c r="S27" s="12" t="s">
        <v>114</v>
      </c>
      <c r="T27" s="13" t="s">
        <v>114</v>
      </c>
      <c r="U27" s="12" t="s">
        <v>114</v>
      </c>
      <c r="V27" s="12" t="s">
        <v>114</v>
      </c>
      <c r="W27" s="12" t="s">
        <v>114</v>
      </c>
    </row>
    <row r="28" spans="1:24" ht="16" x14ac:dyDescent="0.2">
      <c r="A28" s="1" t="s">
        <v>85</v>
      </c>
      <c r="B28" s="2">
        <v>131</v>
      </c>
      <c r="C28" s="2">
        <v>53</v>
      </c>
      <c r="D28" s="84">
        <f t="shared" si="0"/>
        <v>2.4716981132075473</v>
      </c>
      <c r="E28" s="2">
        <v>1</v>
      </c>
      <c r="F28" s="5">
        <v>271</v>
      </c>
      <c r="G28" s="5">
        <v>3</v>
      </c>
      <c r="H28" s="82">
        <v>13</v>
      </c>
      <c r="I28" s="83">
        <v>4</v>
      </c>
      <c r="J28" s="83">
        <v>19</v>
      </c>
      <c r="K28" s="84">
        <f t="shared" si="1"/>
        <v>0.21052631578947367</v>
      </c>
      <c r="L28" s="3">
        <v>7</v>
      </c>
      <c r="M28" s="3">
        <v>5</v>
      </c>
      <c r="N28" s="3">
        <v>1</v>
      </c>
      <c r="O28" s="84">
        <v>9</v>
      </c>
      <c r="P28" s="84">
        <v>4</v>
      </c>
      <c r="Q28" s="84">
        <f t="shared" si="2"/>
        <v>2.25</v>
      </c>
      <c r="R28" s="2">
        <v>2</v>
      </c>
      <c r="S28" s="84">
        <v>1</v>
      </c>
      <c r="T28" s="11">
        <v>0.12</v>
      </c>
      <c r="U28" s="3">
        <v>3</v>
      </c>
      <c r="V28" s="3">
        <v>3</v>
      </c>
      <c r="W28" s="3">
        <v>4</v>
      </c>
      <c r="X28" s="9"/>
    </row>
    <row r="29" spans="1:24" ht="16" x14ac:dyDescent="0.2">
      <c r="A29" s="1" t="s">
        <v>50</v>
      </c>
      <c r="B29" s="2">
        <v>149</v>
      </c>
      <c r="C29" s="2">
        <v>41</v>
      </c>
      <c r="D29" s="84">
        <f t="shared" si="0"/>
        <v>3.6341463414634148</v>
      </c>
      <c r="E29" s="2">
        <v>0</v>
      </c>
      <c r="F29" s="5">
        <v>228</v>
      </c>
      <c r="G29" s="5">
        <v>2</v>
      </c>
      <c r="H29" s="82">
        <v>9</v>
      </c>
      <c r="I29" s="83">
        <v>4</v>
      </c>
      <c r="J29" s="83">
        <v>20</v>
      </c>
      <c r="K29" s="84">
        <f t="shared" si="1"/>
        <v>0.2</v>
      </c>
      <c r="L29" s="3">
        <v>7</v>
      </c>
      <c r="M29" s="3">
        <v>3</v>
      </c>
      <c r="N29" s="3">
        <v>1</v>
      </c>
      <c r="O29" s="12" t="s">
        <v>114</v>
      </c>
      <c r="P29" s="12" t="s">
        <v>114</v>
      </c>
      <c r="Q29" s="12" t="s">
        <v>114</v>
      </c>
      <c r="R29" s="12" t="s">
        <v>114</v>
      </c>
      <c r="S29" s="12" t="s">
        <v>114</v>
      </c>
      <c r="T29" s="13" t="s">
        <v>114</v>
      </c>
      <c r="U29" s="12" t="s">
        <v>114</v>
      </c>
      <c r="V29" s="12" t="s">
        <v>114</v>
      </c>
      <c r="W29" s="12" t="s">
        <v>114</v>
      </c>
    </row>
    <row r="30" spans="1:24" ht="16" x14ac:dyDescent="0.2">
      <c r="A30" s="1" t="s">
        <v>86</v>
      </c>
      <c r="B30" s="2">
        <v>142</v>
      </c>
      <c r="C30" s="2">
        <v>46</v>
      </c>
      <c r="D30" s="84">
        <f t="shared" si="0"/>
        <v>3.0869565217391304</v>
      </c>
      <c r="E30" s="2">
        <v>0</v>
      </c>
      <c r="F30" s="5">
        <v>260</v>
      </c>
      <c r="G30" s="5">
        <v>2</v>
      </c>
      <c r="H30" s="82">
        <v>5</v>
      </c>
      <c r="I30" s="83">
        <v>4</v>
      </c>
      <c r="J30" s="83">
        <v>19</v>
      </c>
      <c r="K30" s="84">
        <f t="shared" si="1"/>
        <v>0.21052631578947367</v>
      </c>
      <c r="L30" s="3">
        <v>6</v>
      </c>
      <c r="M30" s="3">
        <v>4</v>
      </c>
      <c r="N30" s="3">
        <v>1</v>
      </c>
      <c r="O30" s="84">
        <v>8</v>
      </c>
      <c r="P30" s="84">
        <v>3</v>
      </c>
      <c r="Q30" s="84">
        <f t="shared" si="2"/>
        <v>2.6666666666666665</v>
      </c>
      <c r="R30" s="2">
        <v>0</v>
      </c>
      <c r="S30" s="84">
        <v>1</v>
      </c>
      <c r="T30" s="11">
        <v>0.16</v>
      </c>
      <c r="U30" s="3">
        <v>3</v>
      </c>
      <c r="V30" s="3">
        <v>4</v>
      </c>
      <c r="W30" s="3">
        <v>4</v>
      </c>
      <c r="X30" s="9"/>
    </row>
    <row r="31" spans="1:24" ht="16" x14ac:dyDescent="0.2">
      <c r="A31" s="1" t="s">
        <v>51</v>
      </c>
      <c r="B31" s="2">
        <v>140</v>
      </c>
      <c r="C31" s="2">
        <v>35</v>
      </c>
      <c r="D31" s="84">
        <f t="shared" si="0"/>
        <v>4</v>
      </c>
      <c r="E31" s="2">
        <v>0</v>
      </c>
      <c r="F31" s="5">
        <v>314</v>
      </c>
      <c r="G31" s="5">
        <v>2</v>
      </c>
      <c r="H31" s="82">
        <v>8</v>
      </c>
      <c r="I31" s="83">
        <v>3</v>
      </c>
      <c r="J31" s="83">
        <v>18</v>
      </c>
      <c r="K31" s="84">
        <f t="shared" si="1"/>
        <v>0.16666666666666666</v>
      </c>
      <c r="L31" s="3">
        <v>7</v>
      </c>
      <c r="M31" s="3">
        <v>4</v>
      </c>
      <c r="N31" s="3">
        <v>0</v>
      </c>
      <c r="O31" s="12" t="s">
        <v>114</v>
      </c>
      <c r="P31" s="12" t="s">
        <v>114</v>
      </c>
      <c r="Q31" s="12" t="s">
        <v>114</v>
      </c>
      <c r="R31" s="12" t="s">
        <v>114</v>
      </c>
      <c r="S31" s="12" t="s">
        <v>114</v>
      </c>
      <c r="T31" s="13" t="s">
        <v>114</v>
      </c>
      <c r="U31" s="12" t="s">
        <v>114</v>
      </c>
      <c r="V31" s="12" t="s">
        <v>114</v>
      </c>
      <c r="W31" s="12" t="s">
        <v>114</v>
      </c>
    </row>
    <row r="32" spans="1:24" ht="16" x14ac:dyDescent="0.2">
      <c r="A32" s="1" t="s">
        <v>52</v>
      </c>
      <c r="B32" s="2">
        <v>125</v>
      </c>
      <c r="C32" s="2">
        <v>43</v>
      </c>
      <c r="D32" s="84">
        <f t="shared" si="0"/>
        <v>2.9069767441860463</v>
      </c>
      <c r="E32" s="2">
        <v>1</v>
      </c>
      <c r="F32" s="5">
        <v>282</v>
      </c>
      <c r="G32" s="5">
        <v>2</v>
      </c>
      <c r="H32" s="82">
        <v>5</v>
      </c>
      <c r="I32" s="83">
        <v>5</v>
      </c>
      <c r="J32" s="83">
        <v>17</v>
      </c>
      <c r="K32" s="84">
        <f t="shared" si="1"/>
        <v>0.29411764705882354</v>
      </c>
      <c r="L32" s="3">
        <v>7</v>
      </c>
      <c r="M32" s="3">
        <v>5</v>
      </c>
      <c r="N32" s="3">
        <v>1</v>
      </c>
      <c r="O32" s="12" t="s">
        <v>114</v>
      </c>
      <c r="P32" s="12" t="s">
        <v>114</v>
      </c>
      <c r="Q32" s="12" t="s">
        <v>114</v>
      </c>
      <c r="R32" s="12" t="s">
        <v>114</v>
      </c>
      <c r="S32" s="12" t="s">
        <v>114</v>
      </c>
      <c r="T32" s="13" t="s">
        <v>114</v>
      </c>
      <c r="U32" s="12" t="s">
        <v>114</v>
      </c>
      <c r="V32" s="12" t="s">
        <v>114</v>
      </c>
      <c r="W32" s="12" t="s">
        <v>114</v>
      </c>
    </row>
    <row r="33" spans="1:24" ht="16" x14ac:dyDescent="0.2">
      <c r="A33" s="1" t="s">
        <v>53</v>
      </c>
      <c r="B33" s="2">
        <v>110</v>
      </c>
      <c r="C33" s="2">
        <v>43</v>
      </c>
      <c r="D33" s="84">
        <f t="shared" si="0"/>
        <v>2.558139534883721</v>
      </c>
      <c r="E33" s="2">
        <v>1</v>
      </c>
      <c r="F33" s="5">
        <v>230</v>
      </c>
      <c r="G33" s="5">
        <v>2</v>
      </c>
      <c r="H33" s="82">
        <v>6</v>
      </c>
      <c r="I33" s="83">
        <v>5</v>
      </c>
      <c r="J33" s="83">
        <v>25</v>
      </c>
      <c r="K33" s="84">
        <f t="shared" si="1"/>
        <v>0.2</v>
      </c>
      <c r="L33" s="3">
        <v>7</v>
      </c>
      <c r="M33" s="3">
        <v>6</v>
      </c>
      <c r="N33" s="3">
        <v>0</v>
      </c>
      <c r="O33" s="12" t="s">
        <v>114</v>
      </c>
      <c r="P33" s="12" t="s">
        <v>114</v>
      </c>
      <c r="Q33" s="12" t="s">
        <v>114</v>
      </c>
      <c r="R33" s="12" t="s">
        <v>114</v>
      </c>
      <c r="S33" s="12" t="s">
        <v>114</v>
      </c>
      <c r="T33" s="13" t="s">
        <v>114</v>
      </c>
      <c r="U33" s="12" t="s">
        <v>114</v>
      </c>
      <c r="V33" s="12" t="s">
        <v>114</v>
      </c>
      <c r="W33" s="12" t="s">
        <v>114</v>
      </c>
    </row>
    <row r="34" spans="1:24" ht="16" x14ac:dyDescent="0.2">
      <c r="A34" s="1" t="s">
        <v>87</v>
      </c>
      <c r="B34" s="2">
        <v>167</v>
      </c>
      <c r="C34" s="2">
        <v>45</v>
      </c>
      <c r="D34" s="84">
        <f t="shared" si="0"/>
        <v>3.7111111111111112</v>
      </c>
      <c r="E34" s="2">
        <v>0</v>
      </c>
      <c r="F34" s="5">
        <v>271</v>
      </c>
      <c r="G34" s="5">
        <v>1</v>
      </c>
      <c r="H34" s="82">
        <v>5</v>
      </c>
      <c r="I34" s="83">
        <v>5</v>
      </c>
      <c r="J34" s="83">
        <v>18</v>
      </c>
      <c r="K34" s="84">
        <f t="shared" si="1"/>
        <v>0.27777777777777779</v>
      </c>
      <c r="L34" s="3">
        <v>7</v>
      </c>
      <c r="M34" s="3">
        <v>4</v>
      </c>
      <c r="N34" s="3">
        <v>0</v>
      </c>
      <c r="O34" s="84">
        <v>9</v>
      </c>
      <c r="P34" s="84">
        <v>3.5</v>
      </c>
      <c r="Q34" s="84">
        <f t="shared" si="2"/>
        <v>2.5714285714285716</v>
      </c>
      <c r="R34" s="2">
        <v>1</v>
      </c>
      <c r="S34" s="84">
        <v>1.5</v>
      </c>
      <c r="T34" s="11">
        <v>0.14000000000000001</v>
      </c>
      <c r="U34" s="3">
        <v>4</v>
      </c>
      <c r="V34" s="3">
        <v>4</v>
      </c>
      <c r="W34" s="3">
        <v>2</v>
      </c>
      <c r="X34" s="9"/>
    </row>
    <row r="35" spans="1:24" ht="16" x14ac:dyDescent="0.2">
      <c r="A35" s="1" t="s">
        <v>88</v>
      </c>
      <c r="B35" s="2">
        <v>116</v>
      </c>
      <c r="C35" s="2">
        <v>38</v>
      </c>
      <c r="D35" s="84">
        <f t="shared" si="0"/>
        <v>3.0526315789473686</v>
      </c>
      <c r="E35" s="2">
        <v>1</v>
      </c>
      <c r="F35" s="5">
        <v>291</v>
      </c>
      <c r="G35" s="5">
        <v>2</v>
      </c>
      <c r="H35" s="82">
        <v>7</v>
      </c>
      <c r="I35" s="83">
        <v>5</v>
      </c>
      <c r="J35" s="83">
        <v>19</v>
      </c>
      <c r="K35" s="84">
        <f t="shared" si="1"/>
        <v>0.26315789473684209</v>
      </c>
      <c r="L35" s="3">
        <v>7</v>
      </c>
      <c r="M35" s="3">
        <v>5</v>
      </c>
      <c r="N35" s="3">
        <v>0</v>
      </c>
      <c r="O35" s="84">
        <v>12</v>
      </c>
      <c r="P35" s="84">
        <v>3.5</v>
      </c>
      <c r="Q35" s="84">
        <f t="shared" si="2"/>
        <v>3.4285714285714284</v>
      </c>
      <c r="R35" s="2">
        <v>1</v>
      </c>
      <c r="S35" s="84">
        <v>1.5</v>
      </c>
      <c r="T35" s="11">
        <v>0.1</v>
      </c>
      <c r="U35" s="3">
        <v>4</v>
      </c>
      <c r="V35" s="3">
        <v>4</v>
      </c>
      <c r="W35" s="3">
        <v>2</v>
      </c>
      <c r="X35" s="9"/>
    </row>
    <row r="36" spans="1:24" ht="16" x14ac:dyDescent="0.2">
      <c r="A36" s="1" t="s">
        <v>89</v>
      </c>
      <c r="B36" s="2">
        <v>161</v>
      </c>
      <c r="C36" s="2">
        <v>52</v>
      </c>
      <c r="D36" s="84">
        <f t="shared" si="0"/>
        <v>3.0961538461538463</v>
      </c>
      <c r="E36" s="2">
        <v>1</v>
      </c>
      <c r="F36" s="5">
        <v>292</v>
      </c>
      <c r="G36" s="5">
        <v>2</v>
      </c>
      <c r="H36" s="82">
        <v>8</v>
      </c>
      <c r="I36" s="83">
        <v>3</v>
      </c>
      <c r="J36" s="83">
        <v>16</v>
      </c>
      <c r="K36" s="84">
        <f t="shared" si="1"/>
        <v>0.1875</v>
      </c>
      <c r="L36" s="3">
        <v>7</v>
      </c>
      <c r="M36" s="3">
        <v>4</v>
      </c>
      <c r="N36" s="3">
        <v>1</v>
      </c>
      <c r="O36" s="84">
        <v>7.5</v>
      </c>
      <c r="P36" s="84">
        <v>3</v>
      </c>
      <c r="Q36" s="84">
        <f t="shared" si="2"/>
        <v>2.5</v>
      </c>
      <c r="R36" s="2">
        <v>0</v>
      </c>
      <c r="S36" s="84">
        <v>1</v>
      </c>
      <c r="T36" s="11">
        <v>0.11</v>
      </c>
      <c r="U36" s="3">
        <v>4</v>
      </c>
      <c r="V36" s="3">
        <v>4</v>
      </c>
      <c r="W36" s="3">
        <v>2</v>
      </c>
      <c r="X36" s="9"/>
    </row>
    <row r="37" spans="1:24" ht="16" x14ac:dyDescent="0.2">
      <c r="A37" s="1" t="s">
        <v>90</v>
      </c>
      <c r="B37" s="2">
        <v>131</v>
      </c>
      <c r="C37" s="2">
        <v>38</v>
      </c>
      <c r="D37" s="84">
        <f t="shared" si="0"/>
        <v>3.4473684210526314</v>
      </c>
      <c r="E37" s="2">
        <v>0</v>
      </c>
      <c r="F37" s="5">
        <v>250</v>
      </c>
      <c r="G37" s="5">
        <v>2</v>
      </c>
      <c r="H37" s="82">
        <v>6</v>
      </c>
      <c r="I37" s="83">
        <v>6</v>
      </c>
      <c r="J37" s="83">
        <v>20</v>
      </c>
      <c r="K37" s="84">
        <f t="shared" si="1"/>
        <v>0.3</v>
      </c>
      <c r="L37" s="3">
        <v>8</v>
      </c>
      <c r="M37" s="3">
        <v>5</v>
      </c>
      <c r="N37" s="3">
        <v>1</v>
      </c>
      <c r="O37" s="84">
        <v>11.5</v>
      </c>
      <c r="P37" s="84">
        <v>3.5</v>
      </c>
      <c r="Q37" s="84">
        <f t="shared" si="2"/>
        <v>3.2857142857142856</v>
      </c>
      <c r="R37" s="2">
        <v>0</v>
      </c>
      <c r="S37" s="84">
        <v>1.5</v>
      </c>
      <c r="T37" s="11">
        <v>0.12</v>
      </c>
      <c r="U37" s="3">
        <v>4</v>
      </c>
      <c r="V37" s="3">
        <v>4</v>
      </c>
      <c r="W37" s="3">
        <v>2</v>
      </c>
      <c r="X37" s="9"/>
    </row>
    <row r="38" spans="1:24" ht="16" x14ac:dyDescent="0.2">
      <c r="A38" s="1" t="s">
        <v>91</v>
      </c>
      <c r="B38" s="2">
        <v>181</v>
      </c>
      <c r="C38" s="2">
        <v>54</v>
      </c>
      <c r="D38" s="84">
        <f t="shared" si="0"/>
        <v>3.3518518518518516</v>
      </c>
      <c r="E38" s="2">
        <v>0</v>
      </c>
      <c r="F38" s="5">
        <v>184</v>
      </c>
      <c r="G38" s="5">
        <v>1</v>
      </c>
      <c r="H38" s="82">
        <v>5</v>
      </c>
      <c r="I38" s="83">
        <v>5</v>
      </c>
      <c r="J38" s="83">
        <v>19</v>
      </c>
      <c r="K38" s="84">
        <f t="shared" si="1"/>
        <v>0.26315789473684209</v>
      </c>
      <c r="L38" s="3">
        <v>7</v>
      </c>
      <c r="M38" s="3">
        <v>5</v>
      </c>
      <c r="N38" s="3">
        <v>1</v>
      </c>
      <c r="O38" s="84">
        <v>9.5</v>
      </c>
      <c r="P38" s="84">
        <v>4</v>
      </c>
      <c r="Q38" s="84">
        <f t="shared" si="2"/>
        <v>2.375</v>
      </c>
      <c r="R38" s="2">
        <v>2</v>
      </c>
      <c r="S38" s="84">
        <v>1.5</v>
      </c>
      <c r="T38" s="11">
        <v>0.1</v>
      </c>
      <c r="U38" s="3">
        <v>4</v>
      </c>
      <c r="V38" s="3">
        <v>4</v>
      </c>
      <c r="W38" s="3">
        <v>2</v>
      </c>
      <c r="X38" s="9"/>
    </row>
    <row r="39" spans="1:24" ht="16" x14ac:dyDescent="0.2">
      <c r="A39" s="1" t="s">
        <v>92</v>
      </c>
      <c r="B39" s="2">
        <v>173</v>
      </c>
      <c r="C39" s="2">
        <v>45</v>
      </c>
      <c r="D39" s="84">
        <f t="shared" si="0"/>
        <v>3.8444444444444446</v>
      </c>
      <c r="E39" s="2">
        <v>0</v>
      </c>
      <c r="F39" s="5">
        <v>279</v>
      </c>
      <c r="G39" s="5">
        <v>2</v>
      </c>
      <c r="H39" s="82">
        <v>6</v>
      </c>
      <c r="I39" s="83">
        <v>6</v>
      </c>
      <c r="J39" s="83">
        <v>20</v>
      </c>
      <c r="K39" s="84">
        <f t="shared" si="1"/>
        <v>0.3</v>
      </c>
      <c r="L39" s="3">
        <v>6</v>
      </c>
      <c r="M39" s="3">
        <v>4</v>
      </c>
      <c r="N39" s="3">
        <v>0</v>
      </c>
      <c r="O39" s="84">
        <v>9.5</v>
      </c>
      <c r="P39" s="84">
        <v>3.5</v>
      </c>
      <c r="Q39" s="84">
        <f t="shared" si="2"/>
        <v>2.7142857142857144</v>
      </c>
      <c r="R39" s="2">
        <v>0</v>
      </c>
      <c r="S39" s="84">
        <v>1.5</v>
      </c>
      <c r="T39" s="11">
        <v>0.12</v>
      </c>
      <c r="U39" s="3">
        <v>4</v>
      </c>
      <c r="V39" s="3">
        <v>4</v>
      </c>
      <c r="W39" s="3">
        <v>2</v>
      </c>
      <c r="X39" s="9"/>
    </row>
    <row r="40" spans="1:24" ht="16" x14ac:dyDescent="0.2">
      <c r="A40" s="1" t="s">
        <v>93</v>
      </c>
      <c r="B40" s="2">
        <v>85</v>
      </c>
      <c r="C40" s="2">
        <v>33</v>
      </c>
      <c r="D40" s="84">
        <f t="shared" si="0"/>
        <v>2.5757575757575757</v>
      </c>
      <c r="E40" s="2">
        <v>0</v>
      </c>
      <c r="F40" s="5">
        <v>250</v>
      </c>
      <c r="G40" s="5">
        <v>2</v>
      </c>
      <c r="H40" s="82">
        <v>8</v>
      </c>
      <c r="I40" s="83">
        <v>3</v>
      </c>
      <c r="J40" s="83">
        <v>24</v>
      </c>
      <c r="K40" s="84">
        <f t="shared" si="1"/>
        <v>0.125</v>
      </c>
      <c r="L40" s="3">
        <v>7</v>
      </c>
      <c r="M40" s="3">
        <v>6</v>
      </c>
      <c r="N40" s="3">
        <v>0</v>
      </c>
      <c r="O40" s="84">
        <v>11</v>
      </c>
      <c r="P40" s="84">
        <v>3.5</v>
      </c>
      <c r="Q40" s="84">
        <f t="shared" si="2"/>
        <v>3.1428571428571428</v>
      </c>
      <c r="R40" s="2">
        <v>1</v>
      </c>
      <c r="S40" s="84">
        <v>2</v>
      </c>
      <c r="T40" s="11">
        <v>0.18</v>
      </c>
      <c r="U40" s="3">
        <v>4</v>
      </c>
      <c r="V40" s="3">
        <v>4</v>
      </c>
      <c r="W40" s="3">
        <v>2</v>
      </c>
      <c r="X40" s="9"/>
    </row>
    <row r="41" spans="1:24" ht="16" x14ac:dyDescent="0.2">
      <c r="A41" s="1" t="s">
        <v>94</v>
      </c>
      <c r="B41" s="2">
        <v>145</v>
      </c>
      <c r="C41" s="2">
        <v>41</v>
      </c>
      <c r="D41" s="84">
        <f t="shared" si="0"/>
        <v>3.5365853658536586</v>
      </c>
      <c r="E41" s="2">
        <v>0</v>
      </c>
      <c r="F41" s="5">
        <v>314</v>
      </c>
      <c r="G41" s="5">
        <v>2</v>
      </c>
      <c r="H41" s="82">
        <v>6</v>
      </c>
      <c r="I41" s="83">
        <v>6</v>
      </c>
      <c r="J41" s="83">
        <v>20</v>
      </c>
      <c r="K41" s="84">
        <f t="shared" si="1"/>
        <v>0.3</v>
      </c>
      <c r="L41" s="3">
        <v>8</v>
      </c>
      <c r="M41" s="3">
        <v>5</v>
      </c>
      <c r="N41" s="3">
        <v>1</v>
      </c>
      <c r="O41" s="84">
        <v>10</v>
      </c>
      <c r="P41" s="84">
        <v>3.5</v>
      </c>
      <c r="Q41" s="84">
        <f t="shared" si="2"/>
        <v>2.8571428571428572</v>
      </c>
      <c r="R41" s="2">
        <v>1</v>
      </c>
      <c r="S41" s="84">
        <v>1.5</v>
      </c>
      <c r="T41" s="11">
        <v>0.12</v>
      </c>
      <c r="U41" s="3">
        <v>4</v>
      </c>
      <c r="V41" s="3">
        <v>4</v>
      </c>
      <c r="W41" s="3">
        <v>2</v>
      </c>
      <c r="X41" s="9"/>
    </row>
    <row r="42" spans="1:24" ht="16" x14ac:dyDescent="0.2">
      <c r="A42" s="1" t="s">
        <v>95</v>
      </c>
      <c r="B42" s="2">
        <v>132</v>
      </c>
      <c r="C42" s="2">
        <v>49</v>
      </c>
      <c r="D42" s="84">
        <f t="shared" si="0"/>
        <v>2.693877551020408</v>
      </c>
      <c r="E42" s="2">
        <v>1</v>
      </c>
      <c r="F42" s="5">
        <v>288</v>
      </c>
      <c r="G42" s="5">
        <v>2</v>
      </c>
      <c r="H42" s="82">
        <v>5</v>
      </c>
      <c r="I42" s="83">
        <v>5</v>
      </c>
      <c r="J42" s="83">
        <v>18</v>
      </c>
      <c r="K42" s="84">
        <f t="shared" si="1"/>
        <v>0.27777777777777779</v>
      </c>
      <c r="L42" s="3">
        <v>7</v>
      </c>
      <c r="M42" s="3">
        <v>4</v>
      </c>
      <c r="N42" s="3">
        <v>0</v>
      </c>
      <c r="O42" s="84">
        <v>8.5</v>
      </c>
      <c r="P42" s="84">
        <v>4</v>
      </c>
      <c r="Q42" s="84">
        <f t="shared" si="2"/>
        <v>2.125</v>
      </c>
      <c r="R42" s="2">
        <v>2</v>
      </c>
      <c r="S42" s="84">
        <v>1</v>
      </c>
      <c r="T42" s="11">
        <v>0.17</v>
      </c>
      <c r="U42" s="3">
        <v>4</v>
      </c>
      <c r="V42" s="3">
        <v>4</v>
      </c>
      <c r="W42" s="3">
        <v>2</v>
      </c>
      <c r="X42" s="9"/>
    </row>
    <row r="43" spans="1:24" ht="16" x14ac:dyDescent="0.2">
      <c r="A43" s="1" t="s">
        <v>96</v>
      </c>
      <c r="B43" s="2">
        <v>111</v>
      </c>
      <c r="C43" s="2">
        <v>34</v>
      </c>
      <c r="D43" s="84">
        <f t="shared" si="0"/>
        <v>3.2647058823529411</v>
      </c>
      <c r="E43" s="2">
        <v>1</v>
      </c>
      <c r="F43" s="5">
        <v>312</v>
      </c>
      <c r="G43" s="5">
        <v>2</v>
      </c>
      <c r="H43" s="82">
        <v>8</v>
      </c>
      <c r="I43" s="83">
        <v>6</v>
      </c>
      <c r="J43" s="83">
        <v>20</v>
      </c>
      <c r="K43" s="84">
        <f t="shared" si="1"/>
        <v>0.3</v>
      </c>
      <c r="L43" s="3">
        <v>7</v>
      </c>
      <c r="M43" s="3">
        <v>6</v>
      </c>
      <c r="N43" s="3">
        <v>1</v>
      </c>
      <c r="O43" s="84">
        <v>5</v>
      </c>
      <c r="P43" s="84">
        <v>2</v>
      </c>
      <c r="Q43" s="84">
        <f t="shared" si="2"/>
        <v>2.5</v>
      </c>
      <c r="R43" s="2">
        <v>1</v>
      </c>
      <c r="S43" s="84">
        <v>0.5</v>
      </c>
      <c r="T43" s="11">
        <v>0.09</v>
      </c>
      <c r="U43" s="3">
        <v>4</v>
      </c>
      <c r="V43" s="3">
        <v>4</v>
      </c>
      <c r="W43" s="3">
        <v>4</v>
      </c>
      <c r="X43" s="9"/>
    </row>
    <row r="44" spans="1:24" ht="16" x14ac:dyDescent="0.2">
      <c r="A44" s="1" t="s">
        <v>97</v>
      </c>
      <c r="B44" s="2">
        <v>143</v>
      </c>
      <c r="C44" s="2">
        <v>35</v>
      </c>
      <c r="D44" s="84">
        <f t="shared" si="0"/>
        <v>4.0857142857142854</v>
      </c>
      <c r="E44" s="2">
        <v>1</v>
      </c>
      <c r="F44" s="5">
        <v>255</v>
      </c>
      <c r="G44" s="5">
        <v>1</v>
      </c>
      <c r="H44" s="82">
        <v>4</v>
      </c>
      <c r="I44" s="83">
        <v>6</v>
      </c>
      <c r="J44" s="83">
        <v>23</v>
      </c>
      <c r="K44" s="84">
        <f t="shared" si="1"/>
        <v>0.2608695652173913</v>
      </c>
      <c r="L44" s="3">
        <v>7</v>
      </c>
      <c r="M44" s="3">
        <v>6</v>
      </c>
      <c r="N44" s="3">
        <v>0</v>
      </c>
      <c r="O44" s="84">
        <v>10</v>
      </c>
      <c r="P44" s="84">
        <v>3</v>
      </c>
      <c r="Q44" s="84">
        <f t="shared" si="2"/>
        <v>3.3333333333333335</v>
      </c>
      <c r="R44" s="2">
        <v>0</v>
      </c>
      <c r="S44" s="84">
        <v>1.5</v>
      </c>
      <c r="T44" s="11">
        <v>0.16</v>
      </c>
      <c r="U44" s="3">
        <v>4</v>
      </c>
      <c r="V44" s="3">
        <v>4</v>
      </c>
      <c r="W44" s="3">
        <v>4</v>
      </c>
      <c r="X44" s="9"/>
    </row>
    <row r="45" spans="1:24" ht="16" x14ac:dyDescent="0.2">
      <c r="A45" s="1" t="s">
        <v>98</v>
      </c>
      <c r="B45" s="2">
        <v>166</v>
      </c>
      <c r="C45" s="2">
        <v>47</v>
      </c>
      <c r="D45" s="84">
        <f t="shared" si="0"/>
        <v>3.5319148936170213</v>
      </c>
      <c r="E45" s="2">
        <v>1</v>
      </c>
      <c r="F45" s="5">
        <v>307</v>
      </c>
      <c r="G45" s="5">
        <v>2</v>
      </c>
      <c r="H45" s="82">
        <v>7</v>
      </c>
      <c r="I45" s="83">
        <v>4</v>
      </c>
      <c r="J45" s="83">
        <v>20</v>
      </c>
      <c r="K45" s="84">
        <f t="shared" si="1"/>
        <v>0.2</v>
      </c>
      <c r="L45" s="3">
        <v>6</v>
      </c>
      <c r="M45" s="3">
        <v>5</v>
      </c>
      <c r="N45" s="3">
        <v>1</v>
      </c>
      <c r="O45" s="84">
        <v>9</v>
      </c>
      <c r="P45" s="84">
        <v>3.5</v>
      </c>
      <c r="Q45" s="84">
        <f t="shared" si="2"/>
        <v>2.5714285714285716</v>
      </c>
      <c r="R45" s="2">
        <v>1</v>
      </c>
      <c r="S45" s="84">
        <v>1</v>
      </c>
      <c r="T45" s="11">
        <v>0.15</v>
      </c>
      <c r="U45" s="3">
        <v>4</v>
      </c>
      <c r="V45" s="3">
        <v>4</v>
      </c>
      <c r="W45" s="3">
        <v>4</v>
      </c>
      <c r="X45" s="9"/>
    </row>
    <row r="46" spans="1:24" ht="16" x14ac:dyDescent="0.2">
      <c r="A46" s="1" t="s">
        <v>99</v>
      </c>
      <c r="B46" s="2">
        <v>126</v>
      </c>
      <c r="C46" s="2">
        <v>46</v>
      </c>
      <c r="D46" s="84">
        <f t="shared" si="0"/>
        <v>2.7391304347826089</v>
      </c>
      <c r="E46" s="2">
        <v>0</v>
      </c>
      <c r="F46" s="5">
        <v>286</v>
      </c>
      <c r="G46" s="5">
        <v>2</v>
      </c>
      <c r="H46" s="82">
        <v>9</v>
      </c>
      <c r="I46" s="83">
        <v>3</v>
      </c>
      <c r="J46" s="83">
        <v>19</v>
      </c>
      <c r="K46" s="84">
        <f t="shared" si="1"/>
        <v>0.15789473684210525</v>
      </c>
      <c r="L46" s="3">
        <v>8</v>
      </c>
      <c r="M46" s="3">
        <v>4</v>
      </c>
      <c r="N46" s="3">
        <v>0</v>
      </c>
      <c r="O46" s="84">
        <v>11.5</v>
      </c>
      <c r="P46" s="84">
        <v>4.5</v>
      </c>
      <c r="Q46" s="84">
        <f t="shared" si="2"/>
        <v>2.5555555555555554</v>
      </c>
      <c r="R46" s="2">
        <v>2</v>
      </c>
      <c r="S46" s="84">
        <v>1</v>
      </c>
      <c r="T46" s="11">
        <v>0.12</v>
      </c>
      <c r="U46" s="3">
        <v>4</v>
      </c>
      <c r="V46" s="3">
        <v>4</v>
      </c>
      <c r="W46" s="3">
        <v>4</v>
      </c>
      <c r="X46" s="9"/>
    </row>
    <row r="47" spans="1:24" ht="16" x14ac:dyDescent="0.2">
      <c r="A47" s="1" t="s">
        <v>100</v>
      </c>
      <c r="B47" s="2">
        <v>182</v>
      </c>
      <c r="C47" s="2">
        <v>53</v>
      </c>
      <c r="D47" s="84">
        <f t="shared" si="0"/>
        <v>3.4339622641509435</v>
      </c>
      <c r="E47" s="2">
        <v>0</v>
      </c>
      <c r="F47" s="5">
        <v>335</v>
      </c>
      <c r="G47" s="5">
        <v>2</v>
      </c>
      <c r="H47" s="82">
        <v>8</v>
      </c>
      <c r="I47" s="83">
        <v>5</v>
      </c>
      <c r="J47" s="83">
        <v>20</v>
      </c>
      <c r="K47" s="84">
        <f t="shared" si="1"/>
        <v>0.25</v>
      </c>
      <c r="L47" s="3">
        <v>8</v>
      </c>
      <c r="M47" s="3">
        <v>5</v>
      </c>
      <c r="N47" s="3">
        <v>0</v>
      </c>
      <c r="O47" s="84">
        <v>10.5</v>
      </c>
      <c r="P47" s="84">
        <v>4</v>
      </c>
      <c r="Q47" s="84">
        <f t="shared" si="2"/>
        <v>2.625</v>
      </c>
      <c r="R47" s="2">
        <v>2</v>
      </c>
      <c r="S47" s="84">
        <v>1</v>
      </c>
      <c r="T47" s="11">
        <v>0.11</v>
      </c>
      <c r="U47" s="3">
        <v>4</v>
      </c>
      <c r="V47" s="3">
        <v>4</v>
      </c>
      <c r="W47" s="3">
        <v>4</v>
      </c>
      <c r="X47" s="9"/>
    </row>
    <row r="48" spans="1:24" ht="16" x14ac:dyDescent="0.2">
      <c r="A48" s="1" t="s">
        <v>101</v>
      </c>
      <c r="B48" s="2">
        <v>183</v>
      </c>
      <c r="C48" s="2">
        <v>58</v>
      </c>
      <c r="D48" s="84">
        <f t="shared" si="0"/>
        <v>3.1551724137931036</v>
      </c>
      <c r="E48" s="2">
        <v>0</v>
      </c>
      <c r="F48" s="5">
        <v>270</v>
      </c>
      <c r="G48" s="5">
        <v>2</v>
      </c>
      <c r="H48" s="82">
        <v>10</v>
      </c>
      <c r="I48" s="83">
        <v>4</v>
      </c>
      <c r="J48" s="83">
        <v>21</v>
      </c>
      <c r="K48" s="84">
        <f t="shared" si="1"/>
        <v>0.19047619047619047</v>
      </c>
      <c r="L48" s="3">
        <v>5</v>
      </c>
      <c r="M48" s="3">
        <v>5</v>
      </c>
      <c r="N48" s="3">
        <v>1</v>
      </c>
      <c r="O48" s="84">
        <v>10.5</v>
      </c>
      <c r="P48" s="84">
        <v>4</v>
      </c>
      <c r="Q48" s="84">
        <f t="shared" si="2"/>
        <v>2.625</v>
      </c>
      <c r="R48" s="2">
        <v>1</v>
      </c>
      <c r="S48" s="84">
        <v>1</v>
      </c>
      <c r="T48" s="11">
        <v>0.14000000000000001</v>
      </c>
      <c r="U48" s="3">
        <v>4</v>
      </c>
      <c r="V48" s="3">
        <v>4</v>
      </c>
      <c r="W48" s="3">
        <v>4</v>
      </c>
      <c r="X48" s="9"/>
    </row>
    <row r="49" spans="1:24" ht="16" x14ac:dyDescent="0.2">
      <c r="A49" s="1" t="s">
        <v>102</v>
      </c>
      <c r="B49" s="2">
        <v>161</v>
      </c>
      <c r="C49" s="2">
        <v>50</v>
      </c>
      <c r="D49" s="84">
        <f t="shared" si="0"/>
        <v>3.22</v>
      </c>
      <c r="E49" s="2">
        <v>0</v>
      </c>
      <c r="F49" s="5">
        <v>298</v>
      </c>
      <c r="G49" s="5">
        <v>2</v>
      </c>
      <c r="H49" s="82">
        <v>9</v>
      </c>
      <c r="I49" s="83">
        <v>4</v>
      </c>
      <c r="J49" s="83">
        <v>22</v>
      </c>
      <c r="K49" s="84">
        <f t="shared" si="1"/>
        <v>0.18181818181818182</v>
      </c>
      <c r="L49" s="3">
        <v>6</v>
      </c>
      <c r="M49" s="3">
        <v>4</v>
      </c>
      <c r="N49" s="3">
        <v>1</v>
      </c>
      <c r="O49" s="84">
        <v>8.5</v>
      </c>
      <c r="P49" s="84">
        <v>3</v>
      </c>
      <c r="Q49" s="84">
        <f t="shared" si="2"/>
        <v>2.8333333333333335</v>
      </c>
      <c r="R49" s="2">
        <v>2</v>
      </c>
      <c r="S49" s="84">
        <v>1</v>
      </c>
      <c r="T49" s="11">
        <v>0.11</v>
      </c>
      <c r="U49" s="3">
        <v>4</v>
      </c>
      <c r="V49" s="3">
        <v>4</v>
      </c>
      <c r="W49" s="3">
        <v>4</v>
      </c>
      <c r="X49" s="9"/>
    </row>
    <row r="50" spans="1:24" ht="16" x14ac:dyDescent="0.2">
      <c r="A50" s="1" t="s">
        <v>103</v>
      </c>
      <c r="B50" s="2">
        <v>181</v>
      </c>
      <c r="C50" s="2">
        <v>51</v>
      </c>
      <c r="D50" s="84">
        <f t="shared" si="0"/>
        <v>3.5490196078431371</v>
      </c>
      <c r="E50" s="2">
        <v>0</v>
      </c>
      <c r="F50" s="5">
        <v>337</v>
      </c>
      <c r="G50" s="5">
        <v>2</v>
      </c>
      <c r="H50" s="82">
        <v>8</v>
      </c>
      <c r="I50" s="83">
        <v>3</v>
      </c>
      <c r="J50" s="83">
        <v>22</v>
      </c>
      <c r="K50" s="84">
        <f t="shared" si="1"/>
        <v>0.13636363636363635</v>
      </c>
      <c r="L50" s="3">
        <v>8</v>
      </c>
      <c r="M50" s="3">
        <v>6</v>
      </c>
      <c r="N50" s="3">
        <v>1</v>
      </c>
      <c r="O50" s="84">
        <v>10</v>
      </c>
      <c r="P50" s="84">
        <v>4</v>
      </c>
      <c r="Q50" s="84">
        <f t="shared" si="2"/>
        <v>2.5</v>
      </c>
      <c r="R50" s="2">
        <v>2</v>
      </c>
      <c r="S50" s="84">
        <v>1.5</v>
      </c>
      <c r="T50" s="11">
        <v>0.17</v>
      </c>
      <c r="U50" s="3">
        <v>4</v>
      </c>
      <c r="V50" s="3">
        <v>4</v>
      </c>
      <c r="W50" s="3">
        <v>4</v>
      </c>
      <c r="X50" s="9"/>
    </row>
    <row r="51" spans="1:24" ht="16" x14ac:dyDescent="0.2">
      <c r="A51" s="1" t="s">
        <v>253</v>
      </c>
      <c r="B51" s="2">
        <v>150</v>
      </c>
      <c r="C51" s="2">
        <v>40</v>
      </c>
      <c r="D51" s="84">
        <f t="shared" si="0"/>
        <v>3.75</v>
      </c>
      <c r="E51" s="2">
        <v>1</v>
      </c>
      <c r="F51" s="5">
        <v>322</v>
      </c>
      <c r="G51" s="5">
        <v>2</v>
      </c>
      <c r="H51" s="82">
        <v>11</v>
      </c>
      <c r="I51" s="83">
        <v>5</v>
      </c>
      <c r="J51" s="83">
        <v>25</v>
      </c>
      <c r="K51" s="84">
        <f t="shared" si="1"/>
        <v>0.2</v>
      </c>
      <c r="L51" s="3">
        <v>7</v>
      </c>
      <c r="M51" s="3">
        <v>6</v>
      </c>
      <c r="N51" s="3">
        <v>1</v>
      </c>
      <c r="O51" s="84">
        <v>9</v>
      </c>
      <c r="P51" s="84">
        <v>4</v>
      </c>
      <c r="Q51" s="84">
        <f t="shared" si="2"/>
        <v>2.25</v>
      </c>
      <c r="R51" s="2">
        <v>2</v>
      </c>
      <c r="S51" s="84">
        <v>1</v>
      </c>
      <c r="T51" s="11">
        <v>0.1</v>
      </c>
      <c r="U51" s="3">
        <v>4</v>
      </c>
      <c r="V51" s="3">
        <v>4</v>
      </c>
      <c r="W51" s="3">
        <v>4</v>
      </c>
      <c r="X51" s="9"/>
    </row>
    <row r="52" spans="1:24" ht="16" x14ac:dyDescent="0.2">
      <c r="A52" s="1" t="s">
        <v>254</v>
      </c>
      <c r="B52" s="2">
        <v>183</v>
      </c>
      <c r="C52" s="2">
        <v>40</v>
      </c>
      <c r="D52" s="84">
        <f t="shared" si="0"/>
        <v>4.5750000000000002</v>
      </c>
      <c r="E52" s="2">
        <v>0</v>
      </c>
      <c r="F52" s="5">
        <v>235</v>
      </c>
      <c r="G52" s="5">
        <v>2</v>
      </c>
      <c r="H52" s="82">
        <v>6</v>
      </c>
      <c r="I52" s="83">
        <v>4</v>
      </c>
      <c r="J52" s="83">
        <v>19</v>
      </c>
      <c r="K52" s="84">
        <f t="shared" si="1"/>
        <v>0.21052631578947367</v>
      </c>
      <c r="L52" s="3">
        <v>7</v>
      </c>
      <c r="M52" s="3">
        <v>5</v>
      </c>
      <c r="N52" s="3">
        <v>1</v>
      </c>
      <c r="O52" s="84">
        <v>7.5</v>
      </c>
      <c r="P52" s="84">
        <v>3</v>
      </c>
      <c r="Q52" s="84">
        <f t="shared" si="2"/>
        <v>2.5</v>
      </c>
      <c r="R52" s="2">
        <v>0</v>
      </c>
      <c r="S52" s="84">
        <v>1</v>
      </c>
      <c r="T52" s="11">
        <v>0.14000000000000001</v>
      </c>
      <c r="U52" s="3">
        <v>4</v>
      </c>
      <c r="V52" s="3">
        <v>4</v>
      </c>
      <c r="W52" s="3">
        <v>4</v>
      </c>
      <c r="X52" s="9"/>
    </row>
    <row r="53" spans="1:24" ht="16" x14ac:dyDescent="0.2">
      <c r="A53" s="1" t="s">
        <v>255</v>
      </c>
      <c r="B53" s="2">
        <v>175</v>
      </c>
      <c r="C53" s="2">
        <v>44</v>
      </c>
      <c r="D53" s="84">
        <f t="shared" si="0"/>
        <v>3.9772727272727271</v>
      </c>
      <c r="E53" s="2">
        <v>0</v>
      </c>
      <c r="F53" s="5">
        <v>298</v>
      </c>
      <c r="G53" s="5">
        <v>2</v>
      </c>
      <c r="H53" s="82">
        <v>7</v>
      </c>
      <c r="I53" s="83">
        <v>5</v>
      </c>
      <c r="J53" s="83">
        <v>21</v>
      </c>
      <c r="K53" s="84">
        <f t="shared" si="1"/>
        <v>0.23809523809523808</v>
      </c>
      <c r="L53" s="3">
        <v>8</v>
      </c>
      <c r="M53" s="3">
        <v>6</v>
      </c>
      <c r="N53" s="3">
        <v>0</v>
      </c>
      <c r="O53" s="84">
        <v>10</v>
      </c>
      <c r="P53" s="84">
        <v>5</v>
      </c>
      <c r="Q53" s="84">
        <f t="shared" si="2"/>
        <v>2</v>
      </c>
      <c r="R53" s="2">
        <v>2</v>
      </c>
      <c r="S53" s="84">
        <v>1.5</v>
      </c>
      <c r="T53" s="11">
        <v>0.14000000000000001</v>
      </c>
      <c r="U53" s="3">
        <v>4</v>
      </c>
      <c r="V53" s="3">
        <v>4</v>
      </c>
      <c r="W53" s="3">
        <v>4</v>
      </c>
      <c r="X53" s="9"/>
    </row>
    <row r="54" spans="1:24" ht="16" x14ac:dyDescent="0.2">
      <c r="A54" s="1" t="s">
        <v>256</v>
      </c>
      <c r="B54" s="2">
        <v>140</v>
      </c>
      <c r="C54" s="2">
        <v>42</v>
      </c>
      <c r="D54" s="84">
        <f t="shared" si="0"/>
        <v>3.3333333333333335</v>
      </c>
      <c r="E54" s="2">
        <v>0</v>
      </c>
      <c r="F54" s="5">
        <v>275</v>
      </c>
      <c r="G54" s="5">
        <v>2</v>
      </c>
      <c r="H54" s="82">
        <v>10</v>
      </c>
      <c r="I54" s="83">
        <v>6</v>
      </c>
      <c r="J54" s="83">
        <v>23</v>
      </c>
      <c r="K54" s="84">
        <f t="shared" si="1"/>
        <v>0.2608695652173913</v>
      </c>
      <c r="L54" s="3">
        <v>7</v>
      </c>
      <c r="M54" s="3">
        <v>5</v>
      </c>
      <c r="N54" s="3">
        <v>1</v>
      </c>
      <c r="O54" s="84">
        <v>10</v>
      </c>
      <c r="P54" s="84">
        <v>4</v>
      </c>
      <c r="Q54" s="84">
        <f t="shared" si="2"/>
        <v>2.5</v>
      </c>
      <c r="R54" s="2">
        <v>1</v>
      </c>
      <c r="S54" s="84">
        <v>1</v>
      </c>
      <c r="T54" s="11">
        <v>0.15</v>
      </c>
      <c r="U54" s="3">
        <v>4</v>
      </c>
      <c r="V54" s="3">
        <v>4</v>
      </c>
      <c r="W54" s="3">
        <v>4</v>
      </c>
      <c r="X54" s="9"/>
    </row>
    <row r="55" spans="1:24" ht="16" x14ac:dyDescent="0.2">
      <c r="A55" s="1" t="s">
        <v>54</v>
      </c>
      <c r="B55" s="2">
        <v>151</v>
      </c>
      <c r="C55" s="2">
        <v>50</v>
      </c>
      <c r="D55" s="84">
        <f t="shared" si="0"/>
        <v>3.02</v>
      </c>
      <c r="E55" s="2">
        <v>0</v>
      </c>
      <c r="F55" s="5">
        <v>290</v>
      </c>
      <c r="G55" s="5">
        <v>2</v>
      </c>
      <c r="H55" s="82">
        <v>7</v>
      </c>
      <c r="I55" s="83">
        <v>4</v>
      </c>
      <c r="J55" s="83">
        <v>16</v>
      </c>
      <c r="K55" s="84">
        <f t="shared" si="1"/>
        <v>0.25</v>
      </c>
      <c r="L55" s="3">
        <v>5</v>
      </c>
      <c r="M55" s="3">
        <v>5</v>
      </c>
      <c r="N55" s="3">
        <v>1</v>
      </c>
      <c r="O55" s="12" t="s">
        <v>114</v>
      </c>
      <c r="P55" s="12" t="s">
        <v>114</v>
      </c>
      <c r="Q55" s="12" t="s">
        <v>114</v>
      </c>
      <c r="R55" s="12" t="s">
        <v>114</v>
      </c>
      <c r="S55" s="12" t="s">
        <v>114</v>
      </c>
      <c r="T55" s="13" t="s">
        <v>114</v>
      </c>
      <c r="U55" s="12" t="s">
        <v>114</v>
      </c>
      <c r="V55" s="12" t="s">
        <v>114</v>
      </c>
      <c r="W55" s="12" t="s">
        <v>114</v>
      </c>
    </row>
    <row r="56" spans="1:24" ht="16" x14ac:dyDescent="0.2">
      <c r="A56" s="1" t="s">
        <v>257</v>
      </c>
      <c r="B56" s="2">
        <v>185</v>
      </c>
      <c r="C56" s="2">
        <v>49</v>
      </c>
      <c r="D56" s="84">
        <f t="shared" si="0"/>
        <v>3.7755102040816326</v>
      </c>
      <c r="E56" s="2">
        <v>2</v>
      </c>
      <c r="F56" s="5">
        <v>390</v>
      </c>
      <c r="G56" s="5">
        <v>3</v>
      </c>
      <c r="H56" s="82">
        <v>13</v>
      </c>
      <c r="I56" s="83">
        <v>5</v>
      </c>
      <c r="J56" s="83">
        <v>24</v>
      </c>
      <c r="K56" s="84">
        <f t="shared" si="1"/>
        <v>0.20833333333333334</v>
      </c>
      <c r="L56" s="3">
        <v>8</v>
      </c>
      <c r="M56" s="3">
        <v>4</v>
      </c>
      <c r="N56" s="3">
        <v>1</v>
      </c>
      <c r="O56" s="84">
        <v>15</v>
      </c>
      <c r="P56" s="84">
        <v>5</v>
      </c>
      <c r="Q56" s="84">
        <f t="shared" si="2"/>
        <v>3</v>
      </c>
      <c r="R56" s="2">
        <v>1</v>
      </c>
      <c r="S56" s="84">
        <v>2</v>
      </c>
      <c r="T56" s="11">
        <v>0.19</v>
      </c>
      <c r="U56" s="3">
        <v>4</v>
      </c>
      <c r="V56" s="3">
        <v>5</v>
      </c>
      <c r="W56" s="3">
        <v>4</v>
      </c>
      <c r="X56" s="9"/>
    </row>
    <row r="57" spans="1:24" ht="16" x14ac:dyDescent="0.2">
      <c r="A57" s="1" t="s">
        <v>55</v>
      </c>
      <c r="B57" s="2">
        <v>155</v>
      </c>
      <c r="C57" s="2">
        <v>39</v>
      </c>
      <c r="D57" s="84">
        <f t="shared" si="0"/>
        <v>3.9743589743589745</v>
      </c>
      <c r="E57" s="2">
        <v>0</v>
      </c>
      <c r="F57" s="5">
        <v>183</v>
      </c>
      <c r="G57" s="5">
        <v>1</v>
      </c>
      <c r="H57" s="82">
        <v>4</v>
      </c>
      <c r="I57" s="83">
        <v>4</v>
      </c>
      <c r="J57" s="83">
        <v>18</v>
      </c>
      <c r="K57" s="84">
        <f t="shared" si="1"/>
        <v>0.22222222222222221</v>
      </c>
      <c r="L57" s="3">
        <v>7</v>
      </c>
      <c r="M57" s="3">
        <v>5</v>
      </c>
      <c r="N57" s="3">
        <v>1</v>
      </c>
      <c r="O57" s="12" t="s">
        <v>114</v>
      </c>
      <c r="P57" s="12" t="s">
        <v>114</v>
      </c>
      <c r="Q57" s="12" t="s">
        <v>114</v>
      </c>
      <c r="R57" s="12" t="s">
        <v>114</v>
      </c>
      <c r="S57" s="12" t="s">
        <v>114</v>
      </c>
      <c r="T57" s="13" t="s">
        <v>114</v>
      </c>
      <c r="U57" s="12" t="s">
        <v>114</v>
      </c>
      <c r="V57" s="12" t="s">
        <v>114</v>
      </c>
      <c r="W57" s="12" t="s">
        <v>114</v>
      </c>
    </row>
    <row r="58" spans="1:24" ht="16" x14ac:dyDescent="0.2">
      <c r="A58" s="1" t="s">
        <v>258</v>
      </c>
      <c r="B58" s="2">
        <v>143</v>
      </c>
      <c r="C58" s="2">
        <v>37</v>
      </c>
      <c r="D58" s="84">
        <f t="shared" si="0"/>
        <v>3.8648648648648649</v>
      </c>
      <c r="E58" s="2">
        <v>1</v>
      </c>
      <c r="F58" s="5">
        <v>227</v>
      </c>
      <c r="G58" s="5">
        <v>2</v>
      </c>
      <c r="H58" s="82">
        <v>5</v>
      </c>
      <c r="I58" s="83">
        <v>3</v>
      </c>
      <c r="J58" s="83">
        <v>17</v>
      </c>
      <c r="K58" s="84">
        <f t="shared" si="1"/>
        <v>0.17647058823529413</v>
      </c>
      <c r="L58" s="3">
        <v>6</v>
      </c>
      <c r="M58" s="3">
        <v>5</v>
      </c>
      <c r="N58" s="3">
        <v>1</v>
      </c>
      <c r="O58" s="84">
        <v>9</v>
      </c>
      <c r="P58" s="84">
        <v>3</v>
      </c>
      <c r="Q58" s="84">
        <f t="shared" si="2"/>
        <v>3</v>
      </c>
      <c r="R58" s="2">
        <v>2</v>
      </c>
      <c r="S58" s="84">
        <v>1</v>
      </c>
      <c r="T58" s="11">
        <v>0.14000000000000001</v>
      </c>
      <c r="U58" s="3">
        <v>4</v>
      </c>
      <c r="V58" s="3">
        <v>5</v>
      </c>
      <c r="W58" s="3">
        <v>4</v>
      </c>
      <c r="X58" s="9"/>
    </row>
    <row r="59" spans="1:24" ht="16" x14ac:dyDescent="0.2">
      <c r="A59" s="1" t="s">
        <v>72</v>
      </c>
      <c r="B59" s="2">
        <v>137</v>
      </c>
      <c r="C59" s="2">
        <v>33</v>
      </c>
      <c r="D59" s="84">
        <f t="shared" si="0"/>
        <v>4.1515151515151514</v>
      </c>
      <c r="E59" s="2">
        <v>1</v>
      </c>
      <c r="F59" s="5">
        <v>201</v>
      </c>
      <c r="G59" s="5">
        <v>2</v>
      </c>
      <c r="H59" s="82">
        <v>6</v>
      </c>
      <c r="I59" s="83">
        <v>4</v>
      </c>
      <c r="J59" s="83">
        <v>25</v>
      </c>
      <c r="K59" s="84">
        <f t="shared" si="1"/>
        <v>0.16</v>
      </c>
      <c r="L59" s="3">
        <v>7</v>
      </c>
      <c r="M59" s="3">
        <v>6</v>
      </c>
      <c r="N59" s="3">
        <v>0</v>
      </c>
      <c r="O59" s="84">
        <v>10.5</v>
      </c>
      <c r="P59" s="84">
        <v>4</v>
      </c>
      <c r="Q59" s="84">
        <f t="shared" si="2"/>
        <v>2.625</v>
      </c>
      <c r="R59" s="2">
        <v>2</v>
      </c>
      <c r="S59" s="84">
        <v>1.5</v>
      </c>
      <c r="T59" s="11">
        <v>0.14000000000000001</v>
      </c>
      <c r="U59" s="3">
        <v>4</v>
      </c>
      <c r="V59" s="3">
        <v>5</v>
      </c>
      <c r="W59" s="3">
        <v>6</v>
      </c>
      <c r="X59" s="9"/>
    </row>
    <row r="60" spans="1:24" ht="16" x14ac:dyDescent="0.2">
      <c r="A60" s="1" t="s">
        <v>73</v>
      </c>
      <c r="B60" s="2">
        <v>131</v>
      </c>
      <c r="C60" s="2">
        <v>39</v>
      </c>
      <c r="D60" s="84">
        <f t="shared" si="0"/>
        <v>3.358974358974359</v>
      </c>
      <c r="E60" s="2">
        <v>0</v>
      </c>
      <c r="F60" s="5">
        <v>306</v>
      </c>
      <c r="G60" s="5">
        <v>2</v>
      </c>
      <c r="H60" s="82">
        <v>12</v>
      </c>
      <c r="I60" s="83">
        <v>6</v>
      </c>
      <c r="J60" s="83">
        <v>22</v>
      </c>
      <c r="K60" s="84">
        <f t="shared" si="1"/>
        <v>0.27272727272727271</v>
      </c>
      <c r="L60" s="3">
        <v>7</v>
      </c>
      <c r="M60" s="3">
        <v>6</v>
      </c>
      <c r="N60" s="3">
        <v>1</v>
      </c>
      <c r="O60" s="84">
        <v>10.5</v>
      </c>
      <c r="P60" s="84">
        <v>4.5</v>
      </c>
      <c r="Q60" s="84">
        <f t="shared" si="2"/>
        <v>2.3333333333333335</v>
      </c>
      <c r="R60" s="2">
        <v>2</v>
      </c>
      <c r="S60" s="84">
        <v>1.5</v>
      </c>
      <c r="T60" s="11">
        <v>0.12</v>
      </c>
      <c r="U60" s="3">
        <v>4</v>
      </c>
      <c r="V60" s="3">
        <v>5</v>
      </c>
      <c r="W60" s="3">
        <v>6</v>
      </c>
      <c r="X60" s="9"/>
    </row>
    <row r="61" spans="1:24" ht="16" x14ac:dyDescent="0.2">
      <c r="A61" s="1" t="s">
        <v>74</v>
      </c>
      <c r="B61" s="2">
        <v>182</v>
      </c>
      <c r="C61" s="2">
        <v>53</v>
      </c>
      <c r="D61" s="84">
        <f t="shared" si="0"/>
        <v>3.4339622641509435</v>
      </c>
      <c r="E61" s="2">
        <v>1</v>
      </c>
      <c r="F61" s="5">
        <v>296</v>
      </c>
      <c r="G61" s="5">
        <v>2</v>
      </c>
      <c r="H61" s="82">
        <v>7</v>
      </c>
      <c r="I61" s="83">
        <v>6</v>
      </c>
      <c r="J61" s="83">
        <v>21</v>
      </c>
      <c r="K61" s="84">
        <f t="shared" si="1"/>
        <v>0.2857142857142857</v>
      </c>
      <c r="L61" s="3">
        <v>6</v>
      </c>
      <c r="M61" s="3">
        <v>4</v>
      </c>
      <c r="N61" s="3">
        <v>1</v>
      </c>
      <c r="O61" s="84">
        <v>11.5</v>
      </c>
      <c r="P61" s="84">
        <v>5.5</v>
      </c>
      <c r="Q61" s="84">
        <f t="shared" si="2"/>
        <v>2.0909090909090908</v>
      </c>
      <c r="R61" s="2">
        <v>2</v>
      </c>
      <c r="S61" s="84">
        <v>1.5</v>
      </c>
      <c r="T61" s="11">
        <v>0.16</v>
      </c>
      <c r="U61" s="3">
        <v>4</v>
      </c>
      <c r="V61" s="3">
        <v>5</v>
      </c>
      <c r="W61" s="3">
        <v>6</v>
      </c>
      <c r="X61" s="9"/>
    </row>
    <row r="62" spans="1:24" ht="16" x14ac:dyDescent="0.2">
      <c r="A62" s="1" t="s">
        <v>75</v>
      </c>
      <c r="B62" s="2">
        <v>175</v>
      </c>
      <c r="C62" s="2">
        <v>44</v>
      </c>
      <c r="D62" s="84">
        <f t="shared" si="0"/>
        <v>3.9772727272727271</v>
      </c>
      <c r="E62" s="2">
        <v>0</v>
      </c>
      <c r="F62" s="5">
        <v>355</v>
      </c>
      <c r="G62" s="5">
        <v>2</v>
      </c>
      <c r="H62" s="82">
        <v>8</v>
      </c>
      <c r="I62" s="83">
        <v>4</v>
      </c>
      <c r="J62" s="83">
        <v>25</v>
      </c>
      <c r="K62" s="84">
        <f t="shared" si="1"/>
        <v>0.16</v>
      </c>
      <c r="L62" s="3">
        <v>8</v>
      </c>
      <c r="M62" s="3">
        <v>5</v>
      </c>
      <c r="N62" s="3">
        <v>1</v>
      </c>
      <c r="O62" s="84">
        <v>9.5</v>
      </c>
      <c r="P62" s="84">
        <v>4.5</v>
      </c>
      <c r="Q62" s="84">
        <f t="shared" si="2"/>
        <v>2.1111111111111112</v>
      </c>
      <c r="R62" s="2">
        <v>2</v>
      </c>
      <c r="S62" s="84">
        <v>2</v>
      </c>
      <c r="T62" s="11">
        <v>0.16</v>
      </c>
      <c r="U62" s="3">
        <v>4</v>
      </c>
      <c r="V62" s="3">
        <v>5</v>
      </c>
      <c r="W62" s="3">
        <v>8</v>
      </c>
      <c r="X62" s="9"/>
    </row>
    <row r="63" spans="1:24" ht="16" x14ac:dyDescent="0.2">
      <c r="A63" s="1" t="s">
        <v>76</v>
      </c>
      <c r="B63" s="2">
        <v>174</v>
      </c>
      <c r="C63" s="2">
        <v>47</v>
      </c>
      <c r="D63" s="84">
        <f t="shared" si="0"/>
        <v>3.7021276595744679</v>
      </c>
      <c r="E63" s="2">
        <v>0</v>
      </c>
      <c r="F63" s="5">
        <v>273</v>
      </c>
      <c r="G63" s="5">
        <v>2</v>
      </c>
      <c r="H63" s="82">
        <v>7</v>
      </c>
      <c r="I63" s="83">
        <v>7</v>
      </c>
      <c r="J63" s="83">
        <v>24</v>
      </c>
      <c r="K63" s="84">
        <f t="shared" si="1"/>
        <v>0.29166666666666669</v>
      </c>
      <c r="L63" s="3">
        <v>7</v>
      </c>
      <c r="M63" s="3">
        <v>6</v>
      </c>
      <c r="N63" s="3">
        <v>0</v>
      </c>
      <c r="O63" s="84">
        <v>11</v>
      </c>
      <c r="P63" s="84">
        <v>3.5</v>
      </c>
      <c r="Q63" s="84">
        <f t="shared" si="2"/>
        <v>3.1428571428571428</v>
      </c>
      <c r="R63" s="2">
        <v>1</v>
      </c>
      <c r="S63" s="84">
        <v>1.5</v>
      </c>
      <c r="T63" s="11">
        <v>0.16</v>
      </c>
      <c r="U63" s="3">
        <v>4</v>
      </c>
      <c r="V63" s="3">
        <v>5</v>
      </c>
      <c r="W63" s="3">
        <v>8</v>
      </c>
      <c r="X63" s="9"/>
    </row>
    <row r="64" spans="1:24" ht="16" x14ac:dyDescent="0.2">
      <c r="A64" s="1" t="s">
        <v>56</v>
      </c>
      <c r="B64" s="2">
        <v>185</v>
      </c>
      <c r="C64" s="2">
        <v>42</v>
      </c>
      <c r="D64" s="84">
        <f t="shared" si="0"/>
        <v>4.4047619047619051</v>
      </c>
      <c r="E64" s="2">
        <v>0</v>
      </c>
      <c r="F64" s="5">
        <v>335</v>
      </c>
      <c r="G64" s="5">
        <v>2</v>
      </c>
      <c r="H64" s="82">
        <v>5</v>
      </c>
      <c r="I64" s="83">
        <v>3</v>
      </c>
      <c r="J64" s="83">
        <v>19</v>
      </c>
      <c r="K64" s="84">
        <f t="shared" si="1"/>
        <v>0.15789473684210525</v>
      </c>
      <c r="L64" s="3">
        <v>7</v>
      </c>
      <c r="M64" s="3">
        <v>5</v>
      </c>
      <c r="N64" s="3">
        <v>1</v>
      </c>
      <c r="O64" s="12" t="s">
        <v>114</v>
      </c>
      <c r="P64" s="12" t="s">
        <v>114</v>
      </c>
      <c r="Q64" s="12" t="s">
        <v>114</v>
      </c>
      <c r="R64" s="12" t="s">
        <v>114</v>
      </c>
      <c r="S64" s="12" t="s">
        <v>114</v>
      </c>
      <c r="T64" s="13" t="s">
        <v>114</v>
      </c>
      <c r="U64" s="12" t="s">
        <v>114</v>
      </c>
      <c r="V64" s="12" t="s">
        <v>114</v>
      </c>
      <c r="W64" s="12" t="s">
        <v>114</v>
      </c>
    </row>
    <row r="65" spans="1:24" ht="16" x14ac:dyDescent="0.2">
      <c r="A65" s="72" t="s">
        <v>34</v>
      </c>
      <c r="B65" s="73">
        <f>COUNT(B5:B64)</f>
        <v>60</v>
      </c>
      <c r="C65" s="73">
        <f t="shared" ref="C65:W65" si="3">COUNT(C5:C64)</f>
        <v>60</v>
      </c>
      <c r="D65" s="73">
        <f t="shared" ref="D65" si="4">COUNT(D5:D64)</f>
        <v>60</v>
      </c>
      <c r="E65" s="73">
        <f t="shared" si="3"/>
        <v>60</v>
      </c>
      <c r="F65" s="73">
        <f t="shared" si="3"/>
        <v>60</v>
      </c>
      <c r="G65" s="73">
        <f t="shared" si="3"/>
        <v>60</v>
      </c>
      <c r="H65" s="73">
        <f t="shared" si="3"/>
        <v>60</v>
      </c>
      <c r="I65" s="73">
        <f t="shared" si="3"/>
        <v>60</v>
      </c>
      <c r="J65" s="73">
        <f t="shared" si="3"/>
        <v>60</v>
      </c>
      <c r="K65" s="73">
        <f t="shared" si="3"/>
        <v>60</v>
      </c>
      <c r="L65" s="73">
        <f>COUNT(L5:L64)</f>
        <v>60</v>
      </c>
      <c r="M65" s="73">
        <f t="shared" si="3"/>
        <v>60</v>
      </c>
      <c r="N65" s="73">
        <f t="shared" si="3"/>
        <v>60</v>
      </c>
      <c r="O65" s="73">
        <f t="shared" si="3"/>
        <v>44</v>
      </c>
      <c r="P65" s="73">
        <f t="shared" si="3"/>
        <v>44</v>
      </c>
      <c r="Q65" s="73">
        <f t="shared" ref="Q65" si="5">COUNT(Q5:Q64)</f>
        <v>44</v>
      </c>
      <c r="R65" s="73">
        <f t="shared" si="3"/>
        <v>44</v>
      </c>
      <c r="S65" s="73">
        <f t="shared" si="3"/>
        <v>44</v>
      </c>
      <c r="T65" s="73">
        <f t="shared" si="3"/>
        <v>44</v>
      </c>
      <c r="U65" s="73">
        <f t="shared" si="3"/>
        <v>44</v>
      </c>
      <c r="V65" s="73">
        <f t="shared" si="3"/>
        <v>44</v>
      </c>
      <c r="W65" s="73">
        <f t="shared" si="3"/>
        <v>44</v>
      </c>
      <c r="X65" s="9"/>
    </row>
    <row r="66" spans="1:24" ht="16" x14ac:dyDescent="0.2">
      <c r="A66" s="72" t="s">
        <v>19</v>
      </c>
      <c r="B66" s="74">
        <f>AVERAGE(B5:B64)</f>
        <v>152.75</v>
      </c>
      <c r="C66" s="74">
        <f t="shared" ref="C66:W66" si="6">AVERAGE(C5:C64)</f>
        <v>44.833333333333336</v>
      </c>
      <c r="D66" s="76">
        <f t="shared" ref="D66" si="7">AVERAGE(D5:D64)</f>
        <v>3.4448967339984695</v>
      </c>
      <c r="E66" s="74">
        <f t="shared" si="6"/>
        <v>0.38333333333333336</v>
      </c>
      <c r="F66" s="74">
        <f t="shared" si="6"/>
        <v>282.25</v>
      </c>
      <c r="G66" s="74">
        <f t="shared" si="6"/>
        <v>1.95</v>
      </c>
      <c r="H66" s="74">
        <f t="shared" si="6"/>
        <v>7.3833333333333337</v>
      </c>
      <c r="I66" s="74">
        <f t="shared" si="6"/>
        <v>4.6333333333333337</v>
      </c>
      <c r="J66" s="74">
        <f t="shared" si="6"/>
        <v>20.266666666666666</v>
      </c>
      <c r="K66" s="76">
        <f t="shared" si="6"/>
        <v>0.2296462092302885</v>
      </c>
      <c r="L66" s="74">
        <f>AVERAGE(L5:L64)</f>
        <v>7.0333333333333332</v>
      </c>
      <c r="M66" s="74">
        <f t="shared" si="6"/>
        <v>4.8833333333333337</v>
      </c>
      <c r="N66" s="74">
        <f t="shared" si="6"/>
        <v>0.7</v>
      </c>
      <c r="O66" s="74">
        <f t="shared" si="6"/>
        <v>9.795454545454545</v>
      </c>
      <c r="P66" s="74">
        <f t="shared" si="6"/>
        <v>3.7840909090909092</v>
      </c>
      <c r="Q66" s="76">
        <f t="shared" ref="Q66" si="8">AVERAGE(Q5:Q64)</f>
        <v>2.6139438213301847</v>
      </c>
      <c r="R66" s="74">
        <f t="shared" si="6"/>
        <v>1.3636363636363635</v>
      </c>
      <c r="S66" s="74">
        <f t="shared" si="6"/>
        <v>1.3409090909090908</v>
      </c>
      <c r="T66" s="75">
        <f t="shared" si="6"/>
        <v>0.13113636363636363</v>
      </c>
      <c r="U66" s="74">
        <f t="shared" si="6"/>
        <v>4.1136363636363633</v>
      </c>
      <c r="V66" s="74">
        <f t="shared" si="6"/>
        <v>4.25</v>
      </c>
      <c r="W66" s="74">
        <f t="shared" si="6"/>
        <v>3.7272727272727271</v>
      </c>
      <c r="X66" s="9"/>
    </row>
    <row r="67" spans="1:24" ht="16" x14ac:dyDescent="0.2">
      <c r="A67" s="72" t="s">
        <v>23</v>
      </c>
      <c r="B67" s="76">
        <f>STDEV(B5:B64)</f>
        <v>27.205822532337024</v>
      </c>
      <c r="C67" s="76">
        <f t="shared" ref="C67:W67" si="9">STDEV(C5:C64)</f>
        <v>7.7046467745707767</v>
      </c>
      <c r="D67" s="76">
        <f t="shared" si="9"/>
        <v>0.57583080774933115</v>
      </c>
      <c r="E67" s="76">
        <f t="shared" si="9"/>
        <v>0.52373064194367547</v>
      </c>
      <c r="F67" s="76">
        <f t="shared" si="9"/>
        <v>46.907635531824035</v>
      </c>
      <c r="G67" s="76">
        <f t="shared" si="9"/>
        <v>0.42883365666041845</v>
      </c>
      <c r="H67" s="76">
        <f t="shared" si="9"/>
        <v>2.4431964799311627</v>
      </c>
      <c r="I67" s="76">
        <f t="shared" si="9"/>
        <v>1.0078785685981964</v>
      </c>
      <c r="J67" s="76">
        <f t="shared" si="9"/>
        <v>2.5635427463628111</v>
      </c>
      <c r="K67" s="76">
        <f t="shared" si="9"/>
        <v>4.5297101889216866E-2</v>
      </c>
      <c r="L67" s="76">
        <f t="shared" si="9"/>
        <v>0.71228128767247689</v>
      </c>
      <c r="M67" s="76">
        <f t="shared" si="9"/>
        <v>0.80447196423675249</v>
      </c>
      <c r="N67" s="76">
        <f t="shared" si="9"/>
        <v>0.46212479054244465</v>
      </c>
      <c r="O67" s="76">
        <f t="shared" si="9"/>
        <v>1.7794635388953408</v>
      </c>
      <c r="P67" s="76">
        <f t="shared" si="9"/>
        <v>0.71036943608898784</v>
      </c>
      <c r="Q67" s="76">
        <f t="shared" si="9"/>
        <v>0.37385760064536705</v>
      </c>
      <c r="R67" s="76">
        <f t="shared" si="9"/>
        <v>0.80956230180721711</v>
      </c>
      <c r="S67" s="76">
        <f t="shared" si="9"/>
        <v>0.35392692835260203</v>
      </c>
      <c r="T67" s="99">
        <f t="shared" si="9"/>
        <v>2.7720860174152557E-2</v>
      </c>
      <c r="U67" s="76">
        <f t="shared" si="9"/>
        <v>0.92046270191881074</v>
      </c>
      <c r="V67" s="76">
        <f t="shared" si="9"/>
        <v>0.91816297889533405</v>
      </c>
      <c r="W67" s="76">
        <f t="shared" si="9"/>
        <v>1.6476006002194683</v>
      </c>
      <c r="X67" s="9"/>
    </row>
    <row r="68" spans="1:24" ht="16" x14ac:dyDescent="0.2">
      <c r="A68" s="72" t="s">
        <v>20</v>
      </c>
      <c r="B68" s="73">
        <f>MIN(B5:B64)</f>
        <v>75</v>
      </c>
      <c r="C68" s="73">
        <f t="shared" ref="C68:W68" si="10">MIN(C5:C64)</f>
        <v>29</v>
      </c>
      <c r="D68" s="74">
        <f t="shared" ref="D68" si="11">MIN(D5:D64)</f>
        <v>2.4716981132075473</v>
      </c>
      <c r="E68" s="73">
        <f t="shared" si="10"/>
        <v>0</v>
      </c>
      <c r="F68" s="73">
        <f t="shared" si="10"/>
        <v>183</v>
      </c>
      <c r="G68" s="73">
        <f t="shared" si="10"/>
        <v>1</v>
      </c>
      <c r="H68" s="73">
        <f t="shared" si="10"/>
        <v>3</v>
      </c>
      <c r="I68" s="73">
        <f t="shared" si="10"/>
        <v>3</v>
      </c>
      <c r="J68" s="73">
        <f t="shared" si="10"/>
        <v>16</v>
      </c>
      <c r="K68" s="74">
        <f t="shared" si="10"/>
        <v>0.125</v>
      </c>
      <c r="L68" s="73">
        <f>MIN(L5:L64)</f>
        <v>5</v>
      </c>
      <c r="M68" s="73">
        <f t="shared" si="10"/>
        <v>3</v>
      </c>
      <c r="N68" s="73">
        <f t="shared" si="10"/>
        <v>0</v>
      </c>
      <c r="O68" s="73">
        <f t="shared" si="10"/>
        <v>5</v>
      </c>
      <c r="P68" s="73">
        <f t="shared" si="10"/>
        <v>2</v>
      </c>
      <c r="Q68" s="74">
        <f t="shared" ref="Q68" si="12">MIN(Q5:Q64)</f>
        <v>2</v>
      </c>
      <c r="R68" s="73">
        <f t="shared" si="10"/>
        <v>0</v>
      </c>
      <c r="S68" s="73">
        <f t="shared" si="10"/>
        <v>0.5</v>
      </c>
      <c r="T68" s="73">
        <f t="shared" si="10"/>
        <v>7.0000000000000007E-2</v>
      </c>
      <c r="U68" s="73">
        <f t="shared" si="10"/>
        <v>3</v>
      </c>
      <c r="V68" s="73">
        <f t="shared" si="10"/>
        <v>3</v>
      </c>
      <c r="W68" s="73">
        <f t="shared" si="10"/>
        <v>2</v>
      </c>
      <c r="X68" s="9"/>
    </row>
    <row r="69" spans="1:24" ht="16" x14ac:dyDescent="0.2">
      <c r="A69" s="72" t="s">
        <v>22</v>
      </c>
      <c r="B69" s="73">
        <f>MAX(B5:B64)</f>
        <v>210</v>
      </c>
      <c r="C69" s="73">
        <f t="shared" ref="C69:W69" si="13">MAX(C5:C64)</f>
        <v>67</v>
      </c>
      <c r="D69" s="74">
        <f t="shared" ref="D69" si="14">MAX(D5:D64)</f>
        <v>5.125</v>
      </c>
      <c r="E69" s="73">
        <f t="shared" si="13"/>
        <v>2</v>
      </c>
      <c r="F69" s="73">
        <f t="shared" si="13"/>
        <v>390</v>
      </c>
      <c r="G69" s="73">
        <f t="shared" si="13"/>
        <v>3</v>
      </c>
      <c r="H69" s="73">
        <f t="shared" si="13"/>
        <v>13</v>
      </c>
      <c r="I69" s="73">
        <f t="shared" si="13"/>
        <v>7</v>
      </c>
      <c r="J69" s="73">
        <f t="shared" si="13"/>
        <v>25</v>
      </c>
      <c r="K69" s="74">
        <f t="shared" si="13"/>
        <v>0.30434782608695654</v>
      </c>
      <c r="L69" s="73">
        <f>MAX(L5:L64)</f>
        <v>8</v>
      </c>
      <c r="M69" s="73">
        <f t="shared" si="13"/>
        <v>6</v>
      </c>
      <c r="N69" s="73">
        <f t="shared" si="13"/>
        <v>1</v>
      </c>
      <c r="O69" s="73">
        <f t="shared" si="13"/>
        <v>15</v>
      </c>
      <c r="P69" s="73">
        <f t="shared" si="13"/>
        <v>5.5</v>
      </c>
      <c r="Q69" s="74">
        <f t="shared" ref="Q69" si="15">MAX(Q5:Q64)</f>
        <v>3.5</v>
      </c>
      <c r="R69" s="73">
        <f t="shared" si="13"/>
        <v>2</v>
      </c>
      <c r="S69" s="73">
        <f t="shared" si="13"/>
        <v>2</v>
      </c>
      <c r="T69" s="73">
        <f t="shared" si="13"/>
        <v>0.19</v>
      </c>
      <c r="U69" s="73">
        <f t="shared" si="13"/>
        <v>6</v>
      </c>
      <c r="V69" s="73">
        <f t="shared" si="13"/>
        <v>7</v>
      </c>
      <c r="W69" s="73">
        <f t="shared" si="13"/>
        <v>8</v>
      </c>
      <c r="X69" s="9"/>
    </row>
    <row r="70" spans="1:24" ht="16" x14ac:dyDescent="0.2">
      <c r="A70" s="7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6"/>
      <c r="U70" s="73"/>
      <c r="V70" s="73"/>
      <c r="W70" s="73"/>
      <c r="X70" s="9"/>
    </row>
    <row r="71" spans="1:24" ht="16" x14ac:dyDescent="0.2">
      <c r="A71" s="1" t="s">
        <v>252</v>
      </c>
      <c r="B71" s="2">
        <v>111</v>
      </c>
      <c r="C71" s="2">
        <v>42</v>
      </c>
      <c r="D71" s="84">
        <f t="shared" ref="D71:D130" si="16">B71/C71</f>
        <v>2.6428571428571428</v>
      </c>
      <c r="E71" s="2">
        <v>0</v>
      </c>
      <c r="F71" s="5">
        <v>141</v>
      </c>
      <c r="G71" s="5">
        <v>2</v>
      </c>
      <c r="H71" s="82">
        <v>4</v>
      </c>
      <c r="I71" s="83">
        <v>4</v>
      </c>
      <c r="J71" s="83">
        <v>20</v>
      </c>
      <c r="K71" s="84">
        <f t="shared" ref="K71:K130" si="17">I71/J71</f>
        <v>0.2</v>
      </c>
      <c r="L71" s="3">
        <v>6</v>
      </c>
      <c r="M71" s="3">
        <v>6</v>
      </c>
      <c r="N71" s="3">
        <v>1</v>
      </c>
      <c r="O71" s="84">
        <v>10.5</v>
      </c>
      <c r="P71" s="84">
        <v>2.5</v>
      </c>
      <c r="Q71" s="84">
        <f t="shared" ref="Q71:Q130" si="18">O71/P71</f>
        <v>4.2</v>
      </c>
      <c r="R71" s="2">
        <v>0</v>
      </c>
      <c r="S71" s="84">
        <v>1</v>
      </c>
      <c r="T71" s="11">
        <v>0.04</v>
      </c>
      <c r="U71" s="3">
        <v>6</v>
      </c>
      <c r="V71" s="3">
        <v>8</v>
      </c>
      <c r="W71" s="3">
        <v>4</v>
      </c>
      <c r="X71" s="9"/>
    </row>
    <row r="72" spans="1:24" ht="16" x14ac:dyDescent="0.2">
      <c r="A72" s="1" t="s">
        <v>69</v>
      </c>
      <c r="B72" s="2">
        <v>90</v>
      </c>
      <c r="C72" s="2">
        <v>33</v>
      </c>
      <c r="D72" s="84">
        <f t="shared" si="16"/>
        <v>2.7272727272727271</v>
      </c>
      <c r="E72" s="2">
        <v>0</v>
      </c>
      <c r="F72" s="5">
        <v>165</v>
      </c>
      <c r="G72" s="5">
        <v>2</v>
      </c>
      <c r="H72" s="82">
        <v>3</v>
      </c>
      <c r="I72" s="83">
        <v>3</v>
      </c>
      <c r="J72" s="83">
        <v>15</v>
      </c>
      <c r="K72" s="84">
        <f t="shared" si="17"/>
        <v>0.2</v>
      </c>
      <c r="L72" s="3">
        <v>7</v>
      </c>
      <c r="M72" s="3">
        <v>4</v>
      </c>
      <c r="N72" s="3">
        <v>1</v>
      </c>
      <c r="O72" s="84">
        <v>10.5</v>
      </c>
      <c r="P72" s="84">
        <v>2.5</v>
      </c>
      <c r="Q72" s="84">
        <f t="shared" si="18"/>
        <v>4.2</v>
      </c>
      <c r="R72" s="2">
        <v>0</v>
      </c>
      <c r="S72" s="84">
        <v>1</v>
      </c>
      <c r="T72" s="11">
        <v>0.05</v>
      </c>
      <c r="U72" s="3">
        <v>3</v>
      </c>
      <c r="V72" s="3">
        <v>4</v>
      </c>
      <c r="W72" s="3">
        <v>6</v>
      </c>
      <c r="X72" s="9"/>
    </row>
    <row r="73" spans="1:24" ht="16" x14ac:dyDescent="0.2">
      <c r="A73" s="1" t="s">
        <v>70</v>
      </c>
      <c r="B73" s="2">
        <v>95</v>
      </c>
      <c r="C73" s="2">
        <v>25</v>
      </c>
      <c r="D73" s="84">
        <f t="shared" si="16"/>
        <v>3.8</v>
      </c>
      <c r="E73" s="2">
        <v>0</v>
      </c>
      <c r="F73" s="5">
        <v>174</v>
      </c>
      <c r="G73" s="5">
        <v>2</v>
      </c>
      <c r="H73" s="82">
        <v>4</v>
      </c>
      <c r="I73" s="83">
        <v>3</v>
      </c>
      <c r="J73" s="83">
        <v>23</v>
      </c>
      <c r="K73" s="84">
        <f t="shared" si="17"/>
        <v>0.13043478260869565</v>
      </c>
      <c r="L73" s="3">
        <v>6</v>
      </c>
      <c r="M73" s="3">
        <v>6</v>
      </c>
      <c r="N73" s="3">
        <v>1</v>
      </c>
      <c r="O73" s="84">
        <v>11</v>
      </c>
      <c r="P73" s="84">
        <v>3</v>
      </c>
      <c r="Q73" s="84">
        <f t="shared" si="18"/>
        <v>3.6666666666666665</v>
      </c>
      <c r="R73" s="2">
        <v>0</v>
      </c>
      <c r="S73" s="84">
        <v>2</v>
      </c>
      <c r="T73" s="11">
        <v>0.09</v>
      </c>
      <c r="U73" s="3">
        <v>3</v>
      </c>
      <c r="V73" s="3">
        <v>6</v>
      </c>
      <c r="W73" s="3">
        <v>6</v>
      </c>
      <c r="X73" s="9"/>
    </row>
    <row r="74" spans="1:24" ht="16" x14ac:dyDescent="0.2">
      <c r="A74" s="1" t="s">
        <v>71</v>
      </c>
      <c r="B74" s="2">
        <v>127</v>
      </c>
      <c r="C74" s="2">
        <v>41</v>
      </c>
      <c r="D74" s="84">
        <f t="shared" si="16"/>
        <v>3.0975609756097562</v>
      </c>
      <c r="E74" s="2">
        <v>0</v>
      </c>
      <c r="F74" s="5">
        <v>149</v>
      </c>
      <c r="G74" s="5">
        <v>2</v>
      </c>
      <c r="H74" s="82">
        <v>3</v>
      </c>
      <c r="I74" s="83">
        <v>3</v>
      </c>
      <c r="J74" s="83">
        <v>21</v>
      </c>
      <c r="K74" s="84">
        <f t="shared" si="17"/>
        <v>0.14285714285714285</v>
      </c>
      <c r="L74" s="3">
        <v>5</v>
      </c>
      <c r="M74" s="3">
        <v>5</v>
      </c>
      <c r="N74" s="3">
        <v>1</v>
      </c>
      <c r="O74" s="84">
        <v>9.5</v>
      </c>
      <c r="P74" s="84">
        <v>2.5</v>
      </c>
      <c r="Q74" s="84">
        <f t="shared" si="18"/>
        <v>3.8</v>
      </c>
      <c r="R74" s="2">
        <v>1</v>
      </c>
      <c r="S74" s="84">
        <v>2</v>
      </c>
      <c r="T74" s="11">
        <v>0.05</v>
      </c>
      <c r="U74" s="3">
        <v>3</v>
      </c>
      <c r="V74" s="3">
        <v>6</v>
      </c>
      <c r="W74" s="3">
        <v>6</v>
      </c>
      <c r="X74" s="9"/>
    </row>
    <row r="75" spans="1:24" ht="16" x14ac:dyDescent="0.2">
      <c r="A75" s="1" t="s">
        <v>247</v>
      </c>
      <c r="B75" s="2">
        <v>70</v>
      </c>
      <c r="C75" s="2">
        <v>32</v>
      </c>
      <c r="D75" s="84">
        <f t="shared" si="16"/>
        <v>2.1875</v>
      </c>
      <c r="E75" s="2">
        <v>0</v>
      </c>
      <c r="F75" s="5">
        <v>91</v>
      </c>
      <c r="G75" s="5">
        <v>1</v>
      </c>
      <c r="H75" s="82">
        <v>1</v>
      </c>
      <c r="I75" s="83">
        <v>2</v>
      </c>
      <c r="J75" s="83">
        <v>22</v>
      </c>
      <c r="K75" s="84">
        <f t="shared" si="17"/>
        <v>9.0909090909090912E-2</v>
      </c>
      <c r="L75" s="3">
        <v>6</v>
      </c>
      <c r="M75" s="3">
        <v>5</v>
      </c>
      <c r="N75" s="3">
        <v>1</v>
      </c>
      <c r="O75" s="84">
        <v>10.5</v>
      </c>
      <c r="P75" s="84">
        <v>3</v>
      </c>
      <c r="Q75" s="84">
        <f t="shared" si="18"/>
        <v>3.5</v>
      </c>
      <c r="R75" s="2">
        <v>1</v>
      </c>
      <c r="S75" s="84">
        <v>1.5</v>
      </c>
      <c r="T75" s="11">
        <v>0.05</v>
      </c>
      <c r="U75" s="3">
        <v>3</v>
      </c>
      <c r="V75" s="3">
        <v>7</v>
      </c>
      <c r="W75" s="3">
        <v>4</v>
      </c>
      <c r="X75" s="9"/>
    </row>
    <row r="76" spans="1:24" ht="16" x14ac:dyDescent="0.2">
      <c r="A76" s="1" t="s">
        <v>248</v>
      </c>
      <c r="B76" s="2">
        <v>87</v>
      </c>
      <c r="C76" s="2">
        <v>38</v>
      </c>
      <c r="D76" s="84">
        <f t="shared" si="16"/>
        <v>2.2894736842105261</v>
      </c>
      <c r="E76" s="2">
        <v>0</v>
      </c>
      <c r="F76" s="5">
        <v>117</v>
      </c>
      <c r="G76" s="5">
        <v>2</v>
      </c>
      <c r="H76" s="82">
        <v>2</v>
      </c>
      <c r="I76" s="83">
        <v>3</v>
      </c>
      <c r="J76" s="83">
        <v>23</v>
      </c>
      <c r="K76" s="84">
        <f t="shared" si="17"/>
        <v>0.13043478260869565</v>
      </c>
      <c r="L76" s="3">
        <v>5</v>
      </c>
      <c r="M76" s="3">
        <v>5</v>
      </c>
      <c r="N76" s="3">
        <v>1</v>
      </c>
      <c r="O76" s="84">
        <v>11</v>
      </c>
      <c r="P76" s="84">
        <v>3</v>
      </c>
      <c r="Q76" s="84">
        <f t="shared" si="18"/>
        <v>3.6666666666666665</v>
      </c>
      <c r="R76" s="2">
        <v>1</v>
      </c>
      <c r="S76" s="84">
        <v>1</v>
      </c>
      <c r="T76" s="11">
        <v>0.06</v>
      </c>
      <c r="U76" s="3">
        <v>4</v>
      </c>
      <c r="V76" s="3">
        <v>4</v>
      </c>
      <c r="W76" s="3">
        <v>6</v>
      </c>
      <c r="X76" s="9"/>
    </row>
    <row r="77" spans="1:24" ht="16" x14ac:dyDescent="0.2">
      <c r="A77" s="1" t="s">
        <v>249</v>
      </c>
      <c r="B77" s="2">
        <v>129</v>
      </c>
      <c r="C77" s="2">
        <v>51</v>
      </c>
      <c r="D77" s="84">
        <f t="shared" si="16"/>
        <v>2.5294117647058822</v>
      </c>
      <c r="E77" s="2">
        <v>0</v>
      </c>
      <c r="F77" s="5">
        <v>180</v>
      </c>
      <c r="G77" s="5">
        <v>2</v>
      </c>
      <c r="H77" s="82">
        <v>5</v>
      </c>
      <c r="I77" s="83">
        <v>4</v>
      </c>
      <c r="J77" s="83">
        <v>21</v>
      </c>
      <c r="K77" s="84">
        <f t="shared" si="17"/>
        <v>0.19047619047619047</v>
      </c>
      <c r="L77" s="3">
        <v>7</v>
      </c>
      <c r="M77" s="3">
        <v>6</v>
      </c>
      <c r="N77" s="3">
        <v>1</v>
      </c>
      <c r="O77" s="84">
        <v>10</v>
      </c>
      <c r="P77" s="84">
        <v>3</v>
      </c>
      <c r="Q77" s="84">
        <f t="shared" si="18"/>
        <v>3.3333333333333335</v>
      </c>
      <c r="R77" s="2">
        <v>0</v>
      </c>
      <c r="S77" s="84">
        <v>1.5</v>
      </c>
      <c r="T77" s="11">
        <v>0.05</v>
      </c>
      <c r="U77" s="3">
        <v>4</v>
      </c>
      <c r="V77" s="3">
        <v>4</v>
      </c>
      <c r="W77" s="3">
        <v>6</v>
      </c>
      <c r="X77" s="9"/>
    </row>
    <row r="78" spans="1:24" ht="16" x14ac:dyDescent="0.2">
      <c r="A78" s="1" t="s">
        <v>250</v>
      </c>
      <c r="B78" s="2">
        <v>125</v>
      </c>
      <c r="C78" s="2">
        <v>32</v>
      </c>
      <c r="D78" s="84">
        <f t="shared" si="16"/>
        <v>3.90625</v>
      </c>
      <c r="E78" s="2">
        <v>0</v>
      </c>
      <c r="F78" s="5">
        <v>158</v>
      </c>
      <c r="G78" s="5">
        <v>1</v>
      </c>
      <c r="H78" s="82">
        <v>3</v>
      </c>
      <c r="I78" s="83">
        <v>3</v>
      </c>
      <c r="J78" s="83">
        <v>21</v>
      </c>
      <c r="K78" s="84">
        <f t="shared" si="17"/>
        <v>0.14285714285714285</v>
      </c>
      <c r="L78" s="3">
        <v>5</v>
      </c>
      <c r="M78" s="3">
        <v>5</v>
      </c>
      <c r="N78" s="3">
        <v>1</v>
      </c>
      <c r="O78" s="84">
        <v>6.5</v>
      </c>
      <c r="P78" s="84">
        <v>2.5</v>
      </c>
      <c r="Q78" s="84">
        <f t="shared" si="18"/>
        <v>2.6</v>
      </c>
      <c r="R78" s="2">
        <v>1</v>
      </c>
      <c r="S78" s="84">
        <v>1</v>
      </c>
      <c r="T78" s="11">
        <v>0.04</v>
      </c>
      <c r="U78" s="3">
        <v>4</v>
      </c>
      <c r="V78" s="3">
        <v>4</v>
      </c>
      <c r="W78" s="3">
        <v>6</v>
      </c>
      <c r="X78" s="9"/>
    </row>
    <row r="79" spans="1:24" ht="16" x14ac:dyDescent="0.2">
      <c r="A79" s="1" t="s">
        <v>251</v>
      </c>
      <c r="B79" s="2">
        <v>100</v>
      </c>
      <c r="C79" s="2">
        <v>35</v>
      </c>
      <c r="D79" s="84">
        <f t="shared" si="16"/>
        <v>2.8571428571428572</v>
      </c>
      <c r="E79" s="2">
        <v>0</v>
      </c>
      <c r="F79" s="5">
        <v>168</v>
      </c>
      <c r="G79" s="5">
        <v>2</v>
      </c>
      <c r="H79" s="82">
        <v>4</v>
      </c>
      <c r="I79" s="83">
        <v>3</v>
      </c>
      <c r="J79" s="83">
        <v>18</v>
      </c>
      <c r="K79" s="84">
        <f t="shared" si="17"/>
        <v>0.16666666666666666</v>
      </c>
      <c r="L79" s="3">
        <v>5</v>
      </c>
      <c r="M79" s="3">
        <v>5</v>
      </c>
      <c r="N79" s="3">
        <v>1</v>
      </c>
      <c r="O79" s="84">
        <v>11</v>
      </c>
      <c r="P79" s="84">
        <v>3.5</v>
      </c>
      <c r="Q79" s="84">
        <f t="shared" si="18"/>
        <v>3.1428571428571428</v>
      </c>
      <c r="R79" s="2">
        <v>0</v>
      </c>
      <c r="S79" s="84">
        <v>1.5</v>
      </c>
      <c r="T79" s="11">
        <v>0.06</v>
      </c>
      <c r="U79" s="3">
        <v>4</v>
      </c>
      <c r="V79" s="3">
        <v>5</v>
      </c>
      <c r="W79" s="3">
        <v>4</v>
      </c>
      <c r="X79" s="9"/>
    </row>
    <row r="80" spans="1:24" ht="16" x14ac:dyDescent="0.2">
      <c r="A80" s="1" t="s">
        <v>77</v>
      </c>
      <c r="B80" s="2">
        <v>121</v>
      </c>
      <c r="C80" s="2">
        <v>28</v>
      </c>
      <c r="D80" s="84">
        <f t="shared" si="16"/>
        <v>4.3214285714285712</v>
      </c>
      <c r="E80" s="2">
        <v>0</v>
      </c>
      <c r="F80" s="5">
        <v>130</v>
      </c>
      <c r="G80" s="5">
        <v>2</v>
      </c>
      <c r="H80" s="82">
        <v>4</v>
      </c>
      <c r="I80" s="83">
        <v>3</v>
      </c>
      <c r="J80" s="83">
        <v>16</v>
      </c>
      <c r="K80" s="84">
        <f t="shared" si="17"/>
        <v>0.1875</v>
      </c>
      <c r="L80" s="3">
        <v>5</v>
      </c>
      <c r="M80" s="3">
        <v>3</v>
      </c>
      <c r="N80" s="3">
        <v>1</v>
      </c>
      <c r="O80" s="84">
        <v>12.5</v>
      </c>
      <c r="P80" s="84">
        <v>2</v>
      </c>
      <c r="Q80" s="84">
        <f t="shared" si="18"/>
        <v>6.25</v>
      </c>
      <c r="R80" s="2">
        <v>1</v>
      </c>
      <c r="S80" s="84">
        <v>1.5</v>
      </c>
      <c r="T80" s="11">
        <v>0.05</v>
      </c>
      <c r="U80" s="3">
        <v>4</v>
      </c>
      <c r="V80" s="3">
        <v>5</v>
      </c>
      <c r="W80" s="3">
        <v>6</v>
      </c>
      <c r="X80" s="9"/>
    </row>
    <row r="81" spans="1:24" ht="16" x14ac:dyDescent="0.2">
      <c r="A81" s="1" t="s">
        <v>261</v>
      </c>
      <c r="B81" s="2">
        <v>135</v>
      </c>
      <c r="C81" s="2">
        <v>43</v>
      </c>
      <c r="D81" s="84">
        <f t="shared" si="16"/>
        <v>3.13953488372093</v>
      </c>
      <c r="E81" s="2">
        <v>0</v>
      </c>
      <c r="F81" s="5">
        <v>185</v>
      </c>
      <c r="G81" s="5">
        <v>2</v>
      </c>
      <c r="H81" s="82">
        <v>6</v>
      </c>
      <c r="I81" s="83">
        <v>2</v>
      </c>
      <c r="J81" s="83">
        <v>22</v>
      </c>
      <c r="K81" s="84">
        <f t="shared" si="17"/>
        <v>9.0909090909090912E-2</v>
      </c>
      <c r="L81" s="3">
        <v>5</v>
      </c>
      <c r="M81" s="3">
        <v>6</v>
      </c>
      <c r="N81" s="3">
        <v>1</v>
      </c>
      <c r="O81" s="84">
        <v>13</v>
      </c>
      <c r="P81" s="84">
        <v>4</v>
      </c>
      <c r="Q81" s="84">
        <f t="shared" si="18"/>
        <v>3.25</v>
      </c>
      <c r="R81" s="2">
        <v>1</v>
      </c>
      <c r="S81" s="84">
        <v>2</v>
      </c>
      <c r="T81" s="11">
        <v>0.06</v>
      </c>
      <c r="U81" s="3">
        <v>4</v>
      </c>
      <c r="V81" s="3">
        <v>6</v>
      </c>
      <c r="W81" s="3">
        <v>4</v>
      </c>
      <c r="X81" s="9"/>
    </row>
    <row r="82" spans="1:24" ht="16" x14ac:dyDescent="0.2">
      <c r="A82" s="1" t="s">
        <v>262</v>
      </c>
      <c r="B82" s="2">
        <v>111</v>
      </c>
      <c r="C82" s="2">
        <v>48</v>
      </c>
      <c r="D82" s="84">
        <f t="shared" si="16"/>
        <v>2.3125</v>
      </c>
      <c r="E82" s="2">
        <v>0</v>
      </c>
      <c r="F82" s="5">
        <v>176</v>
      </c>
      <c r="G82" s="5">
        <v>2</v>
      </c>
      <c r="H82" s="82">
        <v>4</v>
      </c>
      <c r="I82" s="83">
        <v>3</v>
      </c>
      <c r="J82" s="83">
        <v>23</v>
      </c>
      <c r="K82" s="84">
        <f t="shared" si="17"/>
        <v>0.13043478260869565</v>
      </c>
      <c r="L82" s="3">
        <v>6</v>
      </c>
      <c r="M82" s="3">
        <v>5</v>
      </c>
      <c r="N82" s="3">
        <v>1</v>
      </c>
      <c r="O82" s="84">
        <v>10</v>
      </c>
      <c r="P82" s="84">
        <v>2.5</v>
      </c>
      <c r="Q82" s="84">
        <f t="shared" si="18"/>
        <v>4</v>
      </c>
      <c r="R82" s="2">
        <v>0</v>
      </c>
      <c r="S82" s="84">
        <v>2</v>
      </c>
      <c r="T82" s="11">
        <v>0.06</v>
      </c>
      <c r="U82" s="3">
        <v>4</v>
      </c>
      <c r="V82" s="3">
        <v>6</v>
      </c>
      <c r="W82" s="3">
        <v>4</v>
      </c>
      <c r="X82" s="9"/>
    </row>
    <row r="83" spans="1:24" ht="16" x14ac:dyDescent="0.2">
      <c r="A83" s="1" t="s">
        <v>263</v>
      </c>
      <c r="B83" s="2">
        <v>100</v>
      </c>
      <c r="C83" s="2">
        <v>36</v>
      </c>
      <c r="D83" s="84">
        <f t="shared" si="16"/>
        <v>2.7777777777777777</v>
      </c>
      <c r="E83" s="2">
        <v>0</v>
      </c>
      <c r="F83" s="5">
        <v>210</v>
      </c>
      <c r="G83" s="5">
        <v>2</v>
      </c>
      <c r="H83" s="82">
        <v>5</v>
      </c>
      <c r="I83" s="83">
        <v>4</v>
      </c>
      <c r="J83" s="83">
        <v>25</v>
      </c>
      <c r="K83" s="84">
        <f t="shared" si="17"/>
        <v>0.16</v>
      </c>
      <c r="L83" s="3">
        <v>6</v>
      </c>
      <c r="M83" s="3">
        <v>7</v>
      </c>
      <c r="N83" s="3">
        <v>1</v>
      </c>
      <c r="O83" s="84">
        <v>14</v>
      </c>
      <c r="P83" s="84">
        <v>3</v>
      </c>
      <c r="Q83" s="84">
        <f t="shared" si="18"/>
        <v>4.666666666666667</v>
      </c>
      <c r="R83" s="2">
        <v>0</v>
      </c>
      <c r="S83" s="84">
        <v>2</v>
      </c>
      <c r="T83" s="11">
        <v>7.0000000000000007E-2</v>
      </c>
      <c r="U83" s="3">
        <v>4</v>
      </c>
      <c r="V83" s="3">
        <v>6</v>
      </c>
      <c r="W83" s="3">
        <v>4</v>
      </c>
      <c r="X83" s="9"/>
    </row>
    <row r="84" spans="1:24" ht="16" x14ac:dyDescent="0.2">
      <c r="A84" s="1" t="s">
        <v>264</v>
      </c>
      <c r="B84" s="2">
        <v>57</v>
      </c>
      <c r="C84" s="2">
        <v>24</v>
      </c>
      <c r="D84" s="84">
        <f t="shared" si="16"/>
        <v>2.375</v>
      </c>
      <c r="E84" s="2">
        <v>0</v>
      </c>
      <c r="F84" s="5">
        <v>125</v>
      </c>
      <c r="G84" s="5">
        <v>2</v>
      </c>
      <c r="H84" s="82">
        <v>3</v>
      </c>
      <c r="I84" s="83">
        <v>4</v>
      </c>
      <c r="J84" s="83">
        <v>15</v>
      </c>
      <c r="K84" s="84">
        <f t="shared" si="17"/>
        <v>0.26666666666666666</v>
      </c>
      <c r="L84" s="3">
        <v>7</v>
      </c>
      <c r="M84" s="3">
        <v>5</v>
      </c>
      <c r="N84" s="3">
        <v>1</v>
      </c>
      <c r="O84" s="84">
        <v>9</v>
      </c>
      <c r="P84" s="84">
        <v>3</v>
      </c>
      <c r="Q84" s="84">
        <f t="shared" si="18"/>
        <v>3</v>
      </c>
      <c r="R84" s="2">
        <v>1</v>
      </c>
      <c r="S84" s="84">
        <v>1.5</v>
      </c>
      <c r="T84" s="11">
        <v>0.04</v>
      </c>
      <c r="U84" s="3">
        <v>4</v>
      </c>
      <c r="V84" s="3">
        <v>6</v>
      </c>
      <c r="W84" s="3">
        <v>4</v>
      </c>
      <c r="X84" s="9"/>
    </row>
    <row r="85" spans="1:24" ht="16" x14ac:dyDescent="0.2">
      <c r="A85" s="1" t="s">
        <v>265</v>
      </c>
      <c r="B85" s="2">
        <v>88</v>
      </c>
      <c r="C85" s="2">
        <v>27</v>
      </c>
      <c r="D85" s="84">
        <f t="shared" si="16"/>
        <v>3.2592592592592591</v>
      </c>
      <c r="E85" s="2">
        <v>0</v>
      </c>
      <c r="F85" s="5">
        <v>169</v>
      </c>
      <c r="G85" s="5">
        <v>2</v>
      </c>
      <c r="H85" s="82">
        <v>5</v>
      </c>
      <c r="I85" s="83">
        <v>4</v>
      </c>
      <c r="J85" s="83">
        <v>22</v>
      </c>
      <c r="K85" s="84">
        <f t="shared" si="17"/>
        <v>0.18181818181818182</v>
      </c>
      <c r="L85" s="3">
        <v>6</v>
      </c>
      <c r="M85" s="3">
        <v>4</v>
      </c>
      <c r="N85" s="3">
        <v>1</v>
      </c>
      <c r="O85" s="84">
        <v>11.5</v>
      </c>
      <c r="P85" s="84">
        <v>3.5</v>
      </c>
      <c r="Q85" s="84">
        <f t="shared" si="18"/>
        <v>3.2857142857142856</v>
      </c>
      <c r="R85" s="2">
        <v>1</v>
      </c>
      <c r="S85" s="84">
        <v>2</v>
      </c>
      <c r="T85" s="11">
        <v>0.05</v>
      </c>
      <c r="U85" s="3">
        <v>4</v>
      </c>
      <c r="V85" s="3">
        <v>6</v>
      </c>
      <c r="W85" s="3">
        <v>6</v>
      </c>
      <c r="X85" s="9"/>
    </row>
    <row r="86" spans="1:24" ht="16" x14ac:dyDescent="0.2">
      <c r="A86" s="1" t="s">
        <v>266</v>
      </c>
      <c r="B86" s="2">
        <v>82</v>
      </c>
      <c r="C86" s="2">
        <v>39</v>
      </c>
      <c r="D86" s="84">
        <f t="shared" si="16"/>
        <v>2.1025641025641026</v>
      </c>
      <c r="E86" s="2">
        <v>0</v>
      </c>
      <c r="F86" s="5">
        <v>120</v>
      </c>
      <c r="G86" s="5">
        <v>2</v>
      </c>
      <c r="H86" s="82">
        <v>3</v>
      </c>
      <c r="I86" s="83">
        <v>3</v>
      </c>
      <c r="J86" s="83">
        <v>24</v>
      </c>
      <c r="K86" s="84">
        <f t="shared" si="17"/>
        <v>0.125</v>
      </c>
      <c r="L86" s="3">
        <v>7</v>
      </c>
      <c r="M86" s="3">
        <v>6</v>
      </c>
      <c r="N86" s="3">
        <v>1</v>
      </c>
      <c r="O86" s="84">
        <v>11.5</v>
      </c>
      <c r="P86" s="84">
        <v>3</v>
      </c>
      <c r="Q86" s="84">
        <f t="shared" si="18"/>
        <v>3.8333333333333335</v>
      </c>
      <c r="R86" s="2">
        <v>1</v>
      </c>
      <c r="S86" s="84">
        <v>1.5</v>
      </c>
      <c r="T86" s="11">
        <v>7.0000000000000007E-2</v>
      </c>
      <c r="U86" s="3">
        <v>4</v>
      </c>
      <c r="V86" s="3">
        <v>6</v>
      </c>
      <c r="W86" s="3">
        <v>6</v>
      </c>
      <c r="X86" s="9"/>
    </row>
    <row r="87" spans="1:24" ht="16" x14ac:dyDescent="0.2">
      <c r="A87" s="1" t="s">
        <v>267</v>
      </c>
      <c r="B87" s="2">
        <v>106</v>
      </c>
      <c r="C87" s="2">
        <v>32</v>
      </c>
      <c r="D87" s="84">
        <f t="shared" si="16"/>
        <v>3.3125</v>
      </c>
      <c r="E87" s="2">
        <v>0</v>
      </c>
      <c r="F87" s="5">
        <v>132</v>
      </c>
      <c r="G87" s="5">
        <v>2</v>
      </c>
      <c r="H87" s="82">
        <v>2</v>
      </c>
      <c r="I87" s="83">
        <v>2</v>
      </c>
      <c r="J87" s="83">
        <v>20</v>
      </c>
      <c r="K87" s="84">
        <f t="shared" si="17"/>
        <v>0.1</v>
      </c>
      <c r="L87" s="3">
        <v>5</v>
      </c>
      <c r="M87" s="3">
        <v>5</v>
      </c>
      <c r="N87" s="3">
        <v>1</v>
      </c>
      <c r="O87" s="84">
        <v>11</v>
      </c>
      <c r="P87" s="84">
        <v>2.5</v>
      </c>
      <c r="Q87" s="84">
        <f t="shared" si="18"/>
        <v>4.4000000000000004</v>
      </c>
      <c r="R87" s="2">
        <v>0</v>
      </c>
      <c r="S87" s="84">
        <v>1.5</v>
      </c>
      <c r="T87" s="11">
        <v>0.08</v>
      </c>
      <c r="U87" s="3">
        <v>4</v>
      </c>
      <c r="V87" s="3">
        <v>6</v>
      </c>
      <c r="W87" s="3">
        <v>6</v>
      </c>
      <c r="X87" s="9"/>
    </row>
    <row r="88" spans="1:24" ht="16" x14ac:dyDescent="0.2">
      <c r="A88" s="1" t="s">
        <v>268</v>
      </c>
      <c r="B88" s="2">
        <v>44</v>
      </c>
      <c r="C88" s="2">
        <v>21</v>
      </c>
      <c r="D88" s="84">
        <f t="shared" si="16"/>
        <v>2.0952380952380953</v>
      </c>
      <c r="E88" s="2">
        <v>0</v>
      </c>
      <c r="F88" s="5">
        <v>96</v>
      </c>
      <c r="G88" s="5">
        <v>1</v>
      </c>
      <c r="H88" s="82">
        <v>2</v>
      </c>
      <c r="I88" s="83">
        <v>3</v>
      </c>
      <c r="J88" s="83">
        <v>20</v>
      </c>
      <c r="K88" s="84">
        <f t="shared" si="17"/>
        <v>0.15</v>
      </c>
      <c r="L88" s="3">
        <v>5</v>
      </c>
      <c r="M88" s="3">
        <v>6</v>
      </c>
      <c r="N88" s="3">
        <v>1</v>
      </c>
      <c r="O88" s="84">
        <v>9.5</v>
      </c>
      <c r="P88" s="84">
        <v>3.5</v>
      </c>
      <c r="Q88" s="84">
        <f t="shared" si="18"/>
        <v>2.7142857142857144</v>
      </c>
      <c r="R88" s="2">
        <v>1</v>
      </c>
      <c r="S88" s="84">
        <v>2</v>
      </c>
      <c r="T88" s="11">
        <v>0.1</v>
      </c>
      <c r="U88" s="3">
        <v>4</v>
      </c>
      <c r="V88" s="3">
        <v>6</v>
      </c>
      <c r="W88" s="3">
        <v>6</v>
      </c>
      <c r="X88" s="9"/>
    </row>
    <row r="89" spans="1:24" ht="16" x14ac:dyDescent="0.2">
      <c r="A89" s="1" t="s">
        <v>269</v>
      </c>
      <c r="B89" s="2">
        <v>55</v>
      </c>
      <c r="C89" s="2">
        <v>21</v>
      </c>
      <c r="D89" s="84">
        <f t="shared" si="16"/>
        <v>2.6190476190476191</v>
      </c>
      <c r="E89" s="2">
        <v>0</v>
      </c>
      <c r="F89" s="5">
        <v>90</v>
      </c>
      <c r="G89" s="5">
        <v>1</v>
      </c>
      <c r="H89" s="82">
        <v>2</v>
      </c>
      <c r="I89" s="83">
        <v>2</v>
      </c>
      <c r="J89" s="83">
        <v>17</v>
      </c>
      <c r="K89" s="84">
        <f t="shared" si="17"/>
        <v>0.11764705882352941</v>
      </c>
      <c r="L89" s="3">
        <v>5</v>
      </c>
      <c r="M89" s="3">
        <v>6</v>
      </c>
      <c r="N89" s="3">
        <v>1</v>
      </c>
      <c r="O89" s="84">
        <v>6</v>
      </c>
      <c r="P89" s="84">
        <v>2</v>
      </c>
      <c r="Q89" s="84">
        <f t="shared" si="18"/>
        <v>3</v>
      </c>
      <c r="R89" s="2">
        <v>2</v>
      </c>
      <c r="S89" s="84">
        <v>1</v>
      </c>
      <c r="T89" s="11">
        <v>0.04</v>
      </c>
      <c r="U89" s="3">
        <v>4</v>
      </c>
      <c r="V89" s="3">
        <v>6</v>
      </c>
      <c r="W89" s="3">
        <v>6</v>
      </c>
      <c r="X89" s="9"/>
    </row>
    <row r="90" spans="1:24" ht="16" x14ac:dyDescent="0.2">
      <c r="A90" s="1" t="s">
        <v>270</v>
      </c>
      <c r="B90" s="2">
        <v>63</v>
      </c>
      <c r="C90" s="2">
        <v>30</v>
      </c>
      <c r="D90" s="84">
        <f t="shared" si="16"/>
        <v>2.1</v>
      </c>
      <c r="E90" s="2">
        <v>0</v>
      </c>
      <c r="F90" s="5">
        <v>104</v>
      </c>
      <c r="G90" s="5">
        <v>1</v>
      </c>
      <c r="H90" s="82">
        <v>3</v>
      </c>
      <c r="I90" s="83">
        <v>3</v>
      </c>
      <c r="J90" s="83">
        <v>20</v>
      </c>
      <c r="K90" s="84">
        <f t="shared" si="17"/>
        <v>0.15</v>
      </c>
      <c r="L90" s="3">
        <v>5</v>
      </c>
      <c r="M90" s="3">
        <v>5</v>
      </c>
      <c r="N90" s="3">
        <v>1</v>
      </c>
      <c r="O90" s="84">
        <v>10</v>
      </c>
      <c r="P90" s="84">
        <v>4</v>
      </c>
      <c r="Q90" s="84">
        <f t="shared" si="18"/>
        <v>2.5</v>
      </c>
      <c r="R90" s="2">
        <v>1</v>
      </c>
      <c r="S90" s="84">
        <v>2</v>
      </c>
      <c r="T90" s="11">
        <v>0.06</v>
      </c>
      <c r="U90" s="3">
        <v>4</v>
      </c>
      <c r="V90" s="3">
        <v>6</v>
      </c>
      <c r="W90" s="3">
        <v>6</v>
      </c>
      <c r="X90" s="9"/>
    </row>
    <row r="91" spans="1:24" ht="16" x14ac:dyDescent="0.2">
      <c r="A91" s="1" t="s">
        <v>271</v>
      </c>
      <c r="B91" s="2">
        <v>70</v>
      </c>
      <c r="C91" s="2">
        <v>39</v>
      </c>
      <c r="D91" s="84">
        <f t="shared" si="16"/>
        <v>1.7948717948717949</v>
      </c>
      <c r="E91" s="2">
        <v>0</v>
      </c>
      <c r="F91" s="5">
        <v>159</v>
      </c>
      <c r="G91" s="5">
        <v>2</v>
      </c>
      <c r="H91" s="82">
        <v>3</v>
      </c>
      <c r="I91" s="83">
        <v>2</v>
      </c>
      <c r="J91" s="83">
        <v>17</v>
      </c>
      <c r="K91" s="84">
        <f t="shared" si="17"/>
        <v>0.11764705882352941</v>
      </c>
      <c r="L91" s="3">
        <v>5</v>
      </c>
      <c r="M91" s="3">
        <v>5</v>
      </c>
      <c r="N91" s="3">
        <v>1</v>
      </c>
      <c r="O91" s="84">
        <v>12</v>
      </c>
      <c r="P91" s="84">
        <v>3.5</v>
      </c>
      <c r="Q91" s="84">
        <f t="shared" si="18"/>
        <v>3.4285714285714284</v>
      </c>
      <c r="R91" s="2">
        <v>1</v>
      </c>
      <c r="S91" s="84">
        <v>1.5</v>
      </c>
      <c r="T91" s="11">
        <v>0.06</v>
      </c>
      <c r="U91" s="3">
        <v>4</v>
      </c>
      <c r="V91" s="3">
        <v>7</v>
      </c>
      <c r="W91" s="3">
        <v>4</v>
      </c>
      <c r="X91" s="9"/>
    </row>
    <row r="92" spans="1:24" ht="16" x14ac:dyDescent="0.2">
      <c r="A92" s="1" t="s">
        <v>57</v>
      </c>
      <c r="B92" s="2">
        <v>83</v>
      </c>
      <c r="C92" s="2">
        <v>24</v>
      </c>
      <c r="D92" s="84">
        <f t="shared" si="16"/>
        <v>3.4583333333333335</v>
      </c>
      <c r="E92" s="2">
        <v>0</v>
      </c>
      <c r="F92" s="5">
        <v>95</v>
      </c>
      <c r="G92" s="5">
        <v>1</v>
      </c>
      <c r="H92" s="82">
        <v>1</v>
      </c>
      <c r="I92" s="83">
        <v>2</v>
      </c>
      <c r="J92" s="83">
        <v>20</v>
      </c>
      <c r="K92" s="84">
        <f t="shared" si="17"/>
        <v>0.1</v>
      </c>
      <c r="L92" s="3">
        <v>5</v>
      </c>
      <c r="M92" s="3">
        <v>5</v>
      </c>
      <c r="N92" s="3">
        <v>1</v>
      </c>
      <c r="O92" s="12" t="s">
        <v>114</v>
      </c>
      <c r="P92" s="12" t="s">
        <v>114</v>
      </c>
      <c r="Q92" s="12" t="s">
        <v>114</v>
      </c>
      <c r="R92" s="12" t="s">
        <v>114</v>
      </c>
      <c r="S92" s="12" t="s">
        <v>114</v>
      </c>
      <c r="T92" s="13" t="s">
        <v>114</v>
      </c>
      <c r="U92" s="12" t="s">
        <v>114</v>
      </c>
      <c r="V92" s="12" t="s">
        <v>114</v>
      </c>
      <c r="W92" s="12" t="s">
        <v>114</v>
      </c>
    </row>
    <row r="93" spans="1:24" ht="16" x14ac:dyDescent="0.2">
      <c r="A93" s="1" t="s">
        <v>272</v>
      </c>
      <c r="B93" s="2">
        <v>84</v>
      </c>
      <c r="C93" s="2">
        <v>30</v>
      </c>
      <c r="D93" s="84">
        <f t="shared" si="16"/>
        <v>2.8</v>
      </c>
      <c r="E93" s="2">
        <v>0</v>
      </c>
      <c r="F93" s="5">
        <v>160</v>
      </c>
      <c r="G93" s="5">
        <v>2</v>
      </c>
      <c r="H93" s="82">
        <v>2</v>
      </c>
      <c r="I93" s="83">
        <v>2</v>
      </c>
      <c r="J93" s="83">
        <v>20</v>
      </c>
      <c r="K93" s="84">
        <f t="shared" si="17"/>
        <v>0.1</v>
      </c>
      <c r="L93" s="3">
        <v>6</v>
      </c>
      <c r="M93" s="3">
        <v>6</v>
      </c>
      <c r="N93" s="3">
        <v>1</v>
      </c>
      <c r="O93" s="84">
        <v>10</v>
      </c>
      <c r="P93" s="84">
        <v>2.5</v>
      </c>
      <c r="Q93" s="84">
        <f t="shared" si="18"/>
        <v>4</v>
      </c>
      <c r="R93" s="2">
        <v>1</v>
      </c>
      <c r="S93" s="84">
        <v>1</v>
      </c>
      <c r="T93" s="11">
        <v>0.06</v>
      </c>
      <c r="U93" s="3">
        <v>4</v>
      </c>
      <c r="V93" s="3">
        <v>7</v>
      </c>
      <c r="W93" s="3">
        <v>4</v>
      </c>
      <c r="X93" s="9"/>
    </row>
    <row r="94" spans="1:24" ht="16" x14ac:dyDescent="0.2">
      <c r="A94" s="1" t="s">
        <v>273</v>
      </c>
      <c r="B94" s="2">
        <v>63</v>
      </c>
      <c r="C94" s="2">
        <v>31</v>
      </c>
      <c r="D94" s="84">
        <f t="shared" si="16"/>
        <v>2.032258064516129</v>
      </c>
      <c r="E94" s="2">
        <v>0</v>
      </c>
      <c r="F94" s="5">
        <v>115</v>
      </c>
      <c r="G94" s="5">
        <v>1</v>
      </c>
      <c r="H94" s="82">
        <v>4</v>
      </c>
      <c r="I94" s="83">
        <v>3</v>
      </c>
      <c r="J94" s="83">
        <v>21</v>
      </c>
      <c r="K94" s="84">
        <f t="shared" si="17"/>
        <v>0.14285714285714285</v>
      </c>
      <c r="L94" s="3">
        <v>5</v>
      </c>
      <c r="M94" s="3">
        <v>4</v>
      </c>
      <c r="N94" s="3">
        <v>1</v>
      </c>
      <c r="O94" s="84">
        <v>8</v>
      </c>
      <c r="P94" s="84">
        <v>2.5</v>
      </c>
      <c r="Q94" s="84">
        <f t="shared" si="18"/>
        <v>3.2</v>
      </c>
      <c r="R94" s="2">
        <v>1</v>
      </c>
      <c r="S94" s="84">
        <v>1.5</v>
      </c>
      <c r="T94" s="11">
        <v>0.06</v>
      </c>
      <c r="U94" s="3">
        <v>4</v>
      </c>
      <c r="V94" s="3">
        <v>7</v>
      </c>
      <c r="W94" s="3">
        <v>4</v>
      </c>
      <c r="X94" s="9"/>
    </row>
    <row r="95" spans="1:24" ht="16" x14ac:dyDescent="0.2">
      <c r="A95" s="1" t="s">
        <v>274</v>
      </c>
      <c r="B95" s="2">
        <v>68</v>
      </c>
      <c r="C95" s="2">
        <v>32</v>
      </c>
      <c r="D95" s="84">
        <f t="shared" si="16"/>
        <v>2.125</v>
      </c>
      <c r="E95" s="2">
        <v>0</v>
      </c>
      <c r="F95" s="5">
        <v>145</v>
      </c>
      <c r="G95" s="5">
        <v>2</v>
      </c>
      <c r="H95" s="82">
        <v>6</v>
      </c>
      <c r="I95" s="83">
        <v>3</v>
      </c>
      <c r="J95" s="83">
        <v>21</v>
      </c>
      <c r="K95" s="84">
        <f t="shared" si="17"/>
        <v>0.14285714285714285</v>
      </c>
      <c r="L95" s="3">
        <v>4</v>
      </c>
      <c r="M95" s="3">
        <v>5</v>
      </c>
      <c r="N95" s="3">
        <v>1</v>
      </c>
      <c r="O95" s="84">
        <v>7.5</v>
      </c>
      <c r="P95" s="84">
        <v>2</v>
      </c>
      <c r="Q95" s="84">
        <f t="shared" si="18"/>
        <v>3.75</v>
      </c>
      <c r="R95" s="2">
        <v>0</v>
      </c>
      <c r="S95" s="84">
        <v>1</v>
      </c>
      <c r="T95" s="11">
        <v>0.04</v>
      </c>
      <c r="U95" s="3">
        <v>4</v>
      </c>
      <c r="V95" s="3">
        <v>7</v>
      </c>
      <c r="W95" s="3">
        <v>4</v>
      </c>
      <c r="X95" s="9"/>
    </row>
    <row r="96" spans="1:24" ht="16" x14ac:dyDescent="0.2">
      <c r="A96" s="1" t="s">
        <v>275</v>
      </c>
      <c r="B96" s="2">
        <v>53</v>
      </c>
      <c r="C96" s="2">
        <v>24</v>
      </c>
      <c r="D96" s="84">
        <f t="shared" si="16"/>
        <v>2.2083333333333335</v>
      </c>
      <c r="E96" s="2">
        <v>0</v>
      </c>
      <c r="F96" s="5">
        <v>85</v>
      </c>
      <c r="G96" s="5">
        <v>1</v>
      </c>
      <c r="H96" s="82">
        <v>2</v>
      </c>
      <c r="I96" s="83">
        <v>4</v>
      </c>
      <c r="J96" s="83">
        <v>19</v>
      </c>
      <c r="K96" s="84">
        <f t="shared" si="17"/>
        <v>0.21052631578947367</v>
      </c>
      <c r="L96" s="3">
        <v>5</v>
      </c>
      <c r="M96" s="3">
        <v>5</v>
      </c>
      <c r="N96" s="3">
        <v>1</v>
      </c>
      <c r="O96" s="84">
        <v>9.5</v>
      </c>
      <c r="P96" s="84">
        <v>2</v>
      </c>
      <c r="Q96" s="84">
        <f t="shared" si="18"/>
        <v>4.75</v>
      </c>
      <c r="R96" s="2">
        <v>0</v>
      </c>
      <c r="S96" s="84">
        <v>1</v>
      </c>
      <c r="T96" s="11">
        <v>0.05</v>
      </c>
      <c r="U96" s="3">
        <v>4</v>
      </c>
      <c r="V96" s="3">
        <v>7</v>
      </c>
      <c r="W96" s="3">
        <v>4</v>
      </c>
      <c r="X96" s="9"/>
    </row>
    <row r="97" spans="1:24" ht="16" x14ac:dyDescent="0.2">
      <c r="A97" s="1" t="s">
        <v>276</v>
      </c>
      <c r="B97" s="2">
        <v>62</v>
      </c>
      <c r="C97" s="2">
        <v>31</v>
      </c>
      <c r="D97" s="84">
        <f t="shared" si="16"/>
        <v>2</v>
      </c>
      <c r="E97" s="2">
        <v>0</v>
      </c>
      <c r="F97" s="5">
        <v>70</v>
      </c>
      <c r="G97" s="5">
        <v>2</v>
      </c>
      <c r="H97" s="82">
        <v>2</v>
      </c>
      <c r="I97" s="83">
        <v>3</v>
      </c>
      <c r="J97" s="83">
        <v>20</v>
      </c>
      <c r="K97" s="84">
        <f t="shared" si="17"/>
        <v>0.15</v>
      </c>
      <c r="L97" s="3">
        <v>6</v>
      </c>
      <c r="M97" s="3">
        <v>4</v>
      </c>
      <c r="N97" s="3">
        <v>1</v>
      </c>
      <c r="O97" s="84">
        <v>5</v>
      </c>
      <c r="P97" s="84">
        <v>3</v>
      </c>
      <c r="Q97" s="84">
        <f t="shared" si="18"/>
        <v>1.6666666666666667</v>
      </c>
      <c r="R97" s="2">
        <v>2</v>
      </c>
      <c r="S97" s="84">
        <v>0.5</v>
      </c>
      <c r="T97" s="11">
        <v>0.02</v>
      </c>
      <c r="U97" s="3">
        <v>4</v>
      </c>
      <c r="V97" s="3">
        <v>7</v>
      </c>
      <c r="W97" s="3">
        <v>4</v>
      </c>
      <c r="X97" s="9"/>
    </row>
    <row r="98" spans="1:24" ht="16" x14ac:dyDescent="0.2">
      <c r="A98" s="1" t="s">
        <v>277</v>
      </c>
      <c r="B98" s="2">
        <v>92</v>
      </c>
      <c r="C98" s="2">
        <v>32</v>
      </c>
      <c r="D98" s="84">
        <f t="shared" si="16"/>
        <v>2.875</v>
      </c>
      <c r="E98" s="2">
        <v>0</v>
      </c>
      <c r="F98" s="5">
        <v>150</v>
      </c>
      <c r="G98" s="5">
        <v>2</v>
      </c>
      <c r="H98" s="82">
        <v>3</v>
      </c>
      <c r="I98" s="83">
        <v>3</v>
      </c>
      <c r="J98" s="83">
        <v>21</v>
      </c>
      <c r="K98" s="84">
        <f t="shared" si="17"/>
        <v>0.14285714285714285</v>
      </c>
      <c r="L98" s="3">
        <v>6</v>
      </c>
      <c r="M98" s="3">
        <v>5</v>
      </c>
      <c r="N98" s="3">
        <v>1</v>
      </c>
      <c r="O98" s="84">
        <v>9</v>
      </c>
      <c r="P98" s="84">
        <v>2.5</v>
      </c>
      <c r="Q98" s="84">
        <f t="shared" si="18"/>
        <v>3.6</v>
      </c>
      <c r="R98" s="2">
        <v>0</v>
      </c>
      <c r="S98" s="84">
        <v>1.5</v>
      </c>
      <c r="T98" s="11">
        <v>0.04</v>
      </c>
      <c r="U98" s="3">
        <v>4</v>
      </c>
      <c r="V98" s="3">
        <v>7</v>
      </c>
      <c r="W98" s="3">
        <v>4</v>
      </c>
      <c r="X98" s="9"/>
    </row>
    <row r="99" spans="1:24" ht="16" x14ac:dyDescent="0.2">
      <c r="A99" s="1" t="s">
        <v>278</v>
      </c>
      <c r="B99" s="2">
        <v>54</v>
      </c>
      <c r="C99" s="2">
        <v>24</v>
      </c>
      <c r="D99" s="84">
        <f t="shared" si="16"/>
        <v>2.25</v>
      </c>
      <c r="E99" s="2">
        <v>0</v>
      </c>
      <c r="F99" s="5">
        <v>67</v>
      </c>
      <c r="G99" s="5">
        <v>1</v>
      </c>
      <c r="H99" s="82">
        <v>1</v>
      </c>
      <c r="I99" s="83">
        <v>2</v>
      </c>
      <c r="J99" s="83">
        <v>18</v>
      </c>
      <c r="K99" s="84">
        <f t="shared" si="17"/>
        <v>0.1111111111111111</v>
      </c>
      <c r="L99" s="3">
        <v>5</v>
      </c>
      <c r="M99" s="3">
        <v>6</v>
      </c>
      <c r="N99" s="3">
        <v>1</v>
      </c>
      <c r="O99" s="84">
        <v>6</v>
      </c>
      <c r="P99" s="84">
        <v>2.5</v>
      </c>
      <c r="Q99" s="84">
        <f t="shared" si="18"/>
        <v>2.4</v>
      </c>
      <c r="R99" s="2">
        <v>1</v>
      </c>
      <c r="S99" s="84">
        <v>1</v>
      </c>
      <c r="T99" s="11">
        <v>0.04</v>
      </c>
      <c r="U99" s="3">
        <v>4</v>
      </c>
      <c r="V99" s="3">
        <v>7</v>
      </c>
      <c r="W99" s="3">
        <v>4</v>
      </c>
      <c r="X99" s="9"/>
    </row>
    <row r="100" spans="1:24" ht="16" x14ac:dyDescent="0.2">
      <c r="A100" s="1" t="s">
        <v>279</v>
      </c>
      <c r="B100" s="2">
        <v>114</v>
      </c>
      <c r="C100" s="2">
        <v>31</v>
      </c>
      <c r="D100" s="84">
        <f t="shared" si="16"/>
        <v>3.6774193548387095</v>
      </c>
      <c r="E100" s="2">
        <v>0</v>
      </c>
      <c r="F100" s="5">
        <v>175</v>
      </c>
      <c r="G100" s="5">
        <v>2</v>
      </c>
      <c r="H100" s="82">
        <v>5</v>
      </c>
      <c r="I100" s="83">
        <v>4</v>
      </c>
      <c r="J100" s="83">
        <v>17</v>
      </c>
      <c r="K100" s="84">
        <f t="shared" si="17"/>
        <v>0.23529411764705882</v>
      </c>
      <c r="L100" s="3">
        <v>6</v>
      </c>
      <c r="M100" s="3">
        <v>5</v>
      </c>
      <c r="N100" s="3">
        <v>1</v>
      </c>
      <c r="O100" s="84">
        <v>9</v>
      </c>
      <c r="P100" s="84">
        <v>4</v>
      </c>
      <c r="Q100" s="84">
        <f t="shared" si="18"/>
        <v>2.25</v>
      </c>
      <c r="R100" s="2">
        <v>0</v>
      </c>
      <c r="S100" s="84">
        <v>1.5</v>
      </c>
      <c r="T100" s="11">
        <v>0.05</v>
      </c>
      <c r="U100" s="3">
        <v>4</v>
      </c>
      <c r="V100" s="3">
        <v>7</v>
      </c>
      <c r="W100" s="3">
        <v>4</v>
      </c>
      <c r="X100" s="9"/>
    </row>
    <row r="101" spans="1:24" ht="16" x14ac:dyDescent="0.2">
      <c r="A101" s="1" t="s">
        <v>280</v>
      </c>
      <c r="B101" s="2">
        <v>114</v>
      </c>
      <c r="C101" s="2">
        <v>31</v>
      </c>
      <c r="D101" s="84">
        <f t="shared" si="16"/>
        <v>3.6774193548387095</v>
      </c>
      <c r="E101" s="2">
        <v>0</v>
      </c>
      <c r="F101" s="5">
        <v>139</v>
      </c>
      <c r="G101" s="5">
        <v>2</v>
      </c>
      <c r="H101" s="82">
        <v>2</v>
      </c>
      <c r="I101" s="83">
        <v>3</v>
      </c>
      <c r="J101" s="83">
        <v>20</v>
      </c>
      <c r="K101" s="84">
        <f t="shared" si="17"/>
        <v>0.15</v>
      </c>
      <c r="L101" s="3">
        <v>5</v>
      </c>
      <c r="M101" s="3">
        <v>6</v>
      </c>
      <c r="N101" s="3">
        <v>1</v>
      </c>
      <c r="O101" s="84">
        <v>11</v>
      </c>
      <c r="P101" s="84">
        <v>3</v>
      </c>
      <c r="Q101" s="84">
        <f t="shared" si="18"/>
        <v>3.6666666666666665</v>
      </c>
      <c r="R101" s="2">
        <v>0</v>
      </c>
      <c r="S101" s="84">
        <v>1</v>
      </c>
      <c r="T101" s="11">
        <v>7.0000000000000007E-2</v>
      </c>
      <c r="U101" s="3">
        <v>4</v>
      </c>
      <c r="V101" s="3">
        <v>7</v>
      </c>
      <c r="W101" s="3">
        <v>4</v>
      </c>
      <c r="X101" s="9"/>
    </row>
    <row r="102" spans="1:24" ht="16" x14ac:dyDescent="0.2">
      <c r="A102" s="1" t="s">
        <v>281</v>
      </c>
      <c r="B102" s="2">
        <v>102</v>
      </c>
      <c r="C102" s="2">
        <v>37</v>
      </c>
      <c r="D102" s="84">
        <f t="shared" si="16"/>
        <v>2.7567567567567566</v>
      </c>
      <c r="E102" s="2">
        <v>0</v>
      </c>
      <c r="F102" s="5">
        <v>116</v>
      </c>
      <c r="G102" s="5">
        <v>2</v>
      </c>
      <c r="H102" s="82">
        <v>3</v>
      </c>
      <c r="I102" s="83">
        <v>2</v>
      </c>
      <c r="J102" s="83">
        <v>21</v>
      </c>
      <c r="K102" s="84">
        <f t="shared" si="17"/>
        <v>9.5238095238095233E-2</v>
      </c>
      <c r="L102" s="3">
        <v>5</v>
      </c>
      <c r="M102" s="3">
        <v>5</v>
      </c>
      <c r="N102" s="3">
        <v>1</v>
      </c>
      <c r="O102" s="84">
        <v>12</v>
      </c>
      <c r="P102" s="84">
        <v>3</v>
      </c>
      <c r="Q102" s="84">
        <f t="shared" si="18"/>
        <v>4</v>
      </c>
      <c r="R102" s="2">
        <v>0</v>
      </c>
      <c r="S102" s="84">
        <v>1.5</v>
      </c>
      <c r="T102" s="11">
        <v>0.06</v>
      </c>
      <c r="U102" s="3">
        <v>4</v>
      </c>
      <c r="V102" s="3">
        <v>7</v>
      </c>
      <c r="W102" s="3">
        <v>4</v>
      </c>
      <c r="X102" s="9"/>
    </row>
    <row r="103" spans="1:24" ht="16" x14ac:dyDescent="0.2">
      <c r="A103" s="1" t="s">
        <v>282</v>
      </c>
      <c r="B103" s="2">
        <v>60</v>
      </c>
      <c r="C103" s="2">
        <v>20</v>
      </c>
      <c r="D103" s="84">
        <f t="shared" si="16"/>
        <v>3</v>
      </c>
      <c r="E103" s="2">
        <v>0</v>
      </c>
      <c r="F103" s="5">
        <v>93</v>
      </c>
      <c r="G103" s="5">
        <v>1</v>
      </c>
      <c r="H103" s="82">
        <v>2</v>
      </c>
      <c r="I103" s="83">
        <v>3</v>
      </c>
      <c r="J103" s="83">
        <v>21</v>
      </c>
      <c r="K103" s="84">
        <f t="shared" si="17"/>
        <v>0.14285714285714285</v>
      </c>
      <c r="L103" s="3">
        <v>4</v>
      </c>
      <c r="M103" s="3">
        <v>4</v>
      </c>
      <c r="N103" s="3">
        <v>1</v>
      </c>
      <c r="O103" s="84">
        <v>10</v>
      </c>
      <c r="P103" s="84">
        <v>2</v>
      </c>
      <c r="Q103" s="84">
        <f t="shared" si="18"/>
        <v>5</v>
      </c>
      <c r="R103" s="2">
        <v>0</v>
      </c>
      <c r="S103" s="84">
        <v>0.5</v>
      </c>
      <c r="T103" s="11">
        <v>0.06</v>
      </c>
      <c r="U103" s="3">
        <v>4</v>
      </c>
      <c r="V103" s="3">
        <v>7</v>
      </c>
      <c r="W103" s="3">
        <v>4</v>
      </c>
      <c r="X103" s="9"/>
    </row>
    <row r="104" spans="1:24" ht="16" x14ac:dyDescent="0.2">
      <c r="A104" s="1" t="s">
        <v>283</v>
      </c>
      <c r="B104" s="2">
        <v>90</v>
      </c>
      <c r="C104" s="2">
        <v>28</v>
      </c>
      <c r="D104" s="84">
        <f t="shared" si="16"/>
        <v>3.2142857142857144</v>
      </c>
      <c r="E104" s="2">
        <v>0</v>
      </c>
      <c r="F104" s="5">
        <v>139</v>
      </c>
      <c r="G104" s="5">
        <v>1</v>
      </c>
      <c r="H104" s="82">
        <v>2</v>
      </c>
      <c r="I104" s="83">
        <v>4</v>
      </c>
      <c r="J104" s="83">
        <v>27</v>
      </c>
      <c r="K104" s="84">
        <f t="shared" si="17"/>
        <v>0.14814814814814814</v>
      </c>
      <c r="L104" s="3">
        <v>6</v>
      </c>
      <c r="M104" s="3">
        <v>6</v>
      </c>
      <c r="N104" s="3">
        <v>1</v>
      </c>
      <c r="O104" s="84">
        <v>14</v>
      </c>
      <c r="P104" s="84">
        <v>2.5</v>
      </c>
      <c r="Q104" s="84">
        <f t="shared" si="18"/>
        <v>5.6</v>
      </c>
      <c r="R104" s="2">
        <v>0</v>
      </c>
      <c r="S104" s="84">
        <v>1.5</v>
      </c>
      <c r="T104" s="11">
        <v>0.04</v>
      </c>
      <c r="U104" s="3">
        <v>4</v>
      </c>
      <c r="V104" s="3">
        <v>7</v>
      </c>
      <c r="W104" s="3">
        <v>4</v>
      </c>
      <c r="X104" s="9"/>
    </row>
    <row r="105" spans="1:24" ht="16" x14ac:dyDescent="0.2">
      <c r="A105" s="1" t="s">
        <v>284</v>
      </c>
      <c r="B105" s="2">
        <v>66</v>
      </c>
      <c r="C105" s="2">
        <v>31</v>
      </c>
      <c r="D105" s="84">
        <f t="shared" si="16"/>
        <v>2.129032258064516</v>
      </c>
      <c r="E105" s="2">
        <v>0</v>
      </c>
      <c r="F105" s="5">
        <v>105</v>
      </c>
      <c r="G105" s="5">
        <v>1</v>
      </c>
      <c r="H105" s="82">
        <v>3</v>
      </c>
      <c r="I105" s="83">
        <v>3</v>
      </c>
      <c r="J105" s="83">
        <v>17</v>
      </c>
      <c r="K105" s="84">
        <f t="shared" si="17"/>
        <v>0.17647058823529413</v>
      </c>
      <c r="L105" s="3">
        <v>6</v>
      </c>
      <c r="M105" s="3">
        <v>5</v>
      </c>
      <c r="N105" s="3">
        <v>1</v>
      </c>
      <c r="O105" s="84">
        <v>9</v>
      </c>
      <c r="P105" s="84">
        <v>2.5</v>
      </c>
      <c r="Q105" s="84">
        <f t="shared" si="18"/>
        <v>3.6</v>
      </c>
      <c r="R105" s="2">
        <v>1</v>
      </c>
      <c r="S105" s="84">
        <v>2</v>
      </c>
      <c r="T105" s="11">
        <v>0.1</v>
      </c>
      <c r="U105" s="3">
        <v>4</v>
      </c>
      <c r="V105" s="3">
        <v>7</v>
      </c>
      <c r="W105" s="3">
        <v>4</v>
      </c>
      <c r="X105" s="9"/>
    </row>
    <row r="106" spans="1:24" ht="16" x14ac:dyDescent="0.2">
      <c r="A106" s="1" t="s">
        <v>285</v>
      </c>
      <c r="B106" s="2">
        <v>55</v>
      </c>
      <c r="C106" s="2">
        <v>24</v>
      </c>
      <c r="D106" s="84">
        <f t="shared" si="16"/>
        <v>2.2916666666666665</v>
      </c>
      <c r="E106" s="2">
        <v>0</v>
      </c>
      <c r="F106" s="5">
        <v>154</v>
      </c>
      <c r="G106" s="5">
        <v>1</v>
      </c>
      <c r="H106" s="82">
        <v>3</v>
      </c>
      <c r="I106" s="83">
        <v>3</v>
      </c>
      <c r="J106" s="83">
        <v>15</v>
      </c>
      <c r="K106" s="84">
        <f t="shared" si="17"/>
        <v>0.2</v>
      </c>
      <c r="L106" s="3">
        <v>5</v>
      </c>
      <c r="M106" s="3">
        <v>3</v>
      </c>
      <c r="N106" s="3">
        <v>1</v>
      </c>
      <c r="O106" s="84">
        <v>10</v>
      </c>
      <c r="P106" s="84">
        <v>2.5</v>
      </c>
      <c r="Q106" s="84">
        <f t="shared" si="18"/>
        <v>4</v>
      </c>
      <c r="R106" s="2">
        <v>0</v>
      </c>
      <c r="S106" s="84">
        <v>1.5</v>
      </c>
      <c r="T106" s="11">
        <v>0.09</v>
      </c>
      <c r="U106" s="3">
        <v>4</v>
      </c>
      <c r="V106" s="3">
        <v>8</v>
      </c>
      <c r="W106" s="3">
        <v>3</v>
      </c>
      <c r="X106" s="9"/>
    </row>
    <row r="107" spans="1:24" ht="16" x14ac:dyDescent="0.2">
      <c r="A107" s="1" t="s">
        <v>286</v>
      </c>
      <c r="B107" s="2">
        <v>69</v>
      </c>
      <c r="C107" s="2">
        <v>21</v>
      </c>
      <c r="D107" s="84">
        <f t="shared" si="16"/>
        <v>3.2857142857142856</v>
      </c>
      <c r="E107" s="2">
        <v>0</v>
      </c>
      <c r="F107" s="5">
        <v>79</v>
      </c>
      <c r="G107" s="5">
        <v>1</v>
      </c>
      <c r="H107" s="82">
        <v>1</v>
      </c>
      <c r="I107" s="83">
        <v>3</v>
      </c>
      <c r="J107" s="83">
        <v>19</v>
      </c>
      <c r="K107" s="84">
        <f t="shared" si="17"/>
        <v>0.15789473684210525</v>
      </c>
      <c r="L107" s="3">
        <v>5</v>
      </c>
      <c r="M107" s="3">
        <v>4</v>
      </c>
      <c r="N107" s="3">
        <v>1</v>
      </c>
      <c r="O107" s="84">
        <v>10</v>
      </c>
      <c r="P107" s="84">
        <v>3</v>
      </c>
      <c r="Q107" s="84">
        <f t="shared" si="18"/>
        <v>3.3333333333333335</v>
      </c>
      <c r="R107" s="2">
        <v>1</v>
      </c>
      <c r="S107" s="84">
        <v>1.5</v>
      </c>
      <c r="T107" s="11">
        <v>0.06</v>
      </c>
      <c r="U107" s="3">
        <v>4</v>
      </c>
      <c r="V107" s="3">
        <v>8</v>
      </c>
      <c r="W107" s="3">
        <v>3</v>
      </c>
      <c r="X107" s="9"/>
    </row>
    <row r="108" spans="1:24" ht="16" x14ac:dyDescent="0.2">
      <c r="A108" s="1" t="s">
        <v>287</v>
      </c>
      <c r="B108" s="2">
        <v>62</v>
      </c>
      <c r="C108" s="2">
        <v>27</v>
      </c>
      <c r="D108" s="84">
        <f t="shared" si="16"/>
        <v>2.2962962962962963</v>
      </c>
      <c r="E108" s="2">
        <v>0</v>
      </c>
      <c r="F108" s="5">
        <v>80</v>
      </c>
      <c r="G108" s="5">
        <v>1</v>
      </c>
      <c r="H108" s="82">
        <v>2</v>
      </c>
      <c r="I108" s="83">
        <v>3</v>
      </c>
      <c r="J108" s="83">
        <v>23</v>
      </c>
      <c r="K108" s="84">
        <f t="shared" si="17"/>
        <v>0.13043478260869565</v>
      </c>
      <c r="L108" s="3">
        <v>5</v>
      </c>
      <c r="M108" s="3">
        <v>5</v>
      </c>
      <c r="N108" s="3">
        <v>1</v>
      </c>
      <c r="O108" s="84">
        <v>10</v>
      </c>
      <c r="P108" s="84">
        <v>2</v>
      </c>
      <c r="Q108" s="84">
        <f t="shared" si="18"/>
        <v>5</v>
      </c>
      <c r="R108" s="2">
        <v>0</v>
      </c>
      <c r="S108" s="84">
        <v>1</v>
      </c>
      <c r="T108" s="11">
        <v>0.06</v>
      </c>
      <c r="U108" s="3">
        <v>4</v>
      </c>
      <c r="V108" s="3">
        <v>8</v>
      </c>
      <c r="W108" s="3">
        <v>4</v>
      </c>
      <c r="X108" s="9"/>
    </row>
    <row r="109" spans="1:24" ht="16" x14ac:dyDescent="0.2">
      <c r="A109" s="1" t="s">
        <v>288</v>
      </c>
      <c r="B109" s="2">
        <v>73</v>
      </c>
      <c r="C109" s="2">
        <v>29</v>
      </c>
      <c r="D109" s="84">
        <f t="shared" si="16"/>
        <v>2.5172413793103448</v>
      </c>
      <c r="E109" s="2">
        <v>0</v>
      </c>
      <c r="F109" s="5">
        <v>130</v>
      </c>
      <c r="G109" s="5">
        <v>1</v>
      </c>
      <c r="H109" s="82">
        <v>1</v>
      </c>
      <c r="I109" s="83">
        <v>4</v>
      </c>
      <c r="J109" s="83">
        <v>21</v>
      </c>
      <c r="K109" s="84">
        <f t="shared" si="17"/>
        <v>0.19047619047619047</v>
      </c>
      <c r="L109" s="3">
        <v>6</v>
      </c>
      <c r="M109" s="3">
        <v>6</v>
      </c>
      <c r="N109" s="3">
        <v>1</v>
      </c>
      <c r="O109" s="84">
        <v>6</v>
      </c>
      <c r="P109" s="84">
        <v>4</v>
      </c>
      <c r="Q109" s="84">
        <f t="shared" si="18"/>
        <v>1.5</v>
      </c>
      <c r="R109" s="2">
        <v>1</v>
      </c>
      <c r="S109" s="84">
        <v>1</v>
      </c>
      <c r="T109" s="11">
        <v>0.03</v>
      </c>
      <c r="U109" s="3">
        <v>4</v>
      </c>
      <c r="V109" s="3">
        <v>8</v>
      </c>
      <c r="W109" s="3">
        <v>4</v>
      </c>
      <c r="X109" s="9"/>
    </row>
    <row r="110" spans="1:24" ht="16" x14ac:dyDescent="0.2">
      <c r="A110" s="1" t="s">
        <v>289</v>
      </c>
      <c r="B110" s="2">
        <v>85</v>
      </c>
      <c r="C110" s="2">
        <v>32</v>
      </c>
      <c r="D110" s="84">
        <f t="shared" si="16"/>
        <v>2.65625</v>
      </c>
      <c r="E110" s="2">
        <v>0</v>
      </c>
      <c r="F110" s="5">
        <v>80</v>
      </c>
      <c r="G110" s="5">
        <v>1</v>
      </c>
      <c r="H110" s="82">
        <v>1</v>
      </c>
      <c r="I110" s="83">
        <v>4</v>
      </c>
      <c r="J110" s="83">
        <v>20</v>
      </c>
      <c r="K110" s="84">
        <f t="shared" si="17"/>
        <v>0.2</v>
      </c>
      <c r="L110" s="3">
        <v>5</v>
      </c>
      <c r="M110" s="3">
        <v>4</v>
      </c>
      <c r="N110" s="3">
        <v>1</v>
      </c>
      <c r="O110" s="84">
        <v>9.5</v>
      </c>
      <c r="P110" s="84">
        <v>3</v>
      </c>
      <c r="Q110" s="84">
        <f t="shared" si="18"/>
        <v>3.1666666666666665</v>
      </c>
      <c r="R110" s="2">
        <v>1</v>
      </c>
      <c r="S110" s="84">
        <v>1.5</v>
      </c>
      <c r="T110" s="11">
        <v>0.04</v>
      </c>
      <c r="U110" s="3">
        <v>4</v>
      </c>
      <c r="V110" s="3">
        <v>8</v>
      </c>
      <c r="W110" s="3">
        <v>4</v>
      </c>
      <c r="X110" s="9"/>
    </row>
    <row r="111" spans="1:24" ht="16" x14ac:dyDescent="0.2">
      <c r="A111" s="1" t="s">
        <v>290</v>
      </c>
      <c r="B111" s="2">
        <v>110</v>
      </c>
      <c r="C111" s="2">
        <v>43</v>
      </c>
      <c r="D111" s="84">
        <f t="shared" si="16"/>
        <v>2.558139534883721</v>
      </c>
      <c r="E111" s="2">
        <v>0</v>
      </c>
      <c r="F111" s="5">
        <v>187</v>
      </c>
      <c r="G111" s="5">
        <v>2</v>
      </c>
      <c r="H111" s="82">
        <v>5</v>
      </c>
      <c r="I111" s="83">
        <v>4</v>
      </c>
      <c r="J111" s="83">
        <v>23</v>
      </c>
      <c r="K111" s="84">
        <f t="shared" si="17"/>
        <v>0.17391304347826086</v>
      </c>
      <c r="L111" s="3">
        <v>7</v>
      </c>
      <c r="M111" s="3">
        <v>5</v>
      </c>
      <c r="N111" s="3">
        <v>1</v>
      </c>
      <c r="O111" s="84">
        <v>9.5</v>
      </c>
      <c r="P111" s="84">
        <v>3.5</v>
      </c>
      <c r="Q111" s="84">
        <f t="shared" si="18"/>
        <v>2.7142857142857144</v>
      </c>
      <c r="R111" s="2">
        <v>0</v>
      </c>
      <c r="S111" s="84">
        <v>2</v>
      </c>
      <c r="T111" s="11">
        <v>0.06</v>
      </c>
      <c r="U111" s="3">
        <v>4</v>
      </c>
      <c r="V111" s="3">
        <v>8</v>
      </c>
      <c r="W111" s="3">
        <v>4</v>
      </c>
      <c r="X111" s="9"/>
    </row>
    <row r="112" spans="1:24" ht="16" x14ac:dyDescent="0.2">
      <c r="A112" s="1" t="s">
        <v>291</v>
      </c>
      <c r="B112" s="2">
        <v>82</v>
      </c>
      <c r="C112" s="2">
        <v>26</v>
      </c>
      <c r="D112" s="84">
        <f t="shared" si="16"/>
        <v>3.1538461538461537</v>
      </c>
      <c r="E112" s="2">
        <v>0</v>
      </c>
      <c r="F112" s="5">
        <v>104</v>
      </c>
      <c r="G112" s="5">
        <v>1</v>
      </c>
      <c r="H112" s="82">
        <v>2</v>
      </c>
      <c r="I112" s="83">
        <v>2</v>
      </c>
      <c r="J112" s="83">
        <v>22</v>
      </c>
      <c r="K112" s="84">
        <f t="shared" si="17"/>
        <v>9.0909090909090912E-2</v>
      </c>
      <c r="L112" s="3">
        <v>6</v>
      </c>
      <c r="M112" s="3">
        <v>4</v>
      </c>
      <c r="N112" s="3">
        <v>1</v>
      </c>
      <c r="O112" s="84">
        <v>10</v>
      </c>
      <c r="P112" s="84">
        <v>2.5</v>
      </c>
      <c r="Q112" s="84">
        <f t="shared" si="18"/>
        <v>4</v>
      </c>
      <c r="R112" s="2">
        <v>0</v>
      </c>
      <c r="S112" s="84">
        <v>1</v>
      </c>
      <c r="T112" s="11">
        <v>7.0000000000000007E-2</v>
      </c>
      <c r="U112" s="3">
        <v>4</v>
      </c>
      <c r="V112" s="3">
        <v>8</v>
      </c>
      <c r="W112" s="3">
        <v>4</v>
      </c>
      <c r="X112" s="9"/>
    </row>
    <row r="113" spans="1:24" ht="16" x14ac:dyDescent="0.2">
      <c r="A113" s="1" t="s">
        <v>292</v>
      </c>
      <c r="B113" s="2">
        <v>84</v>
      </c>
      <c r="C113" s="2">
        <v>29</v>
      </c>
      <c r="D113" s="84">
        <f t="shared" si="16"/>
        <v>2.896551724137931</v>
      </c>
      <c r="E113" s="2">
        <v>0</v>
      </c>
      <c r="F113" s="5">
        <v>111</v>
      </c>
      <c r="G113" s="5">
        <v>1</v>
      </c>
      <c r="H113" s="82">
        <v>2</v>
      </c>
      <c r="I113" s="83">
        <v>2</v>
      </c>
      <c r="J113" s="83">
        <v>23</v>
      </c>
      <c r="K113" s="84">
        <f t="shared" si="17"/>
        <v>8.6956521739130432E-2</v>
      </c>
      <c r="L113" s="3">
        <v>5</v>
      </c>
      <c r="M113" s="3">
        <v>4</v>
      </c>
      <c r="N113" s="3">
        <v>1</v>
      </c>
      <c r="O113" s="84">
        <v>9</v>
      </c>
      <c r="P113" s="84">
        <v>2.5</v>
      </c>
      <c r="Q113" s="84">
        <f t="shared" si="18"/>
        <v>3.6</v>
      </c>
      <c r="R113" s="2">
        <v>0</v>
      </c>
      <c r="S113" s="84">
        <v>2</v>
      </c>
      <c r="T113" s="11">
        <v>0.08</v>
      </c>
      <c r="U113" s="3">
        <v>4</v>
      </c>
      <c r="V113" s="3">
        <v>8</v>
      </c>
      <c r="W113" s="3">
        <v>4</v>
      </c>
      <c r="X113" s="9"/>
    </row>
    <row r="114" spans="1:24" ht="16" x14ac:dyDescent="0.2">
      <c r="A114" s="1" t="s">
        <v>293</v>
      </c>
      <c r="B114" s="2">
        <v>90</v>
      </c>
      <c r="C114" s="2">
        <v>30</v>
      </c>
      <c r="D114" s="84">
        <f t="shared" si="16"/>
        <v>3</v>
      </c>
      <c r="E114" s="2">
        <v>0</v>
      </c>
      <c r="F114" s="5">
        <v>156</v>
      </c>
      <c r="G114" s="5">
        <v>2</v>
      </c>
      <c r="H114" s="82">
        <v>3</v>
      </c>
      <c r="I114" s="83">
        <v>3</v>
      </c>
      <c r="J114" s="83">
        <v>21</v>
      </c>
      <c r="K114" s="84">
        <f t="shared" si="17"/>
        <v>0.14285714285714285</v>
      </c>
      <c r="L114" s="3">
        <v>5</v>
      </c>
      <c r="M114" s="3">
        <v>4</v>
      </c>
      <c r="N114" s="3">
        <v>1</v>
      </c>
      <c r="O114" s="84">
        <v>12</v>
      </c>
      <c r="P114" s="84">
        <v>3</v>
      </c>
      <c r="Q114" s="84">
        <f t="shared" si="18"/>
        <v>4</v>
      </c>
      <c r="R114" s="2">
        <v>0</v>
      </c>
      <c r="S114" s="84">
        <v>2</v>
      </c>
      <c r="T114" s="11">
        <v>7.0000000000000007E-2</v>
      </c>
      <c r="U114" s="3">
        <v>4</v>
      </c>
      <c r="V114" s="3">
        <v>8</v>
      </c>
      <c r="W114" s="3">
        <v>4</v>
      </c>
      <c r="X114" s="9"/>
    </row>
    <row r="115" spans="1:24" ht="16" x14ac:dyDescent="0.2">
      <c r="A115" s="1" t="s">
        <v>294</v>
      </c>
      <c r="B115" s="2">
        <v>98</v>
      </c>
      <c r="C115" s="2">
        <v>20</v>
      </c>
      <c r="D115" s="84">
        <f t="shared" si="16"/>
        <v>4.9000000000000004</v>
      </c>
      <c r="E115" s="2">
        <v>0</v>
      </c>
      <c r="F115" s="5">
        <v>102</v>
      </c>
      <c r="G115" s="5">
        <v>1</v>
      </c>
      <c r="H115" s="82">
        <v>2</v>
      </c>
      <c r="I115" s="83">
        <v>2</v>
      </c>
      <c r="J115" s="83">
        <v>18</v>
      </c>
      <c r="K115" s="84">
        <f t="shared" si="17"/>
        <v>0.1111111111111111</v>
      </c>
      <c r="L115" s="3">
        <v>4</v>
      </c>
      <c r="M115" s="3">
        <v>5</v>
      </c>
      <c r="N115" s="3">
        <v>1</v>
      </c>
      <c r="O115" s="84">
        <v>9</v>
      </c>
      <c r="P115" s="84">
        <v>2</v>
      </c>
      <c r="Q115" s="84">
        <f t="shared" si="18"/>
        <v>4.5</v>
      </c>
      <c r="R115" s="2">
        <v>1</v>
      </c>
      <c r="S115" s="84">
        <v>1</v>
      </c>
      <c r="T115" s="11">
        <v>0.04</v>
      </c>
      <c r="U115" s="3">
        <v>5</v>
      </c>
      <c r="V115" s="3">
        <v>6</v>
      </c>
      <c r="W115" s="3">
        <v>4</v>
      </c>
      <c r="X115" s="9"/>
    </row>
    <row r="116" spans="1:24" ht="16" x14ac:dyDescent="0.2">
      <c r="A116" s="1" t="s">
        <v>58</v>
      </c>
      <c r="B116" s="2">
        <v>74</v>
      </c>
      <c r="C116" s="2">
        <v>26</v>
      </c>
      <c r="D116" s="84">
        <f t="shared" si="16"/>
        <v>2.8461538461538463</v>
      </c>
      <c r="E116" s="2">
        <v>0</v>
      </c>
      <c r="F116" s="5">
        <v>124</v>
      </c>
      <c r="G116" s="5">
        <v>1</v>
      </c>
      <c r="H116" s="82">
        <v>3</v>
      </c>
      <c r="I116" s="83">
        <v>3</v>
      </c>
      <c r="J116" s="83">
        <v>20</v>
      </c>
      <c r="K116" s="84">
        <f t="shared" si="17"/>
        <v>0.15</v>
      </c>
      <c r="L116" s="3">
        <v>5</v>
      </c>
      <c r="M116" s="3">
        <v>4</v>
      </c>
      <c r="N116" s="3">
        <v>1</v>
      </c>
      <c r="O116" s="12" t="s">
        <v>114</v>
      </c>
      <c r="P116" s="12" t="s">
        <v>114</v>
      </c>
      <c r="Q116" s="12" t="s">
        <v>114</v>
      </c>
      <c r="R116" s="12" t="s">
        <v>114</v>
      </c>
      <c r="S116" s="12" t="s">
        <v>114</v>
      </c>
      <c r="T116" s="13" t="s">
        <v>114</v>
      </c>
      <c r="U116" s="12" t="s">
        <v>114</v>
      </c>
      <c r="V116" s="12" t="s">
        <v>114</v>
      </c>
      <c r="W116" s="12" t="s">
        <v>114</v>
      </c>
    </row>
    <row r="117" spans="1:24" ht="16" x14ac:dyDescent="0.2">
      <c r="A117" s="1" t="s">
        <v>295</v>
      </c>
      <c r="B117" s="2">
        <v>76</v>
      </c>
      <c r="C117" s="2">
        <v>29</v>
      </c>
      <c r="D117" s="84">
        <f t="shared" si="16"/>
        <v>2.6206896551724137</v>
      </c>
      <c r="E117" s="2">
        <v>0</v>
      </c>
      <c r="F117" s="5">
        <v>113</v>
      </c>
      <c r="G117" s="5">
        <v>1</v>
      </c>
      <c r="H117" s="82">
        <v>1</v>
      </c>
      <c r="I117" s="83">
        <v>2</v>
      </c>
      <c r="J117" s="83">
        <v>20</v>
      </c>
      <c r="K117" s="84">
        <f t="shared" si="17"/>
        <v>0.1</v>
      </c>
      <c r="L117" s="3">
        <v>4</v>
      </c>
      <c r="M117" s="3">
        <v>4</v>
      </c>
      <c r="N117" s="3">
        <v>1</v>
      </c>
      <c r="O117" s="84">
        <v>10</v>
      </c>
      <c r="P117" s="84">
        <v>2.5</v>
      </c>
      <c r="Q117" s="84">
        <f t="shared" si="18"/>
        <v>4</v>
      </c>
      <c r="R117" s="2">
        <v>1</v>
      </c>
      <c r="S117" s="84">
        <v>1</v>
      </c>
      <c r="T117" s="11">
        <v>0.05</v>
      </c>
      <c r="U117" s="3">
        <v>5</v>
      </c>
      <c r="V117" s="3">
        <v>6</v>
      </c>
      <c r="W117" s="3">
        <v>6</v>
      </c>
      <c r="X117" s="9"/>
    </row>
    <row r="118" spans="1:24" ht="16" x14ac:dyDescent="0.2">
      <c r="A118" s="1" t="s">
        <v>296</v>
      </c>
      <c r="B118" s="2">
        <v>75</v>
      </c>
      <c r="C118" s="2">
        <v>37</v>
      </c>
      <c r="D118" s="84">
        <f t="shared" si="16"/>
        <v>2.0270270270270272</v>
      </c>
      <c r="E118" s="2">
        <v>0</v>
      </c>
      <c r="F118" s="5">
        <v>117</v>
      </c>
      <c r="G118" s="5">
        <v>1</v>
      </c>
      <c r="H118" s="82">
        <v>2</v>
      </c>
      <c r="I118" s="83">
        <v>3</v>
      </c>
      <c r="J118" s="83">
        <v>24</v>
      </c>
      <c r="K118" s="84">
        <f t="shared" si="17"/>
        <v>0.125</v>
      </c>
      <c r="L118" s="3">
        <v>5</v>
      </c>
      <c r="M118" s="3">
        <v>5</v>
      </c>
      <c r="N118" s="3">
        <v>1</v>
      </c>
      <c r="O118" s="84">
        <v>12</v>
      </c>
      <c r="P118" s="84">
        <v>3.5</v>
      </c>
      <c r="Q118" s="84">
        <f t="shared" si="18"/>
        <v>3.4285714285714284</v>
      </c>
      <c r="R118" s="2">
        <v>0</v>
      </c>
      <c r="S118" s="84">
        <v>1</v>
      </c>
      <c r="T118" s="11">
        <v>7.0000000000000007E-2</v>
      </c>
      <c r="U118" s="3">
        <v>5</v>
      </c>
      <c r="V118" s="3">
        <v>6</v>
      </c>
      <c r="W118" s="3">
        <v>6</v>
      </c>
      <c r="X118" s="9"/>
    </row>
    <row r="119" spans="1:24" ht="16" x14ac:dyDescent="0.2">
      <c r="A119" s="1" t="s">
        <v>297</v>
      </c>
      <c r="B119" s="2">
        <v>53</v>
      </c>
      <c r="C119" s="2">
        <v>19</v>
      </c>
      <c r="D119" s="84">
        <f t="shared" si="16"/>
        <v>2.7894736842105261</v>
      </c>
      <c r="E119" s="2">
        <v>0</v>
      </c>
      <c r="F119" s="5">
        <v>84</v>
      </c>
      <c r="G119" s="5">
        <v>1</v>
      </c>
      <c r="H119" s="82">
        <v>1</v>
      </c>
      <c r="I119" s="83">
        <v>2</v>
      </c>
      <c r="J119" s="83">
        <v>19</v>
      </c>
      <c r="K119" s="84">
        <f t="shared" si="17"/>
        <v>0.10526315789473684</v>
      </c>
      <c r="L119" s="3">
        <v>4</v>
      </c>
      <c r="M119" s="3">
        <v>3</v>
      </c>
      <c r="N119" s="3">
        <v>1</v>
      </c>
      <c r="O119" s="84">
        <v>6.5</v>
      </c>
      <c r="P119" s="84">
        <v>1</v>
      </c>
      <c r="Q119" s="84">
        <f t="shared" si="18"/>
        <v>6.5</v>
      </c>
      <c r="R119" s="2">
        <v>0</v>
      </c>
      <c r="S119" s="84">
        <v>0.5</v>
      </c>
      <c r="T119" s="11">
        <v>0.08</v>
      </c>
      <c r="U119" s="3">
        <v>5</v>
      </c>
      <c r="V119" s="3">
        <v>7</v>
      </c>
      <c r="W119" s="3">
        <v>3</v>
      </c>
      <c r="X119" s="9"/>
    </row>
    <row r="120" spans="1:24" ht="16" x14ac:dyDescent="0.2">
      <c r="A120" s="1" t="s">
        <v>298</v>
      </c>
      <c r="B120" s="2">
        <v>55</v>
      </c>
      <c r="C120" s="2">
        <v>21</v>
      </c>
      <c r="D120" s="84">
        <f t="shared" si="16"/>
        <v>2.6190476190476191</v>
      </c>
      <c r="E120" s="2">
        <v>0</v>
      </c>
      <c r="F120" s="5">
        <v>91</v>
      </c>
      <c r="G120" s="5">
        <v>1</v>
      </c>
      <c r="H120" s="82">
        <v>3</v>
      </c>
      <c r="I120" s="83">
        <v>3</v>
      </c>
      <c r="J120" s="83">
        <v>18</v>
      </c>
      <c r="K120" s="84">
        <f t="shared" si="17"/>
        <v>0.16666666666666666</v>
      </c>
      <c r="L120" s="3">
        <v>6</v>
      </c>
      <c r="M120" s="3">
        <v>5</v>
      </c>
      <c r="N120" s="3">
        <v>1</v>
      </c>
      <c r="O120" s="84">
        <v>10</v>
      </c>
      <c r="P120" s="84">
        <v>2.5</v>
      </c>
      <c r="Q120" s="84">
        <f t="shared" si="18"/>
        <v>4</v>
      </c>
      <c r="R120" s="2">
        <v>1</v>
      </c>
      <c r="S120" s="84">
        <v>1.5</v>
      </c>
      <c r="T120" s="11">
        <v>0.04</v>
      </c>
      <c r="U120" s="3">
        <v>5</v>
      </c>
      <c r="V120" s="3">
        <v>7</v>
      </c>
      <c r="W120" s="3">
        <v>4</v>
      </c>
      <c r="X120" s="9"/>
    </row>
    <row r="121" spans="1:24" ht="16" x14ac:dyDescent="0.2">
      <c r="A121" s="1" t="s">
        <v>299</v>
      </c>
      <c r="B121" s="2">
        <v>66</v>
      </c>
      <c r="C121" s="2">
        <v>29</v>
      </c>
      <c r="D121" s="84">
        <f t="shared" si="16"/>
        <v>2.2758620689655173</v>
      </c>
      <c r="E121" s="2">
        <v>0</v>
      </c>
      <c r="F121" s="5">
        <v>120</v>
      </c>
      <c r="G121" s="5">
        <v>1</v>
      </c>
      <c r="H121" s="82">
        <v>2</v>
      </c>
      <c r="I121" s="83">
        <v>3</v>
      </c>
      <c r="J121" s="83">
        <v>21</v>
      </c>
      <c r="K121" s="84">
        <f t="shared" si="17"/>
        <v>0.14285714285714285</v>
      </c>
      <c r="L121" s="3">
        <v>5</v>
      </c>
      <c r="M121" s="3">
        <v>5</v>
      </c>
      <c r="N121" s="3">
        <v>1</v>
      </c>
      <c r="O121" s="84">
        <v>11.5</v>
      </c>
      <c r="P121" s="84">
        <v>3</v>
      </c>
      <c r="Q121" s="84">
        <f t="shared" si="18"/>
        <v>3.8333333333333335</v>
      </c>
      <c r="R121" s="2">
        <v>0</v>
      </c>
      <c r="S121" s="84">
        <v>1</v>
      </c>
      <c r="T121" s="11">
        <v>0.06</v>
      </c>
      <c r="U121" s="3">
        <v>5</v>
      </c>
      <c r="V121" s="3">
        <v>7</v>
      </c>
      <c r="W121" s="3">
        <v>4</v>
      </c>
      <c r="X121" s="9"/>
    </row>
    <row r="122" spans="1:24" ht="16" x14ac:dyDescent="0.2">
      <c r="A122" s="1" t="s">
        <v>300</v>
      </c>
      <c r="B122" s="2">
        <v>58</v>
      </c>
      <c r="C122" s="2">
        <v>21</v>
      </c>
      <c r="D122" s="84">
        <f t="shared" si="16"/>
        <v>2.7619047619047619</v>
      </c>
      <c r="E122" s="2">
        <v>0</v>
      </c>
      <c r="F122" s="5">
        <v>102</v>
      </c>
      <c r="G122" s="5">
        <v>1</v>
      </c>
      <c r="H122" s="82">
        <v>2</v>
      </c>
      <c r="I122" s="83">
        <v>3</v>
      </c>
      <c r="J122" s="83">
        <v>18</v>
      </c>
      <c r="K122" s="84">
        <f t="shared" si="17"/>
        <v>0.16666666666666666</v>
      </c>
      <c r="L122" s="3">
        <v>5</v>
      </c>
      <c r="M122" s="3">
        <v>5</v>
      </c>
      <c r="N122" s="3">
        <v>1</v>
      </c>
      <c r="O122" s="84">
        <v>9</v>
      </c>
      <c r="P122" s="84">
        <v>2.5</v>
      </c>
      <c r="Q122" s="84">
        <f t="shared" si="18"/>
        <v>3.6</v>
      </c>
      <c r="R122" s="2">
        <v>1</v>
      </c>
      <c r="S122" s="84">
        <v>1.5</v>
      </c>
      <c r="T122" s="11">
        <v>0.05</v>
      </c>
      <c r="U122" s="3">
        <v>5</v>
      </c>
      <c r="V122" s="3">
        <v>7</v>
      </c>
      <c r="W122" s="3">
        <v>4</v>
      </c>
      <c r="X122" s="9"/>
    </row>
    <row r="123" spans="1:24" ht="16" x14ac:dyDescent="0.2">
      <c r="A123" s="1" t="s">
        <v>301</v>
      </c>
      <c r="B123" s="2">
        <v>91</v>
      </c>
      <c r="C123" s="2">
        <v>31</v>
      </c>
      <c r="D123" s="84">
        <f t="shared" si="16"/>
        <v>2.935483870967742</v>
      </c>
      <c r="E123" s="2">
        <v>0</v>
      </c>
      <c r="F123" s="5">
        <v>166</v>
      </c>
      <c r="G123" s="5">
        <v>2</v>
      </c>
      <c r="H123" s="82">
        <v>3</v>
      </c>
      <c r="I123" s="83">
        <v>3</v>
      </c>
      <c r="J123" s="83">
        <v>25</v>
      </c>
      <c r="K123" s="84">
        <f t="shared" si="17"/>
        <v>0.12</v>
      </c>
      <c r="L123" s="3">
        <v>6</v>
      </c>
      <c r="M123" s="3">
        <v>5</v>
      </c>
      <c r="N123" s="3">
        <v>1</v>
      </c>
      <c r="O123" s="84">
        <v>14</v>
      </c>
      <c r="P123" s="84">
        <v>3</v>
      </c>
      <c r="Q123" s="84">
        <f t="shared" si="18"/>
        <v>4.666666666666667</v>
      </c>
      <c r="R123" s="2">
        <v>0</v>
      </c>
      <c r="S123" s="84">
        <v>1.5</v>
      </c>
      <c r="T123" s="11">
        <v>7.0000000000000007E-2</v>
      </c>
      <c r="U123" s="3">
        <v>5</v>
      </c>
      <c r="V123" s="3">
        <v>7</v>
      </c>
      <c r="W123" s="3">
        <v>4</v>
      </c>
      <c r="X123" s="9"/>
    </row>
    <row r="124" spans="1:24" ht="16" x14ac:dyDescent="0.2">
      <c r="A124" s="1" t="s">
        <v>59</v>
      </c>
      <c r="B124" s="2">
        <v>130</v>
      </c>
      <c r="C124" s="2">
        <v>32</v>
      </c>
      <c r="D124" s="84">
        <f t="shared" si="16"/>
        <v>4.0625</v>
      </c>
      <c r="E124" s="2">
        <v>0</v>
      </c>
      <c r="F124" s="5">
        <v>150</v>
      </c>
      <c r="G124" s="5">
        <v>1</v>
      </c>
      <c r="H124" s="82">
        <v>2</v>
      </c>
      <c r="I124" s="83">
        <v>3</v>
      </c>
      <c r="J124" s="83">
        <v>20</v>
      </c>
      <c r="K124" s="84">
        <f t="shared" si="17"/>
        <v>0.15</v>
      </c>
      <c r="L124" s="3">
        <v>5</v>
      </c>
      <c r="M124" s="3">
        <v>5</v>
      </c>
      <c r="N124" s="3">
        <v>1</v>
      </c>
      <c r="O124" s="12" t="s">
        <v>114</v>
      </c>
      <c r="P124" s="12" t="s">
        <v>114</v>
      </c>
      <c r="Q124" s="12" t="s">
        <v>114</v>
      </c>
      <c r="R124" s="12" t="s">
        <v>114</v>
      </c>
      <c r="S124" s="12" t="s">
        <v>114</v>
      </c>
      <c r="T124" s="13" t="s">
        <v>114</v>
      </c>
      <c r="U124" s="12" t="s">
        <v>114</v>
      </c>
      <c r="V124" s="12" t="s">
        <v>114</v>
      </c>
      <c r="W124" s="12" t="s">
        <v>114</v>
      </c>
    </row>
    <row r="125" spans="1:24" ht="16" x14ac:dyDescent="0.2">
      <c r="A125" s="1" t="s">
        <v>302</v>
      </c>
      <c r="B125" s="2">
        <v>62</v>
      </c>
      <c r="C125" s="2">
        <v>23</v>
      </c>
      <c r="D125" s="84">
        <f t="shared" si="16"/>
        <v>2.6956521739130435</v>
      </c>
      <c r="E125" s="2">
        <v>0</v>
      </c>
      <c r="F125" s="5">
        <v>100</v>
      </c>
      <c r="G125" s="5">
        <v>1</v>
      </c>
      <c r="H125" s="82">
        <v>3</v>
      </c>
      <c r="I125" s="83">
        <v>2</v>
      </c>
      <c r="J125" s="83">
        <v>12</v>
      </c>
      <c r="K125" s="84">
        <f t="shared" si="17"/>
        <v>0.16666666666666666</v>
      </c>
      <c r="L125" s="3">
        <v>6</v>
      </c>
      <c r="M125" s="3">
        <v>6</v>
      </c>
      <c r="N125" s="3">
        <v>1</v>
      </c>
      <c r="O125" s="84">
        <v>6.5</v>
      </c>
      <c r="P125" s="84">
        <v>2</v>
      </c>
      <c r="Q125" s="84">
        <f t="shared" si="18"/>
        <v>3.25</v>
      </c>
      <c r="R125" s="2">
        <v>1</v>
      </c>
      <c r="S125" s="84">
        <v>1</v>
      </c>
      <c r="T125" s="11">
        <v>0.03</v>
      </c>
      <c r="U125" s="3">
        <v>5</v>
      </c>
      <c r="V125" s="3">
        <v>8</v>
      </c>
      <c r="W125" s="3">
        <v>2</v>
      </c>
      <c r="X125" s="9"/>
    </row>
    <row r="126" spans="1:24" ht="16" x14ac:dyDescent="0.2">
      <c r="A126" s="1" t="s">
        <v>60</v>
      </c>
      <c r="B126" s="2">
        <v>50</v>
      </c>
      <c r="C126" s="2">
        <v>23</v>
      </c>
      <c r="D126" s="84">
        <f t="shared" si="16"/>
        <v>2.1739130434782608</v>
      </c>
      <c r="E126" s="2">
        <v>0</v>
      </c>
      <c r="F126" s="5">
        <v>90</v>
      </c>
      <c r="G126" s="5">
        <v>1</v>
      </c>
      <c r="H126" s="82">
        <v>1</v>
      </c>
      <c r="I126" s="83">
        <v>3</v>
      </c>
      <c r="J126" s="83">
        <v>18</v>
      </c>
      <c r="K126" s="84">
        <f t="shared" si="17"/>
        <v>0.16666666666666666</v>
      </c>
      <c r="L126" s="3">
        <v>5</v>
      </c>
      <c r="M126" s="3">
        <v>5</v>
      </c>
      <c r="N126" s="3">
        <v>1</v>
      </c>
      <c r="O126" s="12" t="s">
        <v>114</v>
      </c>
      <c r="P126" s="12" t="s">
        <v>114</v>
      </c>
      <c r="Q126" s="12" t="s">
        <v>114</v>
      </c>
      <c r="R126" s="12" t="s">
        <v>114</v>
      </c>
      <c r="S126" s="12" t="s">
        <v>114</v>
      </c>
      <c r="T126" s="13" t="s">
        <v>114</v>
      </c>
      <c r="U126" s="12" t="s">
        <v>114</v>
      </c>
      <c r="V126" s="12" t="s">
        <v>114</v>
      </c>
      <c r="W126" s="12" t="s">
        <v>114</v>
      </c>
    </row>
    <row r="127" spans="1:24" ht="16" x14ac:dyDescent="0.2">
      <c r="A127" s="1" t="s">
        <v>303</v>
      </c>
      <c r="B127" s="2">
        <v>130</v>
      </c>
      <c r="C127" s="2">
        <v>42</v>
      </c>
      <c r="D127" s="84">
        <f t="shared" si="16"/>
        <v>3.0952380952380953</v>
      </c>
      <c r="E127" s="2">
        <v>0</v>
      </c>
      <c r="F127" s="5">
        <v>189</v>
      </c>
      <c r="G127" s="5">
        <v>2</v>
      </c>
      <c r="H127" s="82">
        <v>5</v>
      </c>
      <c r="I127" s="83">
        <v>4</v>
      </c>
      <c r="J127" s="83">
        <v>25</v>
      </c>
      <c r="K127" s="84">
        <f t="shared" si="17"/>
        <v>0.16</v>
      </c>
      <c r="L127" s="3">
        <v>5</v>
      </c>
      <c r="M127" s="3">
        <v>5</v>
      </c>
      <c r="N127" s="3">
        <v>1</v>
      </c>
      <c r="O127" s="84">
        <v>14</v>
      </c>
      <c r="P127" s="84">
        <v>3.5</v>
      </c>
      <c r="Q127" s="84">
        <f t="shared" si="18"/>
        <v>4</v>
      </c>
      <c r="R127" s="2">
        <v>1</v>
      </c>
      <c r="S127" s="84">
        <v>1</v>
      </c>
      <c r="T127" s="11">
        <v>0.05</v>
      </c>
      <c r="U127" s="3">
        <v>5</v>
      </c>
      <c r="V127" s="3">
        <v>8</v>
      </c>
      <c r="W127" s="3">
        <v>3</v>
      </c>
      <c r="X127" s="9"/>
    </row>
    <row r="128" spans="1:24" ht="16" x14ac:dyDescent="0.2">
      <c r="A128" s="1" t="s">
        <v>304</v>
      </c>
      <c r="B128" s="2">
        <v>83</v>
      </c>
      <c r="C128" s="2">
        <v>30</v>
      </c>
      <c r="D128" s="84">
        <f t="shared" si="16"/>
        <v>2.7666666666666666</v>
      </c>
      <c r="E128" s="2">
        <v>0</v>
      </c>
      <c r="F128" s="5">
        <v>170</v>
      </c>
      <c r="G128" s="5">
        <v>2</v>
      </c>
      <c r="H128" s="82">
        <v>3</v>
      </c>
      <c r="I128" s="83">
        <v>3</v>
      </c>
      <c r="J128" s="83">
        <v>21</v>
      </c>
      <c r="K128" s="84">
        <f t="shared" si="17"/>
        <v>0.14285714285714285</v>
      </c>
      <c r="L128" s="3">
        <v>5</v>
      </c>
      <c r="M128" s="3">
        <v>5</v>
      </c>
      <c r="N128" s="3">
        <v>1</v>
      </c>
      <c r="O128" s="84">
        <v>11</v>
      </c>
      <c r="P128" s="84">
        <v>3</v>
      </c>
      <c r="Q128" s="84">
        <f t="shared" si="18"/>
        <v>3.6666666666666665</v>
      </c>
      <c r="R128" s="2">
        <v>1</v>
      </c>
      <c r="S128" s="84">
        <v>2</v>
      </c>
      <c r="T128" s="11">
        <v>0.06</v>
      </c>
      <c r="U128" s="3">
        <v>5</v>
      </c>
      <c r="V128" s="3">
        <v>8</v>
      </c>
      <c r="W128" s="3">
        <v>3</v>
      </c>
      <c r="X128" s="9"/>
    </row>
    <row r="129" spans="1:24" ht="16" x14ac:dyDescent="0.2">
      <c r="A129" s="1" t="s">
        <v>305</v>
      </c>
      <c r="B129" s="2">
        <v>49</v>
      </c>
      <c r="C129" s="2">
        <v>23</v>
      </c>
      <c r="D129" s="84">
        <f t="shared" si="16"/>
        <v>2.1304347826086958</v>
      </c>
      <c r="E129" s="2">
        <v>0</v>
      </c>
      <c r="F129" s="5">
        <v>80</v>
      </c>
      <c r="G129" s="5">
        <v>1</v>
      </c>
      <c r="H129" s="82">
        <v>1</v>
      </c>
      <c r="I129" s="83">
        <v>2</v>
      </c>
      <c r="J129" s="83">
        <v>20</v>
      </c>
      <c r="K129" s="84">
        <f t="shared" si="17"/>
        <v>0.1</v>
      </c>
      <c r="L129" s="3">
        <v>5</v>
      </c>
      <c r="M129" s="3">
        <v>6</v>
      </c>
      <c r="N129" s="3">
        <v>1</v>
      </c>
      <c r="O129" s="84">
        <v>11</v>
      </c>
      <c r="P129" s="84">
        <v>3</v>
      </c>
      <c r="Q129" s="84">
        <f t="shared" si="18"/>
        <v>3.6666666666666665</v>
      </c>
      <c r="R129" s="2">
        <v>0</v>
      </c>
      <c r="S129" s="84">
        <v>1</v>
      </c>
      <c r="T129" s="11">
        <v>0.05</v>
      </c>
      <c r="U129" s="3">
        <v>5</v>
      </c>
      <c r="V129" s="3">
        <v>8</v>
      </c>
      <c r="W129" s="3">
        <v>3</v>
      </c>
      <c r="X129" s="9"/>
    </row>
    <row r="130" spans="1:24" ht="16" x14ac:dyDescent="0.2">
      <c r="A130" s="1" t="s">
        <v>306</v>
      </c>
      <c r="B130" s="2">
        <v>120</v>
      </c>
      <c r="C130" s="2">
        <v>40</v>
      </c>
      <c r="D130" s="84">
        <f t="shared" si="16"/>
        <v>3</v>
      </c>
      <c r="E130" s="2">
        <v>0</v>
      </c>
      <c r="F130" s="5">
        <v>160</v>
      </c>
      <c r="G130" s="5">
        <v>2</v>
      </c>
      <c r="H130" s="82">
        <v>6</v>
      </c>
      <c r="I130" s="83">
        <v>3</v>
      </c>
      <c r="J130" s="83">
        <v>26</v>
      </c>
      <c r="K130" s="84">
        <f t="shared" si="17"/>
        <v>0.11538461538461539</v>
      </c>
      <c r="L130" s="3">
        <v>6</v>
      </c>
      <c r="M130" s="3">
        <v>4</v>
      </c>
      <c r="N130" s="3">
        <v>1</v>
      </c>
      <c r="O130" s="84">
        <v>14.5</v>
      </c>
      <c r="P130" s="84">
        <v>3.5</v>
      </c>
      <c r="Q130" s="84">
        <f t="shared" si="18"/>
        <v>4.1428571428571432</v>
      </c>
      <c r="R130" s="2">
        <v>1</v>
      </c>
      <c r="S130" s="84">
        <v>1.5</v>
      </c>
      <c r="T130" s="11">
        <v>0.08</v>
      </c>
      <c r="U130" s="3">
        <v>5</v>
      </c>
      <c r="V130" s="3">
        <v>8</v>
      </c>
      <c r="W130" s="3">
        <v>4</v>
      </c>
      <c r="X130" s="9"/>
    </row>
    <row r="131" spans="1:24" ht="16" x14ac:dyDescent="0.2">
      <c r="A131" s="72" t="s">
        <v>34</v>
      </c>
      <c r="B131" s="73">
        <f>COUNT(B71:B130)</f>
        <v>60</v>
      </c>
      <c r="C131" s="73">
        <f t="shared" ref="C131:D131" si="19">COUNT(C71:C130)</f>
        <v>60</v>
      </c>
      <c r="D131" s="73">
        <f t="shared" si="19"/>
        <v>60</v>
      </c>
      <c r="E131" s="73">
        <f t="shared" ref="E131" si="20">COUNT(E71:E130)</f>
        <v>60</v>
      </c>
      <c r="F131" s="73">
        <f t="shared" ref="F131" si="21">COUNT(F71:F130)</f>
        <v>60</v>
      </c>
      <c r="G131" s="73">
        <f t="shared" ref="G131" si="22">COUNT(G71:G130)</f>
        <v>60</v>
      </c>
      <c r="H131" s="73">
        <f t="shared" ref="H131" si="23">COUNT(H71:H130)</f>
        <v>60</v>
      </c>
      <c r="I131" s="73">
        <f t="shared" ref="I131" si="24">COUNT(I71:I130)</f>
        <v>60</v>
      </c>
      <c r="J131" s="73">
        <f t="shared" ref="J131:K131" si="25">COUNT(J71:J130)</f>
        <v>60</v>
      </c>
      <c r="K131" s="73">
        <f t="shared" si="25"/>
        <v>60</v>
      </c>
      <c r="L131" s="73">
        <f t="shared" ref="L131" si="26">COUNT(L71:L130)</f>
        <v>60</v>
      </c>
      <c r="M131" s="73">
        <f t="shared" ref="M131" si="27">COUNT(M71:M130)</f>
        <v>60</v>
      </c>
      <c r="N131" s="73">
        <f t="shared" ref="N131" si="28">COUNT(N71:N130)</f>
        <v>60</v>
      </c>
      <c r="O131" s="73">
        <f t="shared" ref="O131" si="29">COUNT(O71:O130)</f>
        <v>56</v>
      </c>
      <c r="P131" s="73">
        <f t="shared" ref="P131:Q131" si="30">COUNT(P71:P130)</f>
        <v>56</v>
      </c>
      <c r="Q131" s="73">
        <f t="shared" si="30"/>
        <v>56</v>
      </c>
      <c r="R131" s="73">
        <f t="shared" ref="R131" si="31">COUNT(R71:R130)</f>
        <v>56</v>
      </c>
      <c r="S131" s="73">
        <f t="shared" ref="S131" si="32">COUNT(S71:S130)</f>
        <v>56</v>
      </c>
      <c r="T131" s="73">
        <f t="shared" ref="T131" si="33">COUNT(T71:T130)</f>
        <v>56</v>
      </c>
      <c r="U131" s="73">
        <f t="shared" ref="U131" si="34">COUNT(U71:U130)</f>
        <v>56</v>
      </c>
      <c r="V131" s="73">
        <f t="shared" ref="V131" si="35">COUNT(V71:V130)</f>
        <v>56</v>
      </c>
      <c r="W131" s="73">
        <f t="shared" ref="W131" si="36">COUNT(W71:W130)</f>
        <v>56</v>
      </c>
      <c r="X131" s="9"/>
    </row>
    <row r="132" spans="1:24" ht="16" x14ac:dyDescent="0.2">
      <c r="A132" s="72" t="s">
        <v>19</v>
      </c>
      <c r="B132" s="74">
        <f>AVERAGE(B71:B130)</f>
        <v>84.183333333333337</v>
      </c>
      <c r="C132" s="74">
        <f t="shared" ref="C132:W132" si="37">AVERAGE(C71:C130)</f>
        <v>30.5</v>
      </c>
      <c r="D132" s="76">
        <f t="shared" ref="D132" si="38">AVERAGE(D71:D130)</f>
        <v>2.7801130460313974</v>
      </c>
      <c r="E132" s="74">
        <f t="shared" si="37"/>
        <v>0</v>
      </c>
      <c r="F132" s="74">
        <f t="shared" si="37"/>
        <v>128.86666666666667</v>
      </c>
      <c r="G132" s="74">
        <f t="shared" si="37"/>
        <v>1.4833333333333334</v>
      </c>
      <c r="H132" s="74">
        <f t="shared" si="37"/>
        <v>2.8166666666666669</v>
      </c>
      <c r="I132" s="74">
        <f t="shared" si="37"/>
        <v>2.9333333333333331</v>
      </c>
      <c r="J132" s="74">
        <f t="shared" si="37"/>
        <v>20.333333333333332</v>
      </c>
      <c r="K132" s="76">
        <f t="shared" si="37"/>
        <v>0.14638428219855176</v>
      </c>
      <c r="L132" s="74">
        <f>AVERAGE(L71:L130)</f>
        <v>5.3833333333333337</v>
      </c>
      <c r="M132" s="74">
        <f t="shared" si="37"/>
        <v>4.95</v>
      </c>
      <c r="N132" s="74">
        <f t="shared" si="37"/>
        <v>1</v>
      </c>
      <c r="O132" s="74">
        <f t="shared" si="37"/>
        <v>10.098214285714286</v>
      </c>
      <c r="P132" s="74">
        <f t="shared" si="37"/>
        <v>2.8035714285714284</v>
      </c>
      <c r="Q132" s="76">
        <f t="shared" ref="Q132" si="39">AVERAGE(Q71:Q130)</f>
        <v>3.7230442176870744</v>
      </c>
      <c r="R132" s="74">
        <f t="shared" si="37"/>
        <v>0.5535714285714286</v>
      </c>
      <c r="S132" s="100">
        <f t="shared" si="37"/>
        <v>1.3839285714285714</v>
      </c>
      <c r="T132" s="94">
        <f t="shared" si="37"/>
        <v>5.7321428571428565E-2</v>
      </c>
      <c r="U132" s="74">
        <f t="shared" si="37"/>
        <v>4.1964285714285712</v>
      </c>
      <c r="V132" s="74">
        <f t="shared" si="37"/>
        <v>6.7142857142857144</v>
      </c>
      <c r="W132" s="74">
        <f t="shared" si="37"/>
        <v>4.3928571428571432</v>
      </c>
      <c r="X132" s="9"/>
    </row>
    <row r="133" spans="1:24" ht="16" x14ac:dyDescent="0.2">
      <c r="A133" s="72" t="s">
        <v>23</v>
      </c>
      <c r="B133" s="76">
        <f>STDEV(B71:B130)</f>
        <v>24.840843667723806</v>
      </c>
      <c r="C133" s="76">
        <f t="shared" ref="C133:W133" si="40">STDEV(C71:C130)</f>
        <v>7.3242110699112271</v>
      </c>
      <c r="D133" s="76">
        <f t="shared" si="40"/>
        <v>0.6226468933845154</v>
      </c>
      <c r="E133" s="76">
        <f t="shared" si="40"/>
        <v>0</v>
      </c>
      <c r="F133" s="76">
        <f t="shared" si="40"/>
        <v>35.89271521701469</v>
      </c>
      <c r="G133" s="76">
        <f t="shared" si="40"/>
        <v>0.50393928429909762</v>
      </c>
      <c r="H133" s="76">
        <f t="shared" si="40"/>
        <v>1.383825043642595</v>
      </c>
      <c r="I133" s="76">
        <f t="shared" si="40"/>
        <v>0.68560666360176337</v>
      </c>
      <c r="J133" s="76">
        <f t="shared" si="40"/>
        <v>2.8680984468049471</v>
      </c>
      <c r="K133" s="76">
        <f t="shared" si="40"/>
        <v>3.7910318690137959E-2</v>
      </c>
      <c r="L133" s="76">
        <f t="shared" si="40"/>
        <v>0.76116918689174973</v>
      </c>
      <c r="M133" s="76">
        <f>STDEV(M71:M130)</f>
        <v>0.8522154577574127</v>
      </c>
      <c r="N133" s="76">
        <f t="shared" si="40"/>
        <v>0</v>
      </c>
      <c r="O133" s="76">
        <f t="shared" si="40"/>
        <v>2.1646323283373365</v>
      </c>
      <c r="P133" s="76">
        <f t="shared" si="40"/>
        <v>0.60811610306354735</v>
      </c>
      <c r="Q133" s="76">
        <f t="shared" si="40"/>
        <v>0.92659508930403134</v>
      </c>
      <c r="R133" s="76">
        <f t="shared" si="40"/>
        <v>0.56951790959604542</v>
      </c>
      <c r="S133" s="76">
        <f t="shared" si="40"/>
        <v>0.43683855379066755</v>
      </c>
      <c r="T133" s="99">
        <f t="shared" si="40"/>
        <v>1.7001718782477301E-2</v>
      </c>
      <c r="U133" s="76">
        <f>STDEV(U71:U130)</f>
        <v>0.58526273376362059</v>
      </c>
      <c r="V133" s="76">
        <f t="shared" si="40"/>
        <v>1.1235380110782478</v>
      </c>
      <c r="W133" s="76">
        <f t="shared" si="40"/>
        <v>1.056212296645147</v>
      </c>
      <c r="X133" s="9"/>
    </row>
    <row r="134" spans="1:24" ht="16" x14ac:dyDescent="0.2">
      <c r="A134" s="72" t="s">
        <v>20</v>
      </c>
      <c r="B134" s="73">
        <f>MIN(B71:B130)</f>
        <v>44</v>
      </c>
      <c r="C134" s="73">
        <f t="shared" ref="C134:W134" si="41">MIN(C71:C130)</f>
        <v>19</v>
      </c>
      <c r="D134" s="74">
        <f t="shared" ref="D134" si="42">MIN(D71:D130)</f>
        <v>1.7948717948717949</v>
      </c>
      <c r="E134" s="73">
        <f t="shared" si="41"/>
        <v>0</v>
      </c>
      <c r="F134" s="73">
        <f t="shared" si="41"/>
        <v>67</v>
      </c>
      <c r="G134" s="73">
        <f t="shared" si="41"/>
        <v>1</v>
      </c>
      <c r="H134" s="73">
        <f t="shared" si="41"/>
        <v>1</v>
      </c>
      <c r="I134" s="73">
        <f t="shared" si="41"/>
        <v>2</v>
      </c>
      <c r="J134" s="73">
        <f t="shared" si="41"/>
        <v>12</v>
      </c>
      <c r="K134" s="74">
        <f t="shared" si="41"/>
        <v>8.6956521739130432E-2</v>
      </c>
      <c r="L134" s="73">
        <f>MIN(L71:L130)</f>
        <v>4</v>
      </c>
      <c r="M134" s="73">
        <f t="shared" si="41"/>
        <v>3</v>
      </c>
      <c r="N134" s="73">
        <f t="shared" si="41"/>
        <v>1</v>
      </c>
      <c r="O134" s="73">
        <f t="shared" si="41"/>
        <v>5</v>
      </c>
      <c r="P134" s="73">
        <f t="shared" si="41"/>
        <v>1</v>
      </c>
      <c r="Q134" s="74">
        <f t="shared" ref="Q134" si="43">MIN(Q71:Q130)</f>
        <v>1.5</v>
      </c>
      <c r="R134" s="73">
        <f t="shared" si="41"/>
        <v>0</v>
      </c>
      <c r="S134" s="73">
        <f t="shared" si="41"/>
        <v>0.5</v>
      </c>
      <c r="T134" s="73">
        <f t="shared" si="41"/>
        <v>0.02</v>
      </c>
      <c r="U134" s="73">
        <f t="shared" si="41"/>
        <v>3</v>
      </c>
      <c r="V134" s="73">
        <f t="shared" si="41"/>
        <v>4</v>
      </c>
      <c r="W134" s="73">
        <f t="shared" si="41"/>
        <v>2</v>
      </c>
      <c r="X134" s="9"/>
    </row>
    <row r="135" spans="1:24" ht="16" x14ac:dyDescent="0.2">
      <c r="A135" s="72" t="s">
        <v>22</v>
      </c>
      <c r="B135" s="73">
        <f>MAX(B71:B130)</f>
        <v>135</v>
      </c>
      <c r="C135" s="73">
        <f t="shared" ref="C135:W135" si="44">MAX(C71:C130)</f>
        <v>51</v>
      </c>
      <c r="D135" s="73">
        <f t="shared" ref="D135" si="45">MAX(D71:D130)</f>
        <v>4.9000000000000004</v>
      </c>
      <c r="E135" s="73">
        <f t="shared" si="44"/>
        <v>0</v>
      </c>
      <c r="F135" s="73">
        <f t="shared" si="44"/>
        <v>210</v>
      </c>
      <c r="G135" s="73">
        <f t="shared" si="44"/>
        <v>2</v>
      </c>
      <c r="H135" s="73">
        <f t="shared" si="44"/>
        <v>6</v>
      </c>
      <c r="I135" s="73">
        <f t="shared" si="44"/>
        <v>4</v>
      </c>
      <c r="J135" s="73">
        <f t="shared" si="44"/>
        <v>27</v>
      </c>
      <c r="K135" s="74">
        <f t="shared" si="44"/>
        <v>0.26666666666666666</v>
      </c>
      <c r="L135" s="73">
        <f>MAX(L71:L130)</f>
        <v>7</v>
      </c>
      <c r="M135" s="73">
        <f t="shared" si="44"/>
        <v>7</v>
      </c>
      <c r="N135" s="73">
        <f t="shared" si="44"/>
        <v>1</v>
      </c>
      <c r="O135" s="73">
        <f t="shared" si="44"/>
        <v>14.5</v>
      </c>
      <c r="P135" s="73">
        <f t="shared" si="44"/>
        <v>4</v>
      </c>
      <c r="Q135" s="73">
        <f t="shared" ref="Q135" si="46">MAX(Q71:Q130)</f>
        <v>6.5</v>
      </c>
      <c r="R135" s="73">
        <f t="shared" si="44"/>
        <v>2</v>
      </c>
      <c r="S135" s="73">
        <f t="shared" si="44"/>
        <v>2</v>
      </c>
      <c r="T135" s="73">
        <f t="shared" si="44"/>
        <v>0.1</v>
      </c>
      <c r="U135" s="73">
        <f t="shared" si="44"/>
        <v>6</v>
      </c>
      <c r="V135" s="73">
        <f t="shared" si="44"/>
        <v>8</v>
      </c>
      <c r="W135" s="73">
        <f t="shared" si="44"/>
        <v>6</v>
      </c>
      <c r="X135" s="9"/>
    </row>
    <row r="136" spans="1:24" ht="16" x14ac:dyDescent="0.2">
      <c r="A136" s="78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80"/>
      <c r="U136" s="79"/>
      <c r="V136" s="79"/>
      <c r="W136" s="79"/>
      <c r="X136" s="56"/>
    </row>
    <row r="137" spans="1:24" ht="16" x14ac:dyDescent="0.2">
      <c r="A137" s="9" t="s">
        <v>212</v>
      </c>
      <c r="B137" s="3">
        <v>175</v>
      </c>
      <c r="C137" s="3">
        <v>80</v>
      </c>
      <c r="D137" s="84">
        <f t="shared" ref="D137:D158" si="47">B137/C137</f>
        <v>2.1875</v>
      </c>
      <c r="E137" s="3">
        <v>1</v>
      </c>
      <c r="F137" s="5">
        <v>421</v>
      </c>
      <c r="G137" s="5">
        <v>4</v>
      </c>
      <c r="H137" s="6">
        <v>20</v>
      </c>
      <c r="I137" s="7">
        <v>5</v>
      </c>
      <c r="J137" s="7">
        <v>23</v>
      </c>
      <c r="K137" s="84">
        <f t="shared" ref="K137:K158" si="48">I137/J137</f>
        <v>0.21739130434782608</v>
      </c>
      <c r="L137" s="7">
        <v>5</v>
      </c>
      <c r="M137" s="3">
        <v>5</v>
      </c>
      <c r="N137" s="3">
        <v>1</v>
      </c>
      <c r="O137" s="3">
        <v>9</v>
      </c>
      <c r="P137" s="3">
        <v>4</v>
      </c>
      <c r="Q137" s="84">
        <f t="shared" ref="Q137:Q158" si="49">O137/P137</f>
        <v>2.25</v>
      </c>
      <c r="R137" s="3">
        <v>1</v>
      </c>
      <c r="S137" s="3">
        <v>1</v>
      </c>
      <c r="T137" s="8">
        <v>0.21590000000000001</v>
      </c>
      <c r="U137" s="3">
        <v>1</v>
      </c>
      <c r="V137" s="3">
        <v>4</v>
      </c>
      <c r="W137" s="3">
        <v>8</v>
      </c>
      <c r="X137" s="9"/>
    </row>
    <row r="138" spans="1:24" ht="16" x14ac:dyDescent="0.2">
      <c r="A138" s="9" t="s">
        <v>364</v>
      </c>
      <c r="B138" s="3">
        <v>112</v>
      </c>
      <c r="C138" s="3">
        <v>37</v>
      </c>
      <c r="D138" s="84">
        <f t="shared" si="47"/>
        <v>3.0270270270270272</v>
      </c>
      <c r="E138" s="3">
        <v>0</v>
      </c>
      <c r="F138" s="5">
        <v>317</v>
      </c>
      <c r="G138" s="5">
        <v>3</v>
      </c>
      <c r="H138" s="5">
        <v>14</v>
      </c>
      <c r="I138" s="3">
        <v>4</v>
      </c>
      <c r="J138" s="3">
        <v>21</v>
      </c>
      <c r="K138" s="84">
        <f t="shared" si="48"/>
        <v>0.19047619047619047</v>
      </c>
      <c r="L138" s="3">
        <v>7</v>
      </c>
      <c r="M138" s="3">
        <v>3</v>
      </c>
      <c r="N138" s="3">
        <v>0</v>
      </c>
      <c r="O138" s="3">
        <v>11</v>
      </c>
      <c r="P138" s="3">
        <v>4</v>
      </c>
      <c r="Q138" s="84">
        <f t="shared" si="49"/>
        <v>2.75</v>
      </c>
      <c r="R138" s="3">
        <v>1</v>
      </c>
      <c r="S138" s="3">
        <v>1</v>
      </c>
      <c r="T138" s="8">
        <v>0.20319999999999999</v>
      </c>
      <c r="U138" s="3">
        <v>1</v>
      </c>
      <c r="V138" s="3">
        <v>3</v>
      </c>
      <c r="W138" s="3">
        <v>4</v>
      </c>
      <c r="X138" s="9"/>
    </row>
    <row r="139" spans="1:24" ht="16" x14ac:dyDescent="0.2">
      <c r="A139" s="9" t="s">
        <v>365</v>
      </c>
      <c r="B139" s="3">
        <v>110</v>
      </c>
      <c r="C139" s="3">
        <v>35</v>
      </c>
      <c r="D139" s="84">
        <f t="shared" si="47"/>
        <v>3.1428571428571428</v>
      </c>
      <c r="E139" s="3">
        <v>0</v>
      </c>
      <c r="F139" s="5">
        <v>255</v>
      </c>
      <c r="G139" s="5">
        <v>3</v>
      </c>
      <c r="H139" s="6">
        <v>12</v>
      </c>
      <c r="I139" s="7">
        <v>4</v>
      </c>
      <c r="J139" s="7">
        <v>22</v>
      </c>
      <c r="K139" s="84">
        <f t="shared" si="48"/>
        <v>0.18181818181818182</v>
      </c>
      <c r="L139" s="7">
        <v>7</v>
      </c>
      <c r="M139" s="7">
        <v>3</v>
      </c>
      <c r="N139" s="3">
        <v>1</v>
      </c>
      <c r="O139" s="3">
        <v>11</v>
      </c>
      <c r="P139" s="3">
        <v>5</v>
      </c>
      <c r="Q139" s="84">
        <f t="shared" si="49"/>
        <v>2.2000000000000002</v>
      </c>
      <c r="R139" s="3">
        <v>1</v>
      </c>
      <c r="S139" s="3">
        <v>1</v>
      </c>
      <c r="T139" s="8">
        <v>0.18287999999999999</v>
      </c>
      <c r="U139" s="4">
        <v>1</v>
      </c>
      <c r="V139" s="4">
        <v>4</v>
      </c>
      <c r="W139" s="4">
        <v>6</v>
      </c>
      <c r="X139" s="9"/>
    </row>
    <row r="140" spans="1:24" ht="16" x14ac:dyDescent="0.2">
      <c r="A140" s="9" t="s">
        <v>366</v>
      </c>
      <c r="B140" s="3">
        <v>146</v>
      </c>
      <c r="C140" s="3">
        <v>67</v>
      </c>
      <c r="D140" s="84">
        <f t="shared" si="47"/>
        <v>2.1791044776119404</v>
      </c>
      <c r="E140" s="3">
        <v>0</v>
      </c>
      <c r="F140" s="5">
        <v>390</v>
      </c>
      <c r="G140" s="5">
        <v>4</v>
      </c>
      <c r="H140" s="6">
        <v>24</v>
      </c>
      <c r="I140" s="7">
        <v>3</v>
      </c>
      <c r="J140" s="3">
        <v>22</v>
      </c>
      <c r="K140" s="84">
        <f t="shared" si="48"/>
        <v>0.13636363636363635</v>
      </c>
      <c r="L140" s="7">
        <v>6</v>
      </c>
      <c r="M140" s="7">
        <v>5</v>
      </c>
      <c r="N140" s="3">
        <v>1</v>
      </c>
      <c r="O140" s="3">
        <v>10</v>
      </c>
      <c r="P140" s="3">
        <v>5</v>
      </c>
      <c r="Q140" s="84">
        <f t="shared" si="49"/>
        <v>2</v>
      </c>
      <c r="R140" s="3">
        <v>2</v>
      </c>
      <c r="S140" s="3">
        <v>1</v>
      </c>
      <c r="T140" s="8">
        <v>0.16002</v>
      </c>
      <c r="U140" s="3">
        <v>1</v>
      </c>
      <c r="V140" s="3">
        <v>4</v>
      </c>
      <c r="W140" s="3">
        <v>6</v>
      </c>
      <c r="X140" s="9"/>
    </row>
    <row r="141" spans="1:24" ht="16" x14ac:dyDescent="0.2">
      <c r="A141" s="9" t="s">
        <v>368</v>
      </c>
      <c r="B141" s="3">
        <v>130</v>
      </c>
      <c r="C141" s="3">
        <v>65</v>
      </c>
      <c r="D141" s="84">
        <f t="shared" si="47"/>
        <v>2</v>
      </c>
      <c r="E141" s="3">
        <v>0</v>
      </c>
      <c r="F141" s="5">
        <v>427</v>
      </c>
      <c r="G141" s="5">
        <v>4</v>
      </c>
      <c r="H141" s="5">
        <v>20</v>
      </c>
      <c r="I141" s="3">
        <v>4</v>
      </c>
      <c r="J141" s="3">
        <v>22</v>
      </c>
      <c r="K141" s="84">
        <f t="shared" si="48"/>
        <v>0.18181818181818182</v>
      </c>
      <c r="L141" s="3">
        <v>7</v>
      </c>
      <c r="M141" s="3">
        <v>4</v>
      </c>
      <c r="N141" s="3">
        <v>1</v>
      </c>
      <c r="O141" s="3">
        <v>13</v>
      </c>
      <c r="P141" s="3">
        <v>5</v>
      </c>
      <c r="Q141" s="84">
        <f t="shared" si="49"/>
        <v>2.6</v>
      </c>
      <c r="R141" s="3">
        <v>2</v>
      </c>
      <c r="S141" s="3">
        <v>1</v>
      </c>
      <c r="T141" s="8">
        <v>0.22351999999999997</v>
      </c>
      <c r="U141" s="3">
        <v>1</v>
      </c>
      <c r="V141" s="3">
        <v>4</v>
      </c>
      <c r="W141" s="3">
        <v>4</v>
      </c>
      <c r="X141" s="9"/>
    </row>
    <row r="142" spans="1:24" ht="16" x14ac:dyDescent="0.2">
      <c r="A142" s="9" t="s">
        <v>369</v>
      </c>
      <c r="B142" s="3">
        <v>130</v>
      </c>
      <c r="C142" s="3">
        <v>62</v>
      </c>
      <c r="D142" s="84">
        <f t="shared" si="47"/>
        <v>2.096774193548387</v>
      </c>
      <c r="E142" s="3">
        <v>1</v>
      </c>
      <c r="F142" s="5">
        <v>345</v>
      </c>
      <c r="G142" s="5">
        <v>4</v>
      </c>
      <c r="H142" s="5">
        <v>21</v>
      </c>
      <c r="I142" s="3">
        <v>4</v>
      </c>
      <c r="J142" s="3">
        <v>21</v>
      </c>
      <c r="K142" s="84">
        <f t="shared" si="48"/>
        <v>0.19047619047619047</v>
      </c>
      <c r="L142" s="3">
        <v>7</v>
      </c>
      <c r="M142" s="3">
        <v>3</v>
      </c>
      <c r="N142" s="3">
        <v>0</v>
      </c>
      <c r="O142" s="3">
        <v>11</v>
      </c>
      <c r="P142" s="3">
        <v>4</v>
      </c>
      <c r="Q142" s="84">
        <f t="shared" si="49"/>
        <v>2.75</v>
      </c>
      <c r="R142" s="3">
        <v>1</v>
      </c>
      <c r="S142" s="3">
        <v>1</v>
      </c>
      <c r="T142" s="8">
        <v>0.21335999999999999</v>
      </c>
      <c r="U142" s="3">
        <v>1</v>
      </c>
      <c r="V142" s="3">
        <v>4</v>
      </c>
      <c r="W142" s="3">
        <v>4</v>
      </c>
      <c r="X142" s="9"/>
    </row>
    <row r="143" spans="1:24" ht="16" x14ac:dyDescent="0.2">
      <c r="A143" s="9" t="s">
        <v>370</v>
      </c>
      <c r="B143" s="3">
        <v>174</v>
      </c>
      <c r="C143" s="3">
        <v>58</v>
      </c>
      <c r="D143" s="84">
        <f t="shared" si="47"/>
        <v>3</v>
      </c>
      <c r="E143" s="3">
        <v>1</v>
      </c>
      <c r="F143" s="5">
        <v>397</v>
      </c>
      <c r="G143" s="5">
        <v>4</v>
      </c>
      <c r="H143" s="6">
        <v>20</v>
      </c>
      <c r="I143" s="7">
        <v>4</v>
      </c>
      <c r="J143" s="3">
        <v>24</v>
      </c>
      <c r="K143" s="84">
        <f t="shared" si="48"/>
        <v>0.16666666666666666</v>
      </c>
      <c r="L143" s="7">
        <v>7</v>
      </c>
      <c r="M143" s="7">
        <v>5</v>
      </c>
      <c r="N143" s="3">
        <v>1</v>
      </c>
      <c r="O143" s="3">
        <v>10</v>
      </c>
      <c r="P143" s="3">
        <v>5</v>
      </c>
      <c r="Q143" s="84">
        <f t="shared" si="49"/>
        <v>2</v>
      </c>
      <c r="R143" s="3">
        <v>2</v>
      </c>
      <c r="S143" s="3">
        <v>2</v>
      </c>
      <c r="T143" s="8">
        <v>0.19303999999999999</v>
      </c>
      <c r="U143" s="3">
        <v>1</v>
      </c>
      <c r="V143" s="3">
        <v>4</v>
      </c>
      <c r="W143" s="3">
        <v>4</v>
      </c>
      <c r="X143" s="9"/>
    </row>
    <row r="144" spans="1:24" ht="16" x14ac:dyDescent="0.2">
      <c r="A144" s="9" t="s">
        <v>371</v>
      </c>
      <c r="B144" s="3">
        <v>132</v>
      </c>
      <c r="C144" s="3">
        <v>58</v>
      </c>
      <c r="D144" s="84">
        <f t="shared" si="47"/>
        <v>2.2758620689655173</v>
      </c>
      <c r="E144" s="3">
        <v>0</v>
      </c>
      <c r="F144" s="5">
        <v>428</v>
      </c>
      <c r="G144" s="5">
        <v>3</v>
      </c>
      <c r="H144" s="5">
        <v>14</v>
      </c>
      <c r="I144" s="3">
        <v>3</v>
      </c>
      <c r="J144" s="3">
        <v>21</v>
      </c>
      <c r="K144" s="84">
        <f t="shared" si="48"/>
        <v>0.14285714285714285</v>
      </c>
      <c r="L144" s="3">
        <v>9</v>
      </c>
      <c r="M144" s="3">
        <v>6</v>
      </c>
      <c r="N144" s="3">
        <v>1</v>
      </c>
      <c r="O144" s="3">
        <v>14</v>
      </c>
      <c r="P144" s="3">
        <v>5</v>
      </c>
      <c r="Q144" s="84">
        <f t="shared" si="49"/>
        <v>2.8</v>
      </c>
      <c r="R144" s="3">
        <v>2</v>
      </c>
      <c r="S144" s="3">
        <v>1</v>
      </c>
      <c r="T144" s="8">
        <v>0.21335999999999999</v>
      </c>
      <c r="U144" s="3">
        <v>1</v>
      </c>
      <c r="V144" s="3">
        <v>4</v>
      </c>
      <c r="W144" s="3">
        <v>6</v>
      </c>
      <c r="X144" s="9"/>
    </row>
    <row r="145" spans="1:24" ht="16" x14ac:dyDescent="0.2">
      <c r="A145" s="9" t="s">
        <v>372</v>
      </c>
      <c r="B145" s="3">
        <v>113</v>
      </c>
      <c r="C145" s="3">
        <v>69</v>
      </c>
      <c r="D145" s="84">
        <f t="shared" si="47"/>
        <v>1.6376811594202898</v>
      </c>
      <c r="E145" s="3">
        <v>0</v>
      </c>
      <c r="F145" s="5">
        <v>308</v>
      </c>
      <c r="G145" s="5">
        <v>4</v>
      </c>
      <c r="H145" s="5">
        <v>22</v>
      </c>
      <c r="I145" s="3">
        <v>3</v>
      </c>
      <c r="J145" s="3">
        <v>21</v>
      </c>
      <c r="K145" s="84">
        <f t="shared" si="48"/>
        <v>0.14285714285714285</v>
      </c>
      <c r="L145" s="3">
        <v>7</v>
      </c>
      <c r="M145" s="3">
        <v>4</v>
      </c>
      <c r="N145" s="3">
        <v>1</v>
      </c>
      <c r="O145" s="3">
        <v>13</v>
      </c>
      <c r="P145" s="3">
        <v>5</v>
      </c>
      <c r="Q145" s="84">
        <f t="shared" si="49"/>
        <v>2.6</v>
      </c>
      <c r="R145" s="3">
        <v>1</v>
      </c>
      <c r="S145" s="3">
        <v>2</v>
      </c>
      <c r="T145" s="8">
        <v>0.19811999999999999</v>
      </c>
      <c r="U145" s="3">
        <v>1</v>
      </c>
      <c r="V145" s="3">
        <v>4</v>
      </c>
      <c r="W145" s="3">
        <v>6</v>
      </c>
      <c r="X145" s="9"/>
    </row>
    <row r="146" spans="1:24" ht="16" x14ac:dyDescent="0.2">
      <c r="A146" s="9" t="s">
        <v>373</v>
      </c>
      <c r="B146" s="3">
        <v>150</v>
      </c>
      <c r="C146" s="3">
        <v>68</v>
      </c>
      <c r="D146" s="84">
        <f t="shared" si="47"/>
        <v>2.2058823529411766</v>
      </c>
      <c r="E146" s="3">
        <v>0</v>
      </c>
      <c r="F146" s="5">
        <v>454</v>
      </c>
      <c r="G146" s="5">
        <v>4</v>
      </c>
      <c r="H146" s="5">
        <v>24</v>
      </c>
      <c r="I146" s="3">
        <v>3</v>
      </c>
      <c r="J146" s="3">
        <v>20</v>
      </c>
      <c r="K146" s="84">
        <f t="shared" si="48"/>
        <v>0.15</v>
      </c>
      <c r="L146" s="3">
        <v>6</v>
      </c>
      <c r="M146" s="3">
        <v>5</v>
      </c>
      <c r="N146" s="3">
        <v>1</v>
      </c>
      <c r="O146" s="3">
        <v>11</v>
      </c>
      <c r="P146" s="3">
        <v>5</v>
      </c>
      <c r="Q146" s="84">
        <f t="shared" si="49"/>
        <v>2.2000000000000002</v>
      </c>
      <c r="R146" s="3">
        <v>2</v>
      </c>
      <c r="S146" s="3">
        <v>2</v>
      </c>
      <c r="T146" s="8">
        <v>0.18541999999999997</v>
      </c>
      <c r="U146" s="3">
        <v>1</v>
      </c>
      <c r="V146" s="3">
        <v>3</v>
      </c>
      <c r="W146" s="3">
        <v>3</v>
      </c>
      <c r="X146" s="9"/>
    </row>
    <row r="147" spans="1:24" ht="16" x14ac:dyDescent="0.2">
      <c r="A147" s="9" t="s">
        <v>374</v>
      </c>
      <c r="B147" s="3">
        <v>170</v>
      </c>
      <c r="C147" s="3">
        <v>51</v>
      </c>
      <c r="D147" s="84">
        <f t="shared" si="47"/>
        <v>3.3333333333333335</v>
      </c>
      <c r="E147" s="3">
        <v>1</v>
      </c>
      <c r="F147" s="5">
        <v>362</v>
      </c>
      <c r="G147" s="5">
        <v>3</v>
      </c>
      <c r="H147" s="6">
        <v>19</v>
      </c>
      <c r="I147" s="7">
        <v>3</v>
      </c>
      <c r="J147" s="3">
        <v>20</v>
      </c>
      <c r="K147" s="84">
        <f t="shared" si="48"/>
        <v>0.15</v>
      </c>
      <c r="L147" s="7">
        <v>7</v>
      </c>
      <c r="M147" s="7">
        <v>4</v>
      </c>
      <c r="N147" s="3">
        <v>0</v>
      </c>
      <c r="O147" s="3">
        <v>13</v>
      </c>
      <c r="P147" s="3">
        <v>5</v>
      </c>
      <c r="Q147" s="84">
        <f t="shared" si="49"/>
        <v>2.6</v>
      </c>
      <c r="R147" s="3">
        <v>1</v>
      </c>
      <c r="S147" s="3">
        <v>2</v>
      </c>
      <c r="T147" s="8">
        <v>0.18287999999999999</v>
      </c>
      <c r="U147" s="3">
        <v>1</v>
      </c>
      <c r="V147" s="3">
        <v>3</v>
      </c>
      <c r="W147" s="3">
        <v>6</v>
      </c>
      <c r="X147" s="9"/>
    </row>
    <row r="148" spans="1:24" ht="16" x14ac:dyDescent="0.2">
      <c r="A148" s="9" t="s">
        <v>375</v>
      </c>
      <c r="B148" s="3">
        <v>56</v>
      </c>
      <c r="C148" s="3">
        <v>20</v>
      </c>
      <c r="D148" s="84">
        <f t="shared" si="47"/>
        <v>2.8</v>
      </c>
      <c r="E148" s="3">
        <v>0</v>
      </c>
      <c r="F148" s="5">
        <v>181</v>
      </c>
      <c r="G148" s="5">
        <v>2</v>
      </c>
      <c r="H148" s="6">
        <v>7</v>
      </c>
      <c r="I148" s="7">
        <v>4</v>
      </c>
      <c r="J148" s="3">
        <v>17</v>
      </c>
      <c r="K148" s="84">
        <f t="shared" si="48"/>
        <v>0.23529411764705882</v>
      </c>
      <c r="L148" s="7">
        <v>7</v>
      </c>
      <c r="M148" s="7">
        <v>4</v>
      </c>
      <c r="N148" s="3">
        <v>0</v>
      </c>
      <c r="O148" s="3">
        <v>8</v>
      </c>
      <c r="P148" s="3">
        <v>4</v>
      </c>
      <c r="Q148" s="84">
        <f t="shared" si="49"/>
        <v>2</v>
      </c>
      <c r="R148" s="3">
        <v>1</v>
      </c>
      <c r="S148" s="3">
        <v>1</v>
      </c>
      <c r="T148" s="8">
        <v>0.15240000000000001</v>
      </c>
      <c r="U148" s="3">
        <v>1</v>
      </c>
      <c r="V148" s="3">
        <v>4</v>
      </c>
      <c r="W148" s="3">
        <v>6</v>
      </c>
      <c r="X148" s="9"/>
    </row>
    <row r="149" spans="1:24" ht="16" x14ac:dyDescent="0.2">
      <c r="A149" s="9" t="s">
        <v>376</v>
      </c>
      <c r="B149" s="3">
        <v>180</v>
      </c>
      <c r="C149" s="3">
        <v>72</v>
      </c>
      <c r="D149" s="84">
        <f t="shared" si="47"/>
        <v>2.5</v>
      </c>
      <c r="E149" s="3">
        <v>1</v>
      </c>
      <c r="F149" s="5">
        <v>474</v>
      </c>
      <c r="G149" s="5">
        <v>4</v>
      </c>
      <c r="H149" s="6">
        <v>20</v>
      </c>
      <c r="I149" s="7">
        <v>3</v>
      </c>
      <c r="J149" s="3">
        <v>27</v>
      </c>
      <c r="K149" s="84">
        <f t="shared" si="48"/>
        <v>0.1111111111111111</v>
      </c>
      <c r="L149" s="7">
        <v>7</v>
      </c>
      <c r="M149" s="7">
        <v>5</v>
      </c>
      <c r="N149" s="3">
        <v>1</v>
      </c>
      <c r="O149" s="3">
        <v>12</v>
      </c>
      <c r="P149" s="3">
        <v>6</v>
      </c>
      <c r="Q149" s="84">
        <f t="shared" si="49"/>
        <v>2</v>
      </c>
      <c r="R149" s="3">
        <v>2</v>
      </c>
      <c r="S149" s="3">
        <v>1</v>
      </c>
      <c r="T149" s="8">
        <v>0.23876</v>
      </c>
      <c r="U149" s="3">
        <v>1</v>
      </c>
      <c r="V149" s="3">
        <v>4</v>
      </c>
      <c r="W149" s="3">
        <v>4</v>
      </c>
      <c r="X149" s="9"/>
    </row>
    <row r="150" spans="1:24" ht="16" x14ac:dyDescent="0.2">
      <c r="A150" s="14" t="s">
        <v>148</v>
      </c>
      <c r="B150" s="3">
        <v>120</v>
      </c>
      <c r="C150" s="3">
        <v>46</v>
      </c>
      <c r="D150" s="84">
        <f t="shared" si="47"/>
        <v>2.6086956521739131</v>
      </c>
      <c r="E150" s="3">
        <v>0</v>
      </c>
      <c r="F150" s="5">
        <v>259</v>
      </c>
      <c r="G150" s="5">
        <v>3</v>
      </c>
      <c r="H150" s="6">
        <v>14</v>
      </c>
      <c r="I150" s="7">
        <v>4</v>
      </c>
      <c r="J150" s="12" t="s">
        <v>114</v>
      </c>
      <c r="K150" s="12" t="s">
        <v>114</v>
      </c>
      <c r="L150" s="12" t="s">
        <v>114</v>
      </c>
      <c r="M150" s="3">
        <v>6</v>
      </c>
      <c r="N150" s="12" t="s">
        <v>114</v>
      </c>
      <c r="O150" s="3">
        <v>7</v>
      </c>
      <c r="P150" s="3">
        <v>4</v>
      </c>
      <c r="Q150" s="84">
        <f t="shared" si="49"/>
        <v>1.75</v>
      </c>
      <c r="R150" s="3">
        <v>2</v>
      </c>
      <c r="S150" s="3">
        <v>1</v>
      </c>
      <c r="T150" s="8">
        <v>0.20574000000000001</v>
      </c>
      <c r="U150" s="3">
        <v>1</v>
      </c>
      <c r="V150" s="3">
        <v>3</v>
      </c>
      <c r="W150" s="3">
        <v>2</v>
      </c>
    </row>
    <row r="151" spans="1:24" ht="16" x14ac:dyDescent="0.2">
      <c r="A151" s="9" t="s">
        <v>188</v>
      </c>
      <c r="B151" s="3">
        <v>146</v>
      </c>
      <c r="C151" s="3">
        <v>44</v>
      </c>
      <c r="D151" s="84">
        <f t="shared" si="47"/>
        <v>3.3181818181818183</v>
      </c>
      <c r="E151" s="3">
        <v>1</v>
      </c>
      <c r="F151" s="5">
        <v>372</v>
      </c>
      <c r="G151" s="5">
        <v>3</v>
      </c>
      <c r="H151" s="5">
        <v>25</v>
      </c>
      <c r="I151" s="3">
        <v>3</v>
      </c>
      <c r="J151" s="3">
        <v>22</v>
      </c>
      <c r="K151" s="84">
        <f t="shared" si="48"/>
        <v>0.13636363636363635</v>
      </c>
      <c r="L151" s="3">
        <v>7</v>
      </c>
      <c r="M151" s="3">
        <v>4</v>
      </c>
      <c r="N151" s="3">
        <v>0</v>
      </c>
      <c r="O151" s="3">
        <v>12</v>
      </c>
      <c r="P151" s="3">
        <v>5</v>
      </c>
      <c r="Q151" s="84">
        <f t="shared" si="49"/>
        <v>2.4</v>
      </c>
      <c r="R151" s="3">
        <v>1</v>
      </c>
      <c r="S151" s="3">
        <v>1</v>
      </c>
      <c r="T151" s="8">
        <v>0.20065999999999998</v>
      </c>
      <c r="U151" s="3">
        <v>1</v>
      </c>
      <c r="V151" s="3">
        <v>3</v>
      </c>
      <c r="W151" s="3">
        <v>6</v>
      </c>
      <c r="X151" s="9"/>
    </row>
    <row r="152" spans="1:24" ht="16" x14ac:dyDescent="0.2">
      <c r="A152" s="9" t="s">
        <v>189</v>
      </c>
      <c r="B152" s="3">
        <v>120</v>
      </c>
      <c r="C152" s="3">
        <v>57</v>
      </c>
      <c r="D152" s="84">
        <f t="shared" si="47"/>
        <v>2.1052631578947367</v>
      </c>
      <c r="E152" s="3">
        <v>1</v>
      </c>
      <c r="F152" s="5">
        <v>282</v>
      </c>
      <c r="G152" s="5">
        <v>4</v>
      </c>
      <c r="H152" s="5">
        <v>21</v>
      </c>
      <c r="I152" s="3">
        <v>4</v>
      </c>
      <c r="J152" s="3">
        <v>16</v>
      </c>
      <c r="K152" s="84">
        <f t="shared" si="48"/>
        <v>0.25</v>
      </c>
      <c r="L152" s="3">
        <v>7</v>
      </c>
      <c r="M152" s="3">
        <v>5</v>
      </c>
      <c r="N152" s="3">
        <v>1</v>
      </c>
      <c r="O152" s="3">
        <v>11</v>
      </c>
      <c r="P152" s="3">
        <v>6</v>
      </c>
      <c r="Q152" s="84">
        <f t="shared" si="49"/>
        <v>1.8333333333333333</v>
      </c>
      <c r="R152" s="3">
        <v>2</v>
      </c>
      <c r="S152" s="3">
        <v>1</v>
      </c>
      <c r="T152" s="8">
        <v>0.20319999999999999</v>
      </c>
      <c r="U152" s="3">
        <v>1</v>
      </c>
      <c r="V152" s="3">
        <v>4</v>
      </c>
      <c r="W152" s="3">
        <v>6</v>
      </c>
      <c r="X152" s="9"/>
    </row>
    <row r="153" spans="1:24" ht="16" x14ac:dyDescent="0.2">
      <c r="A153" s="9" t="s">
        <v>190</v>
      </c>
      <c r="B153" s="3">
        <v>124</v>
      </c>
      <c r="C153" s="3">
        <v>64</v>
      </c>
      <c r="D153" s="84">
        <f t="shared" si="47"/>
        <v>1.9375</v>
      </c>
      <c r="E153" s="3">
        <v>0</v>
      </c>
      <c r="F153" s="5">
        <v>160</v>
      </c>
      <c r="G153" s="5">
        <v>4</v>
      </c>
      <c r="H153" s="6">
        <v>14</v>
      </c>
      <c r="I153" s="7">
        <v>4</v>
      </c>
      <c r="J153" s="7">
        <v>20</v>
      </c>
      <c r="K153" s="84">
        <f t="shared" si="48"/>
        <v>0.2</v>
      </c>
      <c r="L153" s="7">
        <v>5</v>
      </c>
      <c r="M153" s="7">
        <v>5</v>
      </c>
      <c r="N153" s="3">
        <v>1</v>
      </c>
      <c r="O153" s="3">
        <v>10</v>
      </c>
      <c r="P153" s="3">
        <v>5</v>
      </c>
      <c r="Q153" s="84">
        <f t="shared" si="49"/>
        <v>2</v>
      </c>
      <c r="R153" s="3">
        <v>2</v>
      </c>
      <c r="S153" s="3">
        <v>3</v>
      </c>
      <c r="T153" s="8">
        <v>0.1905</v>
      </c>
      <c r="U153" s="3">
        <v>1</v>
      </c>
      <c r="V153" s="3">
        <v>4</v>
      </c>
      <c r="W153" s="3">
        <v>3</v>
      </c>
      <c r="X153" s="9"/>
    </row>
    <row r="154" spans="1:24" ht="16" x14ac:dyDescent="0.2">
      <c r="A154" s="9" t="s">
        <v>191</v>
      </c>
      <c r="B154" s="3">
        <v>130</v>
      </c>
      <c r="C154" s="3">
        <v>58</v>
      </c>
      <c r="D154" s="84">
        <f t="shared" si="47"/>
        <v>2.2413793103448274</v>
      </c>
      <c r="E154" s="3">
        <v>1</v>
      </c>
      <c r="F154" s="5">
        <v>237</v>
      </c>
      <c r="G154" s="5">
        <v>5</v>
      </c>
      <c r="H154" s="5">
        <v>15</v>
      </c>
      <c r="I154" s="3">
        <v>4</v>
      </c>
      <c r="J154" s="3">
        <v>17</v>
      </c>
      <c r="K154" s="84">
        <f t="shared" si="48"/>
        <v>0.23529411764705882</v>
      </c>
      <c r="L154" s="3">
        <v>7</v>
      </c>
      <c r="M154" s="3">
        <v>6</v>
      </c>
      <c r="N154" s="3">
        <v>0</v>
      </c>
      <c r="O154" s="3">
        <v>12</v>
      </c>
      <c r="P154" s="3">
        <v>6</v>
      </c>
      <c r="Q154" s="84">
        <f t="shared" si="49"/>
        <v>2</v>
      </c>
      <c r="R154" s="3">
        <v>2</v>
      </c>
      <c r="S154" s="3">
        <v>1</v>
      </c>
      <c r="T154" s="8">
        <v>0.20319999999999999</v>
      </c>
      <c r="U154" s="3">
        <v>1</v>
      </c>
      <c r="V154" s="3">
        <v>5</v>
      </c>
      <c r="W154" s="3">
        <v>6</v>
      </c>
      <c r="X154" s="9"/>
    </row>
    <row r="155" spans="1:24" ht="16" x14ac:dyDescent="0.2">
      <c r="A155" s="9" t="s">
        <v>192</v>
      </c>
      <c r="B155" s="3">
        <v>150</v>
      </c>
      <c r="C155" s="3">
        <v>100</v>
      </c>
      <c r="D155" s="84">
        <f t="shared" si="47"/>
        <v>1.5</v>
      </c>
      <c r="E155" s="3">
        <v>1</v>
      </c>
      <c r="F155" s="5">
        <v>343</v>
      </c>
      <c r="G155" s="5">
        <v>4</v>
      </c>
      <c r="H155" s="5">
        <v>24</v>
      </c>
      <c r="I155" s="3">
        <v>5</v>
      </c>
      <c r="J155" s="3">
        <v>24</v>
      </c>
      <c r="K155" s="84">
        <f t="shared" si="48"/>
        <v>0.20833333333333334</v>
      </c>
      <c r="L155" s="3">
        <v>6</v>
      </c>
      <c r="M155" s="3">
        <v>4</v>
      </c>
      <c r="N155" s="3">
        <v>1</v>
      </c>
      <c r="O155" s="3">
        <v>12</v>
      </c>
      <c r="P155" s="3">
        <v>5</v>
      </c>
      <c r="Q155" s="84">
        <f t="shared" si="49"/>
        <v>2.4</v>
      </c>
      <c r="R155" s="3">
        <v>2</v>
      </c>
      <c r="S155" s="3">
        <v>3</v>
      </c>
      <c r="T155" s="8">
        <v>0.20319999999999999</v>
      </c>
      <c r="U155" s="3">
        <v>1</v>
      </c>
      <c r="V155" s="3">
        <v>3</v>
      </c>
      <c r="W155" s="3">
        <v>6</v>
      </c>
      <c r="X155" s="9"/>
    </row>
    <row r="156" spans="1:24" ht="16" x14ac:dyDescent="0.2">
      <c r="A156" s="9" t="s">
        <v>193</v>
      </c>
      <c r="B156" s="3">
        <v>110</v>
      </c>
      <c r="C156" s="3">
        <v>47</v>
      </c>
      <c r="D156" s="84">
        <f t="shared" si="47"/>
        <v>2.3404255319148937</v>
      </c>
      <c r="E156" s="3">
        <v>0</v>
      </c>
      <c r="F156" s="5">
        <v>348</v>
      </c>
      <c r="G156" s="5">
        <v>3</v>
      </c>
      <c r="H156" s="5">
        <v>18</v>
      </c>
      <c r="I156" s="3">
        <v>5</v>
      </c>
      <c r="J156" s="3">
        <v>18</v>
      </c>
      <c r="K156" s="84">
        <f t="shared" si="48"/>
        <v>0.27777777777777779</v>
      </c>
      <c r="L156" s="3">
        <v>8</v>
      </c>
      <c r="M156" s="3">
        <v>6</v>
      </c>
      <c r="N156" s="3">
        <v>0</v>
      </c>
      <c r="O156" s="3">
        <v>12</v>
      </c>
      <c r="P156" s="3">
        <v>4</v>
      </c>
      <c r="Q156" s="84">
        <f t="shared" si="49"/>
        <v>3</v>
      </c>
      <c r="R156" s="3">
        <v>1</v>
      </c>
      <c r="S156" s="3">
        <v>1</v>
      </c>
      <c r="T156" s="8">
        <v>0.21844</v>
      </c>
      <c r="U156" s="3">
        <v>1</v>
      </c>
      <c r="V156" s="3">
        <v>3</v>
      </c>
      <c r="W156" s="3">
        <v>6</v>
      </c>
      <c r="X156" s="9"/>
    </row>
    <row r="157" spans="1:24" ht="16" x14ac:dyDescent="0.2">
      <c r="A157" s="9" t="s">
        <v>194</v>
      </c>
      <c r="B157" s="3">
        <v>122</v>
      </c>
      <c r="C157" s="3">
        <v>55</v>
      </c>
      <c r="D157" s="84">
        <f t="shared" si="47"/>
        <v>2.2181818181818183</v>
      </c>
      <c r="E157" s="3">
        <v>0</v>
      </c>
      <c r="F157" s="5">
        <v>341</v>
      </c>
      <c r="G157" s="5">
        <v>3</v>
      </c>
      <c r="H157" s="6">
        <v>24</v>
      </c>
      <c r="I157" s="7">
        <v>3</v>
      </c>
      <c r="J157" s="3">
        <v>20</v>
      </c>
      <c r="K157" s="84">
        <f t="shared" si="48"/>
        <v>0.15</v>
      </c>
      <c r="L157" s="7">
        <v>5</v>
      </c>
      <c r="M157" s="7">
        <v>5</v>
      </c>
      <c r="N157" s="3">
        <v>0</v>
      </c>
      <c r="O157" s="3">
        <v>10</v>
      </c>
      <c r="P157" s="3">
        <v>5</v>
      </c>
      <c r="Q157" s="84">
        <f t="shared" si="49"/>
        <v>2</v>
      </c>
      <c r="R157" s="3">
        <v>2</v>
      </c>
      <c r="S157" s="3">
        <v>1</v>
      </c>
      <c r="T157" s="8">
        <v>0.19558</v>
      </c>
      <c r="U157" s="3">
        <v>1</v>
      </c>
      <c r="V157" s="3">
        <v>4</v>
      </c>
      <c r="W157" s="3">
        <v>6</v>
      </c>
      <c r="X157" s="9"/>
    </row>
    <row r="158" spans="1:24" ht="16" x14ac:dyDescent="0.2">
      <c r="A158" s="9" t="s">
        <v>195</v>
      </c>
      <c r="B158" s="3">
        <v>145</v>
      </c>
      <c r="C158" s="3">
        <v>56</v>
      </c>
      <c r="D158" s="84">
        <f t="shared" si="47"/>
        <v>2.5892857142857144</v>
      </c>
      <c r="E158" s="3">
        <v>1</v>
      </c>
      <c r="F158" s="5">
        <v>320</v>
      </c>
      <c r="G158" s="5">
        <v>3</v>
      </c>
      <c r="H158" s="5">
        <v>17</v>
      </c>
      <c r="I158" s="3">
        <v>4</v>
      </c>
      <c r="J158" s="3">
        <v>23</v>
      </c>
      <c r="K158" s="84">
        <f t="shared" si="48"/>
        <v>0.17391304347826086</v>
      </c>
      <c r="L158" s="3">
        <v>6</v>
      </c>
      <c r="M158" s="3">
        <v>6</v>
      </c>
      <c r="N158" s="3">
        <v>1</v>
      </c>
      <c r="O158" s="3">
        <v>12</v>
      </c>
      <c r="P158" s="3">
        <v>5</v>
      </c>
      <c r="Q158" s="84">
        <f t="shared" si="49"/>
        <v>2.4</v>
      </c>
      <c r="R158" s="3">
        <v>2</v>
      </c>
      <c r="S158" s="3">
        <v>2</v>
      </c>
      <c r="T158" s="8">
        <v>0.20319999999999999</v>
      </c>
      <c r="U158" s="3">
        <v>1</v>
      </c>
      <c r="V158" s="3">
        <v>4</v>
      </c>
      <c r="W158" s="3">
        <v>6</v>
      </c>
      <c r="X158" s="9"/>
    </row>
    <row r="159" spans="1:24" ht="16" x14ac:dyDescent="0.2">
      <c r="A159" s="72" t="s">
        <v>34</v>
      </c>
      <c r="B159" s="73">
        <f>COUNT(B137:B158)</f>
        <v>22</v>
      </c>
      <c r="C159" s="73">
        <f t="shared" ref="C159:W159" si="50">COUNT(C137:C158)</f>
        <v>22</v>
      </c>
      <c r="D159" s="73">
        <f t="shared" ref="D159" si="51">COUNT(D137:D158)</f>
        <v>22</v>
      </c>
      <c r="E159" s="73">
        <f t="shared" si="50"/>
        <v>22</v>
      </c>
      <c r="F159" s="73">
        <f t="shared" si="50"/>
        <v>22</v>
      </c>
      <c r="G159" s="73">
        <f t="shared" si="50"/>
        <v>22</v>
      </c>
      <c r="H159" s="73">
        <f t="shared" si="50"/>
        <v>22</v>
      </c>
      <c r="I159" s="73">
        <f t="shared" si="50"/>
        <v>22</v>
      </c>
      <c r="J159" s="73">
        <f t="shared" si="50"/>
        <v>21</v>
      </c>
      <c r="K159" s="73">
        <f t="shared" si="50"/>
        <v>21</v>
      </c>
      <c r="L159" s="73">
        <f>COUNT(L137:L158)</f>
        <v>21</v>
      </c>
      <c r="M159" s="73">
        <f t="shared" si="50"/>
        <v>22</v>
      </c>
      <c r="N159" s="73">
        <f t="shared" si="50"/>
        <v>21</v>
      </c>
      <c r="O159" s="73">
        <f t="shared" si="50"/>
        <v>22</v>
      </c>
      <c r="P159" s="73">
        <f t="shared" si="50"/>
        <v>22</v>
      </c>
      <c r="Q159" s="73">
        <f t="shared" ref="Q159" si="52">COUNT(Q137:Q158)</f>
        <v>22</v>
      </c>
      <c r="R159" s="73">
        <f t="shared" si="50"/>
        <v>22</v>
      </c>
      <c r="S159" s="73">
        <f t="shared" si="50"/>
        <v>22</v>
      </c>
      <c r="T159" s="73">
        <f t="shared" si="50"/>
        <v>22</v>
      </c>
      <c r="U159" s="73">
        <f t="shared" si="50"/>
        <v>22</v>
      </c>
      <c r="V159" s="73">
        <f t="shared" si="50"/>
        <v>22</v>
      </c>
      <c r="W159" s="73">
        <f t="shared" si="50"/>
        <v>22</v>
      </c>
      <c r="X159" s="9"/>
    </row>
    <row r="160" spans="1:24" ht="16" x14ac:dyDescent="0.2">
      <c r="A160" s="72" t="s">
        <v>19</v>
      </c>
      <c r="B160" s="74">
        <f>AVERAGE(B137:B158)</f>
        <v>133.86363636363637</v>
      </c>
      <c r="C160" s="74">
        <f t="shared" ref="C160:W160" si="53">AVERAGE(C137:C158)</f>
        <v>57.68181818181818</v>
      </c>
      <c r="D160" s="76">
        <f t="shared" ref="D160" si="54">AVERAGE(D137:D158)</f>
        <v>2.4202243072128429</v>
      </c>
      <c r="E160" s="74">
        <f t="shared" si="53"/>
        <v>0.45454545454545453</v>
      </c>
      <c r="F160" s="74">
        <f t="shared" si="53"/>
        <v>337.31818181818181</v>
      </c>
      <c r="G160" s="74">
        <f t="shared" si="53"/>
        <v>3.5454545454545454</v>
      </c>
      <c r="H160" s="74">
        <f t="shared" si="53"/>
        <v>18.59090909090909</v>
      </c>
      <c r="I160" s="74">
        <f t="shared" si="53"/>
        <v>3.7727272727272729</v>
      </c>
      <c r="J160" s="74">
        <f t="shared" si="53"/>
        <v>21</v>
      </c>
      <c r="K160" s="76">
        <f t="shared" si="53"/>
        <v>0.18232437023997125</v>
      </c>
      <c r="L160" s="74">
        <f>AVERAGE(L137:L158)</f>
        <v>6.666666666666667</v>
      </c>
      <c r="M160" s="74">
        <f t="shared" si="53"/>
        <v>4.6818181818181817</v>
      </c>
      <c r="N160" s="74">
        <f t="shared" si="53"/>
        <v>0.61904761904761907</v>
      </c>
      <c r="O160" s="74">
        <f t="shared" si="53"/>
        <v>11.090909090909092</v>
      </c>
      <c r="P160" s="74">
        <f t="shared" si="53"/>
        <v>4.8636363636363633</v>
      </c>
      <c r="Q160" s="76">
        <f t="shared" ref="Q160" si="55">AVERAGE(Q137:Q158)</f>
        <v>2.2969696969696969</v>
      </c>
      <c r="R160" s="74">
        <f t="shared" si="53"/>
        <v>1.5909090909090908</v>
      </c>
      <c r="S160" s="74">
        <f t="shared" si="53"/>
        <v>1.4090909090909092</v>
      </c>
      <c r="T160" s="75">
        <f t="shared" si="53"/>
        <v>0.19938999999999998</v>
      </c>
      <c r="U160" s="74">
        <f t="shared" si="53"/>
        <v>1</v>
      </c>
      <c r="V160" s="74">
        <f t="shared" si="53"/>
        <v>3.7272727272727271</v>
      </c>
      <c r="W160" s="74">
        <f t="shared" si="53"/>
        <v>5.1818181818181817</v>
      </c>
      <c r="X160" s="9"/>
    </row>
    <row r="161" spans="1:24" ht="16" x14ac:dyDescent="0.2">
      <c r="A161" s="72" t="s">
        <v>23</v>
      </c>
      <c r="B161" s="76">
        <f>STDEV(B137:B158)</f>
        <v>27.99880176780605</v>
      </c>
      <c r="C161" s="76">
        <f t="shared" ref="C161:W161" si="56">STDEV(C137:C158)</f>
        <v>16.594280034702606</v>
      </c>
      <c r="D161" s="76">
        <f t="shared" si="56"/>
        <v>0.50766578198128753</v>
      </c>
      <c r="E161" s="76">
        <f t="shared" si="56"/>
        <v>0.50964719143762549</v>
      </c>
      <c r="F161" s="76">
        <f t="shared" si="56"/>
        <v>83.78452315521244</v>
      </c>
      <c r="G161" s="76">
        <f t="shared" si="56"/>
        <v>0.67098170632026133</v>
      </c>
      <c r="H161" s="76">
        <f t="shared" si="56"/>
        <v>4.7173347086301565</v>
      </c>
      <c r="I161" s="76">
        <f t="shared" si="56"/>
        <v>0.68534441684234226</v>
      </c>
      <c r="J161" s="76">
        <f t="shared" si="56"/>
        <v>2.6076809620810595</v>
      </c>
      <c r="K161" s="76">
        <f t="shared" si="56"/>
        <v>4.3311010246458698E-2</v>
      </c>
      <c r="L161" s="76">
        <f t="shared" si="56"/>
        <v>0.96609178307929489</v>
      </c>
      <c r="M161" s="76">
        <f t="shared" si="56"/>
        <v>0.99457402398086392</v>
      </c>
      <c r="N161" s="76">
        <f t="shared" si="56"/>
        <v>0.49761335152811931</v>
      </c>
      <c r="O161" s="76">
        <f t="shared" si="56"/>
        <v>1.6877454928053743</v>
      </c>
      <c r="P161" s="76">
        <f t="shared" si="56"/>
        <v>0.63960214906683244</v>
      </c>
      <c r="Q161" s="76">
        <f t="shared" si="56"/>
        <v>0.35305306208340076</v>
      </c>
      <c r="R161" s="76">
        <f t="shared" si="56"/>
        <v>0.50323627974019658</v>
      </c>
      <c r="S161" s="76">
        <f t="shared" si="56"/>
        <v>0.66612532133446467</v>
      </c>
      <c r="T161" s="98">
        <f t="shared" si="56"/>
        <v>1.9403529134081329E-2</v>
      </c>
      <c r="U161" s="76">
        <f t="shared" si="56"/>
        <v>0</v>
      </c>
      <c r="V161" s="76">
        <f t="shared" si="56"/>
        <v>0.55048188256318076</v>
      </c>
      <c r="W161" s="76">
        <f t="shared" si="56"/>
        <v>1.4354811251305466</v>
      </c>
      <c r="X161" s="9"/>
    </row>
    <row r="162" spans="1:24" ht="16" x14ac:dyDescent="0.2">
      <c r="A162" s="72" t="s">
        <v>20</v>
      </c>
      <c r="B162" s="73">
        <f>MIN(B137:B158)</f>
        <v>56</v>
      </c>
      <c r="C162" s="73">
        <f t="shared" ref="C162:W162" si="57">MIN(C137:C158)</f>
        <v>20</v>
      </c>
      <c r="D162" s="73">
        <f t="shared" ref="D162" si="58">MIN(D137:D158)</f>
        <v>1.5</v>
      </c>
      <c r="E162" s="73">
        <f t="shared" si="57"/>
        <v>0</v>
      </c>
      <c r="F162" s="73">
        <f t="shared" si="57"/>
        <v>160</v>
      </c>
      <c r="G162" s="73">
        <f t="shared" si="57"/>
        <v>2</v>
      </c>
      <c r="H162" s="73">
        <f t="shared" si="57"/>
        <v>7</v>
      </c>
      <c r="I162" s="73">
        <f t="shared" si="57"/>
        <v>3</v>
      </c>
      <c r="J162" s="73">
        <f t="shared" si="57"/>
        <v>16</v>
      </c>
      <c r="K162" s="74">
        <f t="shared" si="57"/>
        <v>0.1111111111111111</v>
      </c>
      <c r="L162" s="73">
        <f>MIN(L137:L158)</f>
        <v>5</v>
      </c>
      <c r="M162" s="73">
        <f t="shared" si="57"/>
        <v>3</v>
      </c>
      <c r="N162" s="73">
        <f t="shared" si="57"/>
        <v>0</v>
      </c>
      <c r="O162" s="73">
        <f t="shared" si="57"/>
        <v>7</v>
      </c>
      <c r="P162" s="73">
        <f t="shared" si="57"/>
        <v>4</v>
      </c>
      <c r="Q162" s="74">
        <f t="shared" ref="Q162" si="59">MIN(Q137:Q158)</f>
        <v>1.75</v>
      </c>
      <c r="R162" s="73">
        <f t="shared" si="57"/>
        <v>1</v>
      </c>
      <c r="S162" s="73">
        <f t="shared" si="57"/>
        <v>1</v>
      </c>
      <c r="T162" s="76">
        <f t="shared" si="57"/>
        <v>0.15240000000000001</v>
      </c>
      <c r="U162" s="73">
        <f t="shared" si="57"/>
        <v>1</v>
      </c>
      <c r="V162" s="73">
        <f t="shared" si="57"/>
        <v>3</v>
      </c>
      <c r="W162" s="73">
        <f t="shared" si="57"/>
        <v>2</v>
      </c>
      <c r="X162" s="9"/>
    </row>
    <row r="163" spans="1:24" ht="16" x14ac:dyDescent="0.2">
      <c r="A163" s="72" t="s">
        <v>22</v>
      </c>
      <c r="B163" s="73">
        <f>MAX(B137:B158)</f>
        <v>180</v>
      </c>
      <c r="C163" s="73">
        <f t="shared" ref="C163:W163" si="60">MAX(C137:C158)</f>
        <v>100</v>
      </c>
      <c r="D163" s="74">
        <f t="shared" ref="D163" si="61">MAX(D137:D158)</f>
        <v>3.3333333333333335</v>
      </c>
      <c r="E163" s="73">
        <f t="shared" si="60"/>
        <v>1</v>
      </c>
      <c r="F163" s="73">
        <f t="shared" si="60"/>
        <v>474</v>
      </c>
      <c r="G163" s="73">
        <f t="shared" si="60"/>
        <v>5</v>
      </c>
      <c r="H163" s="73">
        <f t="shared" si="60"/>
        <v>25</v>
      </c>
      <c r="I163" s="73">
        <f t="shared" si="60"/>
        <v>5</v>
      </c>
      <c r="J163" s="73">
        <f t="shared" si="60"/>
        <v>27</v>
      </c>
      <c r="K163" s="74">
        <f t="shared" si="60"/>
        <v>0.27777777777777779</v>
      </c>
      <c r="L163" s="73">
        <f>MAX(L137:L158)</f>
        <v>9</v>
      </c>
      <c r="M163" s="73">
        <f t="shared" si="60"/>
        <v>6</v>
      </c>
      <c r="N163" s="73">
        <f t="shared" si="60"/>
        <v>1</v>
      </c>
      <c r="O163" s="73">
        <f t="shared" si="60"/>
        <v>14</v>
      </c>
      <c r="P163" s="73">
        <f t="shared" si="60"/>
        <v>6</v>
      </c>
      <c r="Q163" s="74">
        <f t="shared" ref="Q163" si="62">MAX(Q137:Q158)</f>
        <v>3</v>
      </c>
      <c r="R163" s="73">
        <f t="shared" si="60"/>
        <v>2</v>
      </c>
      <c r="S163" s="73">
        <f t="shared" si="60"/>
        <v>3</v>
      </c>
      <c r="T163" s="76">
        <f t="shared" si="60"/>
        <v>0.23876</v>
      </c>
      <c r="U163" s="73">
        <f t="shared" si="60"/>
        <v>1</v>
      </c>
      <c r="V163" s="73">
        <f t="shared" si="60"/>
        <v>5</v>
      </c>
      <c r="W163" s="73">
        <f t="shared" si="60"/>
        <v>8</v>
      </c>
      <c r="X163" s="9"/>
    </row>
    <row r="164" spans="1:24" ht="16" x14ac:dyDescent="0.2">
      <c r="A164" s="78"/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80"/>
      <c r="U164" s="79"/>
      <c r="V164" s="79"/>
      <c r="W164" s="79"/>
      <c r="X164" s="56"/>
    </row>
    <row r="165" spans="1:24" ht="16" x14ac:dyDescent="0.2">
      <c r="A165" s="9" t="s">
        <v>213</v>
      </c>
      <c r="B165" s="3">
        <v>110</v>
      </c>
      <c r="C165" s="3">
        <v>50</v>
      </c>
      <c r="D165" s="84">
        <f t="shared" ref="D165:D183" si="63">B165/C165</f>
        <v>2.2000000000000002</v>
      </c>
      <c r="E165" s="3">
        <v>0</v>
      </c>
      <c r="F165" s="5">
        <v>250</v>
      </c>
      <c r="G165" s="5">
        <v>3</v>
      </c>
      <c r="H165" s="5">
        <v>15</v>
      </c>
      <c r="I165" s="3">
        <v>2</v>
      </c>
      <c r="J165" s="3">
        <v>23</v>
      </c>
      <c r="K165" s="84">
        <f t="shared" ref="K165:K183" si="64">I165/J165</f>
        <v>8.6956521739130432E-2</v>
      </c>
      <c r="L165" s="3">
        <v>5</v>
      </c>
      <c r="M165" s="3">
        <v>3</v>
      </c>
      <c r="N165" s="3">
        <v>1</v>
      </c>
      <c r="O165" s="3">
        <v>11</v>
      </c>
      <c r="P165" s="3">
        <v>4</v>
      </c>
      <c r="Q165" s="84">
        <f t="shared" ref="Q165:Q183" si="65">O165/P165</f>
        <v>2.75</v>
      </c>
      <c r="R165" s="3">
        <v>1</v>
      </c>
      <c r="S165" s="3">
        <v>2</v>
      </c>
      <c r="T165" s="8">
        <v>7.6200000000000004E-2</v>
      </c>
      <c r="U165" s="3">
        <v>1</v>
      </c>
      <c r="V165" s="3">
        <v>4</v>
      </c>
      <c r="W165" s="3">
        <v>8</v>
      </c>
      <c r="X165" s="9"/>
    </row>
    <row r="166" spans="1:24" ht="16" x14ac:dyDescent="0.2">
      <c r="A166" s="9" t="s">
        <v>150</v>
      </c>
      <c r="B166" s="3">
        <v>132</v>
      </c>
      <c r="C166" s="3">
        <v>41</v>
      </c>
      <c r="D166" s="84">
        <f t="shared" si="63"/>
        <v>3.2195121951219514</v>
      </c>
      <c r="E166" s="3">
        <v>0</v>
      </c>
      <c r="F166" s="5">
        <v>240</v>
      </c>
      <c r="G166" s="5">
        <v>2</v>
      </c>
      <c r="H166" s="6">
        <v>10</v>
      </c>
      <c r="I166" s="7">
        <v>3</v>
      </c>
      <c r="J166" s="7">
        <v>23</v>
      </c>
      <c r="K166" s="84">
        <f t="shared" si="64"/>
        <v>0.13043478260869565</v>
      </c>
      <c r="L166" s="7">
        <v>6</v>
      </c>
      <c r="M166" s="7">
        <v>3</v>
      </c>
      <c r="N166" s="3">
        <v>1</v>
      </c>
      <c r="O166" s="3">
        <v>15</v>
      </c>
      <c r="P166" s="3">
        <v>4</v>
      </c>
      <c r="Q166" s="84">
        <f t="shared" si="65"/>
        <v>3.75</v>
      </c>
      <c r="R166" s="3">
        <v>0</v>
      </c>
      <c r="S166" s="3">
        <v>2</v>
      </c>
      <c r="T166" s="8">
        <v>9.9059999999999995E-2</v>
      </c>
      <c r="U166" s="3">
        <v>1</v>
      </c>
      <c r="V166" s="3">
        <v>4</v>
      </c>
      <c r="W166" s="3">
        <v>8</v>
      </c>
      <c r="X166" s="9"/>
    </row>
    <row r="167" spans="1:24" ht="16" x14ac:dyDescent="0.2">
      <c r="A167" s="9" t="s">
        <v>214</v>
      </c>
      <c r="B167" s="3">
        <v>128</v>
      </c>
      <c r="C167" s="3">
        <v>41</v>
      </c>
      <c r="D167" s="84">
        <f t="shared" si="63"/>
        <v>3.1219512195121952</v>
      </c>
      <c r="E167" s="3">
        <v>0</v>
      </c>
      <c r="F167" s="5">
        <v>184</v>
      </c>
      <c r="G167" s="5">
        <v>3</v>
      </c>
      <c r="H167" s="6">
        <v>17</v>
      </c>
      <c r="I167" s="7">
        <v>3</v>
      </c>
      <c r="J167" s="3">
        <v>19</v>
      </c>
      <c r="K167" s="84">
        <f t="shared" si="64"/>
        <v>0.15789473684210525</v>
      </c>
      <c r="L167" s="7">
        <v>4</v>
      </c>
      <c r="M167" s="7">
        <v>3</v>
      </c>
      <c r="N167" s="3">
        <v>1</v>
      </c>
      <c r="O167" s="3">
        <v>12</v>
      </c>
      <c r="P167" s="3">
        <v>3</v>
      </c>
      <c r="Q167" s="84">
        <f t="shared" si="65"/>
        <v>4</v>
      </c>
      <c r="R167" s="3">
        <v>0</v>
      </c>
      <c r="S167" s="3">
        <v>1</v>
      </c>
      <c r="T167" s="8">
        <v>8.3819999999999992E-2</v>
      </c>
      <c r="U167" s="3">
        <v>1</v>
      </c>
      <c r="V167" s="3">
        <v>4</v>
      </c>
      <c r="W167" s="3">
        <v>6</v>
      </c>
      <c r="X167" s="9"/>
    </row>
    <row r="168" spans="1:24" ht="16" x14ac:dyDescent="0.2">
      <c r="A168" s="9" t="s">
        <v>215</v>
      </c>
      <c r="B168" s="3">
        <v>112</v>
      </c>
      <c r="C168" s="3">
        <v>44</v>
      </c>
      <c r="D168" s="84">
        <f t="shared" si="63"/>
        <v>2.5454545454545454</v>
      </c>
      <c r="E168" s="3">
        <v>0</v>
      </c>
      <c r="F168" s="5">
        <v>170</v>
      </c>
      <c r="G168" s="5">
        <v>3</v>
      </c>
      <c r="H168" s="5">
        <v>11</v>
      </c>
      <c r="I168" s="3">
        <v>2</v>
      </c>
      <c r="J168" s="3">
        <v>17</v>
      </c>
      <c r="K168" s="84">
        <f t="shared" si="64"/>
        <v>0.11764705882352941</v>
      </c>
      <c r="L168" s="3">
        <v>6</v>
      </c>
      <c r="M168" s="3">
        <v>2</v>
      </c>
      <c r="N168" s="3">
        <v>1</v>
      </c>
      <c r="O168" s="3">
        <v>13</v>
      </c>
      <c r="P168" s="3">
        <v>4</v>
      </c>
      <c r="Q168" s="84">
        <f t="shared" si="65"/>
        <v>3.25</v>
      </c>
      <c r="R168" s="3">
        <v>0</v>
      </c>
      <c r="S168" s="3">
        <v>1</v>
      </c>
      <c r="T168" s="8">
        <v>9.6519999999999995E-2</v>
      </c>
      <c r="U168" s="3">
        <v>1</v>
      </c>
      <c r="V168" s="3">
        <v>5</v>
      </c>
      <c r="W168" s="3">
        <v>6</v>
      </c>
      <c r="X168" s="9"/>
    </row>
    <row r="169" spans="1:24" ht="16" x14ac:dyDescent="0.2">
      <c r="A169" s="9" t="s">
        <v>216</v>
      </c>
      <c r="B169" s="3">
        <v>110</v>
      </c>
      <c r="C169" s="3">
        <v>32</v>
      </c>
      <c r="D169" s="84">
        <f t="shared" si="63"/>
        <v>3.4375</v>
      </c>
      <c r="E169" s="3">
        <v>0</v>
      </c>
      <c r="F169" s="5">
        <v>250</v>
      </c>
      <c r="G169" s="5">
        <v>2</v>
      </c>
      <c r="H169" s="5">
        <v>10</v>
      </c>
      <c r="I169" s="3">
        <v>2</v>
      </c>
      <c r="J169" s="3">
        <v>19</v>
      </c>
      <c r="K169" s="84">
        <f t="shared" si="64"/>
        <v>0.10526315789473684</v>
      </c>
      <c r="L169" s="3">
        <v>7</v>
      </c>
      <c r="M169" s="3">
        <v>2</v>
      </c>
      <c r="N169" s="3">
        <v>1</v>
      </c>
      <c r="O169" s="3">
        <v>14</v>
      </c>
      <c r="P169" s="3">
        <v>3</v>
      </c>
      <c r="Q169" s="84">
        <f t="shared" si="65"/>
        <v>4.666666666666667</v>
      </c>
      <c r="R169" s="3">
        <v>0</v>
      </c>
      <c r="S169" s="3">
        <v>1</v>
      </c>
      <c r="T169" s="8">
        <v>0.1143</v>
      </c>
      <c r="U169" s="3">
        <v>1</v>
      </c>
      <c r="V169" s="3">
        <v>4</v>
      </c>
      <c r="W169" s="3">
        <v>4</v>
      </c>
      <c r="X169" s="9"/>
    </row>
    <row r="170" spans="1:24" ht="16" x14ac:dyDescent="0.2">
      <c r="A170" s="9" t="s">
        <v>217</v>
      </c>
      <c r="B170" s="3">
        <v>167</v>
      </c>
      <c r="C170" s="3">
        <v>60</v>
      </c>
      <c r="D170" s="84">
        <f t="shared" si="63"/>
        <v>2.7833333333333332</v>
      </c>
      <c r="E170" s="3">
        <v>0</v>
      </c>
      <c r="F170" s="5">
        <v>312</v>
      </c>
      <c r="G170" s="5">
        <v>3</v>
      </c>
      <c r="H170" s="5">
        <v>22</v>
      </c>
      <c r="I170" s="3">
        <v>3</v>
      </c>
      <c r="J170" s="3">
        <v>20</v>
      </c>
      <c r="K170" s="84">
        <f t="shared" si="64"/>
        <v>0.15</v>
      </c>
      <c r="L170" s="3">
        <v>5</v>
      </c>
      <c r="M170" s="3">
        <v>2</v>
      </c>
      <c r="N170" s="3">
        <v>1</v>
      </c>
      <c r="O170" s="3">
        <v>13</v>
      </c>
      <c r="P170" s="3">
        <v>4</v>
      </c>
      <c r="Q170" s="84">
        <f t="shared" si="65"/>
        <v>3.25</v>
      </c>
      <c r="R170" s="3">
        <v>0</v>
      </c>
      <c r="S170" s="3">
        <v>2</v>
      </c>
      <c r="T170" s="8">
        <v>8.1279999999999991E-2</v>
      </c>
      <c r="U170" s="3">
        <v>1</v>
      </c>
      <c r="V170" s="3">
        <v>5</v>
      </c>
      <c r="W170" s="3">
        <v>6</v>
      </c>
      <c r="X170" s="9"/>
    </row>
    <row r="171" spans="1:24" ht="16" x14ac:dyDescent="0.2">
      <c r="A171" s="9" t="s">
        <v>218</v>
      </c>
      <c r="B171" s="3">
        <v>135</v>
      </c>
      <c r="C171" s="3">
        <v>47</v>
      </c>
      <c r="D171" s="84">
        <f t="shared" si="63"/>
        <v>2.8723404255319149</v>
      </c>
      <c r="E171" s="3">
        <v>0</v>
      </c>
      <c r="F171" s="5">
        <v>235</v>
      </c>
      <c r="G171" s="5">
        <v>2</v>
      </c>
      <c r="H171" s="5">
        <v>11</v>
      </c>
      <c r="I171" s="3">
        <v>4</v>
      </c>
      <c r="J171" s="3">
        <v>17</v>
      </c>
      <c r="K171" s="84">
        <f t="shared" si="64"/>
        <v>0.23529411764705882</v>
      </c>
      <c r="L171" s="3">
        <v>6</v>
      </c>
      <c r="M171" s="3">
        <v>2</v>
      </c>
      <c r="N171" s="3">
        <v>1</v>
      </c>
      <c r="O171" s="3">
        <v>11</v>
      </c>
      <c r="P171" s="3">
        <v>4</v>
      </c>
      <c r="Q171" s="84">
        <f t="shared" si="65"/>
        <v>2.75</v>
      </c>
      <c r="R171" s="3">
        <v>0</v>
      </c>
      <c r="S171" s="3">
        <v>2</v>
      </c>
      <c r="T171" s="8">
        <v>0.1016</v>
      </c>
      <c r="U171" s="3">
        <v>1</v>
      </c>
      <c r="V171" s="3">
        <v>4</v>
      </c>
      <c r="W171" s="3">
        <v>8</v>
      </c>
      <c r="X171" s="9"/>
    </row>
    <row r="172" spans="1:24" ht="16" x14ac:dyDescent="0.2">
      <c r="A172" s="9" t="s">
        <v>219</v>
      </c>
      <c r="B172" s="3">
        <v>100</v>
      </c>
      <c r="C172" s="3">
        <v>29</v>
      </c>
      <c r="D172" s="84">
        <f t="shared" si="63"/>
        <v>3.4482758620689653</v>
      </c>
      <c r="E172" s="3">
        <v>0</v>
      </c>
      <c r="F172" s="5">
        <v>100</v>
      </c>
      <c r="G172" s="5">
        <v>2</v>
      </c>
      <c r="H172" s="5">
        <v>10</v>
      </c>
      <c r="I172" s="3">
        <v>2</v>
      </c>
      <c r="J172" s="3">
        <v>19</v>
      </c>
      <c r="K172" s="84">
        <f t="shared" si="64"/>
        <v>0.10526315789473684</v>
      </c>
      <c r="L172" s="3">
        <v>4</v>
      </c>
      <c r="M172" s="3">
        <v>4</v>
      </c>
      <c r="N172" s="3">
        <v>1</v>
      </c>
      <c r="O172" s="3">
        <v>10</v>
      </c>
      <c r="P172" s="3">
        <v>3</v>
      </c>
      <c r="Q172" s="84">
        <f t="shared" si="65"/>
        <v>3.3333333333333335</v>
      </c>
      <c r="R172" s="3">
        <v>0</v>
      </c>
      <c r="S172" s="3">
        <v>2</v>
      </c>
      <c r="T172" s="8">
        <v>9.6519999999999995E-2</v>
      </c>
      <c r="U172" s="3">
        <v>1</v>
      </c>
      <c r="V172" s="3">
        <v>4</v>
      </c>
      <c r="W172" s="3">
        <v>4</v>
      </c>
      <c r="X172" s="9"/>
    </row>
    <row r="173" spans="1:24" ht="16" x14ac:dyDescent="0.2">
      <c r="A173" s="9" t="s">
        <v>220</v>
      </c>
      <c r="B173" s="3">
        <v>125</v>
      </c>
      <c r="C173" s="3">
        <v>50</v>
      </c>
      <c r="D173" s="84">
        <f t="shared" si="63"/>
        <v>2.5</v>
      </c>
      <c r="E173" s="3">
        <v>0</v>
      </c>
      <c r="F173" s="5">
        <v>180</v>
      </c>
      <c r="G173" s="5">
        <v>3</v>
      </c>
      <c r="H173" s="6">
        <v>16</v>
      </c>
      <c r="I173" s="7">
        <v>3</v>
      </c>
      <c r="J173" s="7">
        <v>24</v>
      </c>
      <c r="K173" s="84">
        <f t="shared" si="64"/>
        <v>0.125</v>
      </c>
      <c r="L173" s="7">
        <v>5</v>
      </c>
      <c r="M173" s="7">
        <v>4</v>
      </c>
      <c r="N173" s="3">
        <v>1</v>
      </c>
      <c r="O173" s="3">
        <v>13</v>
      </c>
      <c r="P173" s="3">
        <v>3</v>
      </c>
      <c r="Q173" s="84">
        <f t="shared" si="65"/>
        <v>4.333333333333333</v>
      </c>
      <c r="R173" s="3">
        <v>0</v>
      </c>
      <c r="S173" s="3">
        <v>1</v>
      </c>
      <c r="T173" s="8">
        <v>0.10668</v>
      </c>
      <c r="U173" s="4">
        <v>1</v>
      </c>
      <c r="V173" s="4">
        <v>3</v>
      </c>
      <c r="W173" s="4">
        <v>3</v>
      </c>
      <c r="X173" s="9"/>
    </row>
    <row r="174" spans="1:24" ht="16" x14ac:dyDescent="0.2">
      <c r="A174" s="9" t="s">
        <v>221</v>
      </c>
      <c r="B174" s="3">
        <v>105</v>
      </c>
      <c r="C174" s="3">
        <v>45</v>
      </c>
      <c r="D174" s="84">
        <f t="shared" si="63"/>
        <v>2.3333333333333335</v>
      </c>
      <c r="E174" s="3">
        <v>0</v>
      </c>
      <c r="F174" s="5">
        <v>256</v>
      </c>
      <c r="G174" s="5">
        <v>3</v>
      </c>
      <c r="H174" s="5">
        <v>15</v>
      </c>
      <c r="I174" s="3">
        <v>2</v>
      </c>
      <c r="J174" s="3">
        <v>17</v>
      </c>
      <c r="K174" s="84">
        <f t="shared" si="64"/>
        <v>0.11764705882352941</v>
      </c>
      <c r="L174" s="3">
        <v>4</v>
      </c>
      <c r="M174" s="3">
        <v>3</v>
      </c>
      <c r="N174" s="3">
        <v>1</v>
      </c>
      <c r="O174" s="3">
        <v>12</v>
      </c>
      <c r="P174" s="3">
        <v>5</v>
      </c>
      <c r="Q174" s="84">
        <f t="shared" si="65"/>
        <v>2.4</v>
      </c>
      <c r="R174" s="3">
        <v>1</v>
      </c>
      <c r="S174" s="3">
        <v>2</v>
      </c>
      <c r="T174" s="8">
        <v>9.1439999999999994E-2</v>
      </c>
      <c r="U174" s="3">
        <v>1</v>
      </c>
      <c r="V174" s="3">
        <v>4</v>
      </c>
      <c r="W174" s="3">
        <v>6</v>
      </c>
      <c r="X174" s="9"/>
    </row>
    <row r="175" spans="1:24" ht="16" x14ac:dyDescent="0.2">
      <c r="A175" s="9" t="s">
        <v>32</v>
      </c>
      <c r="B175" s="3">
        <v>140</v>
      </c>
      <c r="C175" s="3">
        <v>45</v>
      </c>
      <c r="D175" s="84">
        <f t="shared" si="63"/>
        <v>3.1111111111111112</v>
      </c>
      <c r="E175" s="3">
        <v>0</v>
      </c>
      <c r="F175" s="5">
        <v>198</v>
      </c>
      <c r="G175" s="5">
        <v>2</v>
      </c>
      <c r="H175" s="6">
        <v>14</v>
      </c>
      <c r="I175" s="7">
        <v>2</v>
      </c>
      <c r="J175" s="7">
        <v>23</v>
      </c>
      <c r="K175" s="84">
        <f t="shared" si="64"/>
        <v>8.6956521739130432E-2</v>
      </c>
      <c r="L175" s="7">
        <v>5</v>
      </c>
      <c r="M175" s="7">
        <v>3</v>
      </c>
      <c r="N175" s="3">
        <v>1</v>
      </c>
      <c r="O175" s="3">
        <v>10</v>
      </c>
      <c r="P175" s="3">
        <v>4</v>
      </c>
      <c r="Q175" s="84">
        <f t="shared" si="65"/>
        <v>2.5</v>
      </c>
      <c r="R175" s="3">
        <v>1</v>
      </c>
      <c r="S175" s="3">
        <v>2</v>
      </c>
      <c r="T175" s="8">
        <v>7.1119999999999989E-2</v>
      </c>
      <c r="U175" s="3">
        <v>1</v>
      </c>
      <c r="V175" s="3">
        <v>4</v>
      </c>
      <c r="W175" s="3">
        <v>6</v>
      </c>
      <c r="X175" s="9"/>
    </row>
    <row r="176" spans="1:24" ht="16" x14ac:dyDescent="0.2">
      <c r="A176" s="9" t="s">
        <v>223</v>
      </c>
      <c r="B176" s="3">
        <v>121</v>
      </c>
      <c r="C176" s="3">
        <v>49</v>
      </c>
      <c r="D176" s="84">
        <f t="shared" si="63"/>
        <v>2.4693877551020407</v>
      </c>
      <c r="E176" s="3">
        <v>0</v>
      </c>
      <c r="F176" s="5">
        <v>250</v>
      </c>
      <c r="G176" s="5">
        <v>3</v>
      </c>
      <c r="H176" s="5">
        <v>17</v>
      </c>
      <c r="I176" s="3">
        <v>2</v>
      </c>
      <c r="J176" s="3">
        <v>16</v>
      </c>
      <c r="K176" s="84">
        <f t="shared" si="64"/>
        <v>0.125</v>
      </c>
      <c r="L176" s="3">
        <v>6</v>
      </c>
      <c r="M176" s="3">
        <v>3</v>
      </c>
      <c r="N176" s="3">
        <v>1</v>
      </c>
      <c r="O176" s="3">
        <v>15</v>
      </c>
      <c r="P176" s="3">
        <v>5</v>
      </c>
      <c r="Q176" s="84">
        <f t="shared" si="65"/>
        <v>3</v>
      </c>
      <c r="R176" s="3">
        <v>0</v>
      </c>
      <c r="S176" s="3">
        <v>2</v>
      </c>
      <c r="T176" s="8">
        <v>8.3819999999999992E-2</v>
      </c>
      <c r="U176" s="3">
        <v>1</v>
      </c>
      <c r="V176" s="3">
        <v>3</v>
      </c>
      <c r="W176" s="3">
        <v>3</v>
      </c>
      <c r="X176" s="9"/>
    </row>
    <row r="177" spans="1:24" ht="16" x14ac:dyDescent="0.2">
      <c r="A177" s="9" t="s">
        <v>149</v>
      </c>
      <c r="B177" s="3">
        <v>117</v>
      </c>
      <c r="C177" s="3">
        <v>45</v>
      </c>
      <c r="D177" s="84">
        <f t="shared" si="63"/>
        <v>2.6</v>
      </c>
      <c r="E177" s="3">
        <v>0</v>
      </c>
      <c r="F177" s="12" t="s">
        <v>114</v>
      </c>
      <c r="G177" s="12" t="s">
        <v>114</v>
      </c>
      <c r="H177" s="12" t="s">
        <v>114</v>
      </c>
      <c r="I177" s="12" t="s">
        <v>114</v>
      </c>
      <c r="J177" s="12" t="s">
        <v>114</v>
      </c>
      <c r="K177" s="12" t="s">
        <v>114</v>
      </c>
      <c r="L177" s="12" t="s">
        <v>114</v>
      </c>
      <c r="M177" s="12" t="s">
        <v>114</v>
      </c>
      <c r="N177" s="12" t="s">
        <v>114</v>
      </c>
      <c r="O177" s="12" t="s">
        <v>114</v>
      </c>
      <c r="P177" s="12" t="s">
        <v>114</v>
      </c>
      <c r="Q177" s="12" t="s">
        <v>114</v>
      </c>
      <c r="R177" s="12" t="s">
        <v>114</v>
      </c>
      <c r="S177" s="12" t="s">
        <v>114</v>
      </c>
      <c r="T177" s="13" t="s">
        <v>114</v>
      </c>
      <c r="U177" s="12" t="s">
        <v>114</v>
      </c>
      <c r="V177" s="12" t="s">
        <v>114</v>
      </c>
      <c r="W177" s="12" t="s">
        <v>114</v>
      </c>
    </row>
    <row r="178" spans="1:24" ht="16" x14ac:dyDescent="0.2">
      <c r="A178" s="9" t="s">
        <v>25</v>
      </c>
      <c r="B178" s="3">
        <v>92</v>
      </c>
      <c r="C178" s="3">
        <v>36</v>
      </c>
      <c r="D178" s="84">
        <f t="shared" si="63"/>
        <v>2.5555555555555554</v>
      </c>
      <c r="E178" s="3">
        <v>0</v>
      </c>
      <c r="F178" s="5">
        <v>165</v>
      </c>
      <c r="G178" s="5">
        <v>1</v>
      </c>
      <c r="H178" s="5">
        <v>4</v>
      </c>
      <c r="I178" s="12" t="s">
        <v>114</v>
      </c>
      <c r="J178" s="12" t="s">
        <v>114</v>
      </c>
      <c r="K178" s="12" t="s">
        <v>114</v>
      </c>
      <c r="L178" s="12" t="s">
        <v>114</v>
      </c>
      <c r="M178" s="12" t="s">
        <v>114</v>
      </c>
      <c r="N178" s="12" t="s">
        <v>114</v>
      </c>
      <c r="O178" s="3">
        <v>11</v>
      </c>
      <c r="P178" s="3">
        <v>3</v>
      </c>
      <c r="Q178" s="84">
        <f t="shared" si="65"/>
        <v>3.6666666666666665</v>
      </c>
      <c r="R178" s="3">
        <v>0</v>
      </c>
      <c r="S178" s="3">
        <v>2</v>
      </c>
      <c r="T178" s="8">
        <v>8.3819999999999992E-2</v>
      </c>
      <c r="U178" s="3">
        <v>1</v>
      </c>
      <c r="V178" s="3">
        <v>4</v>
      </c>
      <c r="W178" s="3">
        <v>6</v>
      </c>
    </row>
    <row r="179" spans="1:24" ht="16" x14ac:dyDescent="0.2">
      <c r="A179" s="9" t="s">
        <v>224</v>
      </c>
      <c r="B179" s="3">
        <v>117</v>
      </c>
      <c r="C179" s="3">
        <v>47</v>
      </c>
      <c r="D179" s="84">
        <f t="shared" si="63"/>
        <v>2.4893617021276597</v>
      </c>
      <c r="E179" s="3">
        <v>0</v>
      </c>
      <c r="F179" s="5">
        <v>218</v>
      </c>
      <c r="G179" s="5">
        <v>3</v>
      </c>
      <c r="H179" s="5">
        <v>12</v>
      </c>
      <c r="I179" s="3">
        <v>3</v>
      </c>
      <c r="J179" s="3">
        <v>19</v>
      </c>
      <c r="K179" s="84">
        <f t="shared" si="64"/>
        <v>0.15789473684210525</v>
      </c>
      <c r="L179" s="3">
        <v>5</v>
      </c>
      <c r="M179" s="3">
        <v>3</v>
      </c>
      <c r="N179" s="3">
        <v>1</v>
      </c>
      <c r="O179" s="3">
        <v>10</v>
      </c>
      <c r="P179" s="3">
        <v>4</v>
      </c>
      <c r="Q179" s="84">
        <f t="shared" si="65"/>
        <v>2.5</v>
      </c>
      <c r="R179" s="3">
        <v>0</v>
      </c>
      <c r="S179" s="3">
        <v>2</v>
      </c>
      <c r="T179" s="8">
        <v>0.1016</v>
      </c>
      <c r="U179" s="3">
        <v>1</v>
      </c>
      <c r="V179" s="3">
        <v>4</v>
      </c>
      <c r="W179" s="3">
        <v>8</v>
      </c>
      <c r="X179" s="9"/>
    </row>
    <row r="180" spans="1:24" ht="16" x14ac:dyDescent="0.2">
      <c r="A180" s="38" t="s">
        <v>225</v>
      </c>
      <c r="B180" s="3">
        <v>180</v>
      </c>
      <c r="C180" s="3">
        <v>64</v>
      </c>
      <c r="D180" s="84">
        <f t="shared" si="63"/>
        <v>2.8125</v>
      </c>
      <c r="E180" s="3">
        <v>0</v>
      </c>
      <c r="F180" s="5">
        <v>257</v>
      </c>
      <c r="G180" s="5">
        <v>3</v>
      </c>
      <c r="H180" s="5">
        <v>18</v>
      </c>
      <c r="I180" s="3">
        <v>2</v>
      </c>
      <c r="J180" s="3">
        <v>24</v>
      </c>
      <c r="K180" s="84">
        <f t="shared" si="64"/>
        <v>8.3333333333333329E-2</v>
      </c>
      <c r="L180" s="3">
        <v>5</v>
      </c>
      <c r="M180" s="3">
        <v>2</v>
      </c>
      <c r="N180" s="3">
        <v>1</v>
      </c>
      <c r="O180" s="3">
        <v>11</v>
      </c>
      <c r="P180" s="3">
        <v>5</v>
      </c>
      <c r="Q180" s="84">
        <f t="shared" si="65"/>
        <v>2.2000000000000002</v>
      </c>
      <c r="R180" s="3">
        <v>0</v>
      </c>
      <c r="S180" s="3">
        <v>1</v>
      </c>
      <c r="T180" s="8">
        <v>9.1439999999999994E-2</v>
      </c>
      <c r="U180" s="3">
        <v>1</v>
      </c>
      <c r="V180" s="3">
        <v>4</v>
      </c>
      <c r="W180" s="3">
        <v>4</v>
      </c>
      <c r="X180" s="9"/>
    </row>
    <row r="181" spans="1:24" ht="16" x14ac:dyDescent="0.2">
      <c r="A181" s="9" t="s">
        <v>226</v>
      </c>
      <c r="B181" s="3">
        <v>95</v>
      </c>
      <c r="C181" s="3">
        <v>43</v>
      </c>
      <c r="D181" s="84">
        <f t="shared" si="63"/>
        <v>2.2093023255813953</v>
      </c>
      <c r="E181" s="3">
        <v>0</v>
      </c>
      <c r="F181" s="5">
        <v>160</v>
      </c>
      <c r="G181" s="5">
        <v>3</v>
      </c>
      <c r="H181" s="6">
        <v>8</v>
      </c>
      <c r="I181" s="7">
        <v>2</v>
      </c>
      <c r="J181" s="3">
        <v>17</v>
      </c>
      <c r="K181" s="84">
        <f t="shared" si="64"/>
        <v>0.11764705882352941</v>
      </c>
      <c r="L181" s="7">
        <v>4</v>
      </c>
      <c r="M181" s="7">
        <v>3</v>
      </c>
      <c r="N181" s="3">
        <v>1</v>
      </c>
      <c r="O181" s="3">
        <v>12</v>
      </c>
      <c r="P181" s="3">
        <v>4</v>
      </c>
      <c r="Q181" s="84">
        <f t="shared" si="65"/>
        <v>3</v>
      </c>
      <c r="R181" s="3">
        <v>0</v>
      </c>
      <c r="S181" s="3">
        <v>2</v>
      </c>
      <c r="T181" s="8">
        <v>7.6200000000000004E-2</v>
      </c>
      <c r="U181" s="3">
        <v>1</v>
      </c>
      <c r="V181" s="3">
        <v>4</v>
      </c>
      <c r="W181" s="3">
        <v>6</v>
      </c>
      <c r="X181" s="9"/>
    </row>
    <row r="182" spans="1:24" ht="16" x14ac:dyDescent="0.2">
      <c r="A182" s="9" t="s">
        <v>227</v>
      </c>
      <c r="B182" s="3">
        <v>91</v>
      </c>
      <c r="C182" s="3">
        <v>55</v>
      </c>
      <c r="D182" s="84">
        <f t="shared" si="63"/>
        <v>1.6545454545454545</v>
      </c>
      <c r="E182" s="3">
        <v>0</v>
      </c>
      <c r="F182" s="5">
        <v>194</v>
      </c>
      <c r="G182" s="5">
        <v>2</v>
      </c>
      <c r="H182" s="5">
        <v>6</v>
      </c>
      <c r="I182" s="3">
        <v>3</v>
      </c>
      <c r="J182" s="3">
        <v>20</v>
      </c>
      <c r="K182" s="84">
        <f t="shared" si="64"/>
        <v>0.15</v>
      </c>
      <c r="L182" s="3">
        <v>5</v>
      </c>
      <c r="M182" s="3">
        <v>4</v>
      </c>
      <c r="N182" s="3">
        <v>1</v>
      </c>
      <c r="O182" s="3">
        <v>11</v>
      </c>
      <c r="P182" s="3">
        <v>4</v>
      </c>
      <c r="Q182" s="84">
        <f t="shared" si="65"/>
        <v>2.75</v>
      </c>
      <c r="R182" s="3">
        <v>0</v>
      </c>
      <c r="S182" s="3">
        <v>2</v>
      </c>
      <c r="T182" s="8">
        <v>8.6359999999999992E-2</v>
      </c>
      <c r="U182" s="3">
        <v>1</v>
      </c>
      <c r="V182" s="3">
        <v>4</v>
      </c>
      <c r="W182" s="3">
        <v>4</v>
      </c>
      <c r="X182" s="9"/>
    </row>
    <row r="183" spans="1:24" ht="16" x14ac:dyDescent="0.2">
      <c r="A183" s="9" t="s">
        <v>228</v>
      </c>
      <c r="B183" s="3">
        <v>101</v>
      </c>
      <c r="C183" s="3">
        <v>45</v>
      </c>
      <c r="D183" s="84">
        <f t="shared" si="63"/>
        <v>2.2444444444444445</v>
      </c>
      <c r="E183" s="3">
        <v>0</v>
      </c>
      <c r="F183" s="5">
        <v>215</v>
      </c>
      <c r="G183" s="5">
        <v>2</v>
      </c>
      <c r="H183" s="6">
        <v>6</v>
      </c>
      <c r="I183" s="7">
        <v>2</v>
      </c>
      <c r="J183" s="7">
        <v>20</v>
      </c>
      <c r="K183" s="84">
        <f t="shared" si="64"/>
        <v>0.1</v>
      </c>
      <c r="L183" s="7">
        <v>4</v>
      </c>
      <c r="M183" s="7">
        <v>3</v>
      </c>
      <c r="N183" s="3">
        <v>1</v>
      </c>
      <c r="O183" s="4">
        <v>11</v>
      </c>
      <c r="P183" s="4">
        <v>3</v>
      </c>
      <c r="Q183" s="84">
        <f t="shared" si="65"/>
        <v>3.6666666666666665</v>
      </c>
      <c r="R183" s="3">
        <v>0</v>
      </c>
      <c r="S183" s="4">
        <v>2</v>
      </c>
      <c r="T183" s="8">
        <v>9.6519999999999995E-2</v>
      </c>
      <c r="U183" s="4">
        <v>1</v>
      </c>
      <c r="V183" s="4">
        <v>4</v>
      </c>
      <c r="W183" s="4">
        <v>6</v>
      </c>
      <c r="X183" s="9"/>
    </row>
    <row r="184" spans="1:24" ht="16" x14ac:dyDescent="0.2">
      <c r="A184" s="72" t="s">
        <v>34</v>
      </c>
      <c r="B184" s="73">
        <f>COUNT(B165:B183)</f>
        <v>19</v>
      </c>
      <c r="C184" s="73">
        <f t="shared" ref="C184:W184" si="66">COUNT(C165:C183)</f>
        <v>19</v>
      </c>
      <c r="D184" s="73">
        <f t="shared" ref="D184" si="67">COUNT(D165:D183)</f>
        <v>19</v>
      </c>
      <c r="E184" s="73">
        <f t="shared" si="66"/>
        <v>19</v>
      </c>
      <c r="F184" s="73">
        <f t="shared" si="66"/>
        <v>18</v>
      </c>
      <c r="G184" s="73">
        <f t="shared" si="66"/>
        <v>18</v>
      </c>
      <c r="H184" s="73">
        <f t="shared" si="66"/>
        <v>18</v>
      </c>
      <c r="I184" s="73">
        <f t="shared" si="66"/>
        <v>17</v>
      </c>
      <c r="J184" s="73">
        <f t="shared" si="66"/>
        <v>17</v>
      </c>
      <c r="K184" s="73">
        <f t="shared" si="66"/>
        <v>17</v>
      </c>
      <c r="L184" s="73">
        <f>COUNT(L165:L183)</f>
        <v>17</v>
      </c>
      <c r="M184" s="73">
        <f t="shared" si="66"/>
        <v>17</v>
      </c>
      <c r="N184" s="73">
        <f t="shared" si="66"/>
        <v>17</v>
      </c>
      <c r="O184" s="73">
        <f t="shared" si="66"/>
        <v>18</v>
      </c>
      <c r="P184" s="73">
        <f t="shared" si="66"/>
        <v>18</v>
      </c>
      <c r="Q184" s="73">
        <f t="shared" ref="Q184" si="68">COUNT(Q165:Q183)</f>
        <v>18</v>
      </c>
      <c r="R184" s="73">
        <f t="shared" si="66"/>
        <v>18</v>
      </c>
      <c r="S184" s="73">
        <f t="shared" si="66"/>
        <v>18</v>
      </c>
      <c r="T184" s="73">
        <f t="shared" si="66"/>
        <v>18</v>
      </c>
      <c r="U184" s="73">
        <f t="shared" si="66"/>
        <v>18</v>
      </c>
      <c r="V184" s="73">
        <f t="shared" si="66"/>
        <v>18</v>
      </c>
      <c r="W184" s="73">
        <f t="shared" si="66"/>
        <v>18</v>
      </c>
      <c r="X184" s="9"/>
    </row>
    <row r="185" spans="1:24" ht="16" x14ac:dyDescent="0.2">
      <c r="A185" s="72" t="s">
        <v>19</v>
      </c>
      <c r="B185" s="74">
        <f>AVERAGE(B165:B183)</f>
        <v>119.89473684210526</v>
      </c>
      <c r="C185" s="74">
        <f t="shared" ref="C185:W185" si="69">AVERAGE(C165:C183)</f>
        <v>45.684210526315788</v>
      </c>
      <c r="D185" s="76">
        <f t="shared" ref="D185" si="70">AVERAGE(D165:D183)</f>
        <v>2.663574171727574</v>
      </c>
      <c r="E185" s="74">
        <f t="shared" si="69"/>
        <v>0</v>
      </c>
      <c r="F185" s="74">
        <f t="shared" si="69"/>
        <v>213</v>
      </c>
      <c r="G185" s="74">
        <f t="shared" si="69"/>
        <v>2.5</v>
      </c>
      <c r="H185" s="74">
        <f t="shared" si="69"/>
        <v>12.333333333333334</v>
      </c>
      <c r="I185" s="74">
        <f t="shared" si="69"/>
        <v>2.4705882352941178</v>
      </c>
      <c r="J185" s="74">
        <f t="shared" si="69"/>
        <v>19.823529411764707</v>
      </c>
      <c r="K185" s="76">
        <f t="shared" si="69"/>
        <v>0.12660189664774243</v>
      </c>
      <c r="L185" s="74">
        <f>AVERAGE(L165:L183)</f>
        <v>5.0588235294117645</v>
      </c>
      <c r="M185" s="74">
        <f t="shared" si="69"/>
        <v>2.8823529411764706</v>
      </c>
      <c r="N185" s="74">
        <f t="shared" si="69"/>
        <v>1</v>
      </c>
      <c r="O185" s="74">
        <f t="shared" si="69"/>
        <v>11.944444444444445</v>
      </c>
      <c r="P185" s="74">
        <f t="shared" si="69"/>
        <v>3.8333333333333335</v>
      </c>
      <c r="Q185" s="76">
        <f t="shared" ref="Q185" si="71">AVERAGE(Q165:Q183)</f>
        <v>3.2092592592592593</v>
      </c>
      <c r="R185" s="74">
        <f t="shared" si="69"/>
        <v>0.16666666666666666</v>
      </c>
      <c r="S185" s="74">
        <f t="shared" si="69"/>
        <v>1.7222222222222223</v>
      </c>
      <c r="T185" s="75">
        <f t="shared" si="69"/>
        <v>9.1016666666666662E-2</v>
      </c>
      <c r="U185" s="74">
        <f t="shared" si="69"/>
        <v>1</v>
      </c>
      <c r="V185" s="74">
        <f t="shared" si="69"/>
        <v>4</v>
      </c>
      <c r="W185" s="74">
        <f t="shared" si="69"/>
        <v>5.666666666666667</v>
      </c>
      <c r="X185" s="9"/>
    </row>
    <row r="186" spans="1:24" ht="16" x14ac:dyDescent="0.2">
      <c r="A186" s="72" t="s">
        <v>23</v>
      </c>
      <c r="B186" s="76">
        <f>STDEV(B165:B183)</f>
        <v>23.78817338474008</v>
      </c>
      <c r="C186" s="76">
        <f t="shared" ref="C186:W186" si="72">STDEV(C165:C183)</f>
        <v>8.4790764144513506</v>
      </c>
      <c r="D186" s="76">
        <f t="shared" si="72"/>
        <v>0.46325519547067151</v>
      </c>
      <c r="E186" s="76">
        <f t="shared" si="72"/>
        <v>0</v>
      </c>
      <c r="F186" s="76">
        <f t="shared" si="72"/>
        <v>49.21860002311417</v>
      </c>
      <c r="G186" s="76">
        <f t="shared" si="72"/>
        <v>0.61834694240084231</v>
      </c>
      <c r="H186" s="76">
        <f t="shared" si="72"/>
        <v>4.7773977657051656</v>
      </c>
      <c r="I186" s="76">
        <f t="shared" si="72"/>
        <v>0.62426427284679775</v>
      </c>
      <c r="J186" s="76">
        <f t="shared" si="72"/>
        <v>2.6747732174346774</v>
      </c>
      <c r="K186" s="76">
        <f t="shared" si="72"/>
        <v>3.6879737091042489E-2</v>
      </c>
      <c r="L186" s="76">
        <f t="shared" si="72"/>
        <v>0.8993461677306267</v>
      </c>
      <c r="M186" s="76">
        <f t="shared" si="72"/>
        <v>0.69663054601923535</v>
      </c>
      <c r="N186" s="76">
        <f t="shared" si="72"/>
        <v>0</v>
      </c>
      <c r="O186" s="76">
        <f t="shared" si="72"/>
        <v>1.5893847208431531</v>
      </c>
      <c r="P186" s="76">
        <f t="shared" si="72"/>
        <v>0.70710678118654757</v>
      </c>
      <c r="Q186" s="76">
        <f t="shared" si="72"/>
        <v>0.6920704519990275</v>
      </c>
      <c r="R186" s="76">
        <f t="shared" si="72"/>
        <v>0.38348249442368521</v>
      </c>
      <c r="S186" s="76">
        <f t="shared" si="72"/>
        <v>0.46088859896247703</v>
      </c>
      <c r="T186" s="95">
        <f t="shared" si="72"/>
        <v>1.1566149900870603E-2</v>
      </c>
      <c r="U186" s="76">
        <f t="shared" si="72"/>
        <v>0</v>
      </c>
      <c r="V186" s="76">
        <f t="shared" si="72"/>
        <v>0.48507125007266594</v>
      </c>
      <c r="W186" s="76">
        <f t="shared" si="72"/>
        <v>1.6803361008336117</v>
      </c>
      <c r="X186" s="9"/>
    </row>
    <row r="187" spans="1:24" ht="16" x14ac:dyDescent="0.2">
      <c r="A187" s="72" t="s">
        <v>20</v>
      </c>
      <c r="B187" s="73">
        <f>MIN(B165:B183)</f>
        <v>91</v>
      </c>
      <c r="C187" s="73">
        <f t="shared" ref="C187:W187" si="73">MIN(C165:C183)</f>
        <v>29</v>
      </c>
      <c r="D187" s="74">
        <f t="shared" ref="D187" si="74">MIN(D165:D183)</f>
        <v>1.6545454545454545</v>
      </c>
      <c r="E187" s="73">
        <f t="shared" si="73"/>
        <v>0</v>
      </c>
      <c r="F187" s="73">
        <f t="shared" si="73"/>
        <v>100</v>
      </c>
      <c r="G187" s="73">
        <f t="shared" si="73"/>
        <v>1</v>
      </c>
      <c r="H187" s="73">
        <f t="shared" si="73"/>
        <v>4</v>
      </c>
      <c r="I187" s="73">
        <f t="shared" si="73"/>
        <v>2</v>
      </c>
      <c r="J187" s="73">
        <f t="shared" si="73"/>
        <v>16</v>
      </c>
      <c r="K187" s="74">
        <f t="shared" si="73"/>
        <v>8.3333333333333329E-2</v>
      </c>
      <c r="L187" s="73">
        <f>MIN(L165:L183)</f>
        <v>4</v>
      </c>
      <c r="M187" s="73">
        <f t="shared" si="73"/>
        <v>2</v>
      </c>
      <c r="N187" s="73">
        <f t="shared" si="73"/>
        <v>1</v>
      </c>
      <c r="O187" s="73">
        <f t="shared" si="73"/>
        <v>10</v>
      </c>
      <c r="P187" s="73">
        <f t="shared" si="73"/>
        <v>3</v>
      </c>
      <c r="Q187" s="74">
        <f t="shared" ref="Q187" si="75">MIN(Q165:Q183)</f>
        <v>2.2000000000000002</v>
      </c>
      <c r="R187" s="73">
        <f t="shared" si="73"/>
        <v>0</v>
      </c>
      <c r="S187" s="73">
        <f t="shared" si="73"/>
        <v>1</v>
      </c>
      <c r="T187" s="76">
        <f t="shared" si="73"/>
        <v>7.1119999999999989E-2</v>
      </c>
      <c r="U187" s="73">
        <f t="shared" si="73"/>
        <v>1</v>
      </c>
      <c r="V187" s="73">
        <f t="shared" si="73"/>
        <v>3</v>
      </c>
      <c r="W187" s="73">
        <f t="shared" si="73"/>
        <v>3</v>
      </c>
      <c r="X187" s="9"/>
    </row>
    <row r="188" spans="1:24" ht="16" x14ac:dyDescent="0.2">
      <c r="A188" s="72" t="s">
        <v>22</v>
      </c>
      <c r="B188" s="73">
        <f>MAX(B165:B183)</f>
        <v>180</v>
      </c>
      <c r="C188" s="73">
        <f t="shared" ref="C188:W188" si="76">MAX(C165:C183)</f>
        <v>64</v>
      </c>
      <c r="D188" s="74">
        <f t="shared" ref="D188" si="77">MAX(D165:D183)</f>
        <v>3.4482758620689653</v>
      </c>
      <c r="E188" s="73">
        <f t="shared" si="76"/>
        <v>0</v>
      </c>
      <c r="F188" s="73">
        <f t="shared" si="76"/>
        <v>312</v>
      </c>
      <c r="G188" s="73">
        <f t="shared" si="76"/>
        <v>3</v>
      </c>
      <c r="H188" s="73">
        <f t="shared" si="76"/>
        <v>22</v>
      </c>
      <c r="I188" s="73">
        <f t="shared" si="76"/>
        <v>4</v>
      </c>
      <c r="J188" s="73">
        <f t="shared" si="76"/>
        <v>24</v>
      </c>
      <c r="K188" s="74">
        <f t="shared" si="76"/>
        <v>0.23529411764705882</v>
      </c>
      <c r="L188" s="73">
        <f>MAX(L165:L183)</f>
        <v>7</v>
      </c>
      <c r="M188" s="73">
        <f t="shared" si="76"/>
        <v>4</v>
      </c>
      <c r="N188" s="73">
        <f t="shared" si="76"/>
        <v>1</v>
      </c>
      <c r="O188" s="73">
        <f t="shared" si="76"/>
        <v>15</v>
      </c>
      <c r="P188" s="73">
        <f t="shared" si="76"/>
        <v>5</v>
      </c>
      <c r="Q188" s="74">
        <f t="shared" ref="Q188" si="78">MAX(Q165:Q183)</f>
        <v>4.666666666666667</v>
      </c>
      <c r="R188" s="73">
        <f t="shared" si="76"/>
        <v>1</v>
      </c>
      <c r="S188" s="73">
        <f t="shared" si="76"/>
        <v>2</v>
      </c>
      <c r="T188" s="76">
        <f t="shared" si="76"/>
        <v>0.1143</v>
      </c>
      <c r="U188" s="73">
        <f t="shared" si="76"/>
        <v>1</v>
      </c>
      <c r="V188" s="73">
        <f t="shared" si="76"/>
        <v>5</v>
      </c>
      <c r="W188" s="73">
        <f t="shared" si="76"/>
        <v>8</v>
      </c>
      <c r="X188" s="9"/>
    </row>
    <row r="189" spans="1:24" ht="16" x14ac:dyDescent="0.2">
      <c r="A189" s="78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80"/>
      <c r="U189" s="79"/>
      <c r="V189" s="79"/>
      <c r="W189" s="79"/>
      <c r="X189" s="56"/>
    </row>
    <row r="190" spans="1:24" ht="16" x14ac:dyDescent="0.2">
      <c r="A190" s="14" t="s">
        <v>359</v>
      </c>
      <c r="B190" s="3">
        <v>157</v>
      </c>
      <c r="C190" s="3">
        <v>75</v>
      </c>
      <c r="D190" s="84">
        <f t="shared" ref="D190:D210" si="79">B190/C190</f>
        <v>2.0933333333333333</v>
      </c>
      <c r="E190" s="3">
        <v>0</v>
      </c>
      <c r="F190" s="5">
        <v>434</v>
      </c>
      <c r="G190" s="5">
        <v>5</v>
      </c>
      <c r="H190" s="6">
        <v>26</v>
      </c>
      <c r="I190" s="7">
        <v>5</v>
      </c>
      <c r="J190" s="7">
        <v>25</v>
      </c>
      <c r="K190" s="84">
        <f t="shared" ref="K190:K210" si="80">I190/J190</f>
        <v>0.2</v>
      </c>
      <c r="L190" s="7">
        <v>7</v>
      </c>
      <c r="M190" s="7">
        <v>6</v>
      </c>
      <c r="N190" s="3">
        <v>1</v>
      </c>
      <c r="O190" s="12" t="s">
        <v>114</v>
      </c>
      <c r="P190" s="12" t="s">
        <v>114</v>
      </c>
      <c r="Q190" s="12" t="s">
        <v>114</v>
      </c>
      <c r="R190" s="12" t="s">
        <v>114</v>
      </c>
      <c r="S190" s="12" t="s">
        <v>114</v>
      </c>
      <c r="T190" s="13" t="s">
        <v>114</v>
      </c>
      <c r="U190" s="12" t="s">
        <v>114</v>
      </c>
      <c r="V190" s="12" t="s">
        <v>114</v>
      </c>
      <c r="W190" s="12" t="s">
        <v>114</v>
      </c>
    </row>
    <row r="191" spans="1:24" ht="16" x14ac:dyDescent="0.2">
      <c r="A191" s="9" t="s">
        <v>196</v>
      </c>
      <c r="B191" s="3">
        <v>106</v>
      </c>
      <c r="C191" s="3">
        <v>37</v>
      </c>
      <c r="D191" s="84">
        <f t="shared" si="79"/>
        <v>2.8648648648648649</v>
      </c>
      <c r="E191" s="3">
        <v>0</v>
      </c>
      <c r="F191" s="5">
        <v>409</v>
      </c>
      <c r="G191" s="5">
        <v>3</v>
      </c>
      <c r="H191" s="5">
        <v>18</v>
      </c>
      <c r="I191" s="3">
        <v>4</v>
      </c>
      <c r="J191" s="3">
        <v>22</v>
      </c>
      <c r="K191" s="84">
        <f t="shared" si="80"/>
        <v>0.18181818181818182</v>
      </c>
      <c r="L191" s="3">
        <v>8</v>
      </c>
      <c r="M191" s="3">
        <v>5</v>
      </c>
      <c r="N191" s="3">
        <v>0</v>
      </c>
      <c r="O191" s="3">
        <v>12</v>
      </c>
      <c r="P191" s="3">
        <v>4</v>
      </c>
      <c r="Q191" s="84">
        <f t="shared" ref="Q191:Q210" si="81">O191/P191</f>
        <v>3</v>
      </c>
      <c r="R191" s="3">
        <v>1</v>
      </c>
      <c r="S191" s="3">
        <v>1</v>
      </c>
      <c r="T191" s="8">
        <v>0.17780000000000001</v>
      </c>
      <c r="U191" s="3">
        <v>1</v>
      </c>
      <c r="V191" s="3">
        <v>4</v>
      </c>
      <c r="W191" s="3">
        <v>8</v>
      </c>
      <c r="X191" s="9"/>
    </row>
    <row r="192" spans="1:24" ht="16" x14ac:dyDescent="0.2">
      <c r="A192" s="38" t="s">
        <v>197</v>
      </c>
      <c r="B192" s="3">
        <v>96</v>
      </c>
      <c r="C192" s="3">
        <v>27</v>
      </c>
      <c r="D192" s="84">
        <f t="shared" si="79"/>
        <v>3.5555555555555554</v>
      </c>
      <c r="E192" s="3">
        <v>1</v>
      </c>
      <c r="F192" s="5">
        <v>195</v>
      </c>
      <c r="G192" s="5">
        <v>3</v>
      </c>
      <c r="H192" s="6">
        <v>15</v>
      </c>
      <c r="I192" s="7">
        <v>4</v>
      </c>
      <c r="J192" s="7">
        <v>16</v>
      </c>
      <c r="K192" s="84">
        <f t="shared" si="80"/>
        <v>0.25</v>
      </c>
      <c r="L192" s="7">
        <v>6</v>
      </c>
      <c r="M192" s="7">
        <v>6</v>
      </c>
      <c r="N192" s="3">
        <v>1</v>
      </c>
      <c r="O192" s="3">
        <v>8</v>
      </c>
      <c r="P192" s="3">
        <v>4</v>
      </c>
      <c r="Q192" s="84">
        <f t="shared" si="81"/>
        <v>2</v>
      </c>
      <c r="R192" s="3">
        <v>2</v>
      </c>
      <c r="S192" s="3">
        <v>1</v>
      </c>
      <c r="T192" s="8">
        <v>0.20827999999999997</v>
      </c>
      <c r="U192" s="4">
        <v>1</v>
      </c>
      <c r="V192" s="4">
        <v>4</v>
      </c>
      <c r="W192" s="4">
        <v>4</v>
      </c>
      <c r="X192" s="9"/>
    </row>
    <row r="193" spans="1:24" ht="16" x14ac:dyDescent="0.2">
      <c r="A193" s="9" t="s">
        <v>352</v>
      </c>
      <c r="B193" s="3">
        <v>131</v>
      </c>
      <c r="C193" s="3">
        <v>39</v>
      </c>
      <c r="D193" s="84">
        <f t="shared" si="79"/>
        <v>3.358974358974359</v>
      </c>
      <c r="E193" s="3">
        <v>0</v>
      </c>
      <c r="F193" s="5">
        <v>268</v>
      </c>
      <c r="G193" s="5">
        <v>2</v>
      </c>
      <c r="H193" s="6">
        <v>9</v>
      </c>
      <c r="I193" s="7">
        <v>2</v>
      </c>
      <c r="J193" s="3">
        <v>19</v>
      </c>
      <c r="K193" s="84">
        <f t="shared" si="80"/>
        <v>0.10526315789473684</v>
      </c>
      <c r="L193" s="7">
        <v>6</v>
      </c>
      <c r="M193" s="7">
        <v>7</v>
      </c>
      <c r="N193" s="3">
        <v>1</v>
      </c>
      <c r="O193" s="3">
        <v>8</v>
      </c>
      <c r="P193" s="3">
        <v>4</v>
      </c>
      <c r="Q193" s="84">
        <f t="shared" si="81"/>
        <v>2</v>
      </c>
      <c r="R193" s="3">
        <v>2</v>
      </c>
      <c r="S193" s="3">
        <v>1</v>
      </c>
      <c r="T193" s="8">
        <v>0.16255999999999998</v>
      </c>
      <c r="U193" s="3">
        <v>1</v>
      </c>
      <c r="V193" s="3">
        <v>4</v>
      </c>
      <c r="W193" s="3">
        <v>6</v>
      </c>
      <c r="X193" s="9"/>
    </row>
    <row r="194" spans="1:24" ht="16" x14ac:dyDescent="0.2">
      <c r="A194" s="9" t="s">
        <v>198</v>
      </c>
      <c r="B194" s="3">
        <v>161</v>
      </c>
      <c r="C194" s="3">
        <v>56</v>
      </c>
      <c r="D194" s="84">
        <f t="shared" si="79"/>
        <v>2.875</v>
      </c>
      <c r="E194" s="3">
        <v>0</v>
      </c>
      <c r="F194" s="5">
        <v>323</v>
      </c>
      <c r="G194" s="5">
        <v>4</v>
      </c>
      <c r="H194" s="5">
        <v>9</v>
      </c>
      <c r="I194" s="3">
        <v>6</v>
      </c>
      <c r="J194" s="3">
        <v>20</v>
      </c>
      <c r="K194" s="84">
        <f t="shared" si="80"/>
        <v>0.3</v>
      </c>
      <c r="L194" s="3">
        <v>8</v>
      </c>
      <c r="M194" s="3">
        <v>5</v>
      </c>
      <c r="N194" s="3">
        <v>1</v>
      </c>
      <c r="O194" s="3">
        <v>12</v>
      </c>
      <c r="P194" s="3">
        <v>6</v>
      </c>
      <c r="Q194" s="84">
        <f t="shared" si="81"/>
        <v>2</v>
      </c>
      <c r="R194" s="3">
        <v>2</v>
      </c>
      <c r="S194" s="3">
        <v>1</v>
      </c>
      <c r="T194" s="8">
        <v>0.18541999999999997</v>
      </c>
      <c r="U194" s="3">
        <v>1</v>
      </c>
      <c r="V194" s="3">
        <v>3</v>
      </c>
      <c r="W194" s="3">
        <v>4</v>
      </c>
      <c r="X194" s="9"/>
    </row>
    <row r="195" spans="1:24" ht="16" x14ac:dyDescent="0.2">
      <c r="A195" s="9" t="s">
        <v>199</v>
      </c>
      <c r="B195" s="3">
        <v>132</v>
      </c>
      <c r="C195" s="3">
        <v>65</v>
      </c>
      <c r="D195" s="84">
        <f t="shared" si="79"/>
        <v>2.0307692307692307</v>
      </c>
      <c r="E195" s="3">
        <v>0</v>
      </c>
      <c r="F195" s="5">
        <v>278</v>
      </c>
      <c r="G195" s="5">
        <v>3</v>
      </c>
      <c r="H195" s="5">
        <v>7</v>
      </c>
      <c r="I195" s="3">
        <v>5</v>
      </c>
      <c r="J195" s="3">
        <v>17</v>
      </c>
      <c r="K195" s="84">
        <f t="shared" si="80"/>
        <v>0.29411764705882354</v>
      </c>
      <c r="L195" s="3">
        <v>9</v>
      </c>
      <c r="M195" s="3">
        <v>5</v>
      </c>
      <c r="N195" s="3">
        <v>0</v>
      </c>
      <c r="O195" s="3">
        <v>13</v>
      </c>
      <c r="P195" s="3">
        <v>5</v>
      </c>
      <c r="Q195" s="84">
        <f t="shared" si="81"/>
        <v>2.6</v>
      </c>
      <c r="R195" s="3">
        <v>1</v>
      </c>
      <c r="S195" s="3">
        <v>1</v>
      </c>
      <c r="T195" s="8">
        <v>0.21590000000000001</v>
      </c>
      <c r="U195" s="3">
        <v>1</v>
      </c>
      <c r="V195" s="3">
        <v>4</v>
      </c>
      <c r="W195" s="3">
        <v>6</v>
      </c>
      <c r="X195" s="9"/>
    </row>
    <row r="196" spans="1:24" ht="16" x14ac:dyDescent="0.2">
      <c r="A196" s="9" t="s">
        <v>200</v>
      </c>
      <c r="B196" s="3">
        <v>180</v>
      </c>
      <c r="C196" s="3">
        <v>60</v>
      </c>
      <c r="D196" s="84">
        <f t="shared" si="79"/>
        <v>3</v>
      </c>
      <c r="E196" s="3">
        <v>2</v>
      </c>
      <c r="F196" s="5">
        <v>297</v>
      </c>
      <c r="G196" s="5">
        <v>3</v>
      </c>
      <c r="H196" s="6">
        <v>9</v>
      </c>
      <c r="I196" s="3">
        <v>5</v>
      </c>
      <c r="J196" s="3">
        <v>21</v>
      </c>
      <c r="K196" s="84">
        <f t="shared" si="80"/>
        <v>0.23809523809523808</v>
      </c>
      <c r="L196" s="3">
        <v>7</v>
      </c>
      <c r="M196" s="7">
        <v>6</v>
      </c>
      <c r="N196" s="3">
        <v>1</v>
      </c>
      <c r="O196" s="3">
        <v>10</v>
      </c>
      <c r="P196" s="3">
        <v>5</v>
      </c>
      <c r="Q196" s="84">
        <f t="shared" si="81"/>
        <v>2</v>
      </c>
      <c r="R196" s="3">
        <v>2</v>
      </c>
      <c r="S196" s="3">
        <v>2</v>
      </c>
      <c r="T196" s="8">
        <v>0.16763999999999998</v>
      </c>
      <c r="U196" s="3">
        <v>1</v>
      </c>
      <c r="V196" s="3">
        <v>4</v>
      </c>
      <c r="W196" s="3">
        <v>8</v>
      </c>
      <c r="X196" s="9"/>
    </row>
    <row r="197" spans="1:24" ht="16" x14ac:dyDescent="0.2">
      <c r="A197" s="9" t="s">
        <v>201</v>
      </c>
      <c r="B197" s="3">
        <v>142</v>
      </c>
      <c r="C197" s="3">
        <v>54</v>
      </c>
      <c r="D197" s="84">
        <f t="shared" si="79"/>
        <v>2.6296296296296298</v>
      </c>
      <c r="E197" s="3">
        <v>1</v>
      </c>
      <c r="F197" s="5">
        <v>421</v>
      </c>
      <c r="G197" s="5">
        <v>5</v>
      </c>
      <c r="H197" s="5">
        <v>28</v>
      </c>
      <c r="I197" s="3">
        <v>5</v>
      </c>
      <c r="J197" s="3">
        <v>26</v>
      </c>
      <c r="K197" s="84">
        <f t="shared" si="80"/>
        <v>0.19230769230769232</v>
      </c>
      <c r="L197" s="3">
        <v>7</v>
      </c>
      <c r="M197" s="3">
        <v>5</v>
      </c>
      <c r="N197" s="3">
        <v>0</v>
      </c>
      <c r="O197" s="3">
        <v>13</v>
      </c>
      <c r="P197" s="3">
        <v>5</v>
      </c>
      <c r="Q197" s="84">
        <f t="shared" si="81"/>
        <v>2.6</v>
      </c>
      <c r="R197" s="3">
        <v>1</v>
      </c>
      <c r="S197" s="3">
        <v>1</v>
      </c>
      <c r="T197" s="8">
        <v>0.21844</v>
      </c>
      <c r="U197" s="3">
        <v>1</v>
      </c>
      <c r="V197" s="3">
        <v>4</v>
      </c>
      <c r="W197" s="3">
        <v>4</v>
      </c>
      <c r="X197" s="9"/>
    </row>
    <row r="198" spans="1:24" ht="16" x14ac:dyDescent="0.2">
      <c r="A198" s="14" t="s">
        <v>360</v>
      </c>
      <c r="B198" s="3">
        <v>60</v>
      </c>
      <c r="C198" s="3">
        <v>30</v>
      </c>
      <c r="D198" s="84">
        <f t="shared" si="79"/>
        <v>2</v>
      </c>
      <c r="E198" s="3">
        <v>1</v>
      </c>
      <c r="F198" s="12" t="s">
        <v>114</v>
      </c>
      <c r="G198" s="12" t="s">
        <v>114</v>
      </c>
      <c r="H198" s="12" t="s">
        <v>114</v>
      </c>
      <c r="I198" s="12" t="s">
        <v>114</v>
      </c>
      <c r="J198" s="12" t="s">
        <v>114</v>
      </c>
      <c r="K198" s="12" t="s">
        <v>114</v>
      </c>
      <c r="L198" s="12" t="s">
        <v>114</v>
      </c>
      <c r="M198" s="12" t="s">
        <v>114</v>
      </c>
      <c r="N198" s="12" t="s">
        <v>114</v>
      </c>
      <c r="O198" s="12" t="s">
        <v>114</v>
      </c>
      <c r="P198" s="12" t="s">
        <v>114</v>
      </c>
      <c r="Q198" s="12" t="s">
        <v>114</v>
      </c>
      <c r="R198" s="12" t="s">
        <v>114</v>
      </c>
      <c r="S198" s="12" t="s">
        <v>114</v>
      </c>
      <c r="T198" s="13" t="s">
        <v>114</v>
      </c>
      <c r="U198" s="12" t="s">
        <v>114</v>
      </c>
      <c r="V198" s="12" t="s">
        <v>114</v>
      </c>
      <c r="W198" s="12" t="s">
        <v>114</v>
      </c>
    </row>
    <row r="199" spans="1:24" ht="16" x14ac:dyDescent="0.2">
      <c r="A199" s="9" t="s">
        <v>202</v>
      </c>
      <c r="B199" s="3">
        <v>104</v>
      </c>
      <c r="C199" s="3">
        <v>32</v>
      </c>
      <c r="D199" s="84">
        <f t="shared" si="79"/>
        <v>3.25</v>
      </c>
      <c r="E199" s="3">
        <v>1</v>
      </c>
      <c r="F199" s="5">
        <v>68</v>
      </c>
      <c r="G199" s="5">
        <v>2</v>
      </c>
      <c r="H199" s="6">
        <v>4</v>
      </c>
      <c r="I199" s="3">
        <v>6</v>
      </c>
      <c r="J199" s="3">
        <v>10</v>
      </c>
      <c r="K199" s="84">
        <f t="shared" si="80"/>
        <v>0.6</v>
      </c>
      <c r="L199" s="3">
        <v>6</v>
      </c>
      <c r="M199" s="3">
        <v>7</v>
      </c>
      <c r="N199" s="3">
        <v>0</v>
      </c>
      <c r="O199" s="3">
        <v>8</v>
      </c>
      <c r="P199" s="3">
        <v>3</v>
      </c>
      <c r="Q199" s="84">
        <f t="shared" si="81"/>
        <v>2.6666666666666665</v>
      </c>
      <c r="R199" s="3">
        <v>1</v>
      </c>
      <c r="S199" s="3">
        <v>2</v>
      </c>
      <c r="T199" s="8">
        <v>0.16255999999999998</v>
      </c>
      <c r="U199" s="3">
        <v>1</v>
      </c>
      <c r="V199" s="3">
        <v>4</v>
      </c>
      <c r="W199" s="3">
        <v>3</v>
      </c>
      <c r="X199" s="9"/>
    </row>
    <row r="200" spans="1:24" ht="16" x14ac:dyDescent="0.2">
      <c r="A200" s="9" t="s">
        <v>203</v>
      </c>
      <c r="B200" s="3">
        <v>161</v>
      </c>
      <c r="C200" s="3">
        <v>47</v>
      </c>
      <c r="D200" s="84">
        <f t="shared" si="79"/>
        <v>3.4255319148936172</v>
      </c>
      <c r="E200" s="3">
        <v>1</v>
      </c>
      <c r="F200" s="5">
        <v>393</v>
      </c>
      <c r="G200" s="5">
        <v>4</v>
      </c>
      <c r="H200" s="6">
        <v>20</v>
      </c>
      <c r="I200" s="7">
        <v>5</v>
      </c>
      <c r="J200" s="3">
        <v>20</v>
      </c>
      <c r="K200" s="84">
        <f t="shared" si="80"/>
        <v>0.25</v>
      </c>
      <c r="L200" s="7">
        <v>7</v>
      </c>
      <c r="M200" s="7">
        <v>6</v>
      </c>
      <c r="N200" s="3">
        <v>0</v>
      </c>
      <c r="O200" s="3">
        <v>12</v>
      </c>
      <c r="P200" s="3">
        <v>5</v>
      </c>
      <c r="Q200" s="84">
        <f t="shared" si="81"/>
        <v>2.4</v>
      </c>
      <c r="R200" s="3">
        <v>1</v>
      </c>
      <c r="S200" s="3">
        <v>1</v>
      </c>
      <c r="T200" s="8">
        <v>0.20574000000000001</v>
      </c>
      <c r="U200" s="3">
        <v>1</v>
      </c>
      <c r="V200" s="3">
        <v>5</v>
      </c>
      <c r="W200" s="3">
        <v>6</v>
      </c>
      <c r="X200" s="9"/>
    </row>
    <row r="201" spans="1:24" ht="16" x14ac:dyDescent="0.2">
      <c r="A201" s="9" t="s">
        <v>350</v>
      </c>
      <c r="B201" s="3">
        <v>91</v>
      </c>
      <c r="C201" s="3">
        <v>27</v>
      </c>
      <c r="D201" s="84">
        <f t="shared" si="79"/>
        <v>3.3703703703703702</v>
      </c>
      <c r="E201" s="3">
        <v>0</v>
      </c>
      <c r="F201" s="5">
        <v>290</v>
      </c>
      <c r="G201" s="5">
        <v>2</v>
      </c>
      <c r="H201" s="5">
        <v>12</v>
      </c>
      <c r="I201" s="3">
        <v>3</v>
      </c>
      <c r="J201" s="3">
        <v>21</v>
      </c>
      <c r="K201" s="84">
        <f t="shared" si="80"/>
        <v>0.14285714285714285</v>
      </c>
      <c r="L201" s="3">
        <v>6</v>
      </c>
      <c r="M201" s="7">
        <v>4</v>
      </c>
      <c r="N201" s="3">
        <v>0</v>
      </c>
      <c r="O201" s="12" t="s">
        <v>114</v>
      </c>
      <c r="P201" s="12" t="s">
        <v>114</v>
      </c>
      <c r="Q201" s="12" t="s">
        <v>114</v>
      </c>
      <c r="R201" s="12" t="s">
        <v>114</v>
      </c>
      <c r="S201" s="12" t="s">
        <v>114</v>
      </c>
      <c r="T201" s="13" t="s">
        <v>114</v>
      </c>
      <c r="U201" s="12" t="s">
        <v>114</v>
      </c>
      <c r="V201" s="12" t="s">
        <v>114</v>
      </c>
      <c r="W201" s="12" t="s">
        <v>114</v>
      </c>
    </row>
    <row r="202" spans="1:24" ht="16" x14ac:dyDescent="0.2">
      <c r="A202" s="9" t="s">
        <v>204</v>
      </c>
      <c r="B202" s="3">
        <v>175</v>
      </c>
      <c r="C202" s="3">
        <v>54</v>
      </c>
      <c r="D202" s="84">
        <f t="shared" si="79"/>
        <v>3.2407407407407409</v>
      </c>
      <c r="E202" s="3">
        <v>2</v>
      </c>
      <c r="F202" s="5">
        <v>308</v>
      </c>
      <c r="G202" s="5">
        <v>2</v>
      </c>
      <c r="H202" s="6">
        <v>9</v>
      </c>
      <c r="I202" s="7">
        <v>4</v>
      </c>
      <c r="J202" s="3">
        <v>24</v>
      </c>
      <c r="K202" s="84">
        <f t="shared" si="80"/>
        <v>0.16666666666666666</v>
      </c>
      <c r="L202" s="7">
        <v>6</v>
      </c>
      <c r="M202" s="7">
        <v>7</v>
      </c>
      <c r="N202" s="3">
        <v>1</v>
      </c>
      <c r="O202" s="3">
        <v>10</v>
      </c>
      <c r="P202" s="3">
        <v>4</v>
      </c>
      <c r="Q202" s="84">
        <f t="shared" si="81"/>
        <v>2.5</v>
      </c>
      <c r="R202" s="3">
        <v>1</v>
      </c>
      <c r="S202" s="3">
        <v>1</v>
      </c>
      <c r="T202" s="8">
        <v>0.17780000000000001</v>
      </c>
      <c r="U202" s="3">
        <v>1</v>
      </c>
      <c r="V202" s="3">
        <v>4</v>
      </c>
      <c r="W202" s="3">
        <v>6</v>
      </c>
      <c r="X202" s="9"/>
    </row>
    <row r="203" spans="1:24" ht="16" x14ac:dyDescent="0.2">
      <c r="A203" s="9" t="s">
        <v>205</v>
      </c>
      <c r="B203" s="3">
        <v>147</v>
      </c>
      <c r="C203" s="3">
        <v>69</v>
      </c>
      <c r="D203" s="84">
        <f t="shared" si="79"/>
        <v>2.1304347826086958</v>
      </c>
      <c r="E203" s="3">
        <v>2</v>
      </c>
      <c r="F203" s="5">
        <v>340</v>
      </c>
      <c r="G203" s="5">
        <v>4</v>
      </c>
      <c r="H203" s="5">
        <v>12</v>
      </c>
      <c r="I203" s="3">
        <v>4</v>
      </c>
      <c r="J203" s="3">
        <v>24</v>
      </c>
      <c r="K203" s="84">
        <f t="shared" si="80"/>
        <v>0.16666666666666666</v>
      </c>
      <c r="L203" s="3">
        <v>8</v>
      </c>
      <c r="M203" s="3">
        <v>6</v>
      </c>
      <c r="N203" s="3">
        <v>0</v>
      </c>
      <c r="O203" s="3">
        <v>12</v>
      </c>
      <c r="P203" s="3">
        <v>6</v>
      </c>
      <c r="Q203" s="84">
        <f t="shared" si="81"/>
        <v>2</v>
      </c>
      <c r="R203" s="3">
        <v>2</v>
      </c>
      <c r="S203" s="3">
        <v>1</v>
      </c>
      <c r="T203" s="8">
        <v>0.30225999999999997</v>
      </c>
      <c r="U203" s="3">
        <v>1</v>
      </c>
      <c r="V203" s="3">
        <v>5</v>
      </c>
      <c r="W203" s="3">
        <v>6</v>
      </c>
      <c r="X203" s="9"/>
    </row>
    <row r="204" spans="1:24" ht="16" x14ac:dyDescent="0.2">
      <c r="A204" s="9" t="s">
        <v>206</v>
      </c>
      <c r="B204" s="3">
        <v>109</v>
      </c>
      <c r="C204" s="3">
        <v>49</v>
      </c>
      <c r="D204" s="84">
        <f t="shared" si="79"/>
        <v>2.2244897959183674</v>
      </c>
      <c r="E204" s="3">
        <v>0</v>
      </c>
      <c r="F204" s="5">
        <v>238</v>
      </c>
      <c r="G204" s="5">
        <v>3</v>
      </c>
      <c r="H204" s="5">
        <v>16</v>
      </c>
      <c r="I204" s="3">
        <v>4</v>
      </c>
      <c r="J204" s="3">
        <v>17</v>
      </c>
      <c r="K204" s="84">
        <f t="shared" si="80"/>
        <v>0.23529411764705882</v>
      </c>
      <c r="L204" s="3">
        <v>7</v>
      </c>
      <c r="M204" s="3">
        <v>6</v>
      </c>
      <c r="N204" s="3">
        <v>1</v>
      </c>
      <c r="O204" s="3">
        <v>12</v>
      </c>
      <c r="P204" s="3">
        <v>6</v>
      </c>
      <c r="Q204" s="84">
        <f t="shared" si="81"/>
        <v>2</v>
      </c>
      <c r="R204" s="3">
        <v>2</v>
      </c>
      <c r="S204" s="3">
        <v>1</v>
      </c>
      <c r="T204" s="8">
        <v>0.27939999999999998</v>
      </c>
      <c r="U204" s="3">
        <v>1</v>
      </c>
      <c r="V204" s="3">
        <v>5</v>
      </c>
      <c r="W204" s="3">
        <v>6</v>
      </c>
      <c r="X204" s="9"/>
    </row>
    <row r="205" spans="1:24" ht="16" x14ac:dyDescent="0.2">
      <c r="A205" s="9" t="s">
        <v>207</v>
      </c>
      <c r="B205" s="3">
        <v>132</v>
      </c>
      <c r="C205" s="3">
        <v>46</v>
      </c>
      <c r="D205" s="84">
        <f t="shared" si="79"/>
        <v>2.8695652173913042</v>
      </c>
      <c r="E205" s="3">
        <v>0</v>
      </c>
      <c r="F205" s="5">
        <v>287</v>
      </c>
      <c r="G205" s="5">
        <v>4</v>
      </c>
      <c r="H205" s="6">
        <v>17</v>
      </c>
      <c r="I205" s="7">
        <v>5</v>
      </c>
      <c r="J205" s="7">
        <v>20</v>
      </c>
      <c r="K205" s="84">
        <f t="shared" si="80"/>
        <v>0.25</v>
      </c>
      <c r="L205" s="7">
        <v>6</v>
      </c>
      <c r="M205" s="7">
        <v>6</v>
      </c>
      <c r="N205" s="3">
        <v>1</v>
      </c>
      <c r="O205" s="3">
        <v>9</v>
      </c>
      <c r="P205" s="3">
        <v>4</v>
      </c>
      <c r="Q205" s="84">
        <f t="shared" si="81"/>
        <v>2.25</v>
      </c>
      <c r="R205" s="3">
        <v>2</v>
      </c>
      <c r="S205" s="3">
        <v>1</v>
      </c>
      <c r="T205" s="8">
        <v>0.12191999999999999</v>
      </c>
      <c r="U205" s="3">
        <v>1</v>
      </c>
      <c r="V205" s="3">
        <v>5</v>
      </c>
      <c r="W205" s="3">
        <v>6</v>
      </c>
      <c r="X205" s="9"/>
    </row>
    <row r="206" spans="1:24" ht="16" x14ac:dyDescent="0.2">
      <c r="A206" s="9" t="s">
        <v>208</v>
      </c>
      <c r="B206" s="3">
        <v>105</v>
      </c>
      <c r="C206" s="3">
        <v>38</v>
      </c>
      <c r="D206" s="84">
        <f t="shared" si="79"/>
        <v>2.763157894736842</v>
      </c>
      <c r="E206" s="3">
        <v>0</v>
      </c>
      <c r="F206" s="5">
        <v>220</v>
      </c>
      <c r="G206" s="5">
        <v>4</v>
      </c>
      <c r="H206" s="5">
        <v>10</v>
      </c>
      <c r="I206" s="3">
        <v>4</v>
      </c>
      <c r="J206" s="3">
        <v>12</v>
      </c>
      <c r="K206" s="84">
        <f t="shared" si="80"/>
        <v>0.33333333333333331</v>
      </c>
      <c r="L206" s="3">
        <v>7</v>
      </c>
      <c r="M206" s="3">
        <v>5</v>
      </c>
      <c r="N206" s="3">
        <v>0</v>
      </c>
      <c r="O206" s="3">
        <v>9</v>
      </c>
      <c r="P206" s="3">
        <v>3</v>
      </c>
      <c r="Q206" s="84">
        <f t="shared" si="81"/>
        <v>3</v>
      </c>
      <c r="R206" s="3">
        <v>2</v>
      </c>
      <c r="S206" s="3">
        <v>1</v>
      </c>
      <c r="T206" s="8">
        <v>0.17780000000000001</v>
      </c>
      <c r="U206" s="3">
        <v>1</v>
      </c>
      <c r="V206" s="3">
        <v>4</v>
      </c>
      <c r="W206" s="3">
        <v>6</v>
      </c>
      <c r="X206" s="9"/>
    </row>
    <row r="207" spans="1:24" ht="16" x14ac:dyDescent="0.2">
      <c r="A207" s="9" t="s">
        <v>209</v>
      </c>
      <c r="B207" s="3">
        <v>138</v>
      </c>
      <c r="C207" s="3">
        <v>69</v>
      </c>
      <c r="D207" s="84">
        <f t="shared" si="79"/>
        <v>2</v>
      </c>
      <c r="E207" s="3">
        <v>1</v>
      </c>
      <c r="F207" s="5">
        <v>333</v>
      </c>
      <c r="G207" s="5">
        <v>3</v>
      </c>
      <c r="H207" s="5">
        <v>16</v>
      </c>
      <c r="I207" s="3">
        <v>4</v>
      </c>
      <c r="J207" s="3">
        <v>24</v>
      </c>
      <c r="K207" s="84">
        <f t="shared" si="80"/>
        <v>0.16666666666666666</v>
      </c>
      <c r="L207" s="3">
        <v>7</v>
      </c>
      <c r="M207" s="3">
        <v>6</v>
      </c>
      <c r="N207" s="3">
        <v>1</v>
      </c>
      <c r="O207" s="3">
        <v>13</v>
      </c>
      <c r="P207" s="3">
        <v>5</v>
      </c>
      <c r="Q207" s="84">
        <f t="shared" si="81"/>
        <v>2.6</v>
      </c>
      <c r="R207" s="3">
        <v>1</v>
      </c>
      <c r="S207" s="3">
        <v>1</v>
      </c>
      <c r="T207" s="8">
        <v>0.13461999999999999</v>
      </c>
      <c r="U207" s="3">
        <v>1</v>
      </c>
      <c r="V207" s="3">
        <v>4</v>
      </c>
      <c r="W207" s="3">
        <v>6</v>
      </c>
      <c r="X207" s="9"/>
    </row>
    <row r="208" spans="1:24" ht="16" x14ac:dyDescent="0.2">
      <c r="A208" s="14" t="s">
        <v>361</v>
      </c>
      <c r="B208" s="3">
        <v>118</v>
      </c>
      <c r="C208" s="3">
        <v>35</v>
      </c>
      <c r="D208" s="84">
        <f t="shared" si="79"/>
        <v>3.3714285714285714</v>
      </c>
      <c r="E208" s="3">
        <v>0</v>
      </c>
      <c r="F208" s="12" t="s">
        <v>114</v>
      </c>
      <c r="G208" s="12" t="s">
        <v>114</v>
      </c>
      <c r="H208" s="12" t="s">
        <v>114</v>
      </c>
      <c r="I208" s="12" t="s">
        <v>114</v>
      </c>
      <c r="J208" s="12" t="s">
        <v>114</v>
      </c>
      <c r="K208" s="12" t="s">
        <v>114</v>
      </c>
      <c r="L208" s="12" t="s">
        <v>114</v>
      </c>
      <c r="M208" s="12" t="s">
        <v>114</v>
      </c>
      <c r="N208" s="12" t="s">
        <v>114</v>
      </c>
      <c r="O208" s="12" t="s">
        <v>114</v>
      </c>
      <c r="P208" s="12" t="s">
        <v>114</v>
      </c>
      <c r="Q208" s="12" t="s">
        <v>114</v>
      </c>
      <c r="R208" s="12" t="s">
        <v>114</v>
      </c>
      <c r="S208" s="12" t="s">
        <v>114</v>
      </c>
      <c r="T208" s="13" t="s">
        <v>114</v>
      </c>
      <c r="U208" s="12" t="s">
        <v>114</v>
      </c>
      <c r="V208" s="12" t="s">
        <v>114</v>
      </c>
      <c r="W208" s="12" t="s">
        <v>114</v>
      </c>
    </row>
    <row r="209" spans="1:24" ht="16" x14ac:dyDescent="0.2">
      <c r="A209" s="9" t="s">
        <v>210</v>
      </c>
      <c r="B209" s="3">
        <v>121</v>
      </c>
      <c r="C209" s="3">
        <v>41</v>
      </c>
      <c r="D209" s="84">
        <f t="shared" si="79"/>
        <v>2.9512195121951219</v>
      </c>
      <c r="E209" s="3">
        <v>0</v>
      </c>
      <c r="F209" s="5">
        <v>295</v>
      </c>
      <c r="G209" s="5">
        <v>3</v>
      </c>
      <c r="H209" s="6">
        <v>11</v>
      </c>
      <c r="I209" s="7">
        <v>4</v>
      </c>
      <c r="J209" s="3">
        <v>20</v>
      </c>
      <c r="K209" s="84">
        <f t="shared" si="80"/>
        <v>0.2</v>
      </c>
      <c r="L209" s="7">
        <v>6</v>
      </c>
      <c r="M209" s="7">
        <v>7</v>
      </c>
      <c r="N209" s="3">
        <v>0</v>
      </c>
      <c r="O209" s="3">
        <v>8</v>
      </c>
      <c r="P209" s="3">
        <v>4</v>
      </c>
      <c r="Q209" s="84">
        <f t="shared" si="81"/>
        <v>2</v>
      </c>
      <c r="R209" s="3">
        <v>2</v>
      </c>
      <c r="S209" s="3">
        <v>1</v>
      </c>
      <c r="T209" s="8">
        <v>0.21844</v>
      </c>
      <c r="U209" s="3">
        <v>1</v>
      </c>
      <c r="V209" s="3">
        <v>4</v>
      </c>
      <c r="W209" s="3">
        <v>6</v>
      </c>
      <c r="X209" s="9"/>
    </row>
    <row r="210" spans="1:24" ht="16" x14ac:dyDescent="0.2">
      <c r="A210" s="9" t="s">
        <v>211</v>
      </c>
      <c r="B210" s="3">
        <v>137</v>
      </c>
      <c r="C210" s="3">
        <v>38</v>
      </c>
      <c r="D210" s="84">
        <f t="shared" si="79"/>
        <v>3.6052631578947367</v>
      </c>
      <c r="E210" s="3">
        <v>1</v>
      </c>
      <c r="F210" s="5">
        <v>280</v>
      </c>
      <c r="G210" s="5">
        <v>4</v>
      </c>
      <c r="H210" s="5">
        <v>27</v>
      </c>
      <c r="I210" s="3">
        <v>4</v>
      </c>
      <c r="J210" s="3">
        <v>24</v>
      </c>
      <c r="K210" s="84">
        <f t="shared" si="80"/>
        <v>0.16666666666666666</v>
      </c>
      <c r="L210" s="3">
        <v>6</v>
      </c>
      <c r="M210" s="3">
        <v>7</v>
      </c>
      <c r="N210" s="3">
        <v>1</v>
      </c>
      <c r="O210" s="3">
        <v>11</v>
      </c>
      <c r="P210" s="3">
        <v>5</v>
      </c>
      <c r="Q210" s="84">
        <f t="shared" si="81"/>
        <v>2.2000000000000002</v>
      </c>
      <c r="R210" s="3">
        <v>2</v>
      </c>
      <c r="S210" s="3">
        <v>2</v>
      </c>
      <c r="T210" s="8">
        <v>0.16763999999999998</v>
      </c>
      <c r="U210" s="3">
        <v>1</v>
      </c>
      <c r="V210" s="3">
        <v>4</v>
      </c>
      <c r="W210" s="3">
        <v>6</v>
      </c>
      <c r="X210" s="9"/>
    </row>
    <row r="211" spans="1:24" ht="16" x14ac:dyDescent="0.2">
      <c r="A211" s="72" t="s">
        <v>34</v>
      </c>
      <c r="B211" s="73">
        <f t="shared" ref="B211:W211" si="82">COUNT(B190:B210)</f>
        <v>21</v>
      </c>
      <c r="C211" s="73">
        <f t="shared" si="82"/>
        <v>21</v>
      </c>
      <c r="D211" s="73">
        <f t="shared" ref="D211" si="83">COUNT(D190:D210)</f>
        <v>21</v>
      </c>
      <c r="E211" s="73">
        <f t="shared" si="82"/>
        <v>21</v>
      </c>
      <c r="F211" s="73">
        <f t="shared" si="82"/>
        <v>19</v>
      </c>
      <c r="G211" s="73">
        <f t="shared" si="82"/>
        <v>19</v>
      </c>
      <c r="H211" s="73">
        <f t="shared" si="82"/>
        <v>19</v>
      </c>
      <c r="I211" s="73">
        <f t="shared" si="82"/>
        <v>19</v>
      </c>
      <c r="J211" s="73">
        <f t="shared" si="82"/>
        <v>19</v>
      </c>
      <c r="K211" s="73">
        <f t="shared" si="82"/>
        <v>19</v>
      </c>
      <c r="L211" s="73">
        <f>COUNT(L190:L210)</f>
        <v>19</v>
      </c>
      <c r="M211" s="73">
        <f t="shared" si="82"/>
        <v>19</v>
      </c>
      <c r="N211" s="73">
        <f t="shared" si="82"/>
        <v>19</v>
      </c>
      <c r="O211" s="73">
        <f t="shared" si="82"/>
        <v>17</v>
      </c>
      <c r="P211" s="73">
        <f t="shared" si="82"/>
        <v>17</v>
      </c>
      <c r="Q211" s="73">
        <f t="shared" ref="Q211" si="84">COUNT(Q190:Q210)</f>
        <v>17</v>
      </c>
      <c r="R211" s="73">
        <f t="shared" si="82"/>
        <v>17</v>
      </c>
      <c r="S211" s="73">
        <f t="shared" si="82"/>
        <v>17</v>
      </c>
      <c r="T211" s="73">
        <f t="shared" si="82"/>
        <v>17</v>
      </c>
      <c r="U211" s="73">
        <f t="shared" si="82"/>
        <v>17</v>
      </c>
      <c r="V211" s="73">
        <f t="shared" si="82"/>
        <v>17</v>
      </c>
      <c r="W211" s="73">
        <f t="shared" si="82"/>
        <v>17</v>
      </c>
      <c r="X211" s="9"/>
    </row>
    <row r="212" spans="1:24" ht="16" x14ac:dyDescent="0.2">
      <c r="A212" s="72" t="s">
        <v>19</v>
      </c>
      <c r="B212" s="74">
        <f t="shared" ref="B212:W212" si="85">AVERAGE(B190:B210)</f>
        <v>128.71428571428572</v>
      </c>
      <c r="C212" s="74">
        <f t="shared" si="85"/>
        <v>47.047619047619051</v>
      </c>
      <c r="D212" s="76">
        <f t="shared" ref="D212" si="86">AVERAGE(D190:D210)</f>
        <v>2.8385870919669212</v>
      </c>
      <c r="E212" s="74">
        <f t="shared" si="85"/>
        <v>0.61904761904761907</v>
      </c>
      <c r="F212" s="74">
        <f t="shared" si="85"/>
        <v>298.78947368421052</v>
      </c>
      <c r="G212" s="74">
        <f t="shared" si="85"/>
        <v>3.3157894736842106</v>
      </c>
      <c r="H212" s="74">
        <f t="shared" si="85"/>
        <v>14.473684210526315</v>
      </c>
      <c r="I212" s="74">
        <f t="shared" si="85"/>
        <v>4.3684210526315788</v>
      </c>
      <c r="J212" s="74">
        <f t="shared" si="85"/>
        <v>20.105263157894736</v>
      </c>
      <c r="K212" s="76">
        <f t="shared" si="85"/>
        <v>0.23367121987783551</v>
      </c>
      <c r="L212" s="74">
        <f>AVERAGE(L190:L210)</f>
        <v>6.8421052631578947</v>
      </c>
      <c r="M212" s="74">
        <f t="shared" si="85"/>
        <v>5.8947368421052628</v>
      </c>
      <c r="N212" s="74">
        <f t="shared" si="85"/>
        <v>0.52631578947368418</v>
      </c>
      <c r="O212" s="74">
        <f t="shared" si="85"/>
        <v>10.588235294117647</v>
      </c>
      <c r="P212" s="74">
        <f t="shared" si="85"/>
        <v>4.5882352941176467</v>
      </c>
      <c r="Q212" s="76">
        <f t="shared" ref="Q212" si="87">AVERAGE(Q190:Q210)</f>
        <v>2.3421568627450982</v>
      </c>
      <c r="R212" s="74">
        <f t="shared" si="85"/>
        <v>1.588235294117647</v>
      </c>
      <c r="S212" s="74">
        <f t="shared" si="85"/>
        <v>1.1764705882352942</v>
      </c>
      <c r="T212" s="75">
        <f t="shared" si="85"/>
        <v>0.19318941176470589</v>
      </c>
      <c r="U212" s="74">
        <f t="shared" si="85"/>
        <v>1</v>
      </c>
      <c r="V212" s="74">
        <f t="shared" si="85"/>
        <v>4.1764705882352944</v>
      </c>
      <c r="W212" s="74">
        <f t="shared" si="85"/>
        <v>5.7058823529411766</v>
      </c>
      <c r="X212" s="9"/>
    </row>
    <row r="213" spans="1:24" ht="16" x14ac:dyDescent="0.2">
      <c r="A213" s="72" t="s">
        <v>23</v>
      </c>
      <c r="B213" s="76">
        <f>STDEV(B190:B210)</f>
        <v>29.846512119748379</v>
      </c>
      <c r="C213" s="76">
        <f t="shared" ref="C213:W213" si="88">STDEV(C190:C210)</f>
        <v>14.575582974537213</v>
      </c>
      <c r="D213" s="76">
        <f t="shared" si="88"/>
        <v>0.55672876883784461</v>
      </c>
      <c r="E213" s="76">
        <f t="shared" si="88"/>
        <v>0.74001286990095494</v>
      </c>
      <c r="F213" s="76">
        <f t="shared" si="88"/>
        <v>86.179772663742099</v>
      </c>
      <c r="G213" s="76">
        <f t="shared" si="88"/>
        <v>0.94590530292691732</v>
      </c>
      <c r="H213" s="76">
        <f t="shared" si="88"/>
        <v>6.899021034035929</v>
      </c>
      <c r="I213" s="76">
        <f t="shared" si="88"/>
        <v>0.95513386588183891</v>
      </c>
      <c r="J213" s="76">
        <f t="shared" si="88"/>
        <v>4.2803781873685649</v>
      </c>
      <c r="K213" s="76">
        <f t="shared" si="88"/>
        <v>0.1060309522910686</v>
      </c>
      <c r="L213" s="76">
        <f t="shared" si="88"/>
        <v>0.89834155189418174</v>
      </c>
      <c r="M213" s="76">
        <f t="shared" si="88"/>
        <v>0.87526103040466097</v>
      </c>
      <c r="N213" s="76">
        <f t="shared" si="88"/>
        <v>0.51298917604257699</v>
      </c>
      <c r="O213" s="76">
        <f t="shared" si="88"/>
        <v>1.9383892646154601</v>
      </c>
      <c r="P213" s="76">
        <f t="shared" si="88"/>
        <v>0.93933643662772448</v>
      </c>
      <c r="Q213" s="76">
        <f t="shared" si="88"/>
        <v>0.35766010629365225</v>
      </c>
      <c r="R213" s="76">
        <f t="shared" si="88"/>
        <v>0.50729965619589235</v>
      </c>
      <c r="S213" s="76">
        <f t="shared" si="88"/>
        <v>0.39295262399668773</v>
      </c>
      <c r="T213" s="96">
        <f t="shared" si="88"/>
        <v>4.6075545638465866E-2</v>
      </c>
      <c r="U213" s="76">
        <f t="shared" si="88"/>
        <v>0</v>
      </c>
      <c r="V213" s="76">
        <f t="shared" si="88"/>
        <v>0.52859413987092596</v>
      </c>
      <c r="W213" s="76">
        <f t="shared" si="88"/>
        <v>1.3117119482928086</v>
      </c>
      <c r="X213" s="9"/>
    </row>
    <row r="214" spans="1:24" ht="16" x14ac:dyDescent="0.2">
      <c r="A214" s="72" t="s">
        <v>20</v>
      </c>
      <c r="B214" s="73">
        <f t="shared" ref="B214:W214" si="89">MIN(B190:B210)</f>
        <v>60</v>
      </c>
      <c r="C214" s="73">
        <f t="shared" si="89"/>
        <v>27</v>
      </c>
      <c r="D214" s="73">
        <f t="shared" ref="D214" si="90">MIN(D190:D210)</f>
        <v>2</v>
      </c>
      <c r="E214" s="73">
        <f t="shared" si="89"/>
        <v>0</v>
      </c>
      <c r="F214" s="73">
        <f t="shared" si="89"/>
        <v>68</v>
      </c>
      <c r="G214" s="73">
        <f t="shared" si="89"/>
        <v>2</v>
      </c>
      <c r="H214" s="73">
        <f t="shared" si="89"/>
        <v>4</v>
      </c>
      <c r="I214" s="73">
        <f t="shared" si="89"/>
        <v>2</v>
      </c>
      <c r="J214" s="73">
        <f t="shared" si="89"/>
        <v>10</v>
      </c>
      <c r="K214" s="74">
        <f t="shared" si="89"/>
        <v>0.10526315789473684</v>
      </c>
      <c r="L214" s="73">
        <f>MIN(L190:L210)</f>
        <v>6</v>
      </c>
      <c r="M214" s="73">
        <f t="shared" si="89"/>
        <v>4</v>
      </c>
      <c r="N214" s="73">
        <f t="shared" si="89"/>
        <v>0</v>
      </c>
      <c r="O214" s="73">
        <f t="shared" si="89"/>
        <v>8</v>
      </c>
      <c r="P214" s="73">
        <f t="shared" si="89"/>
        <v>3</v>
      </c>
      <c r="Q214" s="74">
        <f t="shared" ref="Q214" si="91">MIN(Q190:Q210)</f>
        <v>2</v>
      </c>
      <c r="R214" s="73">
        <f t="shared" si="89"/>
        <v>1</v>
      </c>
      <c r="S214" s="73">
        <f t="shared" si="89"/>
        <v>1</v>
      </c>
      <c r="T214" s="76">
        <f t="shared" si="89"/>
        <v>0.12191999999999999</v>
      </c>
      <c r="U214" s="73">
        <f t="shared" si="89"/>
        <v>1</v>
      </c>
      <c r="V214" s="73">
        <f t="shared" si="89"/>
        <v>3</v>
      </c>
      <c r="W214" s="73">
        <f t="shared" si="89"/>
        <v>3</v>
      </c>
      <c r="X214" s="9"/>
    </row>
    <row r="215" spans="1:24" ht="16" x14ac:dyDescent="0.2">
      <c r="A215" s="72" t="s">
        <v>22</v>
      </c>
      <c r="B215" s="73">
        <f t="shared" ref="B215:W215" si="92">MAX(B190:B210)</f>
        <v>180</v>
      </c>
      <c r="C215" s="73">
        <f t="shared" si="92"/>
        <v>75</v>
      </c>
      <c r="D215" s="74">
        <f t="shared" ref="D215" si="93">MAX(D190:D210)</f>
        <v>3.6052631578947367</v>
      </c>
      <c r="E215" s="73">
        <f t="shared" si="92"/>
        <v>2</v>
      </c>
      <c r="F215" s="73">
        <f t="shared" si="92"/>
        <v>434</v>
      </c>
      <c r="G215" s="73">
        <f t="shared" si="92"/>
        <v>5</v>
      </c>
      <c r="H215" s="73">
        <f t="shared" si="92"/>
        <v>28</v>
      </c>
      <c r="I215" s="73">
        <f t="shared" si="92"/>
        <v>6</v>
      </c>
      <c r="J215" s="73">
        <f t="shared" si="92"/>
        <v>26</v>
      </c>
      <c r="K215" s="74">
        <f t="shared" si="92"/>
        <v>0.6</v>
      </c>
      <c r="L215" s="73">
        <f>MAX(L190:L210)</f>
        <v>9</v>
      </c>
      <c r="M215" s="73">
        <f t="shared" si="92"/>
        <v>7</v>
      </c>
      <c r="N215" s="73">
        <f t="shared" si="92"/>
        <v>1</v>
      </c>
      <c r="O215" s="73">
        <f t="shared" si="92"/>
        <v>13</v>
      </c>
      <c r="P215" s="73">
        <f t="shared" si="92"/>
        <v>6</v>
      </c>
      <c r="Q215" s="74">
        <f t="shared" ref="Q215" si="94">MAX(Q190:Q210)</f>
        <v>3</v>
      </c>
      <c r="R215" s="73">
        <f t="shared" si="92"/>
        <v>2</v>
      </c>
      <c r="S215" s="73">
        <f t="shared" si="92"/>
        <v>2</v>
      </c>
      <c r="T215" s="76">
        <f t="shared" si="92"/>
        <v>0.30225999999999997</v>
      </c>
      <c r="U215" s="73">
        <f t="shared" si="92"/>
        <v>1</v>
      </c>
      <c r="V215" s="73">
        <f t="shared" si="92"/>
        <v>5</v>
      </c>
      <c r="W215" s="73">
        <f t="shared" si="92"/>
        <v>8</v>
      </c>
      <c r="X215" s="9"/>
    </row>
    <row r="216" spans="1:24" ht="16" x14ac:dyDescent="0.2">
      <c r="A216" s="78"/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80"/>
      <c r="U216" s="79"/>
      <c r="V216" s="79"/>
      <c r="W216" s="79"/>
      <c r="X216" s="56"/>
    </row>
    <row r="217" spans="1:24" ht="16" x14ac:dyDescent="0.2">
      <c r="A217" s="9" t="s">
        <v>229</v>
      </c>
      <c r="B217" s="3">
        <v>110</v>
      </c>
      <c r="C217" s="3">
        <v>54</v>
      </c>
      <c r="D217" s="84">
        <f t="shared" ref="D217:D231" si="95">B217/C217</f>
        <v>2.0370370370370372</v>
      </c>
      <c r="E217" s="3">
        <v>0</v>
      </c>
      <c r="F217" s="5">
        <v>252</v>
      </c>
      <c r="G217" s="5">
        <v>3</v>
      </c>
      <c r="H217" s="5">
        <v>14</v>
      </c>
      <c r="I217" s="3">
        <v>3</v>
      </c>
      <c r="J217" s="3">
        <v>24</v>
      </c>
      <c r="K217" s="84">
        <f t="shared" ref="K217:K231" si="96">I217/J217</f>
        <v>0.125</v>
      </c>
      <c r="L217" s="3">
        <v>6</v>
      </c>
      <c r="M217" s="3">
        <v>4</v>
      </c>
      <c r="N217" s="3">
        <v>1</v>
      </c>
      <c r="O217" s="3">
        <v>12</v>
      </c>
      <c r="P217" s="3">
        <v>5</v>
      </c>
      <c r="Q217" s="84">
        <f t="shared" ref="Q217:Q231" si="97">O217/P217</f>
        <v>2.4</v>
      </c>
      <c r="R217" s="3">
        <v>1</v>
      </c>
      <c r="S217" s="3">
        <v>2</v>
      </c>
      <c r="T217" s="8">
        <v>8.3819999999999992E-2</v>
      </c>
      <c r="U217" s="3">
        <v>1</v>
      </c>
      <c r="V217" s="3">
        <v>4</v>
      </c>
      <c r="W217" s="3">
        <v>6</v>
      </c>
      <c r="X217" s="9"/>
    </row>
    <row r="218" spans="1:24" ht="16" x14ac:dyDescent="0.2">
      <c r="A218" s="9" t="s">
        <v>230</v>
      </c>
      <c r="B218" s="3">
        <v>111</v>
      </c>
      <c r="C218" s="3">
        <v>39</v>
      </c>
      <c r="D218" s="84">
        <f t="shared" si="95"/>
        <v>2.8461538461538463</v>
      </c>
      <c r="E218" s="7">
        <v>0</v>
      </c>
      <c r="F218" s="5">
        <v>195</v>
      </c>
      <c r="G218" s="5">
        <v>3</v>
      </c>
      <c r="H218" s="6">
        <v>15</v>
      </c>
      <c r="I218" s="3">
        <v>4</v>
      </c>
      <c r="J218" s="7">
        <v>22</v>
      </c>
      <c r="K218" s="84">
        <f t="shared" si="96"/>
        <v>0.18181818181818182</v>
      </c>
      <c r="L218" s="7">
        <v>6</v>
      </c>
      <c r="M218" s="7">
        <v>4</v>
      </c>
      <c r="N218" s="7">
        <v>1</v>
      </c>
      <c r="O218" s="3">
        <v>17</v>
      </c>
      <c r="P218" s="3">
        <v>3</v>
      </c>
      <c r="Q218" s="84">
        <f t="shared" si="97"/>
        <v>5.666666666666667</v>
      </c>
      <c r="R218" s="3">
        <v>0</v>
      </c>
      <c r="S218" s="3">
        <v>2</v>
      </c>
      <c r="T218" s="8">
        <v>0.1016</v>
      </c>
      <c r="U218" s="3">
        <v>1</v>
      </c>
      <c r="V218" s="3">
        <v>5</v>
      </c>
      <c r="W218" s="3">
        <v>4</v>
      </c>
      <c r="X218" s="9"/>
    </row>
    <row r="219" spans="1:24" ht="16" x14ac:dyDescent="0.2">
      <c r="A219" s="9" t="s">
        <v>231</v>
      </c>
      <c r="B219" s="3">
        <v>119</v>
      </c>
      <c r="C219" s="3">
        <v>31</v>
      </c>
      <c r="D219" s="84">
        <f t="shared" si="95"/>
        <v>3.838709677419355</v>
      </c>
      <c r="E219" s="3">
        <v>0</v>
      </c>
      <c r="F219" s="5">
        <v>195</v>
      </c>
      <c r="G219" s="5">
        <v>2</v>
      </c>
      <c r="H219" s="6">
        <v>11</v>
      </c>
      <c r="I219" s="7">
        <v>3</v>
      </c>
      <c r="J219" s="3">
        <v>19</v>
      </c>
      <c r="K219" s="84">
        <f t="shared" si="96"/>
        <v>0.15789473684210525</v>
      </c>
      <c r="L219" s="7">
        <v>5</v>
      </c>
      <c r="M219" s="7">
        <v>4</v>
      </c>
      <c r="N219" s="3">
        <v>1</v>
      </c>
      <c r="O219" s="3">
        <v>12</v>
      </c>
      <c r="P219" s="3">
        <v>3</v>
      </c>
      <c r="Q219" s="84">
        <f t="shared" si="97"/>
        <v>4</v>
      </c>
      <c r="R219" s="3">
        <v>0</v>
      </c>
      <c r="S219" s="3">
        <v>1</v>
      </c>
      <c r="T219" s="8">
        <v>9.1439999999999994E-2</v>
      </c>
      <c r="U219" s="3">
        <v>1</v>
      </c>
      <c r="V219" s="3">
        <v>4</v>
      </c>
      <c r="W219" s="3">
        <v>6</v>
      </c>
      <c r="X219" s="9"/>
    </row>
    <row r="220" spans="1:24" ht="16" x14ac:dyDescent="0.2">
      <c r="A220" s="9" t="s">
        <v>232</v>
      </c>
      <c r="B220" s="3">
        <v>102</v>
      </c>
      <c r="C220" s="3">
        <v>28</v>
      </c>
      <c r="D220" s="84">
        <f t="shared" si="95"/>
        <v>3.6428571428571428</v>
      </c>
      <c r="E220" s="3">
        <v>0</v>
      </c>
      <c r="F220" s="5">
        <v>169</v>
      </c>
      <c r="G220" s="5">
        <v>2</v>
      </c>
      <c r="H220" s="5">
        <v>5</v>
      </c>
      <c r="I220" s="3">
        <v>2</v>
      </c>
      <c r="J220" s="3">
        <v>17</v>
      </c>
      <c r="K220" s="84">
        <f t="shared" si="96"/>
        <v>0.11764705882352941</v>
      </c>
      <c r="L220" s="3">
        <v>5</v>
      </c>
      <c r="M220" s="3">
        <v>2</v>
      </c>
      <c r="N220" s="3">
        <v>1</v>
      </c>
      <c r="O220" s="3">
        <v>14</v>
      </c>
      <c r="P220" s="3">
        <v>4</v>
      </c>
      <c r="Q220" s="84">
        <f t="shared" si="97"/>
        <v>3.5</v>
      </c>
      <c r="R220" s="3">
        <v>0</v>
      </c>
      <c r="S220" s="3">
        <v>2</v>
      </c>
      <c r="T220" s="8">
        <v>0.12953999999999999</v>
      </c>
      <c r="U220" s="3">
        <v>1</v>
      </c>
      <c r="V220" s="3">
        <v>5</v>
      </c>
      <c r="W220" s="3">
        <v>6</v>
      </c>
      <c r="X220" s="9"/>
    </row>
    <row r="221" spans="1:24" ht="16" x14ac:dyDescent="0.2">
      <c r="A221" s="9" t="s">
        <v>233</v>
      </c>
      <c r="B221" s="3">
        <v>112</v>
      </c>
      <c r="C221" s="3">
        <v>38</v>
      </c>
      <c r="D221" s="84">
        <f t="shared" si="95"/>
        <v>2.9473684210526314</v>
      </c>
      <c r="E221" s="3">
        <v>0</v>
      </c>
      <c r="F221" s="5">
        <v>305</v>
      </c>
      <c r="G221" s="5">
        <v>3</v>
      </c>
      <c r="H221" s="5">
        <v>13</v>
      </c>
      <c r="I221" s="3">
        <v>2</v>
      </c>
      <c r="J221" s="3">
        <v>18</v>
      </c>
      <c r="K221" s="84">
        <f t="shared" si="96"/>
        <v>0.1111111111111111</v>
      </c>
      <c r="L221" s="3">
        <v>6</v>
      </c>
      <c r="M221" s="3">
        <v>1</v>
      </c>
      <c r="N221" s="3">
        <v>1</v>
      </c>
      <c r="O221" s="3">
        <v>16</v>
      </c>
      <c r="P221" s="3">
        <v>3</v>
      </c>
      <c r="Q221" s="84">
        <f t="shared" si="97"/>
        <v>5.333333333333333</v>
      </c>
      <c r="R221" s="3">
        <v>0</v>
      </c>
      <c r="S221" s="3">
        <v>2</v>
      </c>
      <c r="T221" s="8">
        <v>0.10668</v>
      </c>
      <c r="U221" s="3">
        <v>1</v>
      </c>
      <c r="V221" s="3">
        <v>5</v>
      </c>
      <c r="W221" s="3">
        <v>6</v>
      </c>
      <c r="X221" s="9"/>
    </row>
    <row r="222" spans="1:24" ht="16" x14ac:dyDescent="0.2">
      <c r="A222" s="9" t="s">
        <v>234</v>
      </c>
      <c r="B222" s="3">
        <v>163</v>
      </c>
      <c r="C222" s="3">
        <v>45</v>
      </c>
      <c r="D222" s="84">
        <f t="shared" si="95"/>
        <v>3.6222222222222222</v>
      </c>
      <c r="E222" s="3">
        <v>0</v>
      </c>
      <c r="F222" s="5">
        <v>251</v>
      </c>
      <c r="G222" s="5">
        <v>3</v>
      </c>
      <c r="H222" s="5">
        <v>13</v>
      </c>
      <c r="I222" s="3">
        <v>2</v>
      </c>
      <c r="J222" s="3">
        <v>19</v>
      </c>
      <c r="K222" s="84">
        <f t="shared" si="96"/>
        <v>0.10526315789473684</v>
      </c>
      <c r="L222" s="3">
        <v>6</v>
      </c>
      <c r="M222" s="3">
        <v>3</v>
      </c>
      <c r="N222" s="3">
        <v>1</v>
      </c>
      <c r="O222" s="3">
        <v>10</v>
      </c>
      <c r="P222" s="3">
        <v>4</v>
      </c>
      <c r="Q222" s="84">
        <f t="shared" si="97"/>
        <v>2.5</v>
      </c>
      <c r="R222" s="3">
        <v>1</v>
      </c>
      <c r="S222" s="3">
        <v>1</v>
      </c>
      <c r="T222" s="8">
        <v>8.8900000000000007E-2</v>
      </c>
      <c r="U222" s="3">
        <v>1</v>
      </c>
      <c r="V222" s="3">
        <v>4</v>
      </c>
      <c r="W222" s="3">
        <v>6</v>
      </c>
      <c r="X222" s="9"/>
    </row>
    <row r="223" spans="1:24" ht="16" x14ac:dyDescent="0.2">
      <c r="A223" s="9" t="s">
        <v>235</v>
      </c>
      <c r="B223" s="3">
        <v>136</v>
      </c>
      <c r="C223" s="3">
        <v>50</v>
      </c>
      <c r="D223" s="84">
        <f t="shared" si="95"/>
        <v>2.72</v>
      </c>
      <c r="E223" s="3">
        <v>0</v>
      </c>
      <c r="F223" s="5">
        <v>214</v>
      </c>
      <c r="G223" s="5">
        <v>3</v>
      </c>
      <c r="H223" s="6">
        <v>7</v>
      </c>
      <c r="I223" s="3">
        <v>4</v>
      </c>
      <c r="J223" s="3">
        <v>18</v>
      </c>
      <c r="K223" s="84">
        <f t="shared" si="96"/>
        <v>0.22222222222222221</v>
      </c>
      <c r="L223" s="3">
        <v>6</v>
      </c>
      <c r="M223" s="3">
        <v>2</v>
      </c>
      <c r="N223" s="3">
        <v>1</v>
      </c>
      <c r="O223" s="3">
        <v>9</v>
      </c>
      <c r="P223" s="3">
        <v>4</v>
      </c>
      <c r="Q223" s="84">
        <f t="shared" si="97"/>
        <v>2.25</v>
      </c>
      <c r="R223" s="3">
        <v>1</v>
      </c>
      <c r="S223" s="3">
        <v>2</v>
      </c>
      <c r="T223" s="8">
        <v>0.11175999999999998</v>
      </c>
      <c r="U223" s="3">
        <v>1</v>
      </c>
      <c r="V223" s="3">
        <v>4</v>
      </c>
      <c r="W223" s="3">
        <v>6</v>
      </c>
      <c r="X223" s="9"/>
    </row>
    <row r="224" spans="1:24" ht="16" x14ac:dyDescent="0.2">
      <c r="A224" s="69" t="s">
        <v>354</v>
      </c>
      <c r="B224" s="3">
        <v>91</v>
      </c>
      <c r="C224" s="3">
        <v>31</v>
      </c>
      <c r="D224" s="84">
        <f t="shared" si="95"/>
        <v>2.935483870967742</v>
      </c>
      <c r="E224" s="3">
        <v>0</v>
      </c>
      <c r="F224" s="12" t="s">
        <v>114</v>
      </c>
      <c r="G224" s="12" t="s">
        <v>114</v>
      </c>
      <c r="H224" s="12" t="s">
        <v>114</v>
      </c>
      <c r="I224" s="12" t="s">
        <v>114</v>
      </c>
      <c r="J224" s="12" t="s">
        <v>114</v>
      </c>
      <c r="K224" s="12" t="s">
        <v>114</v>
      </c>
      <c r="L224" s="12" t="s">
        <v>114</v>
      </c>
      <c r="M224" s="12" t="s">
        <v>114</v>
      </c>
      <c r="N224" s="12" t="s">
        <v>114</v>
      </c>
      <c r="O224" s="12" t="s">
        <v>114</v>
      </c>
      <c r="P224" s="12" t="s">
        <v>114</v>
      </c>
      <c r="Q224" s="12" t="s">
        <v>114</v>
      </c>
      <c r="R224" s="12" t="s">
        <v>114</v>
      </c>
      <c r="S224" s="12" t="s">
        <v>114</v>
      </c>
      <c r="T224" s="13" t="s">
        <v>114</v>
      </c>
      <c r="U224" s="12" t="s">
        <v>114</v>
      </c>
      <c r="V224" s="12" t="s">
        <v>114</v>
      </c>
      <c r="W224" s="12" t="s">
        <v>114</v>
      </c>
    </row>
    <row r="225" spans="1:24" ht="16" x14ac:dyDescent="0.2">
      <c r="A225" s="9" t="s">
        <v>237</v>
      </c>
      <c r="B225" s="3">
        <v>156</v>
      </c>
      <c r="C225" s="3">
        <v>35</v>
      </c>
      <c r="D225" s="84">
        <f t="shared" si="95"/>
        <v>4.4571428571428573</v>
      </c>
      <c r="E225" s="3">
        <v>0</v>
      </c>
      <c r="F225" s="5">
        <v>196</v>
      </c>
      <c r="G225" s="5">
        <v>2</v>
      </c>
      <c r="H225" s="6">
        <v>12</v>
      </c>
      <c r="I225" s="7">
        <v>3</v>
      </c>
      <c r="J225" s="7">
        <v>25</v>
      </c>
      <c r="K225" s="84">
        <f t="shared" si="96"/>
        <v>0.12</v>
      </c>
      <c r="L225" s="7">
        <v>6</v>
      </c>
      <c r="M225" s="7">
        <v>4</v>
      </c>
      <c r="N225" s="3">
        <v>1</v>
      </c>
      <c r="O225" s="3">
        <v>14</v>
      </c>
      <c r="P225" s="3">
        <v>3</v>
      </c>
      <c r="Q225" s="84">
        <f t="shared" si="97"/>
        <v>4.666666666666667</v>
      </c>
      <c r="R225" s="3">
        <v>0</v>
      </c>
      <c r="S225" s="3">
        <v>1</v>
      </c>
      <c r="T225" s="8">
        <v>0.127</v>
      </c>
      <c r="U225" s="4">
        <v>1</v>
      </c>
      <c r="V225" s="4">
        <v>5</v>
      </c>
      <c r="W225" s="4">
        <v>6</v>
      </c>
      <c r="X225" s="9"/>
    </row>
    <row r="226" spans="1:24" ht="16" x14ac:dyDescent="0.2">
      <c r="A226" s="9" t="s">
        <v>238</v>
      </c>
      <c r="B226" s="3">
        <v>92</v>
      </c>
      <c r="C226" s="3">
        <v>38</v>
      </c>
      <c r="D226" s="84">
        <f t="shared" si="95"/>
        <v>2.4210526315789473</v>
      </c>
      <c r="E226" s="3">
        <v>0</v>
      </c>
      <c r="F226" s="5">
        <v>164</v>
      </c>
      <c r="G226" s="5">
        <v>1</v>
      </c>
      <c r="H226" s="6">
        <v>3</v>
      </c>
      <c r="I226" s="7">
        <v>3</v>
      </c>
      <c r="J226" s="3">
        <v>20</v>
      </c>
      <c r="K226" s="84">
        <f t="shared" si="96"/>
        <v>0.15</v>
      </c>
      <c r="L226" s="7">
        <v>4</v>
      </c>
      <c r="M226" s="7">
        <v>4</v>
      </c>
      <c r="N226" s="3">
        <v>1</v>
      </c>
      <c r="O226" s="3">
        <v>9</v>
      </c>
      <c r="P226" s="3">
        <v>3</v>
      </c>
      <c r="Q226" s="84">
        <f t="shared" si="97"/>
        <v>3</v>
      </c>
      <c r="R226" s="3">
        <v>1</v>
      </c>
      <c r="S226" s="3">
        <v>1</v>
      </c>
      <c r="T226" s="8">
        <v>6.3500000000000001E-2</v>
      </c>
      <c r="U226" s="3">
        <v>1</v>
      </c>
      <c r="V226" s="3">
        <v>4</v>
      </c>
      <c r="W226" s="3">
        <v>4</v>
      </c>
      <c r="X226" s="9"/>
    </row>
    <row r="227" spans="1:24" ht="16" x14ac:dyDescent="0.2">
      <c r="A227" s="9" t="s">
        <v>31</v>
      </c>
      <c r="B227" s="3">
        <v>129</v>
      </c>
      <c r="C227" s="3">
        <v>37</v>
      </c>
      <c r="D227" s="84">
        <f t="shared" si="95"/>
        <v>3.4864864864864864</v>
      </c>
      <c r="E227" s="3">
        <v>0</v>
      </c>
      <c r="F227" s="5">
        <v>185</v>
      </c>
      <c r="G227" s="5">
        <v>3</v>
      </c>
      <c r="H227" s="6">
        <v>10</v>
      </c>
      <c r="I227" s="7">
        <v>3</v>
      </c>
      <c r="J227" s="7">
        <v>17</v>
      </c>
      <c r="K227" s="84">
        <f t="shared" si="96"/>
        <v>0.17647058823529413</v>
      </c>
      <c r="L227" s="7">
        <v>4</v>
      </c>
      <c r="M227" s="7">
        <v>3</v>
      </c>
      <c r="N227" s="3">
        <v>1</v>
      </c>
      <c r="O227" s="3">
        <v>10</v>
      </c>
      <c r="P227" s="3">
        <v>5</v>
      </c>
      <c r="Q227" s="84">
        <f t="shared" si="97"/>
        <v>2</v>
      </c>
      <c r="R227" s="3">
        <v>1</v>
      </c>
      <c r="S227" s="3">
        <v>2</v>
      </c>
      <c r="T227" s="8">
        <v>8.8900000000000007E-2</v>
      </c>
      <c r="U227" s="3">
        <v>1</v>
      </c>
      <c r="V227" s="3">
        <v>4</v>
      </c>
      <c r="W227" s="3">
        <v>6</v>
      </c>
      <c r="X227" s="9"/>
    </row>
    <row r="228" spans="1:24" ht="16" x14ac:dyDescent="0.2">
      <c r="A228" s="9" t="s">
        <v>240</v>
      </c>
      <c r="B228" s="3">
        <v>151</v>
      </c>
      <c r="C228" s="3">
        <v>46</v>
      </c>
      <c r="D228" s="84">
        <f t="shared" si="95"/>
        <v>3.2826086956521738</v>
      </c>
      <c r="E228" s="3">
        <v>0</v>
      </c>
      <c r="F228" s="5">
        <v>245</v>
      </c>
      <c r="G228" s="5">
        <v>3</v>
      </c>
      <c r="H228" s="5">
        <v>14</v>
      </c>
      <c r="I228" s="3">
        <v>3</v>
      </c>
      <c r="J228" s="3">
        <v>23</v>
      </c>
      <c r="K228" s="84">
        <f t="shared" si="96"/>
        <v>0.13043478260869565</v>
      </c>
      <c r="L228" s="3">
        <v>5</v>
      </c>
      <c r="M228" s="3">
        <v>3</v>
      </c>
      <c r="N228" s="3">
        <v>1</v>
      </c>
      <c r="O228" s="3">
        <v>13</v>
      </c>
      <c r="P228" s="3">
        <v>4</v>
      </c>
      <c r="Q228" s="84">
        <f t="shared" si="97"/>
        <v>3.25</v>
      </c>
      <c r="R228" s="3">
        <v>0</v>
      </c>
      <c r="S228" s="3">
        <v>2</v>
      </c>
      <c r="T228" s="8">
        <v>6.6040000000000001E-2</v>
      </c>
      <c r="U228" s="3">
        <v>1</v>
      </c>
      <c r="V228" s="3">
        <v>4</v>
      </c>
      <c r="W228" s="3">
        <v>6</v>
      </c>
      <c r="X228" s="9"/>
    </row>
    <row r="229" spans="1:24" ht="16" x14ac:dyDescent="0.2">
      <c r="A229" s="9" t="s">
        <v>241</v>
      </c>
      <c r="B229" s="3">
        <v>125</v>
      </c>
      <c r="C229" s="3">
        <v>40</v>
      </c>
      <c r="D229" s="84">
        <f t="shared" si="95"/>
        <v>3.125</v>
      </c>
      <c r="E229" s="3">
        <v>0</v>
      </c>
      <c r="F229" s="5">
        <v>210</v>
      </c>
      <c r="G229" s="5">
        <v>3</v>
      </c>
      <c r="H229" s="5">
        <v>8</v>
      </c>
      <c r="I229" s="3">
        <v>3</v>
      </c>
      <c r="J229" s="3">
        <v>18</v>
      </c>
      <c r="K229" s="84">
        <f t="shared" si="96"/>
        <v>0.16666666666666666</v>
      </c>
      <c r="L229" s="3">
        <v>5</v>
      </c>
      <c r="M229" s="3">
        <v>3</v>
      </c>
      <c r="N229" s="3">
        <v>1</v>
      </c>
      <c r="O229" s="3">
        <v>11</v>
      </c>
      <c r="P229" s="3">
        <v>5</v>
      </c>
      <c r="Q229" s="84">
        <f t="shared" si="97"/>
        <v>2.2000000000000002</v>
      </c>
      <c r="R229" s="3">
        <v>1</v>
      </c>
      <c r="S229" s="3">
        <v>2</v>
      </c>
      <c r="T229" s="8">
        <v>0.1016</v>
      </c>
      <c r="U229" s="3">
        <v>1</v>
      </c>
      <c r="V229" s="3">
        <v>5</v>
      </c>
      <c r="W229" s="3">
        <v>6</v>
      </c>
      <c r="X229" s="9"/>
    </row>
    <row r="230" spans="1:24" ht="16" x14ac:dyDescent="0.2">
      <c r="A230" s="9" t="s">
        <v>242</v>
      </c>
      <c r="B230" s="3">
        <v>100</v>
      </c>
      <c r="C230" s="3">
        <v>51</v>
      </c>
      <c r="D230" s="84">
        <f t="shared" si="95"/>
        <v>1.9607843137254901</v>
      </c>
      <c r="E230" s="3">
        <v>0</v>
      </c>
      <c r="F230" s="5">
        <v>150</v>
      </c>
      <c r="G230" s="5">
        <v>3</v>
      </c>
      <c r="H230" s="5">
        <v>10</v>
      </c>
      <c r="I230" s="3">
        <v>3</v>
      </c>
      <c r="J230" s="3">
        <v>21</v>
      </c>
      <c r="K230" s="84">
        <f t="shared" si="96"/>
        <v>0.14285714285714285</v>
      </c>
      <c r="L230" s="3">
        <v>5</v>
      </c>
      <c r="M230" s="3">
        <v>6</v>
      </c>
      <c r="N230" s="3">
        <v>1</v>
      </c>
      <c r="O230" s="3">
        <v>14</v>
      </c>
      <c r="P230" s="3">
        <v>4</v>
      </c>
      <c r="Q230" s="84">
        <f t="shared" si="97"/>
        <v>3.5</v>
      </c>
      <c r="R230" s="3">
        <v>0</v>
      </c>
      <c r="S230" s="3">
        <v>2</v>
      </c>
      <c r="T230" s="8">
        <v>9.6519999999999995E-2</v>
      </c>
      <c r="U230" s="3">
        <v>1</v>
      </c>
      <c r="V230" s="3">
        <v>4</v>
      </c>
      <c r="W230" s="3">
        <v>6</v>
      </c>
      <c r="X230" s="9"/>
    </row>
    <row r="231" spans="1:24" ht="16" x14ac:dyDescent="0.2">
      <c r="A231" s="9" t="s">
        <v>243</v>
      </c>
      <c r="B231" s="3">
        <v>95</v>
      </c>
      <c r="C231" s="3">
        <v>30</v>
      </c>
      <c r="D231" s="84">
        <f t="shared" si="95"/>
        <v>3.1666666666666665</v>
      </c>
      <c r="E231" s="3">
        <v>0</v>
      </c>
      <c r="F231" s="5">
        <v>198</v>
      </c>
      <c r="G231" s="5">
        <v>2</v>
      </c>
      <c r="H231" s="6">
        <v>6</v>
      </c>
      <c r="I231" s="7">
        <v>3</v>
      </c>
      <c r="J231" s="7">
        <v>21</v>
      </c>
      <c r="K231" s="84">
        <f t="shared" si="96"/>
        <v>0.14285714285714285</v>
      </c>
      <c r="L231" s="7">
        <v>6</v>
      </c>
      <c r="M231" s="7">
        <v>3</v>
      </c>
      <c r="N231" s="3">
        <v>1</v>
      </c>
      <c r="O231" s="4">
        <v>11</v>
      </c>
      <c r="P231" s="4">
        <v>3</v>
      </c>
      <c r="Q231" s="84">
        <f t="shared" si="97"/>
        <v>3.6666666666666665</v>
      </c>
      <c r="R231" s="3">
        <v>0</v>
      </c>
      <c r="S231" s="4">
        <v>2</v>
      </c>
      <c r="T231" s="8">
        <v>9.3979999999999994E-2</v>
      </c>
      <c r="U231" s="4">
        <v>1</v>
      </c>
      <c r="V231" s="4">
        <v>4</v>
      </c>
      <c r="W231" s="4">
        <v>6</v>
      </c>
      <c r="X231" s="9"/>
    </row>
    <row r="232" spans="1:24" ht="16" x14ac:dyDescent="0.2">
      <c r="A232" s="72" t="s">
        <v>34</v>
      </c>
      <c r="B232" s="73">
        <f>COUNT(B217:B231)</f>
        <v>15</v>
      </c>
      <c r="C232" s="73">
        <f t="shared" ref="C232:W232" si="98">COUNT(C217:C231)</f>
        <v>15</v>
      </c>
      <c r="D232" s="73">
        <f t="shared" ref="D232" si="99">COUNT(D217:D231)</f>
        <v>15</v>
      </c>
      <c r="E232" s="73">
        <f t="shared" si="98"/>
        <v>15</v>
      </c>
      <c r="F232" s="73">
        <f t="shared" si="98"/>
        <v>14</v>
      </c>
      <c r="G232" s="73">
        <f t="shared" si="98"/>
        <v>14</v>
      </c>
      <c r="H232" s="73">
        <f t="shared" si="98"/>
        <v>14</v>
      </c>
      <c r="I232" s="73">
        <f t="shared" si="98"/>
        <v>14</v>
      </c>
      <c r="J232" s="73">
        <f t="shared" si="98"/>
        <v>14</v>
      </c>
      <c r="K232" s="73">
        <f t="shared" si="98"/>
        <v>14</v>
      </c>
      <c r="L232" s="73">
        <f>COUNT(L217:L231)</f>
        <v>14</v>
      </c>
      <c r="M232" s="73">
        <f t="shared" si="98"/>
        <v>14</v>
      </c>
      <c r="N232" s="73">
        <f t="shared" si="98"/>
        <v>14</v>
      </c>
      <c r="O232" s="73">
        <f t="shared" si="98"/>
        <v>14</v>
      </c>
      <c r="P232" s="73">
        <f t="shared" si="98"/>
        <v>14</v>
      </c>
      <c r="Q232" s="73">
        <f t="shared" ref="Q232" si="100">COUNT(Q217:Q231)</f>
        <v>14</v>
      </c>
      <c r="R232" s="73">
        <f t="shared" si="98"/>
        <v>14</v>
      </c>
      <c r="S232" s="73">
        <f t="shared" si="98"/>
        <v>14</v>
      </c>
      <c r="T232" s="73">
        <f t="shared" si="98"/>
        <v>14</v>
      </c>
      <c r="U232" s="73">
        <f t="shared" si="98"/>
        <v>14</v>
      </c>
      <c r="V232" s="73">
        <f t="shared" si="98"/>
        <v>14</v>
      </c>
      <c r="W232" s="73">
        <f t="shared" si="98"/>
        <v>14</v>
      </c>
      <c r="X232" s="9"/>
    </row>
    <row r="233" spans="1:24" ht="16" x14ac:dyDescent="0.2">
      <c r="A233" s="72" t="s">
        <v>19</v>
      </c>
      <c r="B233" s="74">
        <f>AVERAGE(B217:B231)</f>
        <v>119.46666666666667</v>
      </c>
      <c r="C233" s="74">
        <f t="shared" ref="C233:W233" si="101">AVERAGE(C217:C231)</f>
        <v>39.533333333333331</v>
      </c>
      <c r="D233" s="76">
        <f t="shared" ref="D233" si="102">AVERAGE(D217:D231)</f>
        <v>3.0993049245975062</v>
      </c>
      <c r="E233" s="74">
        <f t="shared" si="101"/>
        <v>0</v>
      </c>
      <c r="F233" s="74">
        <f t="shared" si="101"/>
        <v>209.21428571428572</v>
      </c>
      <c r="G233" s="74">
        <f t="shared" si="101"/>
        <v>2.5714285714285716</v>
      </c>
      <c r="H233" s="74">
        <f t="shared" si="101"/>
        <v>10.071428571428571</v>
      </c>
      <c r="I233" s="74">
        <f t="shared" si="101"/>
        <v>2.9285714285714284</v>
      </c>
      <c r="J233" s="74">
        <f t="shared" si="101"/>
        <v>20.142857142857142</v>
      </c>
      <c r="K233" s="76">
        <f t="shared" si="101"/>
        <v>0.1464459137097735</v>
      </c>
      <c r="L233" s="74">
        <f>AVERAGE(L217:L231)</f>
        <v>5.3571428571428568</v>
      </c>
      <c r="M233" s="74">
        <f t="shared" si="101"/>
        <v>3.2857142857142856</v>
      </c>
      <c r="N233" s="74">
        <f t="shared" si="101"/>
        <v>1</v>
      </c>
      <c r="O233" s="74">
        <f t="shared" si="101"/>
        <v>12.285714285714286</v>
      </c>
      <c r="P233" s="74">
        <f t="shared" si="101"/>
        <v>3.7857142857142856</v>
      </c>
      <c r="Q233" s="76">
        <f t="shared" ref="Q233" si="103">AVERAGE(Q217:Q231)</f>
        <v>3.4238095238095236</v>
      </c>
      <c r="R233" s="74">
        <f t="shared" si="101"/>
        <v>0.42857142857142855</v>
      </c>
      <c r="S233" s="74">
        <f t="shared" si="101"/>
        <v>1.7142857142857142</v>
      </c>
      <c r="T233" s="75">
        <f t="shared" si="101"/>
        <v>9.6519999999999981E-2</v>
      </c>
      <c r="U233" s="74">
        <f t="shared" si="101"/>
        <v>1</v>
      </c>
      <c r="V233" s="74">
        <f t="shared" si="101"/>
        <v>4.3571428571428568</v>
      </c>
      <c r="W233" s="74">
        <f t="shared" si="101"/>
        <v>5.7142857142857144</v>
      </c>
      <c r="X233" s="9"/>
    </row>
    <row r="234" spans="1:24" ht="16" x14ac:dyDescent="0.2">
      <c r="A234" s="72" t="s">
        <v>23</v>
      </c>
      <c r="B234" s="76">
        <f>STDEV(B217:B231)</f>
        <v>23.427293809531129</v>
      </c>
      <c r="C234" s="76">
        <f t="shared" ref="C234:W234" si="104">STDEV(C217:C231)</f>
        <v>8.1228660201281428</v>
      </c>
      <c r="D234" s="76">
        <f t="shared" si="104"/>
        <v>0.67031925131661452</v>
      </c>
      <c r="E234" s="76">
        <f t="shared" si="104"/>
        <v>0</v>
      </c>
      <c r="F234" s="76">
        <f t="shared" si="104"/>
        <v>41.615785783445538</v>
      </c>
      <c r="G234" s="76">
        <f t="shared" si="104"/>
        <v>0.64620617265886415</v>
      </c>
      <c r="H234" s="76">
        <f t="shared" si="104"/>
        <v>3.7511902872859655</v>
      </c>
      <c r="I234" s="76">
        <f t="shared" si="104"/>
        <v>0.61572792621488204</v>
      </c>
      <c r="J234" s="76">
        <f t="shared" si="104"/>
        <v>2.597547448508442</v>
      </c>
      <c r="K234" s="76">
        <f t="shared" si="104"/>
        <v>3.2418754574672838E-2</v>
      </c>
      <c r="L234" s="76">
        <f t="shared" si="104"/>
        <v>0.74494634366849233</v>
      </c>
      <c r="M234" s="76">
        <f>STDEV(M217:M231)</f>
        <v>1.2043875831929898</v>
      </c>
      <c r="N234" s="76">
        <f t="shared" si="104"/>
        <v>0</v>
      </c>
      <c r="O234" s="76">
        <f t="shared" si="104"/>
        <v>2.4939487203589823</v>
      </c>
      <c r="P234" s="76">
        <f t="shared" si="104"/>
        <v>0.8017837257372733</v>
      </c>
      <c r="Q234" s="76">
        <f t="shared" si="104"/>
        <v>1.1648101398007591</v>
      </c>
      <c r="R234" s="76">
        <f t="shared" si="104"/>
        <v>0.51355259101309547</v>
      </c>
      <c r="S234" s="76">
        <f t="shared" si="104"/>
        <v>0.46880723093849519</v>
      </c>
      <c r="T234" s="97">
        <f t="shared" si="104"/>
        <v>1.9085786898591927E-2</v>
      </c>
      <c r="U234" s="76">
        <f t="shared" si="104"/>
        <v>0</v>
      </c>
      <c r="V234" s="76">
        <f t="shared" si="104"/>
        <v>0.49724515809884751</v>
      </c>
      <c r="W234" s="76">
        <f t="shared" si="104"/>
        <v>0.72627303920256159</v>
      </c>
      <c r="X234" s="9"/>
    </row>
    <row r="235" spans="1:24" ht="16" x14ac:dyDescent="0.2">
      <c r="A235" s="72" t="s">
        <v>20</v>
      </c>
      <c r="B235" s="73">
        <f>MIN(B217:B231)</f>
        <v>91</v>
      </c>
      <c r="C235" s="73">
        <f t="shared" ref="C235:W235" si="105">MIN(C217:C231)</f>
        <v>28</v>
      </c>
      <c r="D235" s="74">
        <f t="shared" ref="D235" si="106">MIN(D217:D231)</f>
        <v>1.9607843137254901</v>
      </c>
      <c r="E235" s="73">
        <f t="shared" si="105"/>
        <v>0</v>
      </c>
      <c r="F235" s="73">
        <f t="shared" si="105"/>
        <v>150</v>
      </c>
      <c r="G235" s="73">
        <f t="shared" si="105"/>
        <v>1</v>
      </c>
      <c r="H235" s="73">
        <f t="shared" si="105"/>
        <v>3</v>
      </c>
      <c r="I235" s="73">
        <f t="shared" si="105"/>
        <v>2</v>
      </c>
      <c r="J235" s="73">
        <f t="shared" si="105"/>
        <v>17</v>
      </c>
      <c r="K235" s="74">
        <f t="shared" si="105"/>
        <v>0.10526315789473684</v>
      </c>
      <c r="L235" s="73">
        <f>MIN(L217:L231)</f>
        <v>4</v>
      </c>
      <c r="M235" s="73">
        <f t="shared" si="105"/>
        <v>1</v>
      </c>
      <c r="N235" s="73">
        <f t="shared" si="105"/>
        <v>1</v>
      </c>
      <c r="O235" s="73">
        <f t="shared" si="105"/>
        <v>9</v>
      </c>
      <c r="P235" s="73">
        <f t="shared" si="105"/>
        <v>3</v>
      </c>
      <c r="Q235" s="74">
        <f t="shared" ref="Q235" si="107">MIN(Q217:Q231)</f>
        <v>2</v>
      </c>
      <c r="R235" s="73">
        <f t="shared" si="105"/>
        <v>0</v>
      </c>
      <c r="S235" s="73">
        <f t="shared" si="105"/>
        <v>1</v>
      </c>
      <c r="T235" s="76">
        <f t="shared" si="105"/>
        <v>6.3500000000000001E-2</v>
      </c>
      <c r="U235" s="73">
        <f t="shared" si="105"/>
        <v>1</v>
      </c>
      <c r="V235" s="73">
        <f t="shared" si="105"/>
        <v>4</v>
      </c>
      <c r="W235" s="73">
        <f t="shared" si="105"/>
        <v>4</v>
      </c>
      <c r="X235" s="9"/>
    </row>
    <row r="236" spans="1:24" ht="16" x14ac:dyDescent="0.2">
      <c r="A236" s="72" t="s">
        <v>22</v>
      </c>
      <c r="B236" s="73">
        <f>MAX(B217:B231)</f>
        <v>163</v>
      </c>
      <c r="C236" s="73">
        <f t="shared" ref="C236:W236" si="108">MAX(C217:C231)</f>
        <v>54</v>
      </c>
      <c r="D236" s="74">
        <f t="shared" ref="D236" si="109">MAX(D217:D231)</f>
        <v>4.4571428571428573</v>
      </c>
      <c r="E236" s="73">
        <f t="shared" si="108"/>
        <v>0</v>
      </c>
      <c r="F236" s="73">
        <f t="shared" si="108"/>
        <v>305</v>
      </c>
      <c r="G236" s="73">
        <f t="shared" si="108"/>
        <v>3</v>
      </c>
      <c r="H236" s="73">
        <f t="shared" si="108"/>
        <v>15</v>
      </c>
      <c r="I236" s="73">
        <f t="shared" si="108"/>
        <v>4</v>
      </c>
      <c r="J236" s="73">
        <f t="shared" si="108"/>
        <v>25</v>
      </c>
      <c r="K236" s="74">
        <f t="shared" si="108"/>
        <v>0.22222222222222221</v>
      </c>
      <c r="L236" s="73">
        <f>MAX(L217:L231)</f>
        <v>6</v>
      </c>
      <c r="M236" s="73">
        <f t="shared" si="108"/>
        <v>6</v>
      </c>
      <c r="N236" s="73">
        <f t="shared" si="108"/>
        <v>1</v>
      </c>
      <c r="O236" s="73">
        <f t="shared" si="108"/>
        <v>17</v>
      </c>
      <c r="P236" s="73">
        <f t="shared" si="108"/>
        <v>5</v>
      </c>
      <c r="Q236" s="74">
        <f t="shared" ref="Q236" si="110">MAX(Q217:Q231)</f>
        <v>5.666666666666667</v>
      </c>
      <c r="R236" s="73">
        <f t="shared" si="108"/>
        <v>1</v>
      </c>
      <c r="S236" s="73">
        <f t="shared" si="108"/>
        <v>2</v>
      </c>
      <c r="T236" s="76">
        <f t="shared" si="108"/>
        <v>0.12953999999999999</v>
      </c>
      <c r="U236" s="73">
        <f t="shared" si="108"/>
        <v>1</v>
      </c>
      <c r="V236" s="73">
        <f t="shared" si="108"/>
        <v>5</v>
      </c>
      <c r="W236" s="73">
        <f t="shared" si="108"/>
        <v>6</v>
      </c>
      <c r="X236" s="9"/>
    </row>
    <row r="238" spans="1:24" ht="16" x14ac:dyDescent="0.2">
      <c r="A238" s="9" t="s">
        <v>33</v>
      </c>
    </row>
    <row r="239" spans="1:24" ht="16" x14ac:dyDescent="0.2">
      <c r="A239" s="9" t="s">
        <v>367</v>
      </c>
      <c r="B239" s="3">
        <v>166</v>
      </c>
      <c r="C239" s="3">
        <v>66</v>
      </c>
      <c r="D239" s="3"/>
      <c r="E239" s="3">
        <v>1</v>
      </c>
      <c r="F239" s="5">
        <v>394</v>
      </c>
      <c r="G239" s="5">
        <v>4</v>
      </c>
      <c r="H239" s="5">
        <v>23</v>
      </c>
      <c r="I239" s="3">
        <v>4</v>
      </c>
      <c r="J239" s="3">
        <v>22</v>
      </c>
      <c r="K239" s="3"/>
      <c r="L239" s="3">
        <v>7</v>
      </c>
      <c r="M239" s="3">
        <v>5</v>
      </c>
      <c r="N239" s="3">
        <v>1</v>
      </c>
      <c r="O239" s="4">
        <v>13</v>
      </c>
      <c r="P239" s="4">
        <v>6</v>
      </c>
      <c r="Q239" s="4"/>
      <c r="R239" s="4">
        <v>2</v>
      </c>
      <c r="S239" s="4">
        <v>1</v>
      </c>
      <c r="T239" s="15">
        <v>0.18795999999999999</v>
      </c>
      <c r="U239" s="4">
        <v>1</v>
      </c>
      <c r="V239" s="4">
        <v>4</v>
      </c>
      <c r="W239" s="4">
        <v>6</v>
      </c>
      <c r="X239" s="9"/>
    </row>
    <row r="240" spans="1:24" ht="16" x14ac:dyDescent="0.2">
      <c r="A240" s="14" t="s">
        <v>358</v>
      </c>
      <c r="B240" s="3">
        <v>90</v>
      </c>
      <c r="C240" s="3">
        <v>31</v>
      </c>
      <c r="D240" s="3"/>
      <c r="E240" s="3">
        <v>0</v>
      </c>
      <c r="F240" s="5">
        <v>80</v>
      </c>
      <c r="G240" s="5">
        <v>1</v>
      </c>
      <c r="H240" s="5">
        <v>2</v>
      </c>
      <c r="I240" s="12" t="s">
        <v>114</v>
      </c>
      <c r="J240" s="12" t="s">
        <v>114</v>
      </c>
      <c r="K240" s="12"/>
      <c r="L240" s="12" t="s">
        <v>114</v>
      </c>
      <c r="M240" s="12" t="s">
        <v>114</v>
      </c>
      <c r="N240" s="12" t="s">
        <v>114</v>
      </c>
      <c r="O240" s="3">
        <v>11</v>
      </c>
      <c r="P240" s="3">
        <v>3</v>
      </c>
      <c r="Q240" s="3"/>
      <c r="R240" s="3">
        <v>0</v>
      </c>
      <c r="S240" s="3">
        <v>2</v>
      </c>
      <c r="T240" s="8">
        <v>9.3979999999999994E-2</v>
      </c>
      <c r="U240" s="3">
        <v>1</v>
      </c>
      <c r="V240" s="3">
        <v>4</v>
      </c>
      <c r="W240" s="3">
        <v>4</v>
      </c>
    </row>
    <row r="241" spans="1:24" ht="16" x14ac:dyDescent="0.2">
      <c r="A241" s="14" t="s">
        <v>26</v>
      </c>
      <c r="B241" s="3">
        <v>16</v>
      </c>
      <c r="C241" s="3">
        <v>12</v>
      </c>
      <c r="D241" s="3"/>
      <c r="E241" s="3">
        <v>0</v>
      </c>
      <c r="F241" s="12" t="s">
        <v>114</v>
      </c>
      <c r="G241" s="12" t="s">
        <v>114</v>
      </c>
      <c r="H241" s="12" t="s">
        <v>114</v>
      </c>
      <c r="I241" s="12" t="s">
        <v>114</v>
      </c>
      <c r="J241" s="12" t="s">
        <v>114</v>
      </c>
      <c r="K241" s="12"/>
      <c r="L241" s="12" t="s">
        <v>114</v>
      </c>
      <c r="M241" s="12" t="s">
        <v>114</v>
      </c>
      <c r="N241" s="12" t="s">
        <v>114</v>
      </c>
      <c r="O241" s="12" t="s">
        <v>114</v>
      </c>
      <c r="P241" s="12" t="s">
        <v>114</v>
      </c>
      <c r="Q241" s="12"/>
      <c r="R241" s="12" t="s">
        <v>114</v>
      </c>
      <c r="S241" s="12" t="s">
        <v>114</v>
      </c>
      <c r="T241" s="13" t="s">
        <v>114</v>
      </c>
      <c r="U241" s="12" t="s">
        <v>114</v>
      </c>
      <c r="V241" s="12" t="s">
        <v>114</v>
      </c>
      <c r="W241" s="12" t="s">
        <v>114</v>
      </c>
    </row>
    <row r="242" spans="1:24" ht="16" x14ac:dyDescent="0.2">
      <c r="A242" s="9" t="s">
        <v>353</v>
      </c>
      <c r="B242" s="3">
        <v>151</v>
      </c>
      <c r="C242" s="3">
        <v>56</v>
      </c>
      <c r="D242" s="3"/>
      <c r="E242" s="3">
        <v>1</v>
      </c>
      <c r="F242" s="5">
        <v>160</v>
      </c>
      <c r="G242" s="5">
        <v>3</v>
      </c>
      <c r="H242" s="5">
        <v>8</v>
      </c>
      <c r="I242" s="3">
        <v>3</v>
      </c>
      <c r="J242" s="3">
        <v>16</v>
      </c>
      <c r="K242" s="3"/>
      <c r="L242" s="3">
        <v>6</v>
      </c>
      <c r="M242" s="3">
        <v>7</v>
      </c>
      <c r="N242" s="3">
        <v>1</v>
      </c>
      <c r="O242" s="12" t="s">
        <v>114</v>
      </c>
      <c r="P242" s="12" t="s">
        <v>114</v>
      </c>
      <c r="Q242" s="12"/>
      <c r="R242" s="12" t="s">
        <v>114</v>
      </c>
      <c r="S242" s="12" t="s">
        <v>114</v>
      </c>
      <c r="T242" s="13" t="s">
        <v>114</v>
      </c>
      <c r="U242" s="12" t="s">
        <v>114</v>
      </c>
      <c r="V242" s="12" t="s">
        <v>114</v>
      </c>
      <c r="W242" s="12" t="s">
        <v>114</v>
      </c>
    </row>
    <row r="243" spans="1:24" ht="16" x14ac:dyDescent="0.2">
      <c r="A243" s="9" t="s">
        <v>236</v>
      </c>
      <c r="B243" s="3">
        <v>68</v>
      </c>
      <c r="C243" s="3">
        <v>39</v>
      </c>
      <c r="D243" s="3"/>
      <c r="E243" s="3">
        <v>0</v>
      </c>
      <c r="F243" s="5">
        <v>130</v>
      </c>
      <c r="G243" s="5">
        <v>2</v>
      </c>
      <c r="H243" s="5">
        <v>7</v>
      </c>
      <c r="I243" s="3">
        <v>2</v>
      </c>
      <c r="J243" s="3">
        <v>16</v>
      </c>
      <c r="K243" s="3"/>
      <c r="L243" s="3">
        <v>5</v>
      </c>
      <c r="M243" s="3">
        <v>1</v>
      </c>
      <c r="N243" s="3">
        <v>1</v>
      </c>
      <c r="O243" s="3">
        <v>10</v>
      </c>
      <c r="P243" s="3">
        <v>4</v>
      </c>
      <c r="Q243" s="3"/>
      <c r="R243" s="3">
        <v>1</v>
      </c>
      <c r="S243" s="3">
        <v>1</v>
      </c>
      <c r="T243" s="8">
        <v>0.127</v>
      </c>
      <c r="U243" s="3">
        <v>1</v>
      </c>
      <c r="V243" s="3">
        <v>4</v>
      </c>
      <c r="W243" s="3">
        <v>8</v>
      </c>
      <c r="X243" s="9"/>
    </row>
  </sheetData>
  <sortState ref="A192:XFD206">
    <sortCondition ref="A193:A206"/>
  </sortState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workbookViewId="0"/>
  </sheetViews>
  <sheetFormatPr baseColWidth="10" defaultColWidth="8.83203125" defaultRowHeight="15" x14ac:dyDescent="0.2"/>
  <sheetData>
    <row r="1" spans="1:27" s="10" customFormat="1" ht="16" x14ac:dyDescent="0.15">
      <c r="A1" s="19" t="s">
        <v>152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8"/>
      <c r="U1" s="17"/>
      <c r="V1" s="17"/>
      <c r="W1" s="17"/>
    </row>
    <row r="2" spans="1:27" s="10" customFormat="1" ht="16" x14ac:dyDescent="0.2">
      <c r="A2" s="1" t="s">
        <v>65</v>
      </c>
      <c r="C2" s="2" t="s">
        <v>104</v>
      </c>
      <c r="D2" s="2" t="s">
        <v>105</v>
      </c>
      <c r="E2" s="2" t="s">
        <v>62</v>
      </c>
      <c r="F2" s="3" t="s">
        <v>127</v>
      </c>
      <c r="G2" s="3" t="s">
        <v>106</v>
      </c>
      <c r="H2" s="3" t="s">
        <v>107</v>
      </c>
      <c r="I2" s="3" t="s">
        <v>128</v>
      </c>
      <c r="J2" s="3"/>
      <c r="K2" s="3" t="s">
        <v>115</v>
      </c>
      <c r="L2" s="3" t="s">
        <v>116</v>
      </c>
      <c r="M2" s="3" t="s">
        <v>63</v>
      </c>
      <c r="N2" s="3" t="s">
        <v>117</v>
      </c>
      <c r="O2" s="3" t="s">
        <v>119</v>
      </c>
      <c r="P2" s="3" t="s">
        <v>118</v>
      </c>
      <c r="Q2" s="3"/>
      <c r="R2" s="3" t="s">
        <v>120</v>
      </c>
      <c r="S2" s="3" t="s">
        <v>121</v>
      </c>
      <c r="T2" s="3" t="s">
        <v>64</v>
      </c>
      <c r="U2" s="3" t="s">
        <v>122</v>
      </c>
      <c r="V2" s="3" t="s">
        <v>123</v>
      </c>
      <c r="W2" s="8" t="s">
        <v>124</v>
      </c>
      <c r="X2" s="8"/>
      <c r="Y2" s="3" t="s">
        <v>125</v>
      </c>
      <c r="Z2" s="3" t="s">
        <v>126</v>
      </c>
      <c r="AA2" s="3" t="s">
        <v>129</v>
      </c>
    </row>
    <row r="3" spans="1:27" s="10" customFormat="1" ht="16" x14ac:dyDescent="0.2">
      <c r="A3" s="29"/>
      <c r="B3" s="1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8"/>
      <c r="X3" s="8"/>
      <c r="Y3" s="3"/>
      <c r="Z3" s="3"/>
      <c r="AA3" s="3"/>
    </row>
    <row r="4" spans="1:27" ht="16" x14ac:dyDescent="0.2">
      <c r="A4" s="85" t="s">
        <v>108</v>
      </c>
      <c r="B4" s="86" t="s">
        <v>20</v>
      </c>
      <c r="C4" s="73">
        <v>75</v>
      </c>
      <c r="D4" s="73">
        <v>29</v>
      </c>
      <c r="E4" s="74">
        <v>2.4716981132075473</v>
      </c>
      <c r="F4" s="73">
        <v>0</v>
      </c>
      <c r="G4" s="73">
        <v>183</v>
      </c>
      <c r="H4" s="73">
        <v>1</v>
      </c>
      <c r="I4" s="73">
        <v>3</v>
      </c>
      <c r="J4" s="73"/>
      <c r="K4" s="73">
        <v>3</v>
      </c>
      <c r="L4" s="73">
        <v>16</v>
      </c>
      <c r="M4" s="74">
        <v>0.125</v>
      </c>
      <c r="N4" s="73">
        <v>5</v>
      </c>
      <c r="O4" s="73">
        <v>3</v>
      </c>
      <c r="P4" s="73">
        <v>0</v>
      </c>
      <c r="Q4" s="73"/>
      <c r="R4" s="73">
        <v>5</v>
      </c>
      <c r="S4" s="73">
        <v>2</v>
      </c>
      <c r="T4" s="74">
        <v>2</v>
      </c>
      <c r="U4" s="73">
        <v>0</v>
      </c>
      <c r="V4" s="73">
        <v>0.5</v>
      </c>
      <c r="W4" s="73">
        <v>7.0000000000000007E-2</v>
      </c>
      <c r="X4" s="73"/>
      <c r="Y4" s="73">
        <v>3</v>
      </c>
      <c r="Z4" s="73">
        <v>3</v>
      </c>
      <c r="AA4" s="73">
        <v>2</v>
      </c>
    </row>
    <row r="5" spans="1:27" ht="16" x14ac:dyDescent="0.2">
      <c r="A5" s="85" t="s">
        <v>108</v>
      </c>
      <c r="B5" s="86" t="s">
        <v>23</v>
      </c>
      <c r="C5" s="76">
        <v>26.978154742927348</v>
      </c>
      <c r="D5" s="76">
        <v>7.6401716094746339</v>
      </c>
      <c r="E5" s="75">
        <v>0.57101205518566789</v>
      </c>
      <c r="F5" s="76">
        <v>0.51934788169609603</v>
      </c>
      <c r="G5" s="76">
        <v>46.515096115848955</v>
      </c>
      <c r="H5" s="76">
        <v>0.42524502740576914</v>
      </c>
      <c r="I5" s="76">
        <v>2.4227509616595393</v>
      </c>
      <c r="J5" s="76"/>
      <c r="K5" s="76">
        <v>0.99944429003766333</v>
      </c>
      <c r="L5" s="76">
        <v>2.5420901286583493</v>
      </c>
      <c r="M5" s="75">
        <v>4.491803997915976E-2</v>
      </c>
      <c r="N5" s="76">
        <v>0.70632067001390308</v>
      </c>
      <c r="O5" s="76">
        <v>0.79773986291828802</v>
      </c>
      <c r="P5" s="76">
        <v>0.45825756949558399</v>
      </c>
      <c r="Q5" s="76"/>
      <c r="R5" s="76">
        <v>1.7591261448197597</v>
      </c>
      <c r="S5" s="76">
        <v>0.70225066161274441</v>
      </c>
      <c r="T5" s="75">
        <v>0.3695848020258477</v>
      </c>
      <c r="U5" s="76">
        <v>0.80030985734813676</v>
      </c>
      <c r="V5" s="76">
        <v>0.34988191632592391</v>
      </c>
      <c r="W5" s="77">
        <v>2.7404039938641694E-2</v>
      </c>
      <c r="X5" s="77"/>
      <c r="Y5" s="76">
        <v>0.90994278268943651</v>
      </c>
      <c r="Z5" s="76">
        <v>0.90766934307799352</v>
      </c>
      <c r="AA5" s="76">
        <v>1.6287702606517196</v>
      </c>
    </row>
    <row r="6" spans="1:27" s="10" customFormat="1" ht="16" x14ac:dyDescent="0.2">
      <c r="A6" s="29"/>
      <c r="B6" s="86" t="s">
        <v>19</v>
      </c>
      <c r="C6" s="74">
        <v>152.75</v>
      </c>
      <c r="D6" s="74">
        <v>44.833333333333336</v>
      </c>
      <c r="E6" s="76">
        <v>3.4448967339984695</v>
      </c>
      <c r="F6" s="74">
        <v>0.38333333333333336</v>
      </c>
      <c r="G6" s="74">
        <v>282.25</v>
      </c>
      <c r="H6" s="74">
        <v>1.95</v>
      </c>
      <c r="I6" s="74">
        <v>7.3833333333333337</v>
      </c>
      <c r="J6" s="74"/>
      <c r="K6" s="74">
        <v>4.6333333333333337</v>
      </c>
      <c r="L6" s="74">
        <v>20.266666666666666</v>
      </c>
      <c r="M6" s="76">
        <v>0.2296462092302885</v>
      </c>
      <c r="N6" s="74">
        <v>7.0333333333333332</v>
      </c>
      <c r="O6" s="74">
        <v>4.8833333333333337</v>
      </c>
      <c r="P6" s="74">
        <v>0.7</v>
      </c>
      <c r="Q6" s="74"/>
      <c r="R6" s="74">
        <v>9.795454545454545</v>
      </c>
      <c r="S6" s="74">
        <v>3.7840909090909092</v>
      </c>
      <c r="T6" s="76">
        <v>2.6139438213301847</v>
      </c>
      <c r="U6" s="74">
        <v>1.3636363636363635</v>
      </c>
      <c r="V6" s="74">
        <v>1.3409090909090908</v>
      </c>
      <c r="W6" s="75">
        <v>0.13113636363636363</v>
      </c>
      <c r="X6" s="75"/>
      <c r="Y6" s="74">
        <v>4.1136363636363633</v>
      </c>
      <c r="Z6" s="74">
        <v>4.25</v>
      </c>
      <c r="AA6" s="74">
        <v>3.7272727272727271</v>
      </c>
    </row>
    <row r="7" spans="1:27" ht="16" x14ac:dyDescent="0.2">
      <c r="A7" s="85"/>
      <c r="B7" s="86" t="s">
        <v>22</v>
      </c>
      <c r="C7" s="73">
        <v>210</v>
      </c>
      <c r="D7" s="73">
        <v>67</v>
      </c>
      <c r="E7" s="74">
        <v>5.125</v>
      </c>
      <c r="F7" s="73">
        <v>2</v>
      </c>
      <c r="G7" s="73">
        <v>390</v>
      </c>
      <c r="H7" s="73">
        <v>3</v>
      </c>
      <c r="I7" s="73">
        <v>13</v>
      </c>
      <c r="J7" s="73"/>
      <c r="K7" s="73">
        <v>7</v>
      </c>
      <c r="L7" s="73">
        <v>25</v>
      </c>
      <c r="M7" s="74">
        <v>0.30434782608695654</v>
      </c>
      <c r="N7" s="73">
        <v>8</v>
      </c>
      <c r="O7" s="73">
        <v>6</v>
      </c>
      <c r="P7" s="73">
        <v>1</v>
      </c>
      <c r="Q7" s="73"/>
      <c r="R7" s="73">
        <v>15</v>
      </c>
      <c r="S7" s="73">
        <v>5.5</v>
      </c>
      <c r="T7" s="74">
        <v>3.5</v>
      </c>
      <c r="U7" s="73">
        <v>2</v>
      </c>
      <c r="V7" s="73">
        <v>2</v>
      </c>
      <c r="W7" s="73">
        <v>0.19</v>
      </c>
      <c r="X7" s="73"/>
      <c r="Y7" s="73">
        <v>6</v>
      </c>
      <c r="Z7" s="73">
        <v>7</v>
      </c>
      <c r="AA7" s="73">
        <v>8</v>
      </c>
    </row>
    <row r="8" spans="1:27" ht="16" x14ac:dyDescent="0.2">
      <c r="A8" s="85"/>
      <c r="B8" s="86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</row>
    <row r="9" spans="1:27" ht="16" x14ac:dyDescent="0.2">
      <c r="A9" s="85" t="s">
        <v>111</v>
      </c>
      <c r="B9" s="86" t="s">
        <v>20</v>
      </c>
      <c r="C9" s="73">
        <v>44</v>
      </c>
      <c r="D9" s="73">
        <v>19</v>
      </c>
      <c r="E9" s="74">
        <v>1.7948717948717949</v>
      </c>
      <c r="F9" s="73">
        <v>0</v>
      </c>
      <c r="G9" s="73">
        <v>67</v>
      </c>
      <c r="H9" s="73">
        <v>1</v>
      </c>
      <c r="I9" s="73">
        <v>1</v>
      </c>
      <c r="J9" s="73"/>
      <c r="K9" s="73">
        <v>2</v>
      </c>
      <c r="L9" s="73">
        <v>12</v>
      </c>
      <c r="M9" s="74">
        <v>8.6956521739130432E-2</v>
      </c>
      <c r="N9" s="73">
        <v>4</v>
      </c>
      <c r="O9" s="73">
        <v>3</v>
      </c>
      <c r="P9" s="73">
        <v>1</v>
      </c>
      <c r="Q9" s="73"/>
      <c r="R9" s="73">
        <v>5</v>
      </c>
      <c r="S9" s="73">
        <v>1</v>
      </c>
      <c r="T9" s="74">
        <v>1.5</v>
      </c>
      <c r="U9" s="73">
        <v>0</v>
      </c>
      <c r="V9" s="73">
        <v>0.5</v>
      </c>
      <c r="W9" s="73">
        <v>0.02</v>
      </c>
      <c r="X9" s="73"/>
      <c r="Y9" s="73">
        <v>3</v>
      </c>
      <c r="Z9" s="73">
        <v>4</v>
      </c>
      <c r="AA9" s="73">
        <v>2</v>
      </c>
    </row>
    <row r="10" spans="1:27" ht="16" x14ac:dyDescent="0.2">
      <c r="A10" s="85" t="s">
        <v>111</v>
      </c>
      <c r="B10" s="86" t="s">
        <v>23</v>
      </c>
      <c r="C10" s="76">
        <v>24.632966844364393</v>
      </c>
      <c r="D10" s="76">
        <v>7.2629195231669748</v>
      </c>
      <c r="E10" s="75">
        <v>0.61743636752626752</v>
      </c>
      <c r="F10" s="76">
        <v>0</v>
      </c>
      <c r="G10" s="76">
        <v>35.592352486953651</v>
      </c>
      <c r="H10" s="76">
        <v>0.49972214501883166</v>
      </c>
      <c r="I10" s="76">
        <v>1.372244714165646</v>
      </c>
      <c r="J10" s="76"/>
      <c r="K10" s="76">
        <v>0.67986926847903795</v>
      </c>
      <c r="L10" s="76">
        <v>2.8440972010268721</v>
      </c>
      <c r="M10" s="75">
        <v>3.759307195217438E-2</v>
      </c>
      <c r="N10" s="76">
        <v>0.75479945828161688</v>
      </c>
      <c r="O10" s="76">
        <v>0.84508382227248124</v>
      </c>
      <c r="P10" s="76">
        <v>0</v>
      </c>
      <c r="Q10" s="76"/>
      <c r="R10" s="76">
        <v>2.1452181933171217</v>
      </c>
      <c r="S10" s="76">
        <v>0.60266203681022157</v>
      </c>
      <c r="T10" s="75">
        <v>0.91828465157411321</v>
      </c>
      <c r="U10" s="76">
        <v>0.56441002247425387</v>
      </c>
      <c r="V10" s="76">
        <v>0.43292064008573777</v>
      </c>
      <c r="W10" s="77">
        <v>1.6849233919483383E-2</v>
      </c>
      <c r="X10" s="77"/>
      <c r="Y10" s="76">
        <v>0.5800136346039898</v>
      </c>
      <c r="Z10" s="76">
        <v>1.1134612334371354</v>
      </c>
      <c r="AA10" s="76">
        <v>1.0467393492680603</v>
      </c>
    </row>
    <row r="11" spans="1:27" ht="16" x14ac:dyDescent="0.2">
      <c r="A11" s="29"/>
      <c r="B11" s="86" t="s">
        <v>19</v>
      </c>
      <c r="C11" s="74">
        <v>84.183333333333337</v>
      </c>
      <c r="D11" s="74">
        <v>30.5</v>
      </c>
      <c r="E11" s="76">
        <v>2.7801130460313974</v>
      </c>
      <c r="F11" s="74">
        <v>0</v>
      </c>
      <c r="G11" s="74">
        <v>128.86666666666667</v>
      </c>
      <c r="H11" s="74">
        <v>1.4833333333333334</v>
      </c>
      <c r="I11" s="74">
        <v>2.8166666666666669</v>
      </c>
      <c r="J11" s="74"/>
      <c r="K11" s="74">
        <v>2.9333333333333331</v>
      </c>
      <c r="L11" s="74">
        <v>20.333333333333332</v>
      </c>
      <c r="M11" s="76">
        <v>0.14638428219855176</v>
      </c>
      <c r="N11" s="74">
        <v>5.3833333333333337</v>
      </c>
      <c r="O11" s="74">
        <v>4.95</v>
      </c>
      <c r="P11" s="74">
        <v>1</v>
      </c>
      <c r="Q11" s="74"/>
      <c r="R11" s="74">
        <v>10.098214285714286</v>
      </c>
      <c r="S11" s="74">
        <v>2.8035714285714284</v>
      </c>
      <c r="T11" s="76">
        <v>3.7230442176870744</v>
      </c>
      <c r="U11" s="74">
        <v>0.5535714285714286</v>
      </c>
      <c r="V11" s="74">
        <v>1.3839285714285714</v>
      </c>
      <c r="W11" s="75">
        <v>5.7321428571428565E-2</v>
      </c>
      <c r="X11" s="75"/>
      <c r="Y11" s="74">
        <v>4.1964285714285712</v>
      </c>
      <c r="Z11" s="74">
        <v>6.7142857142857144</v>
      </c>
      <c r="AA11" s="74">
        <v>4.3928571428571432</v>
      </c>
    </row>
    <row r="12" spans="1:27" ht="16" x14ac:dyDescent="0.2">
      <c r="A12" s="85"/>
      <c r="B12" s="86" t="s">
        <v>22</v>
      </c>
      <c r="C12" s="73">
        <v>135</v>
      </c>
      <c r="D12" s="73">
        <v>51</v>
      </c>
      <c r="E12" s="73">
        <v>4.9000000000000004</v>
      </c>
      <c r="F12" s="73">
        <v>0</v>
      </c>
      <c r="G12" s="73">
        <v>210</v>
      </c>
      <c r="H12" s="73">
        <v>2</v>
      </c>
      <c r="I12" s="73">
        <v>6</v>
      </c>
      <c r="J12" s="73"/>
      <c r="K12" s="73">
        <v>4</v>
      </c>
      <c r="L12" s="73">
        <v>27</v>
      </c>
      <c r="M12" s="74">
        <v>0.26666666666666666</v>
      </c>
      <c r="N12" s="73">
        <v>7</v>
      </c>
      <c r="O12" s="73">
        <v>7</v>
      </c>
      <c r="P12" s="73">
        <v>1</v>
      </c>
      <c r="Q12" s="73"/>
      <c r="R12" s="73">
        <v>14.5</v>
      </c>
      <c r="S12" s="73">
        <v>4</v>
      </c>
      <c r="T12" s="73">
        <v>6.5</v>
      </c>
      <c r="U12" s="73">
        <v>2</v>
      </c>
      <c r="V12" s="73">
        <v>2</v>
      </c>
      <c r="W12" s="73">
        <v>0.1</v>
      </c>
      <c r="X12" s="73"/>
      <c r="Y12" s="73">
        <v>6</v>
      </c>
      <c r="Z12" s="73">
        <v>8</v>
      </c>
      <c r="AA12" s="73">
        <v>6</v>
      </c>
    </row>
    <row r="13" spans="1:27" ht="16" x14ac:dyDescent="0.2">
      <c r="A13" s="85"/>
      <c r="B13" s="86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</row>
    <row r="14" spans="1:27" ht="16" x14ac:dyDescent="0.2">
      <c r="A14" s="85" t="s">
        <v>109</v>
      </c>
      <c r="B14" s="86" t="s">
        <v>20</v>
      </c>
      <c r="C14" s="73">
        <v>56</v>
      </c>
      <c r="D14" s="73">
        <v>20</v>
      </c>
      <c r="E14" s="73">
        <v>1.5</v>
      </c>
      <c r="F14" s="73">
        <v>0</v>
      </c>
      <c r="G14" s="73">
        <v>160</v>
      </c>
      <c r="H14" s="73">
        <v>2</v>
      </c>
      <c r="I14" s="73">
        <v>7</v>
      </c>
      <c r="J14" s="73"/>
      <c r="K14" s="73">
        <v>3</v>
      </c>
      <c r="L14" s="73">
        <v>16</v>
      </c>
      <c r="M14" s="74">
        <v>0.1111111111111111</v>
      </c>
      <c r="N14" s="73">
        <v>5</v>
      </c>
      <c r="O14" s="73">
        <v>3</v>
      </c>
      <c r="P14" s="73">
        <v>0</v>
      </c>
      <c r="Q14" s="73"/>
      <c r="R14" s="73">
        <v>7</v>
      </c>
      <c r="S14" s="73">
        <v>4</v>
      </c>
      <c r="T14" s="74">
        <v>1.75</v>
      </c>
      <c r="U14" s="73">
        <v>1</v>
      </c>
      <c r="V14" s="73">
        <v>1</v>
      </c>
      <c r="W14" s="76">
        <v>0.15240000000000001</v>
      </c>
      <c r="X14" s="76"/>
      <c r="Y14" s="73">
        <v>1</v>
      </c>
      <c r="Z14" s="73">
        <v>3</v>
      </c>
      <c r="AA14" s="73">
        <v>2</v>
      </c>
    </row>
    <row r="15" spans="1:27" ht="16" x14ac:dyDescent="0.2">
      <c r="A15" s="85" t="s">
        <v>109</v>
      </c>
      <c r="B15" s="86" t="s">
        <v>23</v>
      </c>
      <c r="C15" s="76">
        <v>27.355065102771363</v>
      </c>
      <c r="D15" s="76">
        <v>16.212751332982442</v>
      </c>
      <c r="E15" s="75">
        <v>0.49599374400783919</v>
      </c>
      <c r="F15" s="76">
        <v>0.49792959773196921</v>
      </c>
      <c r="G15" s="76">
        <v>81.858184665274706</v>
      </c>
      <c r="H15" s="76">
        <v>0.655554777357089</v>
      </c>
      <c r="I15" s="76">
        <v>4.6088757346222824</v>
      </c>
      <c r="J15" s="76"/>
      <c r="K15" s="76">
        <v>0.66958726648437439</v>
      </c>
      <c r="L15" s="76">
        <v>2.5448360411214073</v>
      </c>
      <c r="M15" s="75">
        <v>4.2267218058993708E-2</v>
      </c>
      <c r="N15" s="76">
        <v>0.94280904158206336</v>
      </c>
      <c r="O15" s="76">
        <v>0.9717071966559977</v>
      </c>
      <c r="P15" s="76">
        <v>0.48562090605645569</v>
      </c>
      <c r="Q15" s="76"/>
      <c r="R15" s="76">
        <v>1.6489415588379142</v>
      </c>
      <c r="S15" s="76">
        <v>0.62489668567579637</v>
      </c>
      <c r="T15" s="75">
        <v>0.34493581468650703</v>
      </c>
      <c r="U15" s="76">
        <v>0.49166608301781672</v>
      </c>
      <c r="V15" s="76">
        <v>0.6508100483307433</v>
      </c>
      <c r="W15" s="77">
        <v>1.8957411359532859E-2</v>
      </c>
      <c r="X15" s="77"/>
      <c r="Y15" s="76">
        <v>0</v>
      </c>
      <c r="Z15" s="76">
        <v>0.53782543482723777</v>
      </c>
      <c r="AA15" s="76">
        <v>1.4024771473219557</v>
      </c>
    </row>
    <row r="16" spans="1:27" ht="16" x14ac:dyDescent="0.2">
      <c r="A16" s="85"/>
      <c r="B16" s="86" t="s">
        <v>19</v>
      </c>
      <c r="C16" s="74">
        <v>133.86363636363637</v>
      </c>
      <c r="D16" s="74">
        <v>57.68181818181818</v>
      </c>
      <c r="E16" s="76">
        <v>2.4202243072128429</v>
      </c>
      <c r="F16" s="74">
        <v>0.45454545454545453</v>
      </c>
      <c r="G16" s="74">
        <v>337.31818181818181</v>
      </c>
      <c r="H16" s="74">
        <v>3.5454545454545454</v>
      </c>
      <c r="I16" s="74">
        <v>18.59090909090909</v>
      </c>
      <c r="J16" s="74"/>
      <c r="K16" s="74">
        <v>3.7727272727272729</v>
      </c>
      <c r="L16" s="74">
        <v>21</v>
      </c>
      <c r="M16" s="76">
        <v>0.18232437023997125</v>
      </c>
      <c r="N16" s="74">
        <v>6.666666666666667</v>
      </c>
      <c r="O16" s="74">
        <v>4.6818181818181817</v>
      </c>
      <c r="P16" s="74">
        <v>0.61904761904761907</v>
      </c>
      <c r="Q16" s="74"/>
      <c r="R16" s="74">
        <v>11.090909090909092</v>
      </c>
      <c r="S16" s="74">
        <v>4.8636363636363633</v>
      </c>
      <c r="T16" s="76">
        <v>2.2969696969696969</v>
      </c>
      <c r="U16" s="74">
        <v>1.5909090909090908</v>
      </c>
      <c r="V16" s="74">
        <v>1.4090909090909092</v>
      </c>
      <c r="W16" s="75">
        <v>0.19938999999999998</v>
      </c>
      <c r="X16" s="75"/>
      <c r="Y16" s="74">
        <v>1</v>
      </c>
      <c r="Z16" s="74">
        <v>3.7272727272727271</v>
      </c>
      <c r="AA16" s="74">
        <v>5.1818181818181817</v>
      </c>
    </row>
    <row r="17" spans="1:27" ht="16" x14ac:dyDescent="0.2">
      <c r="A17" s="85"/>
      <c r="B17" s="86" t="s">
        <v>22</v>
      </c>
      <c r="C17" s="73">
        <v>180</v>
      </c>
      <c r="D17" s="73">
        <v>100</v>
      </c>
      <c r="E17" s="74">
        <v>3.3333333333333335</v>
      </c>
      <c r="F17" s="73">
        <v>1</v>
      </c>
      <c r="G17" s="73">
        <v>474</v>
      </c>
      <c r="H17" s="73">
        <v>5</v>
      </c>
      <c r="I17" s="73">
        <v>25</v>
      </c>
      <c r="J17" s="73"/>
      <c r="K17" s="73">
        <v>5</v>
      </c>
      <c r="L17" s="73">
        <v>27</v>
      </c>
      <c r="M17" s="74">
        <v>0.27777777777777779</v>
      </c>
      <c r="N17" s="73">
        <v>9</v>
      </c>
      <c r="O17" s="73">
        <v>6</v>
      </c>
      <c r="P17" s="73">
        <v>1</v>
      </c>
      <c r="Q17" s="73"/>
      <c r="R17" s="73">
        <v>14</v>
      </c>
      <c r="S17" s="73">
        <v>6</v>
      </c>
      <c r="T17" s="74">
        <v>3</v>
      </c>
      <c r="U17" s="73">
        <v>2</v>
      </c>
      <c r="V17" s="73">
        <v>3</v>
      </c>
      <c r="W17" s="76">
        <v>0.23876</v>
      </c>
      <c r="X17" s="76"/>
      <c r="Y17" s="73">
        <v>1</v>
      </c>
      <c r="Z17" s="73">
        <v>5</v>
      </c>
      <c r="AA17" s="73">
        <v>8</v>
      </c>
    </row>
    <row r="18" spans="1:27" ht="16" x14ac:dyDescent="0.2">
      <c r="A18" s="85"/>
      <c r="B18" s="86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6"/>
      <c r="X18" s="76"/>
      <c r="Y18" s="73"/>
      <c r="Z18" s="73"/>
      <c r="AA18" s="73"/>
    </row>
    <row r="19" spans="1:27" ht="16" x14ac:dyDescent="0.2">
      <c r="A19" s="85" t="s">
        <v>112</v>
      </c>
      <c r="B19" s="86" t="s">
        <v>20</v>
      </c>
      <c r="C19" s="73">
        <v>91</v>
      </c>
      <c r="D19" s="73">
        <v>29</v>
      </c>
      <c r="E19" s="74">
        <v>1.6545454545454545</v>
      </c>
      <c r="F19" s="73">
        <v>0</v>
      </c>
      <c r="G19" s="73">
        <v>100</v>
      </c>
      <c r="H19" s="73">
        <v>1</v>
      </c>
      <c r="I19" s="73">
        <v>4</v>
      </c>
      <c r="J19" s="73"/>
      <c r="K19" s="73">
        <v>2</v>
      </c>
      <c r="L19" s="73">
        <v>16</v>
      </c>
      <c r="M19" s="74">
        <v>8.3333333333333329E-2</v>
      </c>
      <c r="N19" s="73">
        <v>4</v>
      </c>
      <c r="O19" s="73">
        <v>2</v>
      </c>
      <c r="P19" s="73">
        <v>1</v>
      </c>
      <c r="Q19" s="73"/>
      <c r="R19" s="73">
        <v>10</v>
      </c>
      <c r="S19" s="73">
        <v>3</v>
      </c>
      <c r="T19" s="74">
        <v>2.2000000000000002</v>
      </c>
      <c r="U19" s="73">
        <v>0</v>
      </c>
      <c r="V19" s="73">
        <v>1</v>
      </c>
      <c r="W19" s="76">
        <v>7.1119999999999989E-2</v>
      </c>
      <c r="X19" s="76"/>
      <c r="Y19" s="73">
        <v>1</v>
      </c>
      <c r="Z19" s="73">
        <v>3</v>
      </c>
      <c r="AA19" s="73">
        <v>3</v>
      </c>
    </row>
    <row r="20" spans="1:27" ht="16" x14ac:dyDescent="0.2">
      <c r="A20" s="85" t="s">
        <v>112</v>
      </c>
      <c r="B20" s="86" t="s">
        <v>23</v>
      </c>
      <c r="C20" s="76">
        <v>23.153707755465099</v>
      </c>
      <c r="D20" s="76">
        <v>8.2529269549717768</v>
      </c>
      <c r="E20" s="75">
        <v>0.45089949693276937</v>
      </c>
      <c r="F20" s="76">
        <v>0</v>
      </c>
      <c r="G20" s="76">
        <v>47.831881511068417</v>
      </c>
      <c r="H20" s="76">
        <v>0.60092521257733156</v>
      </c>
      <c r="I20" s="76">
        <v>4.6427960923947067</v>
      </c>
      <c r="J20" s="76"/>
      <c r="K20" s="76">
        <v>0.60562530241099999</v>
      </c>
      <c r="L20" s="76">
        <v>2.5949111764838562</v>
      </c>
      <c r="M20" s="75">
        <v>3.5778600346206474E-2</v>
      </c>
      <c r="N20" s="76">
        <v>0.87249393965831334</v>
      </c>
      <c r="O20" s="76">
        <v>0.67583089959270926</v>
      </c>
      <c r="P20" s="76">
        <v>0</v>
      </c>
      <c r="Q20" s="76"/>
      <c r="R20" s="76">
        <v>1.5446043082730938</v>
      </c>
      <c r="S20" s="76">
        <v>0.68718427093627676</v>
      </c>
      <c r="T20" s="75">
        <v>0.67257158557502883</v>
      </c>
      <c r="U20" s="76">
        <v>0.37267799624996495</v>
      </c>
      <c r="V20" s="76">
        <v>0.4479032082388083</v>
      </c>
      <c r="W20" s="77">
        <v>1.1240277280091046E-2</v>
      </c>
      <c r="X20" s="77"/>
      <c r="Y20" s="76">
        <v>0</v>
      </c>
      <c r="Z20" s="76">
        <v>0.47140452079103168</v>
      </c>
      <c r="AA20" s="76">
        <v>1.6329931618554521</v>
      </c>
    </row>
    <row r="21" spans="1:27" ht="16" x14ac:dyDescent="0.2">
      <c r="A21" s="85"/>
      <c r="B21" s="86" t="s">
        <v>19</v>
      </c>
      <c r="C21" s="74">
        <v>119.89473684210526</v>
      </c>
      <c r="D21" s="74">
        <v>45.684210526315788</v>
      </c>
      <c r="E21" s="76">
        <v>2.663574171727574</v>
      </c>
      <c r="F21" s="74">
        <v>0</v>
      </c>
      <c r="G21" s="74">
        <v>213</v>
      </c>
      <c r="H21" s="74">
        <v>2.5</v>
      </c>
      <c r="I21" s="74">
        <v>12.333333333333334</v>
      </c>
      <c r="J21" s="74"/>
      <c r="K21" s="74">
        <v>2.4705882352941178</v>
      </c>
      <c r="L21" s="74">
        <v>19.823529411764707</v>
      </c>
      <c r="M21" s="76">
        <v>0.12660189664774243</v>
      </c>
      <c r="N21" s="74">
        <v>5.0588235294117645</v>
      </c>
      <c r="O21" s="74">
        <v>2.8823529411764706</v>
      </c>
      <c r="P21" s="74">
        <v>1</v>
      </c>
      <c r="Q21" s="74"/>
      <c r="R21" s="74">
        <v>11.944444444444445</v>
      </c>
      <c r="S21" s="74">
        <v>3.8333333333333335</v>
      </c>
      <c r="T21" s="76">
        <v>3.2092592592592593</v>
      </c>
      <c r="U21" s="74">
        <v>0.16666666666666666</v>
      </c>
      <c r="V21" s="74">
        <v>1.7222222222222223</v>
      </c>
      <c r="W21" s="75">
        <v>9.1016666666666662E-2</v>
      </c>
      <c r="X21" s="75"/>
      <c r="Y21" s="74">
        <v>1</v>
      </c>
      <c r="Z21" s="74">
        <v>4</v>
      </c>
      <c r="AA21" s="74">
        <v>5.666666666666667</v>
      </c>
    </row>
    <row r="22" spans="1:27" ht="16" x14ac:dyDescent="0.2">
      <c r="A22" s="85"/>
      <c r="B22" s="86" t="s">
        <v>22</v>
      </c>
      <c r="C22" s="73">
        <v>180</v>
      </c>
      <c r="D22" s="73">
        <v>64</v>
      </c>
      <c r="E22" s="74">
        <v>3.4482758620689653</v>
      </c>
      <c r="F22" s="73">
        <v>0</v>
      </c>
      <c r="G22" s="73">
        <v>312</v>
      </c>
      <c r="H22" s="73">
        <v>3</v>
      </c>
      <c r="I22" s="73">
        <v>22</v>
      </c>
      <c r="J22" s="73"/>
      <c r="K22" s="73">
        <v>4</v>
      </c>
      <c r="L22" s="73">
        <v>24</v>
      </c>
      <c r="M22" s="74">
        <v>0.23529411764705882</v>
      </c>
      <c r="N22" s="73">
        <v>7</v>
      </c>
      <c r="O22" s="73">
        <v>4</v>
      </c>
      <c r="P22" s="73">
        <v>1</v>
      </c>
      <c r="Q22" s="73"/>
      <c r="R22" s="73">
        <v>15</v>
      </c>
      <c r="S22" s="73">
        <v>5</v>
      </c>
      <c r="T22" s="74">
        <v>4.666666666666667</v>
      </c>
      <c r="U22" s="73">
        <v>1</v>
      </c>
      <c r="V22" s="73">
        <v>2</v>
      </c>
      <c r="W22" s="76">
        <v>0.1143</v>
      </c>
      <c r="X22" s="76"/>
      <c r="Y22" s="73">
        <v>1</v>
      </c>
      <c r="Z22" s="73">
        <v>5</v>
      </c>
      <c r="AA22" s="73">
        <v>8</v>
      </c>
    </row>
    <row r="23" spans="1:27" ht="16" x14ac:dyDescent="0.2">
      <c r="A23" s="85"/>
      <c r="B23" s="86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6"/>
      <c r="X23" s="76"/>
      <c r="Y23" s="73"/>
      <c r="Z23" s="73"/>
      <c r="AA23" s="73"/>
    </row>
    <row r="24" spans="1:27" ht="16" x14ac:dyDescent="0.2">
      <c r="A24" s="85" t="s">
        <v>110</v>
      </c>
      <c r="B24" s="86" t="s">
        <v>20</v>
      </c>
      <c r="C24" s="73">
        <v>60</v>
      </c>
      <c r="D24" s="73">
        <v>27</v>
      </c>
      <c r="E24" s="73">
        <v>2</v>
      </c>
      <c r="F24" s="73">
        <v>0</v>
      </c>
      <c r="G24" s="73">
        <v>68</v>
      </c>
      <c r="H24" s="73">
        <v>2</v>
      </c>
      <c r="I24" s="73">
        <v>4</v>
      </c>
      <c r="J24" s="73"/>
      <c r="K24" s="73">
        <v>2</v>
      </c>
      <c r="L24" s="73">
        <v>10</v>
      </c>
      <c r="M24" s="74">
        <v>0.10526315789473684</v>
      </c>
      <c r="N24" s="73">
        <v>6</v>
      </c>
      <c r="O24" s="73">
        <v>4</v>
      </c>
      <c r="P24" s="73">
        <v>0</v>
      </c>
      <c r="Q24" s="73"/>
      <c r="R24" s="73">
        <v>8</v>
      </c>
      <c r="S24" s="73">
        <v>3</v>
      </c>
      <c r="T24" s="74">
        <v>2</v>
      </c>
      <c r="U24" s="73">
        <v>1</v>
      </c>
      <c r="V24" s="73">
        <v>1</v>
      </c>
      <c r="W24" s="76">
        <v>0.12191999999999999</v>
      </c>
      <c r="X24" s="76"/>
      <c r="Y24" s="73">
        <v>1</v>
      </c>
      <c r="Z24" s="73">
        <v>3</v>
      </c>
      <c r="AA24" s="73">
        <v>3</v>
      </c>
    </row>
    <row r="25" spans="1:27" ht="16" x14ac:dyDescent="0.2">
      <c r="A25" s="85" t="s">
        <v>110</v>
      </c>
      <c r="B25" s="86" t="s">
        <v>23</v>
      </c>
      <c r="C25" s="76">
        <v>29.127213354921704</v>
      </c>
      <c r="D25" s="76">
        <v>14.224312488118263</v>
      </c>
      <c r="E25" s="75">
        <v>0.54331164612139904</v>
      </c>
      <c r="F25" s="76">
        <v>0.72217861371919523</v>
      </c>
      <c r="G25" s="76">
        <v>83.881231165429696</v>
      </c>
      <c r="H25" s="76">
        <v>0.92067661497557374</v>
      </c>
      <c r="I25" s="76">
        <v>6.715013979313988</v>
      </c>
      <c r="J25" s="76"/>
      <c r="K25" s="76">
        <v>0.92965903856082599</v>
      </c>
      <c r="L25" s="76">
        <v>4.166214195192274</v>
      </c>
      <c r="M25" s="75">
        <v>0.10320295058703136</v>
      </c>
      <c r="N25" s="76">
        <v>0.87438145925453425</v>
      </c>
      <c r="O25" s="76">
        <v>0.85191652927571815</v>
      </c>
      <c r="P25" s="76">
        <v>0.49930699897395464</v>
      </c>
      <c r="Q25" s="76"/>
      <c r="R25" s="76">
        <v>1.8805138074289154</v>
      </c>
      <c r="S25" s="76">
        <v>0.91129019910762743</v>
      </c>
      <c r="T25" s="75">
        <v>0.34698126972196952</v>
      </c>
      <c r="U25" s="76">
        <v>0.4921529567847503</v>
      </c>
      <c r="V25" s="76">
        <v>0.38122004108281532</v>
      </c>
      <c r="W25" s="77">
        <v>4.4699845041261649E-2</v>
      </c>
      <c r="X25" s="77"/>
      <c r="Y25" s="76">
        <v>0</v>
      </c>
      <c r="Z25" s="76">
        <v>0.51281164041654981</v>
      </c>
      <c r="AA25" s="76">
        <v>1.2725475089872904</v>
      </c>
    </row>
    <row r="26" spans="1:27" ht="16" x14ac:dyDescent="0.2">
      <c r="A26" s="85"/>
      <c r="B26" s="86" t="s">
        <v>19</v>
      </c>
      <c r="C26" s="74">
        <v>128.71428571428572</v>
      </c>
      <c r="D26" s="74">
        <v>47.047619047619051</v>
      </c>
      <c r="E26" s="76">
        <v>2.8385870919669212</v>
      </c>
      <c r="F26" s="74">
        <v>0.61904761904761907</v>
      </c>
      <c r="G26" s="74">
        <v>298.78947368421052</v>
      </c>
      <c r="H26" s="74">
        <v>3.3157894736842106</v>
      </c>
      <c r="I26" s="74">
        <v>14.473684210526315</v>
      </c>
      <c r="J26" s="74"/>
      <c r="K26" s="74">
        <v>4.3684210526315788</v>
      </c>
      <c r="L26" s="74">
        <v>20.105263157894736</v>
      </c>
      <c r="M26" s="76">
        <v>0.23367121987783551</v>
      </c>
      <c r="N26" s="74">
        <v>6.8421052631578947</v>
      </c>
      <c r="O26" s="74">
        <v>5.8947368421052628</v>
      </c>
      <c r="P26" s="74">
        <v>0.52631578947368418</v>
      </c>
      <c r="Q26" s="74"/>
      <c r="R26" s="74">
        <v>10.588235294117647</v>
      </c>
      <c r="S26" s="74">
        <v>4.5882352941176467</v>
      </c>
      <c r="T26" s="76">
        <v>2.3421568627450982</v>
      </c>
      <c r="U26" s="74">
        <v>1.588235294117647</v>
      </c>
      <c r="V26" s="74">
        <v>1.1764705882352942</v>
      </c>
      <c r="W26" s="75">
        <v>0.19318941176470589</v>
      </c>
      <c r="X26" s="75"/>
      <c r="Y26" s="74">
        <v>1</v>
      </c>
      <c r="Z26" s="74">
        <v>4.1764705882352944</v>
      </c>
      <c r="AA26" s="74">
        <v>5.7058823529411766</v>
      </c>
    </row>
    <row r="27" spans="1:27" ht="16" x14ac:dyDescent="0.2">
      <c r="A27" s="85"/>
      <c r="B27" s="86" t="s">
        <v>22</v>
      </c>
      <c r="C27" s="73">
        <v>180</v>
      </c>
      <c r="D27" s="73">
        <v>75</v>
      </c>
      <c r="E27" s="74">
        <v>3.6052631578947367</v>
      </c>
      <c r="F27" s="73">
        <v>2</v>
      </c>
      <c r="G27" s="73">
        <v>434</v>
      </c>
      <c r="H27" s="73">
        <v>5</v>
      </c>
      <c r="I27" s="73">
        <v>28</v>
      </c>
      <c r="J27" s="73"/>
      <c r="K27" s="73">
        <v>6</v>
      </c>
      <c r="L27" s="73">
        <v>26</v>
      </c>
      <c r="M27" s="74">
        <v>0.6</v>
      </c>
      <c r="N27" s="73">
        <v>9</v>
      </c>
      <c r="O27" s="73">
        <v>7</v>
      </c>
      <c r="P27" s="73">
        <v>1</v>
      </c>
      <c r="Q27" s="73"/>
      <c r="R27" s="73">
        <v>13</v>
      </c>
      <c r="S27" s="73">
        <v>6</v>
      </c>
      <c r="T27" s="74">
        <v>3</v>
      </c>
      <c r="U27" s="73">
        <v>2</v>
      </c>
      <c r="V27" s="73">
        <v>2</v>
      </c>
      <c r="W27" s="76">
        <v>0.30225999999999997</v>
      </c>
      <c r="X27" s="76"/>
      <c r="Y27" s="73">
        <v>1</v>
      </c>
      <c r="Z27" s="73">
        <v>5</v>
      </c>
      <c r="AA27" s="73">
        <v>8</v>
      </c>
    </row>
    <row r="28" spans="1:27" ht="16" x14ac:dyDescent="0.2">
      <c r="A28" s="85"/>
      <c r="B28" s="86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6"/>
      <c r="X28" s="76"/>
      <c r="Y28" s="73"/>
      <c r="Z28" s="73"/>
      <c r="AA28" s="73"/>
    </row>
    <row r="29" spans="1:27" ht="16" x14ac:dyDescent="0.2">
      <c r="A29" s="85" t="s">
        <v>113</v>
      </c>
      <c r="B29" s="86" t="s">
        <v>20</v>
      </c>
      <c r="C29" s="73">
        <v>91</v>
      </c>
      <c r="D29" s="73">
        <v>28</v>
      </c>
      <c r="E29" s="74">
        <v>1.9607843137254901</v>
      </c>
      <c r="F29" s="73">
        <v>0</v>
      </c>
      <c r="G29" s="73">
        <v>150</v>
      </c>
      <c r="H29" s="73">
        <v>1</v>
      </c>
      <c r="I29" s="73">
        <v>3</v>
      </c>
      <c r="J29" s="73"/>
      <c r="K29" s="73">
        <v>2</v>
      </c>
      <c r="L29" s="73">
        <v>17</v>
      </c>
      <c r="M29" s="74">
        <v>0.10526315789473684</v>
      </c>
      <c r="N29" s="73">
        <v>4</v>
      </c>
      <c r="O29" s="73">
        <v>1</v>
      </c>
      <c r="P29" s="73">
        <v>1</v>
      </c>
      <c r="Q29" s="73"/>
      <c r="R29" s="73">
        <v>9</v>
      </c>
      <c r="S29" s="73">
        <v>3</v>
      </c>
      <c r="T29" s="74">
        <v>2</v>
      </c>
      <c r="U29" s="73">
        <v>0</v>
      </c>
      <c r="V29" s="73">
        <v>1</v>
      </c>
      <c r="W29" s="76">
        <v>6.3500000000000001E-2</v>
      </c>
      <c r="X29" s="76"/>
      <c r="Y29" s="73">
        <v>1</v>
      </c>
      <c r="Z29" s="73">
        <v>4</v>
      </c>
      <c r="AA29" s="73">
        <v>4</v>
      </c>
    </row>
    <row r="30" spans="1:27" ht="16" x14ac:dyDescent="0.2">
      <c r="A30" s="85" t="s">
        <v>113</v>
      </c>
      <c r="B30" s="86" t="s">
        <v>23</v>
      </c>
      <c r="C30" s="76">
        <v>22.632916049172472</v>
      </c>
      <c r="D30" s="76">
        <v>7.8474341170998194</v>
      </c>
      <c r="E30" s="75">
        <v>0.64758992073684718</v>
      </c>
      <c r="F30" s="76">
        <v>0</v>
      </c>
      <c r="G30" s="76">
        <v>40.101974606581891</v>
      </c>
      <c r="H30" s="76">
        <v>0.62269984907723908</v>
      </c>
      <c r="I30" s="76">
        <v>3.6147374082514272</v>
      </c>
      <c r="J30" s="76"/>
      <c r="K30" s="76">
        <v>0.59333027592271959</v>
      </c>
      <c r="L30" s="76">
        <v>2.5030593525621758</v>
      </c>
      <c r="M30" s="75">
        <v>3.1239493578124264E-2</v>
      </c>
      <c r="N30" s="76">
        <v>0.71784825865149215</v>
      </c>
      <c r="O30" s="76">
        <v>1.1605769149479943</v>
      </c>
      <c r="P30" s="76">
        <v>0</v>
      </c>
      <c r="Q30" s="76"/>
      <c r="R30" s="76">
        <v>2.4032291201801033</v>
      </c>
      <c r="S30" s="76">
        <v>0.77261813045656913</v>
      </c>
      <c r="T30" s="75">
        <v>1.1224391362174051</v>
      </c>
      <c r="U30" s="76">
        <v>0.49487165930539351</v>
      </c>
      <c r="V30" s="76">
        <v>0.45175395145262565</v>
      </c>
      <c r="W30" s="77">
        <v>1.839152444547687E-2</v>
      </c>
      <c r="X30" s="77"/>
      <c r="Y30" s="76">
        <v>0</v>
      </c>
      <c r="Z30" s="76">
        <v>0.47915742374995496</v>
      </c>
      <c r="AA30" s="76">
        <v>0.6998542122237652</v>
      </c>
    </row>
    <row r="31" spans="1:27" ht="16" x14ac:dyDescent="0.2">
      <c r="B31" s="86" t="s">
        <v>19</v>
      </c>
      <c r="C31" s="74">
        <v>119.46666666666667</v>
      </c>
      <c r="D31" s="74">
        <v>39.533333333333331</v>
      </c>
      <c r="E31" s="76">
        <v>3.0993049245975062</v>
      </c>
      <c r="F31" s="74">
        <v>0</v>
      </c>
      <c r="G31" s="74">
        <v>209.21428571428572</v>
      </c>
      <c r="H31" s="74">
        <v>2.5714285714285716</v>
      </c>
      <c r="I31" s="74">
        <v>10.071428571428571</v>
      </c>
      <c r="J31" s="74"/>
      <c r="K31" s="74">
        <v>2.9285714285714284</v>
      </c>
      <c r="L31" s="74">
        <v>20.142857142857142</v>
      </c>
      <c r="M31" s="76">
        <v>0.1464459137097735</v>
      </c>
      <c r="N31" s="74">
        <v>5.3571428571428568</v>
      </c>
      <c r="O31" s="74">
        <v>3.2857142857142856</v>
      </c>
      <c r="P31" s="74">
        <v>1</v>
      </c>
      <c r="Q31" s="74"/>
      <c r="R31" s="74">
        <v>12.285714285714286</v>
      </c>
      <c r="S31" s="74">
        <v>3.7857142857142856</v>
      </c>
      <c r="T31" s="76">
        <v>3.4238095238095236</v>
      </c>
      <c r="U31" s="74">
        <v>0.42857142857142855</v>
      </c>
      <c r="V31" s="74">
        <v>1.7142857142857142</v>
      </c>
      <c r="W31" s="75">
        <v>9.6519999999999981E-2</v>
      </c>
      <c r="X31" s="75"/>
      <c r="Y31" s="74">
        <v>1</v>
      </c>
      <c r="Z31" s="74">
        <v>4.3571428571428568</v>
      </c>
      <c r="AA31" s="74">
        <v>5.7142857142857144</v>
      </c>
    </row>
    <row r="32" spans="1:27" ht="16" x14ac:dyDescent="0.2">
      <c r="B32" s="86" t="s">
        <v>22</v>
      </c>
      <c r="C32" s="73">
        <v>163</v>
      </c>
      <c r="D32" s="73">
        <v>54</v>
      </c>
      <c r="E32" s="74">
        <v>4.4571428571428573</v>
      </c>
      <c r="F32" s="73">
        <v>0</v>
      </c>
      <c r="G32" s="73">
        <v>305</v>
      </c>
      <c r="H32" s="73">
        <v>3</v>
      </c>
      <c r="I32" s="73">
        <v>15</v>
      </c>
      <c r="J32" s="73"/>
      <c r="K32" s="73">
        <v>4</v>
      </c>
      <c r="L32" s="73">
        <v>25</v>
      </c>
      <c r="M32" s="74">
        <v>0.22222222222222221</v>
      </c>
      <c r="N32" s="73">
        <v>6</v>
      </c>
      <c r="O32" s="73">
        <v>6</v>
      </c>
      <c r="P32" s="73">
        <v>1</v>
      </c>
      <c r="Q32" s="73"/>
      <c r="R32" s="73">
        <v>17</v>
      </c>
      <c r="S32" s="73">
        <v>5</v>
      </c>
      <c r="T32" s="74">
        <v>5.666666666666667</v>
      </c>
      <c r="U32" s="73">
        <v>1</v>
      </c>
      <c r="V32" s="73">
        <v>2</v>
      </c>
      <c r="W32" s="76">
        <v>0.12953999999999999</v>
      </c>
      <c r="X32" s="76"/>
      <c r="Y32" s="73">
        <v>1</v>
      </c>
      <c r="Z32" s="73">
        <v>5</v>
      </c>
      <c r="AA32" s="73">
        <v>6</v>
      </c>
    </row>
    <row r="33" spans="2:27" ht="16" x14ac:dyDescent="0.2">
      <c r="B33" s="72"/>
      <c r="C33" s="74"/>
      <c r="D33" s="74"/>
      <c r="E33" s="76"/>
      <c r="F33" s="74"/>
      <c r="G33" s="74"/>
      <c r="H33" s="74"/>
      <c r="I33" s="74"/>
      <c r="J33" s="74"/>
      <c r="K33" s="74"/>
      <c r="L33" s="74"/>
      <c r="M33" s="76"/>
      <c r="N33" s="74"/>
      <c r="O33" s="74"/>
      <c r="P33" s="74"/>
      <c r="Q33" s="74"/>
      <c r="R33" s="74"/>
      <c r="S33" s="74"/>
      <c r="T33" s="76"/>
      <c r="U33" s="74"/>
      <c r="V33" s="74"/>
      <c r="W33" s="75"/>
      <c r="X33" s="75"/>
      <c r="Y33" s="74"/>
      <c r="Z33" s="74"/>
      <c r="AA33" s="74"/>
    </row>
    <row r="34" spans="2:27" ht="16" x14ac:dyDescent="0.2">
      <c r="B34" s="72"/>
      <c r="C34" s="76"/>
      <c r="D34" s="76"/>
      <c r="E34" s="75"/>
      <c r="F34" s="76"/>
      <c r="G34" s="76"/>
      <c r="H34" s="76"/>
      <c r="I34" s="76"/>
      <c r="J34" s="76"/>
      <c r="K34" s="76"/>
      <c r="L34" s="76"/>
      <c r="M34" s="75"/>
      <c r="N34" s="76"/>
      <c r="O34" s="76"/>
      <c r="P34" s="76"/>
      <c r="Q34" s="76"/>
      <c r="R34" s="76"/>
      <c r="S34" s="76"/>
      <c r="T34" s="75"/>
      <c r="U34" s="76"/>
      <c r="V34" s="76"/>
      <c r="W34" s="77"/>
      <c r="X34" s="77"/>
      <c r="Y34" s="76"/>
      <c r="Z34" s="76"/>
      <c r="AA34" s="76"/>
    </row>
    <row r="35" spans="2:27" ht="16" x14ac:dyDescent="0.2">
      <c r="B35" s="72"/>
      <c r="C35" s="73"/>
      <c r="D35" s="73"/>
      <c r="E35" s="74"/>
      <c r="F35" s="73"/>
      <c r="G35" s="73"/>
      <c r="H35" s="73"/>
      <c r="I35" s="73"/>
      <c r="J35" s="73"/>
      <c r="K35" s="73"/>
      <c r="L35" s="73"/>
      <c r="M35" s="74"/>
      <c r="N35" s="73"/>
      <c r="O35" s="73"/>
      <c r="P35" s="73"/>
      <c r="Q35" s="73"/>
      <c r="R35" s="73"/>
      <c r="S35" s="73"/>
      <c r="T35" s="74"/>
      <c r="U35" s="73"/>
      <c r="V35" s="73"/>
      <c r="W35" s="73"/>
      <c r="X35" s="73"/>
      <c r="Y35" s="73"/>
      <c r="Z35" s="73"/>
      <c r="AA35" s="73"/>
    </row>
    <row r="36" spans="2:27" ht="16" x14ac:dyDescent="0.2">
      <c r="B36" s="72"/>
      <c r="C36" s="73"/>
      <c r="D36" s="73"/>
      <c r="E36" s="74"/>
      <c r="F36" s="73"/>
      <c r="G36" s="73"/>
      <c r="H36" s="73"/>
      <c r="I36" s="73"/>
      <c r="J36" s="73"/>
      <c r="K36" s="73"/>
      <c r="L36" s="73"/>
      <c r="M36" s="74"/>
      <c r="N36" s="73"/>
      <c r="O36" s="73"/>
      <c r="P36" s="73"/>
      <c r="Q36" s="73"/>
      <c r="R36" s="73"/>
      <c r="S36" s="73"/>
      <c r="T36" s="74"/>
      <c r="U36" s="73"/>
      <c r="V36" s="73"/>
      <c r="W36" s="73"/>
      <c r="X36" s="73"/>
      <c r="Y36" s="73"/>
      <c r="Z36" s="73"/>
      <c r="AA36" s="73"/>
    </row>
  </sheetData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workbookViewId="0"/>
  </sheetViews>
  <sheetFormatPr baseColWidth="10" defaultColWidth="8.83203125" defaultRowHeight="16" x14ac:dyDescent="0.2"/>
  <cols>
    <col min="1" max="1" width="14.1640625" style="9" customWidth="1"/>
    <col min="2" max="16384" width="8.83203125" style="9"/>
  </cols>
  <sheetData>
    <row r="1" spans="1:20" s="10" customFormat="1" x14ac:dyDescent="0.15">
      <c r="A1" s="19" t="s">
        <v>152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8"/>
      <c r="R1" s="17"/>
      <c r="S1" s="17"/>
      <c r="T1" s="17"/>
    </row>
    <row r="2" spans="1:20" s="10" customFormat="1" x14ac:dyDescent="0.15">
      <c r="A2" s="19" t="s">
        <v>356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8"/>
      <c r="R2" s="17"/>
      <c r="S2" s="17"/>
      <c r="T2" s="17"/>
    </row>
    <row r="3" spans="1:20" s="10" customFormat="1" x14ac:dyDescent="0.2">
      <c r="A3" s="14" t="s">
        <v>357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  <c r="R3" s="17"/>
      <c r="S3" s="17"/>
      <c r="T3" s="17"/>
    </row>
    <row r="4" spans="1:20" x14ac:dyDescent="0.2">
      <c r="A4" s="9" t="s">
        <v>363</v>
      </c>
      <c r="B4" s="9" t="s">
        <v>362</v>
      </c>
      <c r="C4" s="9" t="s">
        <v>127</v>
      </c>
      <c r="D4" s="9" t="s">
        <v>106</v>
      </c>
      <c r="E4" s="9" t="s">
        <v>107</v>
      </c>
      <c r="F4" s="9" t="s">
        <v>128</v>
      </c>
      <c r="G4" s="9" t="s">
        <v>115</v>
      </c>
      <c r="H4" s="9" t="s">
        <v>116</v>
      </c>
      <c r="I4" s="9" t="s">
        <v>117</v>
      </c>
      <c r="J4" s="9" t="s">
        <v>119</v>
      </c>
      <c r="K4" s="9" t="s">
        <v>118</v>
      </c>
      <c r="L4" s="9" t="s">
        <v>120</v>
      </c>
      <c r="M4" s="9" t="s">
        <v>121</v>
      </c>
      <c r="N4" s="9" t="s">
        <v>122</v>
      </c>
      <c r="O4" s="9" t="s">
        <v>123</v>
      </c>
      <c r="P4" s="9" t="s">
        <v>124</v>
      </c>
      <c r="Q4" s="9" t="s">
        <v>125</v>
      </c>
      <c r="R4" s="9" t="s">
        <v>126</v>
      </c>
      <c r="S4" s="9" t="s">
        <v>129</v>
      </c>
    </row>
    <row r="5" spans="1:20" x14ac:dyDescent="0.2">
      <c r="A5" s="9" t="s">
        <v>244</v>
      </c>
      <c r="B5" s="9" t="s">
        <v>108</v>
      </c>
      <c r="C5" s="9">
        <v>0</v>
      </c>
      <c r="D5" s="9">
        <v>385</v>
      </c>
      <c r="E5" s="9">
        <v>3</v>
      </c>
      <c r="F5" s="9">
        <v>11</v>
      </c>
      <c r="G5" s="9">
        <v>7</v>
      </c>
      <c r="H5" s="9">
        <v>23</v>
      </c>
      <c r="I5" s="9">
        <v>8</v>
      </c>
      <c r="J5" s="9">
        <v>4</v>
      </c>
      <c r="K5" s="9">
        <v>1</v>
      </c>
      <c r="L5" s="9">
        <v>11.5</v>
      </c>
      <c r="M5" s="9">
        <v>5</v>
      </c>
      <c r="N5" s="9">
        <v>2</v>
      </c>
      <c r="O5" s="9">
        <v>1.5</v>
      </c>
      <c r="P5" s="9">
        <v>0.14000000000000001</v>
      </c>
      <c r="Q5" s="9">
        <v>6</v>
      </c>
      <c r="R5" s="9">
        <v>6</v>
      </c>
      <c r="S5" s="9">
        <v>4</v>
      </c>
    </row>
    <row r="6" spans="1:20" x14ac:dyDescent="0.2">
      <c r="A6" s="9" t="s">
        <v>245</v>
      </c>
      <c r="B6" s="9" t="s">
        <v>108</v>
      </c>
      <c r="C6" s="9">
        <v>0</v>
      </c>
      <c r="D6" s="9">
        <v>210</v>
      </c>
      <c r="E6" s="9">
        <v>2</v>
      </c>
      <c r="F6" s="9">
        <v>7</v>
      </c>
      <c r="G6" s="9">
        <v>4</v>
      </c>
      <c r="H6" s="9">
        <v>17</v>
      </c>
      <c r="I6" s="9">
        <v>7</v>
      </c>
      <c r="J6" s="9">
        <v>4</v>
      </c>
      <c r="K6" s="9">
        <v>1</v>
      </c>
      <c r="L6" s="9">
        <v>6.5</v>
      </c>
      <c r="M6" s="9">
        <v>3</v>
      </c>
      <c r="N6" s="9">
        <v>2</v>
      </c>
      <c r="O6" s="9">
        <v>1</v>
      </c>
      <c r="P6" s="9">
        <v>7.0000000000000007E-2</v>
      </c>
      <c r="Q6" s="9">
        <v>4</v>
      </c>
      <c r="R6" s="9">
        <v>4</v>
      </c>
      <c r="S6" s="9">
        <v>4</v>
      </c>
    </row>
    <row r="7" spans="1:20" x14ac:dyDescent="0.2">
      <c r="A7" s="9" t="s">
        <v>246</v>
      </c>
      <c r="B7" s="9" t="s">
        <v>108</v>
      </c>
      <c r="C7" s="9">
        <v>0</v>
      </c>
      <c r="D7" s="9">
        <v>330</v>
      </c>
      <c r="E7" s="9">
        <v>2</v>
      </c>
      <c r="F7" s="9">
        <v>10</v>
      </c>
      <c r="G7" s="9">
        <v>5</v>
      </c>
      <c r="H7" s="9">
        <v>18</v>
      </c>
      <c r="I7" s="9">
        <v>7</v>
      </c>
      <c r="J7" s="9">
        <v>4</v>
      </c>
      <c r="K7" s="9">
        <v>1</v>
      </c>
      <c r="L7" s="9">
        <v>10.5</v>
      </c>
      <c r="M7" s="9">
        <v>3</v>
      </c>
      <c r="N7" s="9">
        <v>0</v>
      </c>
      <c r="O7" s="9">
        <v>1.5</v>
      </c>
      <c r="P7" s="9">
        <v>0.12</v>
      </c>
      <c r="Q7" s="9">
        <v>4</v>
      </c>
      <c r="R7" s="9">
        <v>4</v>
      </c>
      <c r="S7" s="9">
        <v>4</v>
      </c>
    </row>
    <row r="8" spans="1:20" x14ac:dyDescent="0.2">
      <c r="A8" s="9" t="s">
        <v>67</v>
      </c>
      <c r="B8" s="9" t="s">
        <v>108</v>
      </c>
      <c r="C8" s="9">
        <v>0</v>
      </c>
      <c r="D8" s="9">
        <v>293</v>
      </c>
      <c r="E8" s="9">
        <v>2</v>
      </c>
      <c r="F8" s="9">
        <v>4</v>
      </c>
      <c r="G8" s="9">
        <v>5</v>
      </c>
      <c r="H8" s="9">
        <v>20</v>
      </c>
      <c r="I8" s="9">
        <v>7</v>
      </c>
      <c r="J8" s="9">
        <v>6</v>
      </c>
      <c r="K8" s="9">
        <v>1</v>
      </c>
      <c r="L8" s="9">
        <v>9</v>
      </c>
      <c r="M8" s="9">
        <v>4</v>
      </c>
      <c r="N8" s="9">
        <v>2</v>
      </c>
      <c r="O8" s="9">
        <v>1.5</v>
      </c>
      <c r="P8" s="9">
        <v>0.1</v>
      </c>
      <c r="Q8" s="9">
        <v>6</v>
      </c>
      <c r="R8" s="9">
        <v>6</v>
      </c>
      <c r="S8" s="9">
        <v>6</v>
      </c>
    </row>
    <row r="9" spans="1:20" x14ac:dyDescent="0.2">
      <c r="A9" s="9" t="s">
        <v>68</v>
      </c>
      <c r="B9" s="9" t="s">
        <v>108</v>
      </c>
      <c r="C9" s="9">
        <v>0</v>
      </c>
      <c r="D9" s="9">
        <v>290</v>
      </c>
      <c r="E9" s="9">
        <v>2</v>
      </c>
      <c r="F9" s="9">
        <v>7</v>
      </c>
      <c r="G9" s="9">
        <v>5</v>
      </c>
      <c r="H9" s="9">
        <v>22</v>
      </c>
      <c r="I9" s="9">
        <v>7</v>
      </c>
      <c r="J9" s="9">
        <v>5</v>
      </c>
      <c r="K9" s="9">
        <v>1</v>
      </c>
      <c r="L9" s="9">
        <v>11.5</v>
      </c>
      <c r="M9" s="9">
        <v>4</v>
      </c>
      <c r="N9" s="9">
        <v>0</v>
      </c>
      <c r="O9" s="9">
        <v>1.5</v>
      </c>
      <c r="P9" s="9">
        <v>0.14000000000000001</v>
      </c>
      <c r="Q9" s="9">
        <v>4</v>
      </c>
      <c r="R9" s="9">
        <v>4</v>
      </c>
      <c r="S9" s="9">
        <v>2</v>
      </c>
    </row>
    <row r="10" spans="1:20" x14ac:dyDescent="0.2">
      <c r="A10" s="9" t="s">
        <v>307</v>
      </c>
      <c r="B10" s="9" t="s">
        <v>108</v>
      </c>
      <c r="C10" s="9">
        <v>1</v>
      </c>
      <c r="D10" s="9">
        <v>381</v>
      </c>
      <c r="E10" s="9">
        <v>2</v>
      </c>
      <c r="F10" s="9">
        <v>9</v>
      </c>
      <c r="G10" s="9">
        <v>5</v>
      </c>
      <c r="H10" s="9">
        <v>19</v>
      </c>
      <c r="I10" s="9">
        <v>8</v>
      </c>
      <c r="J10" s="9">
        <v>5</v>
      </c>
      <c r="K10" s="9">
        <v>0</v>
      </c>
      <c r="L10" s="9">
        <v>12</v>
      </c>
      <c r="M10" s="9">
        <v>4.5</v>
      </c>
      <c r="N10" s="9">
        <v>2</v>
      </c>
      <c r="O10" s="9">
        <v>1.5</v>
      </c>
      <c r="P10" s="9">
        <v>0.16</v>
      </c>
      <c r="Q10" s="9">
        <v>4</v>
      </c>
      <c r="R10" s="9">
        <v>4</v>
      </c>
      <c r="S10" s="9">
        <v>4</v>
      </c>
    </row>
    <row r="11" spans="1:20" x14ac:dyDescent="0.2">
      <c r="A11" s="9" t="s">
        <v>308</v>
      </c>
      <c r="B11" s="9" t="s">
        <v>108</v>
      </c>
      <c r="C11" s="9">
        <v>0</v>
      </c>
      <c r="D11" s="9">
        <v>261</v>
      </c>
      <c r="E11" s="9">
        <v>1</v>
      </c>
      <c r="F11" s="9">
        <v>6</v>
      </c>
      <c r="G11" s="9">
        <v>4</v>
      </c>
      <c r="H11" s="9">
        <v>17</v>
      </c>
      <c r="I11" s="9">
        <v>7</v>
      </c>
      <c r="J11" s="9">
        <v>4</v>
      </c>
      <c r="K11" s="9">
        <v>1</v>
      </c>
      <c r="L11" s="9">
        <v>10</v>
      </c>
      <c r="M11" s="9">
        <v>3.5</v>
      </c>
      <c r="N11" s="9">
        <v>2</v>
      </c>
      <c r="O11" s="9">
        <v>1</v>
      </c>
      <c r="P11" s="9">
        <v>0.14000000000000001</v>
      </c>
      <c r="Q11" s="9">
        <v>4</v>
      </c>
      <c r="R11" s="9">
        <v>5</v>
      </c>
      <c r="S11" s="9">
        <v>6</v>
      </c>
    </row>
    <row r="12" spans="1:20" x14ac:dyDescent="0.2">
      <c r="A12" s="9" t="s">
        <v>78</v>
      </c>
      <c r="B12" s="9" t="s">
        <v>108</v>
      </c>
      <c r="C12" s="9">
        <v>1</v>
      </c>
      <c r="D12" s="9">
        <v>314</v>
      </c>
      <c r="E12" s="9">
        <v>2</v>
      </c>
      <c r="F12" s="9">
        <v>11</v>
      </c>
      <c r="G12" s="9">
        <v>4</v>
      </c>
      <c r="H12" s="9">
        <v>17</v>
      </c>
      <c r="I12" s="9">
        <v>7</v>
      </c>
      <c r="J12" s="9">
        <v>4</v>
      </c>
      <c r="K12" s="9">
        <v>1</v>
      </c>
      <c r="L12" s="9">
        <v>11.5</v>
      </c>
      <c r="M12" s="9">
        <v>4</v>
      </c>
      <c r="N12" s="9">
        <v>0</v>
      </c>
      <c r="O12" s="9">
        <v>2</v>
      </c>
      <c r="P12" s="9">
        <v>0.15</v>
      </c>
      <c r="Q12" s="9">
        <v>4</v>
      </c>
      <c r="R12" s="9">
        <v>5</v>
      </c>
      <c r="S12" s="9">
        <v>8</v>
      </c>
    </row>
    <row r="13" spans="1:20" x14ac:dyDescent="0.2">
      <c r="A13" s="9" t="s">
        <v>79</v>
      </c>
      <c r="B13" s="9" t="s">
        <v>108</v>
      </c>
      <c r="C13" s="9">
        <v>0</v>
      </c>
      <c r="D13" s="9">
        <v>330</v>
      </c>
      <c r="E13" s="9">
        <v>2</v>
      </c>
      <c r="F13" s="9">
        <v>12</v>
      </c>
      <c r="G13" s="9">
        <v>5</v>
      </c>
      <c r="H13" s="9">
        <v>20</v>
      </c>
      <c r="I13" s="9">
        <v>7</v>
      </c>
      <c r="J13" s="9">
        <v>5</v>
      </c>
      <c r="K13" s="9">
        <v>1</v>
      </c>
      <c r="L13" s="9">
        <v>10</v>
      </c>
      <c r="M13" s="9">
        <v>4.5</v>
      </c>
      <c r="N13" s="9">
        <v>2</v>
      </c>
      <c r="O13" s="9">
        <v>1.5</v>
      </c>
      <c r="P13" s="9">
        <v>0.12</v>
      </c>
      <c r="Q13" s="9">
        <v>4</v>
      </c>
      <c r="R13" s="9">
        <v>5</v>
      </c>
      <c r="S13" s="9">
        <v>6</v>
      </c>
    </row>
    <row r="14" spans="1:20" x14ac:dyDescent="0.2">
      <c r="A14" s="9" t="s">
        <v>80</v>
      </c>
      <c r="B14" s="9" t="s">
        <v>108</v>
      </c>
      <c r="C14" s="9">
        <v>0</v>
      </c>
      <c r="D14" s="9">
        <v>210</v>
      </c>
      <c r="E14" s="9">
        <v>1</v>
      </c>
      <c r="F14" s="9">
        <v>5</v>
      </c>
      <c r="G14" s="9">
        <v>4</v>
      </c>
      <c r="H14" s="9">
        <v>17</v>
      </c>
      <c r="I14" s="9">
        <v>6</v>
      </c>
      <c r="J14" s="9">
        <v>4</v>
      </c>
      <c r="K14" s="9">
        <v>1</v>
      </c>
      <c r="L14" s="9">
        <v>9</v>
      </c>
      <c r="M14" s="9">
        <v>3.5</v>
      </c>
      <c r="N14" s="9">
        <v>2</v>
      </c>
      <c r="O14" s="9">
        <v>1.5</v>
      </c>
      <c r="P14" s="9">
        <v>0.1</v>
      </c>
      <c r="Q14" s="9">
        <v>6</v>
      </c>
      <c r="R14" s="9">
        <v>5</v>
      </c>
      <c r="S14" s="9">
        <v>4</v>
      </c>
    </row>
    <row r="15" spans="1:20" x14ac:dyDescent="0.2">
      <c r="A15" s="9" t="s">
        <v>81</v>
      </c>
      <c r="B15" s="9" t="s">
        <v>108</v>
      </c>
      <c r="C15" s="9">
        <v>1</v>
      </c>
      <c r="D15" s="9">
        <v>340</v>
      </c>
      <c r="E15" s="9">
        <v>3</v>
      </c>
      <c r="F15" s="9">
        <v>10</v>
      </c>
      <c r="G15" s="9">
        <v>5</v>
      </c>
      <c r="H15" s="9">
        <v>25</v>
      </c>
      <c r="I15" s="9">
        <v>7</v>
      </c>
      <c r="J15" s="9">
        <v>6</v>
      </c>
      <c r="K15" s="9">
        <v>1</v>
      </c>
      <c r="L15" s="9">
        <v>11</v>
      </c>
      <c r="M15" s="9">
        <v>4.5</v>
      </c>
      <c r="N15" s="9">
        <v>2</v>
      </c>
      <c r="O15" s="9">
        <v>2</v>
      </c>
      <c r="P15" s="9">
        <v>0.14000000000000001</v>
      </c>
      <c r="Q15" s="9">
        <v>3</v>
      </c>
      <c r="R15" s="9">
        <v>3</v>
      </c>
      <c r="S15" s="9">
        <v>2</v>
      </c>
    </row>
    <row r="16" spans="1:20" x14ac:dyDescent="0.2">
      <c r="A16" s="9" t="s">
        <v>82</v>
      </c>
      <c r="B16" s="9" t="s">
        <v>108</v>
      </c>
      <c r="C16" s="9">
        <v>0</v>
      </c>
      <c r="D16" s="9">
        <v>323</v>
      </c>
      <c r="E16" s="9">
        <v>2</v>
      </c>
      <c r="F16" s="9">
        <v>7</v>
      </c>
      <c r="G16" s="9">
        <v>6</v>
      </c>
      <c r="H16" s="9">
        <v>22</v>
      </c>
      <c r="I16" s="9">
        <v>7</v>
      </c>
      <c r="J16" s="9">
        <v>6</v>
      </c>
      <c r="K16" s="9">
        <v>1</v>
      </c>
      <c r="L16" s="9">
        <v>10</v>
      </c>
      <c r="M16" s="9">
        <v>4</v>
      </c>
      <c r="N16" s="9">
        <v>2</v>
      </c>
      <c r="O16" s="9">
        <v>1.5</v>
      </c>
      <c r="P16" s="9">
        <v>0.13</v>
      </c>
      <c r="Q16" s="9">
        <v>3</v>
      </c>
      <c r="R16" s="9">
        <v>3</v>
      </c>
      <c r="S16" s="9">
        <v>2</v>
      </c>
    </row>
    <row r="17" spans="1:19" x14ac:dyDescent="0.2">
      <c r="A17" s="9" t="s">
        <v>83</v>
      </c>
      <c r="B17" s="9" t="s">
        <v>108</v>
      </c>
      <c r="C17" s="9">
        <v>1</v>
      </c>
      <c r="D17" s="9">
        <v>204</v>
      </c>
      <c r="E17" s="9">
        <v>1</v>
      </c>
      <c r="F17" s="9">
        <v>5</v>
      </c>
      <c r="G17" s="9">
        <v>3</v>
      </c>
      <c r="H17" s="9">
        <v>17</v>
      </c>
      <c r="I17" s="9">
        <v>7</v>
      </c>
      <c r="J17" s="9">
        <v>5</v>
      </c>
      <c r="K17" s="9">
        <v>1</v>
      </c>
      <c r="L17" s="9">
        <v>5.5</v>
      </c>
      <c r="M17" s="9">
        <v>2.5</v>
      </c>
      <c r="N17" s="9">
        <v>2</v>
      </c>
      <c r="O17" s="9">
        <v>1</v>
      </c>
      <c r="P17" s="9">
        <v>0.1</v>
      </c>
      <c r="Q17" s="9">
        <v>4</v>
      </c>
      <c r="R17" s="9">
        <v>4</v>
      </c>
      <c r="S17" s="9">
        <v>4</v>
      </c>
    </row>
    <row r="18" spans="1:19" x14ac:dyDescent="0.2">
      <c r="A18" s="9" t="s">
        <v>84</v>
      </c>
      <c r="B18" s="9" t="s">
        <v>108</v>
      </c>
      <c r="C18" s="9">
        <v>0</v>
      </c>
      <c r="D18" s="9">
        <v>245</v>
      </c>
      <c r="E18" s="9">
        <v>2</v>
      </c>
      <c r="F18" s="9">
        <v>6</v>
      </c>
      <c r="G18" s="9">
        <v>5</v>
      </c>
      <c r="H18" s="9">
        <v>21</v>
      </c>
      <c r="I18" s="9">
        <v>6</v>
      </c>
      <c r="J18" s="9">
        <v>6</v>
      </c>
      <c r="K18" s="9">
        <v>0</v>
      </c>
      <c r="L18" s="9">
        <v>9</v>
      </c>
      <c r="M18" s="9">
        <v>3.5</v>
      </c>
      <c r="N18" s="9">
        <v>2</v>
      </c>
      <c r="O18" s="9">
        <v>1</v>
      </c>
      <c r="P18" s="9">
        <v>7.0000000000000007E-2</v>
      </c>
      <c r="Q18" s="9">
        <v>4</v>
      </c>
      <c r="R18" s="9">
        <v>4</v>
      </c>
      <c r="S18" s="9">
        <v>4</v>
      </c>
    </row>
    <row r="19" spans="1:19" x14ac:dyDescent="0.2">
      <c r="A19" s="9" t="s">
        <v>85</v>
      </c>
      <c r="B19" s="9" t="s">
        <v>108</v>
      </c>
      <c r="C19" s="9">
        <v>1</v>
      </c>
      <c r="D19" s="9">
        <v>271</v>
      </c>
      <c r="E19" s="9">
        <v>3</v>
      </c>
      <c r="F19" s="9">
        <v>13</v>
      </c>
      <c r="G19" s="9">
        <v>4</v>
      </c>
      <c r="H19" s="9">
        <v>19</v>
      </c>
      <c r="I19" s="9">
        <v>7</v>
      </c>
      <c r="J19" s="9">
        <v>5</v>
      </c>
      <c r="K19" s="9">
        <v>1</v>
      </c>
      <c r="L19" s="9">
        <v>9</v>
      </c>
      <c r="M19" s="9">
        <v>4</v>
      </c>
      <c r="N19" s="9">
        <v>2</v>
      </c>
      <c r="O19" s="9">
        <v>1</v>
      </c>
      <c r="P19" s="9">
        <v>0.12</v>
      </c>
      <c r="Q19" s="9">
        <v>4</v>
      </c>
      <c r="R19" s="9">
        <v>4</v>
      </c>
      <c r="S19" s="9">
        <v>4</v>
      </c>
    </row>
    <row r="20" spans="1:19" x14ac:dyDescent="0.2">
      <c r="A20" s="9" t="s">
        <v>86</v>
      </c>
      <c r="B20" s="9" t="s">
        <v>108</v>
      </c>
      <c r="C20" s="9">
        <v>0</v>
      </c>
      <c r="D20" s="9">
        <v>260</v>
      </c>
      <c r="E20" s="9">
        <v>2</v>
      </c>
      <c r="F20" s="9">
        <v>5</v>
      </c>
      <c r="G20" s="9">
        <v>4</v>
      </c>
      <c r="H20" s="9">
        <v>19</v>
      </c>
      <c r="I20" s="9">
        <v>6</v>
      </c>
      <c r="J20" s="9">
        <v>4</v>
      </c>
      <c r="K20" s="9">
        <v>1</v>
      </c>
      <c r="L20" s="9">
        <v>8</v>
      </c>
      <c r="M20" s="9">
        <v>3</v>
      </c>
      <c r="N20" s="9">
        <v>0</v>
      </c>
      <c r="O20" s="9">
        <v>1</v>
      </c>
      <c r="P20" s="9">
        <v>0.16</v>
      </c>
      <c r="Q20" s="9">
        <v>4</v>
      </c>
      <c r="R20" s="9">
        <v>5</v>
      </c>
      <c r="S20" s="9">
        <v>4</v>
      </c>
    </row>
    <row r="21" spans="1:19" x14ac:dyDescent="0.2">
      <c r="A21" s="9" t="s">
        <v>87</v>
      </c>
      <c r="B21" s="9" t="s">
        <v>108</v>
      </c>
      <c r="C21" s="9">
        <v>0</v>
      </c>
      <c r="D21" s="9">
        <v>271</v>
      </c>
      <c r="E21" s="9">
        <v>1</v>
      </c>
      <c r="F21" s="9">
        <v>5</v>
      </c>
      <c r="G21" s="9">
        <v>5</v>
      </c>
      <c r="H21" s="9">
        <v>18</v>
      </c>
      <c r="I21" s="9">
        <v>7</v>
      </c>
      <c r="J21" s="9">
        <v>4</v>
      </c>
      <c r="K21" s="9">
        <v>0</v>
      </c>
      <c r="L21" s="9">
        <v>9</v>
      </c>
      <c r="M21" s="9">
        <v>3.5</v>
      </c>
      <c r="N21" s="9">
        <v>1</v>
      </c>
      <c r="O21" s="9">
        <v>1.5</v>
      </c>
      <c r="P21" s="9">
        <v>0.14000000000000001</v>
      </c>
      <c r="Q21" s="9">
        <v>4</v>
      </c>
      <c r="R21" s="9">
        <v>4</v>
      </c>
      <c r="S21" s="9">
        <v>4</v>
      </c>
    </row>
    <row r="22" spans="1:19" x14ac:dyDescent="0.2">
      <c r="A22" s="9" t="s">
        <v>88</v>
      </c>
      <c r="B22" s="9" t="s">
        <v>108</v>
      </c>
      <c r="C22" s="9">
        <v>1</v>
      </c>
      <c r="D22" s="9">
        <v>291</v>
      </c>
      <c r="E22" s="9">
        <v>2</v>
      </c>
      <c r="F22" s="9">
        <v>7</v>
      </c>
      <c r="G22" s="9">
        <v>5</v>
      </c>
      <c r="H22" s="9">
        <v>19</v>
      </c>
      <c r="I22" s="9">
        <v>7</v>
      </c>
      <c r="J22" s="9">
        <v>5</v>
      </c>
      <c r="K22" s="9">
        <v>0</v>
      </c>
      <c r="L22" s="9">
        <v>12</v>
      </c>
      <c r="M22" s="9">
        <v>3.5</v>
      </c>
      <c r="N22" s="9">
        <v>1</v>
      </c>
      <c r="O22" s="9">
        <v>1.5</v>
      </c>
      <c r="P22" s="9">
        <v>0.1</v>
      </c>
      <c r="Q22" s="9">
        <v>4</v>
      </c>
      <c r="R22" s="9">
        <v>4</v>
      </c>
      <c r="S22" s="9">
        <v>2</v>
      </c>
    </row>
    <row r="23" spans="1:19" x14ac:dyDescent="0.2">
      <c r="A23" s="9" t="s">
        <v>89</v>
      </c>
      <c r="B23" s="9" t="s">
        <v>108</v>
      </c>
      <c r="C23" s="9">
        <v>1</v>
      </c>
      <c r="D23" s="9">
        <v>292</v>
      </c>
      <c r="E23" s="9">
        <v>2</v>
      </c>
      <c r="F23" s="9">
        <v>8</v>
      </c>
      <c r="G23" s="9">
        <v>3</v>
      </c>
      <c r="H23" s="9">
        <v>16</v>
      </c>
      <c r="I23" s="9">
        <v>7</v>
      </c>
      <c r="J23" s="9">
        <v>4</v>
      </c>
      <c r="K23" s="9">
        <v>1</v>
      </c>
      <c r="L23" s="9">
        <v>7.5</v>
      </c>
      <c r="M23" s="9">
        <v>3</v>
      </c>
      <c r="N23" s="9">
        <v>0</v>
      </c>
      <c r="O23" s="9">
        <v>1</v>
      </c>
      <c r="P23" s="9">
        <v>0.11</v>
      </c>
      <c r="Q23" s="9">
        <v>4</v>
      </c>
      <c r="R23" s="9">
        <v>4</v>
      </c>
      <c r="S23" s="9">
        <v>4</v>
      </c>
    </row>
    <row r="24" spans="1:19" x14ac:dyDescent="0.2">
      <c r="A24" s="9" t="s">
        <v>90</v>
      </c>
      <c r="B24" s="9" t="s">
        <v>108</v>
      </c>
      <c r="C24" s="9">
        <v>0</v>
      </c>
      <c r="D24" s="9">
        <v>250</v>
      </c>
      <c r="E24" s="9">
        <v>2</v>
      </c>
      <c r="F24" s="9">
        <v>6</v>
      </c>
      <c r="G24" s="9">
        <v>6</v>
      </c>
      <c r="H24" s="9">
        <v>20</v>
      </c>
      <c r="I24" s="9">
        <v>8</v>
      </c>
      <c r="J24" s="9">
        <v>5</v>
      </c>
      <c r="K24" s="9">
        <v>1</v>
      </c>
      <c r="L24" s="9">
        <v>11.5</v>
      </c>
      <c r="M24" s="9">
        <v>3.5</v>
      </c>
      <c r="N24" s="9">
        <v>0</v>
      </c>
      <c r="O24" s="9">
        <v>1.5</v>
      </c>
      <c r="P24" s="9">
        <v>0.12</v>
      </c>
      <c r="Q24" s="9">
        <v>3</v>
      </c>
      <c r="R24" s="9">
        <v>3</v>
      </c>
      <c r="S24" s="9">
        <v>2</v>
      </c>
    </row>
    <row r="25" spans="1:19" x14ac:dyDescent="0.2">
      <c r="A25" s="9" t="s">
        <v>91</v>
      </c>
      <c r="B25" s="9" t="s">
        <v>108</v>
      </c>
      <c r="C25" s="9">
        <v>0</v>
      </c>
      <c r="D25" s="9">
        <v>184</v>
      </c>
      <c r="E25" s="9">
        <v>1</v>
      </c>
      <c r="F25" s="9">
        <v>5</v>
      </c>
      <c r="G25" s="9">
        <v>5</v>
      </c>
      <c r="H25" s="9">
        <v>19</v>
      </c>
      <c r="I25" s="9">
        <v>7</v>
      </c>
      <c r="J25" s="9">
        <v>5</v>
      </c>
      <c r="K25" s="9">
        <v>1</v>
      </c>
      <c r="L25" s="9">
        <v>9.5</v>
      </c>
      <c r="M25" s="9">
        <v>4</v>
      </c>
      <c r="N25" s="9">
        <v>2</v>
      </c>
      <c r="O25" s="9">
        <v>1.5</v>
      </c>
      <c r="P25" s="9">
        <v>0.1</v>
      </c>
      <c r="Q25" s="9">
        <v>3</v>
      </c>
      <c r="R25" s="9">
        <v>3</v>
      </c>
      <c r="S25" s="9">
        <v>4</v>
      </c>
    </row>
    <row r="26" spans="1:19" x14ac:dyDescent="0.2">
      <c r="A26" s="9" t="s">
        <v>92</v>
      </c>
      <c r="B26" s="9" t="s">
        <v>108</v>
      </c>
      <c r="C26" s="9">
        <v>0</v>
      </c>
      <c r="D26" s="9">
        <v>279</v>
      </c>
      <c r="E26" s="9">
        <v>2</v>
      </c>
      <c r="F26" s="9">
        <v>6</v>
      </c>
      <c r="G26" s="9">
        <v>6</v>
      </c>
      <c r="H26" s="9">
        <v>20</v>
      </c>
      <c r="I26" s="9">
        <v>6</v>
      </c>
      <c r="J26" s="9">
        <v>4</v>
      </c>
      <c r="K26" s="9">
        <v>0</v>
      </c>
      <c r="L26" s="9">
        <v>9.5</v>
      </c>
      <c r="M26" s="9">
        <v>3.5</v>
      </c>
      <c r="N26" s="9">
        <v>0</v>
      </c>
      <c r="O26" s="9">
        <v>1.5</v>
      </c>
      <c r="P26" s="9">
        <v>0.12</v>
      </c>
      <c r="Q26" s="9">
        <v>4</v>
      </c>
      <c r="R26" s="9">
        <v>4</v>
      </c>
      <c r="S26" s="9">
        <v>4</v>
      </c>
    </row>
    <row r="27" spans="1:19" x14ac:dyDescent="0.2">
      <c r="A27" s="9" t="s">
        <v>93</v>
      </c>
      <c r="B27" s="9" t="s">
        <v>108</v>
      </c>
      <c r="C27" s="9">
        <v>0</v>
      </c>
      <c r="D27" s="9">
        <v>250</v>
      </c>
      <c r="E27" s="9">
        <v>2</v>
      </c>
      <c r="F27" s="9">
        <v>8</v>
      </c>
      <c r="G27" s="9">
        <v>3</v>
      </c>
      <c r="H27" s="9">
        <v>24</v>
      </c>
      <c r="I27" s="9">
        <v>7</v>
      </c>
      <c r="J27" s="9">
        <v>6</v>
      </c>
      <c r="K27" s="9">
        <v>0</v>
      </c>
      <c r="L27" s="9">
        <v>11</v>
      </c>
      <c r="M27" s="9">
        <v>3.5</v>
      </c>
      <c r="N27" s="9">
        <v>1</v>
      </c>
      <c r="O27" s="9">
        <v>2</v>
      </c>
      <c r="P27" s="9">
        <v>0.18</v>
      </c>
      <c r="Q27" s="9">
        <v>4</v>
      </c>
      <c r="R27" s="9">
        <v>4</v>
      </c>
      <c r="S27" s="9">
        <v>2</v>
      </c>
    </row>
    <row r="28" spans="1:19" x14ac:dyDescent="0.2">
      <c r="A28" s="9" t="s">
        <v>94</v>
      </c>
      <c r="B28" s="9" t="s">
        <v>108</v>
      </c>
      <c r="C28" s="9">
        <v>0</v>
      </c>
      <c r="D28" s="9">
        <v>314</v>
      </c>
      <c r="E28" s="9">
        <v>2</v>
      </c>
      <c r="F28" s="9">
        <v>6</v>
      </c>
      <c r="G28" s="9">
        <v>6</v>
      </c>
      <c r="H28" s="9">
        <v>20</v>
      </c>
      <c r="I28" s="9">
        <v>8</v>
      </c>
      <c r="J28" s="9">
        <v>5</v>
      </c>
      <c r="K28" s="9">
        <v>1</v>
      </c>
      <c r="L28" s="9">
        <v>10</v>
      </c>
      <c r="M28" s="9">
        <v>3.5</v>
      </c>
      <c r="N28" s="9">
        <v>1</v>
      </c>
      <c r="O28" s="9">
        <v>1.5</v>
      </c>
      <c r="P28" s="9">
        <v>0.12</v>
      </c>
      <c r="Q28" s="9">
        <v>6</v>
      </c>
      <c r="R28" s="9">
        <v>5</v>
      </c>
      <c r="S28" s="9">
        <v>6</v>
      </c>
    </row>
    <row r="29" spans="1:19" x14ac:dyDescent="0.2">
      <c r="A29" s="9" t="s">
        <v>95</v>
      </c>
      <c r="B29" s="9" t="s">
        <v>108</v>
      </c>
      <c r="C29" s="9">
        <v>1</v>
      </c>
      <c r="D29" s="9">
        <v>288</v>
      </c>
      <c r="E29" s="9">
        <v>2</v>
      </c>
      <c r="F29" s="9">
        <v>5</v>
      </c>
      <c r="G29" s="9">
        <v>5</v>
      </c>
      <c r="H29" s="9">
        <v>18</v>
      </c>
      <c r="I29" s="9">
        <v>7</v>
      </c>
      <c r="J29" s="9">
        <v>4</v>
      </c>
      <c r="K29" s="9">
        <v>0</v>
      </c>
      <c r="L29" s="9">
        <v>8.5</v>
      </c>
      <c r="M29" s="9">
        <v>4</v>
      </c>
      <c r="N29" s="9">
        <v>2</v>
      </c>
      <c r="O29" s="9">
        <v>1</v>
      </c>
      <c r="P29" s="9">
        <v>0.17</v>
      </c>
      <c r="Q29" s="9">
        <v>4</v>
      </c>
      <c r="R29" s="9">
        <v>4</v>
      </c>
      <c r="S29" s="9">
        <v>2</v>
      </c>
    </row>
    <row r="30" spans="1:19" x14ac:dyDescent="0.2">
      <c r="A30" s="9" t="s">
        <v>96</v>
      </c>
      <c r="B30" s="9" t="s">
        <v>108</v>
      </c>
      <c r="C30" s="9">
        <v>1</v>
      </c>
      <c r="D30" s="9">
        <v>312</v>
      </c>
      <c r="E30" s="9">
        <v>2</v>
      </c>
      <c r="F30" s="9">
        <v>8</v>
      </c>
      <c r="G30" s="9">
        <v>6</v>
      </c>
      <c r="H30" s="9">
        <v>20</v>
      </c>
      <c r="I30" s="9">
        <v>6</v>
      </c>
      <c r="J30" s="9">
        <v>7</v>
      </c>
      <c r="K30" s="9">
        <v>1</v>
      </c>
      <c r="L30" s="9">
        <v>5</v>
      </c>
      <c r="M30" s="9">
        <v>2</v>
      </c>
      <c r="N30" s="9">
        <v>1</v>
      </c>
      <c r="O30" s="9">
        <v>0.5</v>
      </c>
      <c r="P30" s="9">
        <v>0.09</v>
      </c>
      <c r="Q30" s="9">
        <v>4</v>
      </c>
      <c r="R30" s="9">
        <v>4</v>
      </c>
      <c r="S30" s="9">
        <v>2</v>
      </c>
    </row>
    <row r="31" spans="1:19" x14ac:dyDescent="0.2">
      <c r="A31" s="9" t="s">
        <v>97</v>
      </c>
      <c r="B31" s="9" t="s">
        <v>108</v>
      </c>
      <c r="C31" s="9">
        <v>1</v>
      </c>
      <c r="D31" s="9">
        <v>255</v>
      </c>
      <c r="E31" s="9">
        <v>1</v>
      </c>
      <c r="F31" s="9">
        <v>4</v>
      </c>
      <c r="G31" s="9">
        <v>6</v>
      </c>
      <c r="H31" s="9">
        <v>23</v>
      </c>
      <c r="I31" s="9">
        <v>7</v>
      </c>
      <c r="J31" s="9">
        <v>6</v>
      </c>
      <c r="K31" s="9">
        <v>0</v>
      </c>
      <c r="L31" s="9">
        <v>10</v>
      </c>
      <c r="M31" s="9">
        <v>3</v>
      </c>
      <c r="N31" s="9">
        <v>0</v>
      </c>
      <c r="O31" s="9">
        <v>1.5</v>
      </c>
      <c r="P31" s="9">
        <v>0.16</v>
      </c>
      <c r="Q31" s="9">
        <v>4</v>
      </c>
      <c r="R31" s="9">
        <v>5</v>
      </c>
      <c r="S31" s="9">
        <v>8</v>
      </c>
    </row>
    <row r="32" spans="1:19" x14ac:dyDescent="0.2">
      <c r="A32" s="9" t="s">
        <v>98</v>
      </c>
      <c r="B32" s="9" t="s">
        <v>108</v>
      </c>
      <c r="C32" s="9">
        <v>1</v>
      </c>
      <c r="D32" s="9">
        <v>307</v>
      </c>
      <c r="E32" s="9">
        <v>2</v>
      </c>
      <c r="F32" s="9">
        <v>7</v>
      </c>
      <c r="G32" s="9">
        <v>4</v>
      </c>
      <c r="H32" s="9">
        <v>20</v>
      </c>
      <c r="I32" s="9">
        <v>6</v>
      </c>
      <c r="J32" s="9">
        <v>5</v>
      </c>
      <c r="K32" s="9">
        <v>1</v>
      </c>
      <c r="L32" s="9">
        <v>9</v>
      </c>
      <c r="M32" s="9">
        <v>3.5</v>
      </c>
      <c r="N32" s="9">
        <v>1</v>
      </c>
      <c r="O32" s="9">
        <v>1</v>
      </c>
      <c r="P32" s="9">
        <v>0.15</v>
      </c>
      <c r="Q32" s="9">
        <v>3</v>
      </c>
      <c r="R32" s="9">
        <v>3</v>
      </c>
      <c r="S32" s="9">
        <v>2</v>
      </c>
    </row>
    <row r="33" spans="1:19" x14ac:dyDescent="0.2">
      <c r="A33" s="9" t="s">
        <v>99</v>
      </c>
      <c r="B33" s="9" t="s">
        <v>108</v>
      </c>
      <c r="C33" s="9">
        <v>0</v>
      </c>
      <c r="D33" s="9">
        <v>286</v>
      </c>
      <c r="E33" s="9">
        <v>2</v>
      </c>
      <c r="F33" s="9">
        <v>9</v>
      </c>
      <c r="G33" s="9">
        <v>3</v>
      </c>
      <c r="H33" s="9">
        <v>19</v>
      </c>
      <c r="I33" s="9">
        <v>8</v>
      </c>
      <c r="J33" s="9">
        <v>4</v>
      </c>
      <c r="K33" s="9">
        <v>0</v>
      </c>
      <c r="L33" s="9">
        <v>11.5</v>
      </c>
      <c r="M33" s="9">
        <v>4.5</v>
      </c>
      <c r="N33" s="9">
        <v>2</v>
      </c>
      <c r="O33" s="9">
        <v>1</v>
      </c>
      <c r="P33" s="9">
        <v>0.12</v>
      </c>
      <c r="Q33" s="9">
        <v>4</v>
      </c>
      <c r="R33" s="9">
        <v>5</v>
      </c>
      <c r="S33" s="9">
        <v>6</v>
      </c>
    </row>
    <row r="34" spans="1:19" x14ac:dyDescent="0.2">
      <c r="A34" s="9" t="s">
        <v>100</v>
      </c>
      <c r="B34" s="9" t="s">
        <v>108</v>
      </c>
      <c r="C34" s="9">
        <v>0</v>
      </c>
      <c r="D34" s="9">
        <v>335</v>
      </c>
      <c r="E34" s="9">
        <v>2</v>
      </c>
      <c r="F34" s="9">
        <v>8</v>
      </c>
      <c r="G34" s="9">
        <v>5</v>
      </c>
      <c r="H34" s="9">
        <v>20</v>
      </c>
      <c r="I34" s="9">
        <v>8</v>
      </c>
      <c r="J34" s="9">
        <v>5</v>
      </c>
      <c r="K34" s="9">
        <v>0</v>
      </c>
      <c r="L34" s="9">
        <v>10.5</v>
      </c>
      <c r="M34" s="9">
        <v>4</v>
      </c>
      <c r="N34" s="9">
        <v>2</v>
      </c>
      <c r="O34" s="9">
        <v>1</v>
      </c>
      <c r="P34" s="9">
        <v>0.11</v>
      </c>
      <c r="Q34" s="9">
        <v>4</v>
      </c>
      <c r="R34" s="9">
        <v>4</v>
      </c>
      <c r="S34" s="9">
        <v>4</v>
      </c>
    </row>
    <row r="35" spans="1:19" x14ac:dyDescent="0.2">
      <c r="A35" s="9" t="s">
        <v>101</v>
      </c>
      <c r="B35" s="9" t="s">
        <v>108</v>
      </c>
      <c r="C35" s="9">
        <v>0</v>
      </c>
      <c r="D35" s="9">
        <v>270</v>
      </c>
      <c r="E35" s="9">
        <v>2</v>
      </c>
      <c r="F35" s="9">
        <v>10</v>
      </c>
      <c r="G35" s="9">
        <v>4</v>
      </c>
      <c r="H35" s="9">
        <v>21</v>
      </c>
      <c r="I35" s="9">
        <v>5</v>
      </c>
      <c r="J35" s="9">
        <v>5</v>
      </c>
      <c r="K35" s="9">
        <v>1</v>
      </c>
      <c r="L35" s="9">
        <v>10.5</v>
      </c>
      <c r="M35" s="9">
        <v>4</v>
      </c>
      <c r="N35" s="9">
        <v>1</v>
      </c>
      <c r="O35" s="9">
        <v>1</v>
      </c>
      <c r="P35" s="9">
        <v>0.14000000000000001</v>
      </c>
      <c r="Q35" s="9">
        <v>4</v>
      </c>
      <c r="R35" s="9">
        <v>4</v>
      </c>
      <c r="S35" s="9">
        <v>4</v>
      </c>
    </row>
    <row r="36" spans="1:19" x14ac:dyDescent="0.2">
      <c r="A36" s="9" t="s">
        <v>102</v>
      </c>
      <c r="B36" s="9" t="s">
        <v>108</v>
      </c>
      <c r="C36" s="9">
        <v>0</v>
      </c>
      <c r="D36" s="9">
        <v>298</v>
      </c>
      <c r="E36" s="9">
        <v>2</v>
      </c>
      <c r="F36" s="9">
        <v>9</v>
      </c>
      <c r="G36" s="9">
        <v>4</v>
      </c>
      <c r="H36" s="9">
        <v>22</v>
      </c>
      <c r="I36" s="9">
        <v>6</v>
      </c>
      <c r="J36" s="9">
        <v>4</v>
      </c>
      <c r="K36" s="9">
        <v>1</v>
      </c>
      <c r="L36" s="9">
        <v>8.5</v>
      </c>
      <c r="M36" s="9">
        <v>3</v>
      </c>
      <c r="N36" s="9">
        <v>2</v>
      </c>
      <c r="O36" s="9">
        <v>1</v>
      </c>
      <c r="P36" s="9">
        <v>0.11</v>
      </c>
      <c r="Q36" s="9">
        <v>6</v>
      </c>
      <c r="R36" s="9">
        <v>6</v>
      </c>
      <c r="S36" s="9">
        <v>4</v>
      </c>
    </row>
    <row r="37" spans="1:19" x14ac:dyDescent="0.2">
      <c r="A37" s="9" t="s">
        <v>103</v>
      </c>
      <c r="B37" s="9" t="s">
        <v>108</v>
      </c>
      <c r="C37" s="9">
        <v>0</v>
      </c>
      <c r="D37" s="9">
        <v>337</v>
      </c>
      <c r="E37" s="9">
        <v>2</v>
      </c>
      <c r="F37" s="9">
        <v>8</v>
      </c>
      <c r="G37" s="9">
        <v>3</v>
      </c>
      <c r="H37" s="9">
        <v>22</v>
      </c>
      <c r="I37" s="9">
        <v>8</v>
      </c>
      <c r="J37" s="9">
        <v>6</v>
      </c>
      <c r="K37" s="9">
        <v>1</v>
      </c>
      <c r="L37" s="9">
        <v>10</v>
      </c>
      <c r="M37" s="9">
        <v>4</v>
      </c>
      <c r="N37" s="9">
        <v>2</v>
      </c>
      <c r="O37" s="9">
        <v>1.5</v>
      </c>
      <c r="P37" s="9">
        <v>0.17</v>
      </c>
      <c r="Q37" s="9">
        <v>3</v>
      </c>
      <c r="R37" s="9">
        <v>3</v>
      </c>
      <c r="S37" s="9">
        <v>2</v>
      </c>
    </row>
    <row r="38" spans="1:19" x14ac:dyDescent="0.2">
      <c r="A38" s="9" t="s">
        <v>253</v>
      </c>
      <c r="B38" s="9" t="s">
        <v>108</v>
      </c>
      <c r="C38" s="9">
        <v>1</v>
      </c>
      <c r="D38" s="9">
        <v>322</v>
      </c>
      <c r="E38" s="9">
        <v>2</v>
      </c>
      <c r="F38" s="9">
        <v>11</v>
      </c>
      <c r="G38" s="9">
        <v>5</v>
      </c>
      <c r="H38" s="9">
        <v>25</v>
      </c>
      <c r="I38" s="9">
        <v>7</v>
      </c>
      <c r="J38" s="9">
        <v>6</v>
      </c>
      <c r="K38" s="9">
        <v>1</v>
      </c>
      <c r="L38" s="9">
        <v>9</v>
      </c>
      <c r="M38" s="9">
        <v>4</v>
      </c>
      <c r="N38" s="9">
        <v>2</v>
      </c>
      <c r="O38" s="9">
        <v>1</v>
      </c>
      <c r="P38" s="9">
        <v>0.1</v>
      </c>
      <c r="Q38" s="9">
        <v>4</v>
      </c>
      <c r="R38" s="9">
        <v>4</v>
      </c>
      <c r="S38" s="9">
        <v>4</v>
      </c>
    </row>
    <row r="39" spans="1:19" x14ac:dyDescent="0.2">
      <c r="A39" s="9" t="s">
        <v>254</v>
      </c>
      <c r="B39" s="9" t="s">
        <v>108</v>
      </c>
      <c r="C39" s="9">
        <v>0</v>
      </c>
      <c r="D39" s="9">
        <v>235</v>
      </c>
      <c r="E39" s="9">
        <v>2</v>
      </c>
      <c r="F39" s="9">
        <v>6</v>
      </c>
      <c r="G39" s="9">
        <v>4</v>
      </c>
      <c r="H39" s="9">
        <v>19</v>
      </c>
      <c r="I39" s="9">
        <v>7</v>
      </c>
      <c r="J39" s="9">
        <v>5</v>
      </c>
      <c r="K39" s="9">
        <v>1</v>
      </c>
      <c r="L39" s="9">
        <v>7.5</v>
      </c>
      <c r="M39" s="9">
        <v>3</v>
      </c>
      <c r="N39" s="9">
        <v>0</v>
      </c>
      <c r="O39" s="9">
        <v>1</v>
      </c>
      <c r="P39" s="9">
        <v>0.14000000000000001</v>
      </c>
      <c r="Q39" s="9">
        <v>4</v>
      </c>
      <c r="R39" s="9">
        <v>4</v>
      </c>
      <c r="S39" s="9">
        <v>2</v>
      </c>
    </row>
    <row r="40" spans="1:19" x14ac:dyDescent="0.2">
      <c r="A40" s="9" t="s">
        <v>255</v>
      </c>
      <c r="B40" s="9" t="s">
        <v>108</v>
      </c>
      <c r="C40" s="9">
        <v>0</v>
      </c>
      <c r="D40" s="9">
        <v>298</v>
      </c>
      <c r="E40" s="9">
        <v>2</v>
      </c>
      <c r="F40" s="9">
        <v>7</v>
      </c>
      <c r="G40" s="9">
        <v>5</v>
      </c>
      <c r="H40" s="9">
        <v>21</v>
      </c>
      <c r="I40" s="9">
        <v>8</v>
      </c>
      <c r="J40" s="9">
        <v>6</v>
      </c>
      <c r="K40" s="9">
        <v>0</v>
      </c>
      <c r="L40" s="9">
        <v>10</v>
      </c>
      <c r="M40" s="9">
        <v>5</v>
      </c>
      <c r="N40" s="9">
        <v>2</v>
      </c>
      <c r="O40" s="9">
        <v>1.5</v>
      </c>
      <c r="P40" s="9">
        <v>0.14000000000000001</v>
      </c>
      <c r="Q40" s="9">
        <v>4</v>
      </c>
      <c r="R40" s="9">
        <v>4</v>
      </c>
      <c r="S40" s="9">
        <v>2</v>
      </c>
    </row>
    <row r="41" spans="1:19" x14ac:dyDescent="0.2">
      <c r="A41" s="9" t="s">
        <v>256</v>
      </c>
      <c r="B41" s="9" t="s">
        <v>108</v>
      </c>
      <c r="C41" s="9">
        <v>0</v>
      </c>
      <c r="D41" s="9">
        <v>275</v>
      </c>
      <c r="E41" s="9">
        <v>2</v>
      </c>
      <c r="F41" s="9">
        <v>10</v>
      </c>
      <c r="G41" s="9">
        <v>6</v>
      </c>
      <c r="H41" s="9">
        <v>23</v>
      </c>
      <c r="I41" s="9">
        <v>7</v>
      </c>
      <c r="J41" s="9">
        <v>5</v>
      </c>
      <c r="K41" s="9">
        <v>1</v>
      </c>
      <c r="L41" s="9">
        <v>10</v>
      </c>
      <c r="M41" s="9">
        <v>4</v>
      </c>
      <c r="N41" s="9">
        <v>1</v>
      </c>
      <c r="O41" s="9">
        <v>1</v>
      </c>
      <c r="P41" s="9">
        <v>0.15</v>
      </c>
      <c r="Q41" s="9">
        <v>4</v>
      </c>
      <c r="R41" s="9">
        <v>4</v>
      </c>
      <c r="S41" s="9">
        <v>2</v>
      </c>
    </row>
    <row r="42" spans="1:19" x14ac:dyDescent="0.2">
      <c r="A42" s="9" t="s">
        <v>257</v>
      </c>
      <c r="B42" s="9" t="s">
        <v>108</v>
      </c>
      <c r="C42" s="9">
        <v>2</v>
      </c>
      <c r="D42" s="9">
        <v>390</v>
      </c>
      <c r="E42" s="9">
        <v>3</v>
      </c>
      <c r="F42" s="9">
        <v>13</v>
      </c>
      <c r="G42" s="9">
        <v>5</v>
      </c>
      <c r="H42" s="9">
        <v>24</v>
      </c>
      <c r="I42" s="9">
        <v>8</v>
      </c>
      <c r="J42" s="9">
        <v>4</v>
      </c>
      <c r="K42" s="9">
        <v>1</v>
      </c>
      <c r="L42" s="9">
        <v>15</v>
      </c>
      <c r="M42" s="9">
        <v>5</v>
      </c>
      <c r="N42" s="9">
        <v>1</v>
      </c>
      <c r="O42" s="9">
        <v>2</v>
      </c>
      <c r="P42" s="9">
        <v>0.19</v>
      </c>
      <c r="Q42" s="9">
        <v>3</v>
      </c>
      <c r="R42" s="9">
        <v>3</v>
      </c>
      <c r="S42" s="9">
        <v>2</v>
      </c>
    </row>
    <row r="43" spans="1:19" x14ac:dyDescent="0.2">
      <c r="A43" s="9" t="s">
        <v>258</v>
      </c>
      <c r="B43" s="9" t="s">
        <v>108</v>
      </c>
      <c r="C43" s="9">
        <v>1</v>
      </c>
      <c r="D43" s="9">
        <v>227</v>
      </c>
      <c r="E43" s="9">
        <v>2</v>
      </c>
      <c r="F43" s="9">
        <v>5</v>
      </c>
      <c r="G43" s="9">
        <v>3</v>
      </c>
      <c r="H43" s="9">
        <v>17</v>
      </c>
      <c r="I43" s="9">
        <v>6</v>
      </c>
      <c r="J43" s="9">
        <v>5</v>
      </c>
      <c r="K43" s="9">
        <v>1</v>
      </c>
      <c r="L43" s="9">
        <v>9</v>
      </c>
      <c r="M43" s="9">
        <v>3</v>
      </c>
      <c r="N43" s="9">
        <v>2</v>
      </c>
      <c r="O43" s="9">
        <v>1</v>
      </c>
      <c r="P43" s="9">
        <v>0.14000000000000001</v>
      </c>
      <c r="Q43" s="9">
        <v>3</v>
      </c>
      <c r="R43" s="9">
        <v>3</v>
      </c>
      <c r="S43" s="9">
        <v>2</v>
      </c>
    </row>
    <row r="44" spans="1:19" x14ac:dyDescent="0.2">
      <c r="A44" s="9" t="s">
        <v>72</v>
      </c>
      <c r="B44" s="9" t="s">
        <v>108</v>
      </c>
      <c r="C44" s="9">
        <v>1</v>
      </c>
      <c r="D44" s="9">
        <v>201</v>
      </c>
      <c r="E44" s="9">
        <v>2</v>
      </c>
      <c r="F44" s="9">
        <v>6</v>
      </c>
      <c r="G44" s="9">
        <v>4</v>
      </c>
      <c r="H44" s="9">
        <v>25</v>
      </c>
      <c r="I44" s="9">
        <v>7</v>
      </c>
      <c r="J44" s="9">
        <v>6</v>
      </c>
      <c r="K44" s="9">
        <v>0</v>
      </c>
      <c r="L44" s="9">
        <v>10.5</v>
      </c>
      <c r="M44" s="9">
        <v>4</v>
      </c>
      <c r="N44" s="9">
        <v>2</v>
      </c>
      <c r="O44" s="9">
        <v>1.5</v>
      </c>
      <c r="P44" s="9">
        <v>0.14000000000000001</v>
      </c>
      <c r="Q44" s="9">
        <v>3</v>
      </c>
      <c r="R44" s="9">
        <v>4</v>
      </c>
      <c r="S44" s="9">
        <v>4</v>
      </c>
    </row>
    <row r="45" spans="1:19" x14ac:dyDescent="0.2">
      <c r="A45" s="9" t="s">
        <v>73</v>
      </c>
      <c r="B45" s="9" t="s">
        <v>108</v>
      </c>
      <c r="C45" s="9">
        <v>0</v>
      </c>
      <c r="D45" s="9">
        <v>306</v>
      </c>
      <c r="E45" s="9">
        <v>2</v>
      </c>
      <c r="F45" s="9">
        <v>12</v>
      </c>
      <c r="G45" s="9">
        <v>6</v>
      </c>
      <c r="H45" s="9">
        <v>22</v>
      </c>
      <c r="I45" s="9">
        <v>7</v>
      </c>
      <c r="J45" s="9">
        <v>6</v>
      </c>
      <c r="K45" s="9">
        <v>1</v>
      </c>
      <c r="L45" s="9">
        <v>10.5</v>
      </c>
      <c r="M45" s="9">
        <v>4.5</v>
      </c>
      <c r="N45" s="9">
        <v>2</v>
      </c>
      <c r="O45" s="9">
        <v>1.5</v>
      </c>
      <c r="P45" s="9">
        <v>0.12</v>
      </c>
      <c r="Q45" s="9">
        <v>6</v>
      </c>
      <c r="R45" s="9">
        <v>7</v>
      </c>
      <c r="S45" s="9">
        <v>6</v>
      </c>
    </row>
    <row r="46" spans="1:19" x14ac:dyDescent="0.2">
      <c r="A46" s="9" t="s">
        <v>74</v>
      </c>
      <c r="B46" s="9" t="s">
        <v>108</v>
      </c>
      <c r="C46" s="9">
        <v>1</v>
      </c>
      <c r="D46" s="9">
        <v>296</v>
      </c>
      <c r="E46" s="9">
        <v>2</v>
      </c>
      <c r="F46" s="9">
        <v>7</v>
      </c>
      <c r="G46" s="9">
        <v>6</v>
      </c>
      <c r="H46" s="9">
        <v>21</v>
      </c>
      <c r="I46" s="9">
        <v>6</v>
      </c>
      <c r="J46" s="9">
        <v>4</v>
      </c>
      <c r="K46" s="9">
        <v>1</v>
      </c>
      <c r="L46" s="9">
        <v>11.5</v>
      </c>
      <c r="M46" s="9">
        <v>5.5</v>
      </c>
      <c r="N46" s="9">
        <v>2</v>
      </c>
      <c r="O46" s="9">
        <v>1.5</v>
      </c>
      <c r="P46" s="9">
        <v>0.16</v>
      </c>
      <c r="Q46" s="9">
        <v>4</v>
      </c>
      <c r="R46" s="9">
        <v>4</v>
      </c>
      <c r="S46" s="9">
        <v>2</v>
      </c>
    </row>
    <row r="47" spans="1:19" x14ac:dyDescent="0.2">
      <c r="A47" s="9" t="s">
        <v>75</v>
      </c>
      <c r="B47" s="9" t="s">
        <v>108</v>
      </c>
      <c r="C47" s="9">
        <v>0</v>
      </c>
      <c r="D47" s="9">
        <v>355</v>
      </c>
      <c r="E47" s="9">
        <v>2</v>
      </c>
      <c r="F47" s="9">
        <v>8</v>
      </c>
      <c r="G47" s="9">
        <v>4</v>
      </c>
      <c r="H47" s="9">
        <v>25</v>
      </c>
      <c r="I47" s="9">
        <v>8</v>
      </c>
      <c r="J47" s="9">
        <v>5</v>
      </c>
      <c r="K47" s="9">
        <v>1</v>
      </c>
      <c r="L47" s="9">
        <v>9.5</v>
      </c>
      <c r="M47" s="9">
        <v>4.5</v>
      </c>
      <c r="N47" s="9">
        <v>2</v>
      </c>
      <c r="O47" s="9">
        <v>2</v>
      </c>
      <c r="P47" s="9">
        <v>0.16</v>
      </c>
      <c r="Q47" s="9">
        <v>4</v>
      </c>
      <c r="R47" s="9">
        <v>5</v>
      </c>
      <c r="S47" s="9">
        <v>4</v>
      </c>
    </row>
    <row r="48" spans="1:19" x14ac:dyDescent="0.2">
      <c r="A48" s="9" t="s">
        <v>76</v>
      </c>
      <c r="B48" s="9" t="s">
        <v>108</v>
      </c>
      <c r="C48" s="9">
        <v>0</v>
      </c>
      <c r="D48" s="9">
        <v>273</v>
      </c>
      <c r="E48" s="9">
        <v>2</v>
      </c>
      <c r="F48" s="9">
        <v>7</v>
      </c>
      <c r="G48" s="9">
        <v>7</v>
      </c>
      <c r="H48" s="9">
        <v>24</v>
      </c>
      <c r="I48" s="9">
        <v>7</v>
      </c>
      <c r="J48" s="9">
        <v>6</v>
      </c>
      <c r="K48" s="9">
        <v>0</v>
      </c>
      <c r="L48" s="9">
        <v>11</v>
      </c>
      <c r="M48" s="9">
        <v>3.5</v>
      </c>
      <c r="N48" s="9">
        <v>1</v>
      </c>
      <c r="O48" s="9">
        <v>1.5</v>
      </c>
      <c r="P48" s="9">
        <v>0.16</v>
      </c>
      <c r="Q48" s="9">
        <v>6</v>
      </c>
      <c r="R48" s="9">
        <v>5</v>
      </c>
      <c r="S48" s="9">
        <v>4</v>
      </c>
    </row>
    <row r="49" spans="1:19" x14ac:dyDescent="0.2">
      <c r="A49" s="9" t="s">
        <v>252</v>
      </c>
      <c r="B49" s="9" t="s">
        <v>111</v>
      </c>
      <c r="C49" s="9">
        <v>0</v>
      </c>
      <c r="D49" s="9">
        <v>141</v>
      </c>
      <c r="E49" s="9">
        <v>2</v>
      </c>
      <c r="F49" s="9">
        <v>4</v>
      </c>
      <c r="G49" s="9">
        <v>4</v>
      </c>
      <c r="H49" s="9">
        <v>20</v>
      </c>
      <c r="I49" s="9">
        <v>6</v>
      </c>
      <c r="J49" s="9">
        <v>6</v>
      </c>
      <c r="K49" s="9">
        <v>2</v>
      </c>
      <c r="L49" s="9">
        <v>10.5</v>
      </c>
      <c r="M49" s="9">
        <v>2.5</v>
      </c>
      <c r="N49" s="9">
        <v>0</v>
      </c>
      <c r="O49" s="9">
        <v>1</v>
      </c>
      <c r="P49" s="9">
        <v>0.04</v>
      </c>
      <c r="Q49" s="9">
        <v>4</v>
      </c>
      <c r="R49" s="9">
        <v>7</v>
      </c>
      <c r="S49" s="9">
        <v>4</v>
      </c>
    </row>
    <row r="50" spans="1:19" x14ac:dyDescent="0.2">
      <c r="A50" s="9" t="s">
        <v>69</v>
      </c>
      <c r="B50" s="9" t="s">
        <v>111</v>
      </c>
      <c r="C50" s="9">
        <v>0</v>
      </c>
      <c r="D50" s="9">
        <v>165</v>
      </c>
      <c r="E50" s="9">
        <v>2</v>
      </c>
      <c r="F50" s="9">
        <v>3</v>
      </c>
      <c r="G50" s="9">
        <v>3</v>
      </c>
      <c r="H50" s="9">
        <v>15</v>
      </c>
      <c r="I50" s="9">
        <v>7</v>
      </c>
      <c r="J50" s="9">
        <v>4</v>
      </c>
      <c r="K50" s="9">
        <v>2</v>
      </c>
      <c r="L50" s="9">
        <v>10.5</v>
      </c>
      <c r="M50" s="9">
        <v>2.5</v>
      </c>
      <c r="N50" s="9">
        <v>0</v>
      </c>
      <c r="O50" s="9">
        <v>1</v>
      </c>
      <c r="P50" s="9">
        <v>0.05</v>
      </c>
      <c r="Q50" s="9">
        <v>4</v>
      </c>
      <c r="R50" s="9">
        <v>8</v>
      </c>
      <c r="S50" s="9">
        <v>3</v>
      </c>
    </row>
    <row r="51" spans="1:19" x14ac:dyDescent="0.2">
      <c r="A51" s="9" t="s">
        <v>70</v>
      </c>
      <c r="B51" s="9" t="s">
        <v>111</v>
      </c>
      <c r="C51" s="9">
        <v>0</v>
      </c>
      <c r="D51" s="9">
        <v>174</v>
      </c>
      <c r="E51" s="9">
        <v>2</v>
      </c>
      <c r="F51" s="9">
        <v>4</v>
      </c>
      <c r="G51" s="9">
        <v>3</v>
      </c>
      <c r="H51" s="9">
        <v>23</v>
      </c>
      <c r="I51" s="9">
        <v>6</v>
      </c>
      <c r="J51" s="9">
        <v>6</v>
      </c>
      <c r="K51" s="9">
        <v>2</v>
      </c>
      <c r="L51" s="9">
        <v>11</v>
      </c>
      <c r="M51" s="9">
        <v>3</v>
      </c>
      <c r="N51" s="9">
        <v>0</v>
      </c>
      <c r="O51" s="9">
        <v>2</v>
      </c>
      <c r="P51" s="9">
        <v>0.09</v>
      </c>
      <c r="Q51" s="9">
        <v>3</v>
      </c>
      <c r="R51" s="9">
        <v>7</v>
      </c>
      <c r="S51" s="9">
        <v>4</v>
      </c>
    </row>
    <row r="52" spans="1:19" x14ac:dyDescent="0.2">
      <c r="A52" s="9" t="s">
        <v>71</v>
      </c>
      <c r="B52" s="9" t="s">
        <v>111</v>
      </c>
      <c r="C52" s="9">
        <v>0</v>
      </c>
      <c r="D52" s="9">
        <v>149</v>
      </c>
      <c r="E52" s="9">
        <v>2</v>
      </c>
      <c r="F52" s="9">
        <v>3</v>
      </c>
      <c r="G52" s="9">
        <v>3</v>
      </c>
      <c r="H52" s="9">
        <v>21</v>
      </c>
      <c r="I52" s="9">
        <v>5</v>
      </c>
      <c r="J52" s="9">
        <v>5</v>
      </c>
      <c r="K52" s="9">
        <v>2</v>
      </c>
      <c r="L52" s="9">
        <v>9.5</v>
      </c>
      <c r="M52" s="9">
        <v>2.5</v>
      </c>
      <c r="N52" s="9">
        <v>1</v>
      </c>
      <c r="O52" s="9">
        <v>2</v>
      </c>
      <c r="P52" s="9">
        <v>0.05</v>
      </c>
      <c r="Q52" s="9">
        <v>4</v>
      </c>
      <c r="R52" s="9">
        <v>4</v>
      </c>
      <c r="S52" s="9">
        <v>6</v>
      </c>
    </row>
    <row r="53" spans="1:19" x14ac:dyDescent="0.2">
      <c r="A53" s="9" t="s">
        <v>247</v>
      </c>
      <c r="B53" s="9" t="s">
        <v>111</v>
      </c>
      <c r="C53" s="9">
        <v>0</v>
      </c>
      <c r="D53" s="9">
        <v>91</v>
      </c>
      <c r="E53" s="9">
        <v>1</v>
      </c>
      <c r="F53" s="9">
        <v>1</v>
      </c>
      <c r="G53" s="9">
        <v>2</v>
      </c>
      <c r="H53" s="9">
        <v>22</v>
      </c>
      <c r="I53" s="9">
        <v>6</v>
      </c>
      <c r="J53" s="9">
        <v>5</v>
      </c>
      <c r="K53" s="9">
        <v>2</v>
      </c>
      <c r="L53" s="9">
        <v>10.5</v>
      </c>
      <c r="M53" s="9">
        <v>3</v>
      </c>
      <c r="N53" s="9">
        <v>1</v>
      </c>
      <c r="O53" s="9">
        <v>1.5</v>
      </c>
      <c r="P53" s="9">
        <v>0.05</v>
      </c>
      <c r="Q53" s="9">
        <v>4</v>
      </c>
      <c r="R53" s="9">
        <v>8</v>
      </c>
      <c r="S53" s="9">
        <v>4</v>
      </c>
    </row>
    <row r="54" spans="1:19" x14ac:dyDescent="0.2">
      <c r="A54" s="9" t="s">
        <v>248</v>
      </c>
      <c r="B54" s="9" t="s">
        <v>111</v>
      </c>
      <c r="C54" s="9">
        <v>0</v>
      </c>
      <c r="D54" s="9">
        <v>117</v>
      </c>
      <c r="E54" s="9">
        <v>2</v>
      </c>
      <c r="F54" s="9">
        <v>2</v>
      </c>
      <c r="G54" s="9">
        <v>3</v>
      </c>
      <c r="H54" s="9">
        <v>23</v>
      </c>
      <c r="I54" s="9">
        <v>5</v>
      </c>
      <c r="J54" s="9">
        <v>5</v>
      </c>
      <c r="K54" s="9">
        <v>2</v>
      </c>
      <c r="L54" s="9">
        <v>11</v>
      </c>
      <c r="M54" s="9">
        <v>3</v>
      </c>
      <c r="N54" s="9">
        <v>1</v>
      </c>
      <c r="O54" s="9">
        <v>1</v>
      </c>
      <c r="P54" s="9">
        <v>0.06</v>
      </c>
      <c r="Q54" s="9">
        <v>4</v>
      </c>
      <c r="R54" s="9">
        <v>6</v>
      </c>
      <c r="S54" s="9">
        <v>4</v>
      </c>
    </row>
    <row r="55" spans="1:19" x14ac:dyDescent="0.2">
      <c r="A55" s="9" t="s">
        <v>249</v>
      </c>
      <c r="B55" s="9" t="s">
        <v>111</v>
      </c>
      <c r="C55" s="9">
        <v>0</v>
      </c>
      <c r="D55" s="9">
        <v>180</v>
      </c>
      <c r="E55" s="9">
        <v>2</v>
      </c>
      <c r="F55" s="9">
        <v>5</v>
      </c>
      <c r="G55" s="9">
        <v>4</v>
      </c>
      <c r="H55" s="9">
        <v>21</v>
      </c>
      <c r="I55" s="9">
        <v>7</v>
      </c>
      <c r="J55" s="9">
        <v>6</v>
      </c>
      <c r="K55" s="9">
        <v>2</v>
      </c>
      <c r="L55" s="9">
        <v>10</v>
      </c>
      <c r="M55" s="9">
        <v>3</v>
      </c>
      <c r="N55" s="9">
        <v>0</v>
      </c>
      <c r="O55" s="9">
        <v>1.5</v>
      </c>
      <c r="P55" s="9">
        <v>0.05</v>
      </c>
      <c r="Q55" s="9">
        <v>4</v>
      </c>
      <c r="R55" s="9">
        <v>7</v>
      </c>
      <c r="S55" s="9">
        <v>4</v>
      </c>
    </row>
    <row r="56" spans="1:19" x14ac:dyDescent="0.2">
      <c r="A56" s="9" t="s">
        <v>250</v>
      </c>
      <c r="B56" s="9" t="s">
        <v>111</v>
      </c>
      <c r="C56" s="9">
        <v>0</v>
      </c>
      <c r="D56" s="9">
        <v>158</v>
      </c>
      <c r="E56" s="9">
        <v>1</v>
      </c>
      <c r="F56" s="9">
        <v>3</v>
      </c>
      <c r="G56" s="9">
        <v>3</v>
      </c>
      <c r="H56" s="9">
        <v>21</v>
      </c>
      <c r="I56" s="9">
        <v>5</v>
      </c>
      <c r="J56" s="9">
        <v>5</v>
      </c>
      <c r="K56" s="9">
        <v>2</v>
      </c>
      <c r="L56" s="9">
        <v>6.5</v>
      </c>
      <c r="M56" s="9">
        <v>2.5</v>
      </c>
      <c r="N56" s="9">
        <v>1</v>
      </c>
      <c r="O56" s="9">
        <v>1</v>
      </c>
      <c r="P56" s="9">
        <v>0.04</v>
      </c>
      <c r="Q56" s="9">
        <v>4</v>
      </c>
      <c r="R56" s="9">
        <v>7</v>
      </c>
      <c r="S56" s="9">
        <v>4</v>
      </c>
    </row>
    <row r="57" spans="1:19" x14ac:dyDescent="0.2">
      <c r="A57" s="9" t="s">
        <v>251</v>
      </c>
      <c r="B57" s="9" t="s">
        <v>111</v>
      </c>
      <c r="C57" s="9">
        <v>0</v>
      </c>
      <c r="D57" s="9">
        <v>168</v>
      </c>
      <c r="E57" s="9">
        <v>2</v>
      </c>
      <c r="F57" s="9">
        <v>4</v>
      </c>
      <c r="G57" s="9">
        <v>3</v>
      </c>
      <c r="H57" s="9">
        <v>18</v>
      </c>
      <c r="I57" s="9">
        <v>5</v>
      </c>
      <c r="J57" s="9">
        <v>5</v>
      </c>
      <c r="K57" s="9">
        <v>2</v>
      </c>
      <c r="L57" s="9">
        <v>11</v>
      </c>
      <c r="M57" s="9">
        <v>3.5</v>
      </c>
      <c r="N57" s="9">
        <v>0</v>
      </c>
      <c r="O57" s="9">
        <v>1.5</v>
      </c>
      <c r="P57" s="9">
        <v>0.06</v>
      </c>
      <c r="Q57" s="9">
        <v>4</v>
      </c>
      <c r="R57" s="9">
        <v>8</v>
      </c>
      <c r="S57" s="9">
        <v>3</v>
      </c>
    </row>
    <row r="58" spans="1:19" x14ac:dyDescent="0.2">
      <c r="A58" s="9" t="s">
        <v>77</v>
      </c>
      <c r="B58" s="9" t="s">
        <v>111</v>
      </c>
      <c r="C58" s="9">
        <v>0</v>
      </c>
      <c r="D58" s="9">
        <v>130</v>
      </c>
      <c r="E58" s="9">
        <v>2</v>
      </c>
      <c r="F58" s="9">
        <v>4</v>
      </c>
      <c r="G58" s="9">
        <v>3</v>
      </c>
      <c r="H58" s="9">
        <v>16</v>
      </c>
      <c r="I58" s="9">
        <v>5</v>
      </c>
      <c r="J58" s="9">
        <v>3</v>
      </c>
      <c r="K58" s="9">
        <v>2</v>
      </c>
      <c r="L58" s="9">
        <v>12.5</v>
      </c>
      <c r="M58" s="9">
        <v>2</v>
      </c>
      <c r="N58" s="9">
        <v>1</v>
      </c>
      <c r="O58" s="9">
        <v>1.5</v>
      </c>
      <c r="P58" s="9">
        <v>0.05</v>
      </c>
      <c r="Q58" s="9">
        <v>4</v>
      </c>
      <c r="R58" s="9">
        <v>6</v>
      </c>
      <c r="S58" s="9">
        <v>4</v>
      </c>
    </row>
    <row r="59" spans="1:19" x14ac:dyDescent="0.2">
      <c r="A59" s="9" t="s">
        <v>261</v>
      </c>
      <c r="B59" s="9" t="s">
        <v>111</v>
      </c>
      <c r="C59" s="9">
        <v>0</v>
      </c>
      <c r="D59" s="9">
        <v>185</v>
      </c>
      <c r="E59" s="9">
        <v>2</v>
      </c>
      <c r="F59" s="9">
        <v>6</v>
      </c>
      <c r="G59" s="9">
        <v>2</v>
      </c>
      <c r="H59" s="9">
        <v>22</v>
      </c>
      <c r="I59" s="9">
        <v>5</v>
      </c>
      <c r="J59" s="9">
        <v>6</v>
      </c>
      <c r="K59" s="9">
        <v>2</v>
      </c>
      <c r="L59" s="9">
        <v>13</v>
      </c>
      <c r="M59" s="9">
        <v>4</v>
      </c>
      <c r="N59" s="9">
        <v>1</v>
      </c>
      <c r="O59" s="9">
        <v>2</v>
      </c>
      <c r="P59" s="9">
        <v>0.06</v>
      </c>
      <c r="Q59" s="9">
        <v>3</v>
      </c>
      <c r="R59" s="9">
        <v>6</v>
      </c>
      <c r="S59" s="9">
        <v>6</v>
      </c>
    </row>
    <row r="60" spans="1:19" x14ac:dyDescent="0.2">
      <c r="A60" s="9" t="s">
        <v>262</v>
      </c>
      <c r="B60" s="9" t="s">
        <v>111</v>
      </c>
      <c r="C60" s="9">
        <v>0</v>
      </c>
      <c r="D60" s="9">
        <v>176</v>
      </c>
      <c r="E60" s="9">
        <v>2</v>
      </c>
      <c r="F60" s="9">
        <v>4</v>
      </c>
      <c r="G60" s="9">
        <v>3</v>
      </c>
      <c r="H60" s="9">
        <v>23</v>
      </c>
      <c r="I60" s="9">
        <v>6</v>
      </c>
      <c r="J60" s="9">
        <v>5</v>
      </c>
      <c r="K60" s="9">
        <v>2</v>
      </c>
      <c r="L60" s="9">
        <v>10</v>
      </c>
      <c r="M60" s="9">
        <v>2.5</v>
      </c>
      <c r="N60" s="9">
        <v>0</v>
      </c>
      <c r="O60" s="9">
        <v>2</v>
      </c>
      <c r="P60" s="9">
        <v>0.06</v>
      </c>
      <c r="Q60" s="9">
        <v>5</v>
      </c>
      <c r="R60" s="9">
        <v>7</v>
      </c>
      <c r="S60" s="9">
        <v>4</v>
      </c>
    </row>
    <row r="61" spans="1:19" x14ac:dyDescent="0.2">
      <c r="A61" s="9" t="s">
        <v>263</v>
      </c>
      <c r="B61" s="9" t="s">
        <v>111</v>
      </c>
      <c r="C61" s="9">
        <v>0</v>
      </c>
      <c r="D61" s="9">
        <v>210</v>
      </c>
      <c r="E61" s="9">
        <v>2</v>
      </c>
      <c r="F61" s="9">
        <v>5</v>
      </c>
      <c r="G61" s="9">
        <v>4</v>
      </c>
      <c r="H61" s="9">
        <v>25</v>
      </c>
      <c r="I61" s="9">
        <v>6</v>
      </c>
      <c r="J61" s="9">
        <v>7</v>
      </c>
      <c r="K61" s="9">
        <v>2</v>
      </c>
      <c r="L61" s="9">
        <v>14</v>
      </c>
      <c r="M61" s="9">
        <v>3</v>
      </c>
      <c r="N61" s="9">
        <v>0</v>
      </c>
      <c r="O61" s="9">
        <v>2</v>
      </c>
      <c r="P61" s="9">
        <v>7.0000000000000007E-2</v>
      </c>
      <c r="Q61" s="9">
        <v>5</v>
      </c>
      <c r="R61" s="9">
        <v>7</v>
      </c>
      <c r="S61" s="9">
        <v>3</v>
      </c>
    </row>
    <row r="62" spans="1:19" x14ac:dyDescent="0.2">
      <c r="A62" s="9" t="s">
        <v>264</v>
      </c>
      <c r="B62" s="9" t="s">
        <v>111</v>
      </c>
      <c r="C62" s="9">
        <v>0</v>
      </c>
      <c r="D62" s="9">
        <v>125</v>
      </c>
      <c r="E62" s="9">
        <v>2</v>
      </c>
      <c r="F62" s="9">
        <v>3</v>
      </c>
      <c r="G62" s="9">
        <v>4</v>
      </c>
      <c r="H62" s="9">
        <v>15</v>
      </c>
      <c r="I62" s="9">
        <v>7</v>
      </c>
      <c r="J62" s="9">
        <v>5</v>
      </c>
      <c r="K62" s="9">
        <v>2</v>
      </c>
      <c r="L62" s="9">
        <v>9</v>
      </c>
      <c r="M62" s="9">
        <v>3</v>
      </c>
      <c r="N62" s="9">
        <v>1</v>
      </c>
      <c r="O62" s="9">
        <v>1.5</v>
      </c>
      <c r="P62" s="9">
        <v>0.04</v>
      </c>
      <c r="Q62" s="9">
        <v>5</v>
      </c>
      <c r="R62" s="9">
        <v>6</v>
      </c>
      <c r="S62" s="9">
        <v>4</v>
      </c>
    </row>
    <row r="63" spans="1:19" x14ac:dyDescent="0.2">
      <c r="A63" s="9" t="s">
        <v>265</v>
      </c>
      <c r="B63" s="9" t="s">
        <v>111</v>
      </c>
      <c r="C63" s="9">
        <v>0</v>
      </c>
      <c r="D63" s="9">
        <v>169</v>
      </c>
      <c r="E63" s="9">
        <v>2</v>
      </c>
      <c r="F63" s="9">
        <v>5</v>
      </c>
      <c r="G63" s="9">
        <v>4</v>
      </c>
      <c r="H63" s="9">
        <v>22</v>
      </c>
      <c r="I63" s="9">
        <v>6</v>
      </c>
      <c r="J63" s="9">
        <v>4</v>
      </c>
      <c r="K63" s="9">
        <v>2</v>
      </c>
      <c r="L63" s="9">
        <v>11.5</v>
      </c>
      <c r="M63" s="9">
        <v>3.5</v>
      </c>
      <c r="N63" s="9">
        <v>1</v>
      </c>
      <c r="O63" s="9">
        <v>2</v>
      </c>
      <c r="P63" s="9">
        <v>0.05</v>
      </c>
      <c r="Q63" s="9">
        <v>4</v>
      </c>
      <c r="R63" s="9">
        <v>5</v>
      </c>
      <c r="S63" s="9">
        <v>4</v>
      </c>
    </row>
    <row r="64" spans="1:19" x14ac:dyDescent="0.2">
      <c r="A64" s="9" t="s">
        <v>266</v>
      </c>
      <c r="B64" s="9" t="s">
        <v>111</v>
      </c>
      <c r="C64" s="9">
        <v>0</v>
      </c>
      <c r="D64" s="9">
        <v>120</v>
      </c>
      <c r="E64" s="9">
        <v>2</v>
      </c>
      <c r="F64" s="9">
        <v>3</v>
      </c>
      <c r="G64" s="9">
        <v>3</v>
      </c>
      <c r="H64" s="9">
        <v>24</v>
      </c>
      <c r="I64" s="9">
        <v>7</v>
      </c>
      <c r="J64" s="9">
        <v>6</v>
      </c>
      <c r="K64" s="9">
        <v>2</v>
      </c>
      <c r="L64" s="9">
        <v>11.5</v>
      </c>
      <c r="M64" s="9">
        <v>3</v>
      </c>
      <c r="N64" s="9">
        <v>1</v>
      </c>
      <c r="O64" s="9">
        <v>1.5</v>
      </c>
      <c r="P64" s="9">
        <v>7.0000000000000007E-2</v>
      </c>
      <c r="Q64" s="9">
        <v>4</v>
      </c>
      <c r="R64" s="9">
        <v>7</v>
      </c>
      <c r="S64" s="9">
        <v>4</v>
      </c>
    </row>
    <row r="65" spans="1:19" x14ac:dyDescent="0.2">
      <c r="A65" s="9" t="s">
        <v>267</v>
      </c>
      <c r="B65" s="9" t="s">
        <v>111</v>
      </c>
      <c r="C65" s="9">
        <v>0</v>
      </c>
      <c r="D65" s="9">
        <v>132</v>
      </c>
      <c r="E65" s="9">
        <v>2</v>
      </c>
      <c r="F65" s="9">
        <v>2</v>
      </c>
      <c r="G65" s="9">
        <v>2</v>
      </c>
      <c r="H65" s="9">
        <v>20</v>
      </c>
      <c r="I65" s="9">
        <v>5</v>
      </c>
      <c r="J65" s="9">
        <v>5</v>
      </c>
      <c r="K65" s="9">
        <v>2</v>
      </c>
      <c r="L65" s="9">
        <v>11</v>
      </c>
      <c r="M65" s="9">
        <v>2.5</v>
      </c>
      <c r="N65" s="9">
        <v>0</v>
      </c>
      <c r="O65" s="9">
        <v>1.5</v>
      </c>
      <c r="P65" s="9">
        <v>0.08</v>
      </c>
      <c r="Q65" s="9">
        <v>4</v>
      </c>
      <c r="R65" s="9">
        <v>6</v>
      </c>
      <c r="S65" s="9">
        <v>6</v>
      </c>
    </row>
    <row r="66" spans="1:19" x14ac:dyDescent="0.2">
      <c r="A66" s="9" t="s">
        <v>268</v>
      </c>
      <c r="B66" s="9" t="s">
        <v>111</v>
      </c>
      <c r="C66" s="9">
        <v>0</v>
      </c>
      <c r="D66" s="9">
        <v>96</v>
      </c>
      <c r="E66" s="9">
        <v>1</v>
      </c>
      <c r="F66" s="9">
        <v>2</v>
      </c>
      <c r="G66" s="9">
        <v>3</v>
      </c>
      <c r="H66" s="9">
        <v>20</v>
      </c>
      <c r="I66" s="9">
        <v>5</v>
      </c>
      <c r="J66" s="9">
        <v>6</v>
      </c>
      <c r="K66" s="9">
        <v>2</v>
      </c>
      <c r="L66" s="9">
        <v>9.5</v>
      </c>
      <c r="M66" s="9">
        <v>3.5</v>
      </c>
      <c r="N66" s="9">
        <v>1</v>
      </c>
      <c r="O66" s="9">
        <v>2</v>
      </c>
      <c r="P66" s="9">
        <v>0.1</v>
      </c>
      <c r="Q66" s="9">
        <v>4</v>
      </c>
      <c r="R66" s="9">
        <v>6</v>
      </c>
      <c r="S66" s="9">
        <v>6</v>
      </c>
    </row>
    <row r="67" spans="1:19" x14ac:dyDescent="0.2">
      <c r="A67" s="9" t="s">
        <v>269</v>
      </c>
      <c r="B67" s="9" t="s">
        <v>111</v>
      </c>
      <c r="C67" s="9">
        <v>0</v>
      </c>
      <c r="D67" s="9">
        <v>90</v>
      </c>
      <c r="E67" s="9">
        <v>1</v>
      </c>
      <c r="F67" s="9">
        <v>2</v>
      </c>
      <c r="G67" s="9">
        <v>2</v>
      </c>
      <c r="H67" s="9">
        <v>17</v>
      </c>
      <c r="I67" s="9">
        <v>5</v>
      </c>
      <c r="J67" s="9">
        <v>6</v>
      </c>
      <c r="K67" s="9">
        <v>2</v>
      </c>
      <c r="L67" s="9">
        <v>6</v>
      </c>
      <c r="M67" s="9">
        <v>2</v>
      </c>
      <c r="N67" s="9">
        <v>2</v>
      </c>
      <c r="O67" s="9">
        <v>1</v>
      </c>
      <c r="P67" s="9">
        <v>0.04</v>
      </c>
      <c r="Q67" s="9">
        <v>5</v>
      </c>
      <c r="R67" s="9">
        <v>8</v>
      </c>
      <c r="S67" s="9">
        <v>3</v>
      </c>
    </row>
    <row r="68" spans="1:19" x14ac:dyDescent="0.2">
      <c r="A68" s="9" t="s">
        <v>270</v>
      </c>
      <c r="B68" s="9" t="s">
        <v>111</v>
      </c>
      <c r="C68" s="9">
        <v>0</v>
      </c>
      <c r="D68" s="9">
        <v>104</v>
      </c>
      <c r="E68" s="9">
        <v>1</v>
      </c>
      <c r="F68" s="9">
        <v>3</v>
      </c>
      <c r="G68" s="9">
        <v>3</v>
      </c>
      <c r="H68" s="9">
        <v>20</v>
      </c>
      <c r="I68" s="9">
        <v>5</v>
      </c>
      <c r="J68" s="9">
        <v>5</v>
      </c>
      <c r="K68" s="9">
        <v>2</v>
      </c>
      <c r="L68" s="9">
        <v>10</v>
      </c>
      <c r="M68" s="9">
        <v>4</v>
      </c>
      <c r="N68" s="9">
        <v>1</v>
      </c>
      <c r="O68" s="9">
        <v>2</v>
      </c>
      <c r="P68" s="9">
        <v>0.06</v>
      </c>
      <c r="Q68" s="9">
        <v>4</v>
      </c>
      <c r="R68" s="9">
        <v>7</v>
      </c>
      <c r="S68" s="9">
        <v>4</v>
      </c>
    </row>
    <row r="69" spans="1:19" x14ac:dyDescent="0.2">
      <c r="A69" s="9" t="s">
        <v>271</v>
      </c>
      <c r="B69" s="9" t="s">
        <v>111</v>
      </c>
      <c r="C69" s="9">
        <v>0</v>
      </c>
      <c r="D69" s="9">
        <v>159</v>
      </c>
      <c r="E69" s="9">
        <v>2</v>
      </c>
      <c r="F69" s="9">
        <v>3</v>
      </c>
      <c r="G69" s="9">
        <v>2</v>
      </c>
      <c r="H69" s="9">
        <v>17</v>
      </c>
      <c r="I69" s="9">
        <v>5</v>
      </c>
      <c r="J69" s="9">
        <v>5</v>
      </c>
      <c r="K69" s="9">
        <v>2</v>
      </c>
      <c r="L69" s="9">
        <v>12</v>
      </c>
      <c r="M69" s="9">
        <v>3.5</v>
      </c>
      <c r="N69" s="9">
        <v>1</v>
      </c>
      <c r="O69" s="9">
        <v>1.5</v>
      </c>
      <c r="P69" s="9">
        <v>0.06</v>
      </c>
      <c r="Q69" s="9">
        <v>4</v>
      </c>
      <c r="R69" s="9">
        <v>7</v>
      </c>
      <c r="S69" s="9">
        <v>4</v>
      </c>
    </row>
    <row r="70" spans="1:19" x14ac:dyDescent="0.2">
      <c r="A70" s="9" t="s">
        <v>272</v>
      </c>
      <c r="B70" s="9" t="s">
        <v>111</v>
      </c>
      <c r="C70" s="9">
        <v>0</v>
      </c>
      <c r="D70" s="9">
        <v>160</v>
      </c>
      <c r="E70" s="9">
        <v>2</v>
      </c>
      <c r="F70" s="9">
        <v>2</v>
      </c>
      <c r="G70" s="9">
        <v>2</v>
      </c>
      <c r="H70" s="9">
        <v>20</v>
      </c>
      <c r="I70" s="9">
        <v>6</v>
      </c>
      <c r="J70" s="9">
        <v>6</v>
      </c>
      <c r="K70" s="9">
        <v>2</v>
      </c>
      <c r="L70" s="9">
        <v>10</v>
      </c>
      <c r="M70" s="9">
        <v>2.5</v>
      </c>
      <c r="N70" s="9">
        <v>1</v>
      </c>
      <c r="O70" s="9">
        <v>1</v>
      </c>
      <c r="P70" s="9">
        <v>0.06</v>
      </c>
      <c r="Q70" s="9">
        <v>4</v>
      </c>
      <c r="R70" s="9">
        <v>7</v>
      </c>
      <c r="S70" s="9">
        <v>4</v>
      </c>
    </row>
    <row r="71" spans="1:19" x14ac:dyDescent="0.2">
      <c r="A71" s="9" t="s">
        <v>273</v>
      </c>
      <c r="B71" s="9" t="s">
        <v>111</v>
      </c>
      <c r="C71" s="9">
        <v>0</v>
      </c>
      <c r="D71" s="9">
        <v>115</v>
      </c>
      <c r="E71" s="9">
        <v>1</v>
      </c>
      <c r="F71" s="9">
        <v>4</v>
      </c>
      <c r="G71" s="9">
        <v>3</v>
      </c>
      <c r="H71" s="9">
        <v>21</v>
      </c>
      <c r="I71" s="9">
        <v>5</v>
      </c>
      <c r="J71" s="9">
        <v>4</v>
      </c>
      <c r="K71" s="9">
        <v>2</v>
      </c>
      <c r="L71" s="9">
        <v>8</v>
      </c>
      <c r="M71" s="9">
        <v>2.5</v>
      </c>
      <c r="N71" s="9">
        <v>1</v>
      </c>
      <c r="O71" s="9">
        <v>1.5</v>
      </c>
      <c r="P71" s="9">
        <v>0.06</v>
      </c>
      <c r="Q71" s="9">
        <v>4</v>
      </c>
      <c r="R71" s="9">
        <v>7</v>
      </c>
      <c r="S71" s="9">
        <v>4</v>
      </c>
    </row>
    <row r="72" spans="1:19" x14ac:dyDescent="0.2">
      <c r="A72" s="9" t="s">
        <v>274</v>
      </c>
      <c r="B72" s="9" t="s">
        <v>111</v>
      </c>
      <c r="C72" s="9">
        <v>0</v>
      </c>
      <c r="D72" s="9">
        <v>145</v>
      </c>
      <c r="E72" s="9">
        <v>2</v>
      </c>
      <c r="F72" s="9">
        <v>6</v>
      </c>
      <c r="G72" s="9">
        <v>3</v>
      </c>
      <c r="H72" s="9">
        <v>21</v>
      </c>
      <c r="I72" s="9">
        <v>4</v>
      </c>
      <c r="J72" s="9">
        <v>5</v>
      </c>
      <c r="K72" s="9">
        <v>2</v>
      </c>
      <c r="L72" s="9">
        <v>7.5</v>
      </c>
      <c r="M72" s="9">
        <v>2</v>
      </c>
      <c r="N72" s="9">
        <v>0</v>
      </c>
      <c r="O72" s="9">
        <v>1</v>
      </c>
      <c r="P72" s="9">
        <v>0.04</v>
      </c>
      <c r="Q72" s="9">
        <v>5</v>
      </c>
      <c r="R72" s="9">
        <v>7</v>
      </c>
      <c r="S72" s="9">
        <v>4</v>
      </c>
    </row>
    <row r="73" spans="1:19" x14ac:dyDescent="0.2">
      <c r="A73" s="9" t="s">
        <v>275</v>
      </c>
      <c r="B73" s="9" t="s">
        <v>111</v>
      </c>
      <c r="C73" s="9">
        <v>0</v>
      </c>
      <c r="D73" s="9">
        <v>85</v>
      </c>
      <c r="E73" s="9">
        <v>1</v>
      </c>
      <c r="F73" s="9">
        <v>2</v>
      </c>
      <c r="G73" s="9">
        <v>4</v>
      </c>
      <c r="H73" s="9">
        <v>19</v>
      </c>
      <c r="I73" s="9">
        <v>5</v>
      </c>
      <c r="J73" s="9">
        <v>5</v>
      </c>
      <c r="K73" s="9">
        <v>2</v>
      </c>
      <c r="L73" s="9">
        <v>9.5</v>
      </c>
      <c r="M73" s="9">
        <v>2</v>
      </c>
      <c r="N73" s="9">
        <v>0</v>
      </c>
      <c r="O73" s="9">
        <v>1</v>
      </c>
      <c r="P73" s="9">
        <v>0.05</v>
      </c>
      <c r="Q73" s="9">
        <v>3</v>
      </c>
      <c r="R73" s="9">
        <v>6</v>
      </c>
      <c r="S73" s="9">
        <v>6</v>
      </c>
    </row>
    <row r="74" spans="1:19" x14ac:dyDescent="0.2">
      <c r="A74" s="9" t="s">
        <v>276</v>
      </c>
      <c r="B74" s="9" t="s">
        <v>111</v>
      </c>
      <c r="C74" s="9">
        <v>0</v>
      </c>
      <c r="D74" s="9">
        <v>70</v>
      </c>
      <c r="E74" s="9">
        <v>2</v>
      </c>
      <c r="F74" s="9">
        <v>2</v>
      </c>
      <c r="G74" s="9">
        <v>3</v>
      </c>
      <c r="H74" s="9">
        <v>20</v>
      </c>
      <c r="I74" s="9">
        <v>6</v>
      </c>
      <c r="J74" s="9">
        <v>4</v>
      </c>
      <c r="K74" s="9">
        <v>2</v>
      </c>
      <c r="L74" s="9">
        <v>5</v>
      </c>
      <c r="M74" s="9">
        <v>3</v>
      </c>
      <c r="N74" s="9">
        <v>2</v>
      </c>
      <c r="O74" s="9">
        <v>0.5</v>
      </c>
      <c r="P74" s="9">
        <v>0.02</v>
      </c>
      <c r="Q74" s="9">
        <v>5</v>
      </c>
      <c r="R74" s="9">
        <v>8</v>
      </c>
      <c r="S74" s="9">
        <v>2</v>
      </c>
    </row>
    <row r="75" spans="1:19" x14ac:dyDescent="0.2">
      <c r="A75" s="9" t="s">
        <v>277</v>
      </c>
      <c r="B75" s="9" t="s">
        <v>111</v>
      </c>
      <c r="C75" s="9">
        <v>0</v>
      </c>
      <c r="D75" s="9">
        <v>150</v>
      </c>
      <c r="E75" s="9">
        <v>2</v>
      </c>
      <c r="F75" s="9">
        <v>3</v>
      </c>
      <c r="G75" s="9">
        <v>3</v>
      </c>
      <c r="H75" s="9">
        <v>21</v>
      </c>
      <c r="I75" s="9">
        <v>6</v>
      </c>
      <c r="J75" s="9">
        <v>5</v>
      </c>
      <c r="K75" s="9">
        <v>2</v>
      </c>
      <c r="L75" s="9">
        <v>9</v>
      </c>
      <c r="M75" s="9">
        <v>2.5</v>
      </c>
      <c r="N75" s="9">
        <v>0</v>
      </c>
      <c r="O75" s="9">
        <v>1.5</v>
      </c>
      <c r="P75" s="9">
        <v>0.04</v>
      </c>
      <c r="Q75" s="9">
        <v>5</v>
      </c>
      <c r="R75" s="9">
        <v>7</v>
      </c>
      <c r="S75" s="9">
        <v>4</v>
      </c>
    </row>
    <row r="76" spans="1:19" x14ac:dyDescent="0.2">
      <c r="A76" s="9" t="s">
        <v>278</v>
      </c>
      <c r="B76" s="9" t="s">
        <v>111</v>
      </c>
      <c r="C76" s="9">
        <v>0</v>
      </c>
      <c r="D76" s="9">
        <v>67</v>
      </c>
      <c r="E76" s="9">
        <v>1</v>
      </c>
      <c r="F76" s="9">
        <v>1</v>
      </c>
      <c r="G76" s="9">
        <v>2</v>
      </c>
      <c r="H76" s="9">
        <v>18</v>
      </c>
      <c r="I76" s="9">
        <v>5</v>
      </c>
      <c r="J76" s="9">
        <v>6</v>
      </c>
      <c r="K76" s="9">
        <v>2</v>
      </c>
      <c r="L76" s="9">
        <v>6</v>
      </c>
      <c r="M76" s="9">
        <v>2.5</v>
      </c>
      <c r="N76" s="9">
        <v>1</v>
      </c>
      <c r="O76" s="9">
        <v>1</v>
      </c>
      <c r="P76" s="9">
        <v>0.04</v>
      </c>
      <c r="Q76" s="9">
        <v>5</v>
      </c>
      <c r="R76" s="9">
        <v>8</v>
      </c>
      <c r="S76" s="9">
        <v>3</v>
      </c>
    </row>
    <row r="77" spans="1:19" x14ac:dyDescent="0.2">
      <c r="A77" s="9" t="s">
        <v>279</v>
      </c>
      <c r="B77" s="9" t="s">
        <v>111</v>
      </c>
      <c r="C77" s="9">
        <v>0</v>
      </c>
      <c r="D77" s="9">
        <v>175</v>
      </c>
      <c r="E77" s="9">
        <v>2</v>
      </c>
      <c r="F77" s="9">
        <v>5</v>
      </c>
      <c r="G77" s="9">
        <v>4</v>
      </c>
      <c r="H77" s="9">
        <v>17</v>
      </c>
      <c r="I77" s="9">
        <v>6</v>
      </c>
      <c r="J77" s="9">
        <v>5</v>
      </c>
      <c r="K77" s="9">
        <v>2</v>
      </c>
      <c r="L77" s="9">
        <v>9</v>
      </c>
      <c r="M77" s="9">
        <v>4</v>
      </c>
      <c r="N77" s="9">
        <v>0</v>
      </c>
      <c r="O77" s="9">
        <v>1.5</v>
      </c>
      <c r="P77" s="9">
        <v>0.05</v>
      </c>
      <c r="Q77" s="9">
        <v>5</v>
      </c>
      <c r="R77" s="9">
        <v>6</v>
      </c>
      <c r="S77" s="9">
        <v>6</v>
      </c>
    </row>
    <row r="78" spans="1:19" x14ac:dyDescent="0.2">
      <c r="A78" s="9" t="s">
        <v>280</v>
      </c>
      <c r="B78" s="9" t="s">
        <v>111</v>
      </c>
      <c r="C78" s="9">
        <v>0</v>
      </c>
      <c r="D78" s="9">
        <v>139</v>
      </c>
      <c r="E78" s="9">
        <v>2</v>
      </c>
      <c r="F78" s="9">
        <v>2</v>
      </c>
      <c r="G78" s="9">
        <v>3</v>
      </c>
      <c r="H78" s="9">
        <v>20</v>
      </c>
      <c r="I78" s="9">
        <v>5</v>
      </c>
      <c r="J78" s="9">
        <v>6</v>
      </c>
      <c r="K78" s="9">
        <v>2</v>
      </c>
      <c r="L78" s="9">
        <v>11</v>
      </c>
      <c r="M78" s="9">
        <v>3</v>
      </c>
      <c r="N78" s="9">
        <v>0</v>
      </c>
      <c r="O78" s="9">
        <v>1</v>
      </c>
      <c r="P78" s="9">
        <v>7.0000000000000007E-2</v>
      </c>
      <c r="Q78" s="9">
        <v>5</v>
      </c>
      <c r="R78" s="9">
        <v>6</v>
      </c>
      <c r="S78" s="9">
        <v>6</v>
      </c>
    </row>
    <row r="79" spans="1:19" x14ac:dyDescent="0.2">
      <c r="A79" s="9" t="s">
        <v>281</v>
      </c>
      <c r="B79" s="9" t="s">
        <v>111</v>
      </c>
      <c r="C79" s="9">
        <v>0</v>
      </c>
      <c r="D79" s="9">
        <v>116</v>
      </c>
      <c r="E79" s="9">
        <v>2</v>
      </c>
      <c r="F79" s="9">
        <v>3</v>
      </c>
      <c r="G79" s="9">
        <v>2</v>
      </c>
      <c r="H79" s="9">
        <v>21</v>
      </c>
      <c r="I79" s="9">
        <v>5</v>
      </c>
      <c r="J79" s="9">
        <v>5</v>
      </c>
      <c r="K79" s="9">
        <v>2</v>
      </c>
      <c r="L79" s="9">
        <v>12</v>
      </c>
      <c r="M79" s="9">
        <v>3</v>
      </c>
      <c r="N79" s="9">
        <v>0</v>
      </c>
      <c r="O79" s="9">
        <v>1.5</v>
      </c>
      <c r="P79" s="9">
        <v>0.06</v>
      </c>
      <c r="Q79" s="9">
        <v>4</v>
      </c>
      <c r="R79" s="9">
        <v>6</v>
      </c>
      <c r="S79" s="9">
        <v>6</v>
      </c>
    </row>
    <row r="80" spans="1:19" x14ac:dyDescent="0.2">
      <c r="A80" s="9" t="s">
        <v>282</v>
      </c>
      <c r="B80" s="9" t="s">
        <v>111</v>
      </c>
      <c r="C80" s="9">
        <v>0</v>
      </c>
      <c r="D80" s="9">
        <v>93</v>
      </c>
      <c r="E80" s="9">
        <v>1</v>
      </c>
      <c r="F80" s="9">
        <v>2</v>
      </c>
      <c r="G80" s="9">
        <v>3</v>
      </c>
      <c r="H80" s="9">
        <v>21</v>
      </c>
      <c r="I80" s="9">
        <v>4</v>
      </c>
      <c r="J80" s="9">
        <v>4</v>
      </c>
      <c r="K80" s="9">
        <v>2</v>
      </c>
      <c r="L80" s="9">
        <v>10</v>
      </c>
      <c r="M80" s="9">
        <v>2</v>
      </c>
      <c r="N80" s="9">
        <v>0</v>
      </c>
      <c r="O80" s="9">
        <v>0.5</v>
      </c>
      <c r="P80" s="9">
        <v>0.06</v>
      </c>
      <c r="Q80" s="9">
        <v>4</v>
      </c>
      <c r="R80" s="9">
        <v>6</v>
      </c>
      <c r="S80" s="9">
        <v>6</v>
      </c>
    </row>
    <row r="81" spans="1:19" x14ac:dyDescent="0.2">
      <c r="A81" s="9" t="s">
        <v>283</v>
      </c>
      <c r="B81" s="9" t="s">
        <v>111</v>
      </c>
      <c r="C81" s="9">
        <v>0</v>
      </c>
      <c r="D81" s="9">
        <v>139</v>
      </c>
      <c r="E81" s="9">
        <v>1</v>
      </c>
      <c r="F81" s="9">
        <v>2</v>
      </c>
      <c r="G81" s="9">
        <v>4</v>
      </c>
      <c r="H81" s="9">
        <v>27</v>
      </c>
      <c r="I81" s="9">
        <v>6</v>
      </c>
      <c r="J81" s="9">
        <v>6</v>
      </c>
      <c r="K81" s="9">
        <v>2</v>
      </c>
      <c r="L81" s="9">
        <v>14</v>
      </c>
      <c r="M81" s="9">
        <v>2.5</v>
      </c>
      <c r="N81" s="9">
        <v>0</v>
      </c>
      <c r="O81" s="9">
        <v>1.5</v>
      </c>
      <c r="P81" s="9">
        <v>0.04</v>
      </c>
      <c r="Q81" s="9">
        <v>5</v>
      </c>
      <c r="R81" s="9">
        <v>8</v>
      </c>
      <c r="S81" s="9">
        <v>4</v>
      </c>
    </row>
    <row r="82" spans="1:19" x14ac:dyDescent="0.2">
      <c r="A82" s="9" t="s">
        <v>284</v>
      </c>
      <c r="B82" s="9" t="s">
        <v>111</v>
      </c>
      <c r="C82" s="9">
        <v>0</v>
      </c>
      <c r="D82" s="9">
        <v>105</v>
      </c>
      <c r="E82" s="9">
        <v>1</v>
      </c>
      <c r="F82" s="9">
        <v>3</v>
      </c>
      <c r="G82" s="9">
        <v>3</v>
      </c>
      <c r="H82" s="9">
        <v>17</v>
      </c>
      <c r="I82" s="9">
        <v>6</v>
      </c>
      <c r="J82" s="9">
        <v>5</v>
      </c>
      <c r="K82" s="9">
        <v>2</v>
      </c>
      <c r="L82" s="9">
        <v>9</v>
      </c>
      <c r="M82" s="9">
        <v>2.5</v>
      </c>
      <c r="N82" s="9">
        <v>1</v>
      </c>
      <c r="O82" s="9">
        <v>2</v>
      </c>
      <c r="P82" s="9">
        <v>0.1</v>
      </c>
      <c r="Q82" s="9">
        <v>4</v>
      </c>
      <c r="R82" s="9">
        <v>6</v>
      </c>
      <c r="S82" s="9">
        <v>6</v>
      </c>
    </row>
    <row r="83" spans="1:19" x14ac:dyDescent="0.2">
      <c r="A83" s="9" t="s">
        <v>285</v>
      </c>
      <c r="B83" s="9" t="s">
        <v>111</v>
      </c>
      <c r="C83" s="9">
        <v>0</v>
      </c>
      <c r="D83" s="9">
        <v>154</v>
      </c>
      <c r="E83" s="9">
        <v>1</v>
      </c>
      <c r="F83" s="9">
        <v>3</v>
      </c>
      <c r="G83" s="9">
        <v>3</v>
      </c>
      <c r="H83" s="9">
        <v>15</v>
      </c>
      <c r="I83" s="9">
        <v>5</v>
      </c>
      <c r="J83" s="9">
        <v>3</v>
      </c>
      <c r="K83" s="9">
        <v>2</v>
      </c>
      <c r="L83" s="9">
        <v>10</v>
      </c>
      <c r="M83" s="9">
        <v>2.5</v>
      </c>
      <c r="N83" s="9">
        <v>0</v>
      </c>
      <c r="O83" s="9">
        <v>1.5</v>
      </c>
      <c r="P83" s="9">
        <v>0.09</v>
      </c>
      <c r="Q83" s="9">
        <v>4</v>
      </c>
      <c r="R83" s="9">
        <v>6</v>
      </c>
      <c r="S83" s="9">
        <v>6</v>
      </c>
    </row>
    <row r="84" spans="1:19" x14ac:dyDescent="0.2">
      <c r="A84" s="9" t="s">
        <v>286</v>
      </c>
      <c r="B84" s="9" t="s">
        <v>111</v>
      </c>
      <c r="C84" s="9">
        <v>0</v>
      </c>
      <c r="D84" s="9">
        <v>79</v>
      </c>
      <c r="E84" s="9">
        <v>1</v>
      </c>
      <c r="F84" s="9">
        <v>1</v>
      </c>
      <c r="G84" s="9">
        <v>3</v>
      </c>
      <c r="H84" s="9">
        <v>19</v>
      </c>
      <c r="I84" s="9">
        <v>5</v>
      </c>
      <c r="J84" s="9">
        <v>4</v>
      </c>
      <c r="K84" s="9">
        <v>2</v>
      </c>
      <c r="L84" s="9">
        <v>10</v>
      </c>
      <c r="M84" s="9">
        <v>3</v>
      </c>
      <c r="N84" s="9">
        <v>1</v>
      </c>
      <c r="O84" s="9">
        <v>1.5</v>
      </c>
      <c r="P84" s="9">
        <v>0.06</v>
      </c>
      <c r="Q84" s="9">
        <v>5</v>
      </c>
      <c r="R84" s="9">
        <v>7</v>
      </c>
      <c r="S84" s="9">
        <v>4</v>
      </c>
    </row>
    <row r="85" spans="1:19" x14ac:dyDescent="0.2">
      <c r="A85" s="9" t="s">
        <v>287</v>
      </c>
      <c r="B85" s="9" t="s">
        <v>111</v>
      </c>
      <c r="C85" s="9">
        <v>0</v>
      </c>
      <c r="D85" s="9">
        <v>80</v>
      </c>
      <c r="E85" s="9">
        <v>1</v>
      </c>
      <c r="F85" s="9">
        <v>2</v>
      </c>
      <c r="G85" s="9">
        <v>3</v>
      </c>
      <c r="H85" s="9">
        <v>23</v>
      </c>
      <c r="I85" s="9">
        <v>5</v>
      </c>
      <c r="J85" s="9">
        <v>5</v>
      </c>
      <c r="K85" s="9">
        <v>2</v>
      </c>
      <c r="L85" s="9">
        <v>10</v>
      </c>
      <c r="M85" s="9">
        <v>2</v>
      </c>
      <c r="N85" s="9">
        <v>0</v>
      </c>
      <c r="O85" s="9">
        <v>1</v>
      </c>
      <c r="P85" s="9">
        <v>0.06</v>
      </c>
      <c r="Q85" s="9">
        <v>4</v>
      </c>
      <c r="R85" s="9">
        <v>7</v>
      </c>
      <c r="S85" s="9">
        <v>4</v>
      </c>
    </row>
    <row r="86" spans="1:19" x14ac:dyDescent="0.2">
      <c r="A86" s="9" t="s">
        <v>288</v>
      </c>
      <c r="B86" s="9" t="s">
        <v>111</v>
      </c>
      <c r="C86" s="9">
        <v>0</v>
      </c>
      <c r="D86" s="9">
        <v>130</v>
      </c>
      <c r="E86" s="9">
        <v>1</v>
      </c>
      <c r="F86" s="9">
        <v>1</v>
      </c>
      <c r="G86" s="9">
        <v>4</v>
      </c>
      <c r="H86" s="9">
        <v>21</v>
      </c>
      <c r="I86" s="9">
        <v>6</v>
      </c>
      <c r="J86" s="9">
        <v>6</v>
      </c>
      <c r="K86" s="9">
        <v>2</v>
      </c>
      <c r="L86" s="9">
        <v>6</v>
      </c>
      <c r="M86" s="9">
        <v>4</v>
      </c>
      <c r="N86" s="9">
        <v>1</v>
      </c>
      <c r="O86" s="9">
        <v>1</v>
      </c>
      <c r="P86" s="9">
        <v>0.03</v>
      </c>
      <c r="Q86" s="9">
        <v>3</v>
      </c>
      <c r="R86" s="9">
        <v>4</v>
      </c>
      <c r="S86" s="9">
        <v>6</v>
      </c>
    </row>
    <row r="87" spans="1:19" x14ac:dyDescent="0.2">
      <c r="A87" s="9" t="s">
        <v>289</v>
      </c>
      <c r="B87" s="9" t="s">
        <v>111</v>
      </c>
      <c r="C87" s="9">
        <v>0</v>
      </c>
      <c r="D87" s="9">
        <v>80</v>
      </c>
      <c r="E87" s="9">
        <v>1</v>
      </c>
      <c r="F87" s="9">
        <v>1</v>
      </c>
      <c r="G87" s="9">
        <v>4</v>
      </c>
      <c r="H87" s="9">
        <v>20</v>
      </c>
      <c r="I87" s="9">
        <v>5</v>
      </c>
      <c r="J87" s="9">
        <v>4</v>
      </c>
      <c r="K87" s="9">
        <v>2</v>
      </c>
      <c r="L87" s="9">
        <v>9.5</v>
      </c>
      <c r="M87" s="9">
        <v>3</v>
      </c>
      <c r="N87" s="9">
        <v>1</v>
      </c>
      <c r="O87" s="9">
        <v>1.5</v>
      </c>
      <c r="P87" s="9">
        <v>0.04</v>
      </c>
      <c r="Q87" s="9">
        <v>4</v>
      </c>
      <c r="R87" s="9">
        <v>8</v>
      </c>
      <c r="S87" s="9">
        <v>4</v>
      </c>
    </row>
    <row r="88" spans="1:19" x14ac:dyDescent="0.2">
      <c r="A88" s="9" t="s">
        <v>290</v>
      </c>
      <c r="B88" s="9" t="s">
        <v>111</v>
      </c>
      <c r="C88" s="9">
        <v>0</v>
      </c>
      <c r="D88" s="9">
        <v>187</v>
      </c>
      <c r="E88" s="9">
        <v>2</v>
      </c>
      <c r="F88" s="9">
        <v>5</v>
      </c>
      <c r="G88" s="9">
        <v>4</v>
      </c>
      <c r="H88" s="9">
        <v>23</v>
      </c>
      <c r="I88" s="9">
        <v>7</v>
      </c>
      <c r="J88" s="9">
        <v>5</v>
      </c>
      <c r="K88" s="9">
        <v>2</v>
      </c>
      <c r="L88" s="9">
        <v>9.5</v>
      </c>
      <c r="M88" s="9">
        <v>3.5</v>
      </c>
      <c r="N88" s="9">
        <v>0</v>
      </c>
      <c r="O88" s="9">
        <v>2</v>
      </c>
      <c r="P88" s="9">
        <v>0.06</v>
      </c>
      <c r="Q88" s="9">
        <v>4</v>
      </c>
      <c r="R88" s="9">
        <v>8</v>
      </c>
      <c r="S88" s="9">
        <v>4</v>
      </c>
    </row>
    <row r="89" spans="1:19" x14ac:dyDescent="0.2">
      <c r="A89" s="9" t="s">
        <v>291</v>
      </c>
      <c r="B89" s="9" t="s">
        <v>111</v>
      </c>
      <c r="C89" s="9">
        <v>0</v>
      </c>
      <c r="D89" s="9">
        <v>104</v>
      </c>
      <c r="E89" s="9">
        <v>1</v>
      </c>
      <c r="F89" s="9">
        <v>2</v>
      </c>
      <c r="G89" s="9">
        <v>2</v>
      </c>
      <c r="H89" s="9">
        <v>22</v>
      </c>
      <c r="I89" s="9">
        <v>6</v>
      </c>
      <c r="J89" s="9">
        <v>4</v>
      </c>
      <c r="K89" s="9">
        <v>2</v>
      </c>
      <c r="L89" s="9">
        <v>10</v>
      </c>
      <c r="M89" s="9">
        <v>2.5</v>
      </c>
      <c r="N89" s="9">
        <v>0</v>
      </c>
      <c r="O89" s="9">
        <v>1</v>
      </c>
      <c r="P89" s="9">
        <v>7.0000000000000007E-2</v>
      </c>
      <c r="Q89" s="9">
        <v>4</v>
      </c>
      <c r="R89" s="9">
        <v>7</v>
      </c>
      <c r="S89" s="9">
        <v>4</v>
      </c>
    </row>
    <row r="90" spans="1:19" x14ac:dyDescent="0.2">
      <c r="A90" s="9" t="s">
        <v>292</v>
      </c>
      <c r="B90" s="9" t="s">
        <v>111</v>
      </c>
      <c r="C90" s="9">
        <v>0</v>
      </c>
      <c r="D90" s="9">
        <v>111</v>
      </c>
      <c r="E90" s="9">
        <v>1</v>
      </c>
      <c r="F90" s="9">
        <v>2</v>
      </c>
      <c r="G90" s="9">
        <v>2</v>
      </c>
      <c r="H90" s="9">
        <v>23</v>
      </c>
      <c r="I90" s="9">
        <v>5</v>
      </c>
      <c r="J90" s="9">
        <v>4</v>
      </c>
      <c r="K90" s="9">
        <v>2</v>
      </c>
      <c r="L90" s="9">
        <v>9</v>
      </c>
      <c r="M90" s="9">
        <v>2.5</v>
      </c>
      <c r="N90" s="9">
        <v>0</v>
      </c>
      <c r="O90" s="9">
        <v>2</v>
      </c>
      <c r="P90" s="9">
        <v>0.08</v>
      </c>
      <c r="Q90" s="9">
        <v>4</v>
      </c>
      <c r="R90" s="9">
        <v>6</v>
      </c>
      <c r="S90" s="9">
        <v>4</v>
      </c>
    </row>
    <row r="91" spans="1:19" x14ac:dyDescent="0.2">
      <c r="A91" s="9" t="s">
        <v>293</v>
      </c>
      <c r="B91" s="9" t="s">
        <v>111</v>
      </c>
      <c r="C91" s="9">
        <v>0</v>
      </c>
      <c r="D91" s="9">
        <v>156</v>
      </c>
      <c r="E91" s="9">
        <v>2</v>
      </c>
      <c r="F91" s="9">
        <v>3</v>
      </c>
      <c r="G91" s="9">
        <v>3</v>
      </c>
      <c r="H91" s="9">
        <v>21</v>
      </c>
      <c r="I91" s="9">
        <v>5</v>
      </c>
      <c r="J91" s="9">
        <v>4</v>
      </c>
      <c r="K91" s="9">
        <v>2</v>
      </c>
      <c r="L91" s="9">
        <v>12</v>
      </c>
      <c r="M91" s="9">
        <v>3</v>
      </c>
      <c r="N91" s="9">
        <v>0</v>
      </c>
      <c r="O91" s="9">
        <v>2</v>
      </c>
      <c r="P91" s="9">
        <v>7.0000000000000007E-2</v>
      </c>
      <c r="Q91" s="9">
        <v>4</v>
      </c>
      <c r="R91" s="9">
        <v>8</v>
      </c>
      <c r="S91" s="9">
        <v>4</v>
      </c>
    </row>
    <row r="92" spans="1:19" x14ac:dyDescent="0.2">
      <c r="A92" s="9" t="s">
        <v>294</v>
      </c>
      <c r="B92" s="9" t="s">
        <v>111</v>
      </c>
      <c r="C92" s="9">
        <v>0</v>
      </c>
      <c r="D92" s="9">
        <v>102</v>
      </c>
      <c r="E92" s="9">
        <v>1</v>
      </c>
      <c r="F92" s="9">
        <v>2</v>
      </c>
      <c r="G92" s="9">
        <v>2</v>
      </c>
      <c r="H92" s="9">
        <v>18</v>
      </c>
      <c r="I92" s="9">
        <v>4</v>
      </c>
      <c r="J92" s="9">
        <v>5</v>
      </c>
      <c r="K92" s="9">
        <v>2</v>
      </c>
      <c r="L92" s="9">
        <v>9</v>
      </c>
      <c r="M92" s="9">
        <v>2</v>
      </c>
      <c r="N92" s="9">
        <v>1</v>
      </c>
      <c r="O92" s="9">
        <v>1</v>
      </c>
      <c r="P92" s="9">
        <v>0.04</v>
      </c>
      <c r="Q92" s="9">
        <v>5</v>
      </c>
      <c r="R92" s="9">
        <v>8</v>
      </c>
      <c r="S92" s="9">
        <v>3</v>
      </c>
    </row>
    <row r="93" spans="1:19" x14ac:dyDescent="0.2">
      <c r="A93" s="9" t="s">
        <v>295</v>
      </c>
      <c r="B93" s="9" t="s">
        <v>111</v>
      </c>
      <c r="C93" s="9">
        <v>0</v>
      </c>
      <c r="D93" s="9">
        <v>113</v>
      </c>
      <c r="E93" s="9">
        <v>1</v>
      </c>
      <c r="F93" s="9">
        <v>1</v>
      </c>
      <c r="G93" s="9">
        <v>2</v>
      </c>
      <c r="H93" s="9">
        <v>20</v>
      </c>
      <c r="I93" s="9">
        <v>4</v>
      </c>
      <c r="J93" s="9">
        <v>4</v>
      </c>
      <c r="K93" s="9">
        <v>2</v>
      </c>
      <c r="L93" s="9">
        <v>10</v>
      </c>
      <c r="M93" s="9">
        <v>2.5</v>
      </c>
      <c r="N93" s="9">
        <v>1</v>
      </c>
      <c r="O93" s="9">
        <v>1</v>
      </c>
      <c r="P93" s="9">
        <v>0.05</v>
      </c>
      <c r="Q93" s="9">
        <v>4</v>
      </c>
      <c r="R93" s="9">
        <v>7</v>
      </c>
      <c r="S93" s="9">
        <v>4</v>
      </c>
    </row>
    <row r="94" spans="1:19" x14ac:dyDescent="0.2">
      <c r="A94" s="9" t="s">
        <v>296</v>
      </c>
      <c r="B94" s="9" t="s">
        <v>111</v>
      </c>
      <c r="C94" s="9">
        <v>0</v>
      </c>
      <c r="D94" s="9">
        <v>117</v>
      </c>
      <c r="E94" s="9">
        <v>1</v>
      </c>
      <c r="F94" s="9">
        <v>2</v>
      </c>
      <c r="G94" s="9">
        <v>3</v>
      </c>
      <c r="H94" s="9">
        <v>24</v>
      </c>
      <c r="I94" s="9">
        <v>5</v>
      </c>
      <c r="J94" s="9">
        <v>5</v>
      </c>
      <c r="K94" s="9">
        <v>2</v>
      </c>
      <c r="L94" s="9">
        <v>12</v>
      </c>
      <c r="M94" s="9">
        <v>3.5</v>
      </c>
      <c r="N94" s="9">
        <v>0</v>
      </c>
      <c r="O94" s="9">
        <v>1</v>
      </c>
      <c r="P94" s="9">
        <v>7.0000000000000007E-2</v>
      </c>
      <c r="Q94" s="9">
        <v>4</v>
      </c>
      <c r="R94" s="9">
        <v>7</v>
      </c>
      <c r="S94" s="9">
        <v>4</v>
      </c>
    </row>
    <row r="95" spans="1:19" x14ac:dyDescent="0.2">
      <c r="A95" s="9" t="s">
        <v>297</v>
      </c>
      <c r="B95" s="9" t="s">
        <v>111</v>
      </c>
      <c r="C95" s="9">
        <v>0</v>
      </c>
      <c r="D95" s="9">
        <v>84</v>
      </c>
      <c r="E95" s="9">
        <v>1</v>
      </c>
      <c r="F95" s="9">
        <v>1</v>
      </c>
      <c r="G95" s="9">
        <v>2</v>
      </c>
      <c r="H95" s="9">
        <v>19</v>
      </c>
      <c r="I95" s="9">
        <v>4</v>
      </c>
      <c r="J95" s="9">
        <v>3</v>
      </c>
      <c r="K95" s="9">
        <v>2</v>
      </c>
      <c r="L95" s="9">
        <v>6.5</v>
      </c>
      <c r="M95" s="9">
        <v>1</v>
      </c>
      <c r="N95" s="9">
        <v>0</v>
      </c>
      <c r="O95" s="9">
        <v>0.5</v>
      </c>
      <c r="P95" s="9">
        <v>0.08</v>
      </c>
      <c r="Q95" s="9">
        <v>4</v>
      </c>
      <c r="R95" s="9">
        <v>5</v>
      </c>
      <c r="S95" s="9">
        <v>6</v>
      </c>
    </row>
    <row r="96" spans="1:19" x14ac:dyDescent="0.2">
      <c r="A96" s="9" t="s">
        <v>298</v>
      </c>
      <c r="B96" s="9" t="s">
        <v>111</v>
      </c>
      <c r="C96" s="9">
        <v>0</v>
      </c>
      <c r="D96" s="9">
        <v>91</v>
      </c>
      <c r="E96" s="9">
        <v>1</v>
      </c>
      <c r="F96" s="9">
        <v>3</v>
      </c>
      <c r="G96" s="9">
        <v>3</v>
      </c>
      <c r="H96" s="9">
        <v>18</v>
      </c>
      <c r="I96" s="9">
        <v>6</v>
      </c>
      <c r="J96" s="9">
        <v>5</v>
      </c>
      <c r="K96" s="9">
        <v>2</v>
      </c>
      <c r="L96" s="9">
        <v>10</v>
      </c>
      <c r="M96" s="9">
        <v>2.5</v>
      </c>
      <c r="N96" s="9">
        <v>1</v>
      </c>
      <c r="O96" s="9">
        <v>1.5</v>
      </c>
      <c r="P96" s="9">
        <v>0.04</v>
      </c>
      <c r="Q96" s="9">
        <v>4</v>
      </c>
      <c r="R96" s="9">
        <v>8</v>
      </c>
      <c r="S96" s="9">
        <v>4</v>
      </c>
    </row>
    <row r="97" spans="1:19" x14ac:dyDescent="0.2">
      <c r="A97" s="9" t="s">
        <v>299</v>
      </c>
      <c r="B97" s="9" t="s">
        <v>111</v>
      </c>
      <c r="C97" s="9">
        <v>0</v>
      </c>
      <c r="D97" s="9">
        <v>120</v>
      </c>
      <c r="E97" s="9">
        <v>1</v>
      </c>
      <c r="F97" s="9">
        <v>2</v>
      </c>
      <c r="G97" s="9">
        <v>3</v>
      </c>
      <c r="H97" s="9">
        <v>21</v>
      </c>
      <c r="I97" s="9">
        <v>5</v>
      </c>
      <c r="J97" s="9">
        <v>5</v>
      </c>
      <c r="K97" s="9">
        <v>2</v>
      </c>
      <c r="L97" s="9">
        <v>11.5</v>
      </c>
      <c r="M97" s="9">
        <v>3</v>
      </c>
      <c r="N97" s="9">
        <v>0</v>
      </c>
      <c r="O97" s="9">
        <v>1</v>
      </c>
      <c r="P97" s="9">
        <v>0.06</v>
      </c>
      <c r="Q97" s="9">
        <v>4</v>
      </c>
      <c r="R97" s="9">
        <v>7</v>
      </c>
      <c r="S97" s="9">
        <v>4</v>
      </c>
    </row>
    <row r="98" spans="1:19" x14ac:dyDescent="0.2">
      <c r="A98" s="9" t="s">
        <v>300</v>
      </c>
      <c r="B98" s="9" t="s">
        <v>111</v>
      </c>
      <c r="C98" s="9">
        <v>0</v>
      </c>
      <c r="D98" s="9">
        <v>102</v>
      </c>
      <c r="E98" s="9">
        <v>1</v>
      </c>
      <c r="F98" s="9">
        <v>2</v>
      </c>
      <c r="G98" s="9">
        <v>3</v>
      </c>
      <c r="H98" s="9">
        <v>18</v>
      </c>
      <c r="I98" s="9">
        <v>5</v>
      </c>
      <c r="J98" s="9">
        <v>5</v>
      </c>
      <c r="K98" s="9">
        <v>2</v>
      </c>
      <c r="L98" s="9">
        <v>9</v>
      </c>
      <c r="M98" s="9">
        <v>2.5</v>
      </c>
      <c r="N98" s="9">
        <v>1</v>
      </c>
      <c r="O98" s="9">
        <v>1.5</v>
      </c>
      <c r="P98" s="9">
        <v>0.05</v>
      </c>
      <c r="Q98" s="9">
        <v>4</v>
      </c>
      <c r="R98" s="9">
        <v>4</v>
      </c>
      <c r="S98" s="9">
        <v>6</v>
      </c>
    </row>
    <row r="99" spans="1:19" x14ac:dyDescent="0.2">
      <c r="A99" s="9" t="s">
        <v>301</v>
      </c>
      <c r="B99" s="9" t="s">
        <v>111</v>
      </c>
      <c r="C99" s="9">
        <v>0</v>
      </c>
      <c r="D99" s="9">
        <v>166</v>
      </c>
      <c r="E99" s="9">
        <v>2</v>
      </c>
      <c r="F99" s="9">
        <v>3</v>
      </c>
      <c r="G99" s="9">
        <v>3</v>
      </c>
      <c r="H99" s="9">
        <v>25</v>
      </c>
      <c r="I99" s="9">
        <v>6</v>
      </c>
      <c r="J99" s="9">
        <v>5</v>
      </c>
      <c r="K99" s="9">
        <v>2</v>
      </c>
      <c r="L99" s="9">
        <v>14</v>
      </c>
      <c r="M99" s="9">
        <v>3</v>
      </c>
      <c r="N99" s="9">
        <v>0</v>
      </c>
      <c r="O99" s="9">
        <v>1.5</v>
      </c>
      <c r="P99" s="9">
        <v>7.0000000000000007E-2</v>
      </c>
      <c r="Q99" s="9">
        <v>4</v>
      </c>
      <c r="R99" s="9">
        <v>4</v>
      </c>
      <c r="S99" s="9">
        <v>6</v>
      </c>
    </row>
    <row r="100" spans="1:19" x14ac:dyDescent="0.2">
      <c r="A100" s="9" t="s">
        <v>302</v>
      </c>
      <c r="B100" s="9" t="s">
        <v>111</v>
      </c>
      <c r="C100" s="9">
        <v>0</v>
      </c>
      <c r="D100" s="9">
        <v>100</v>
      </c>
      <c r="E100" s="9">
        <v>1</v>
      </c>
      <c r="F100" s="9">
        <v>3</v>
      </c>
      <c r="G100" s="9">
        <v>2</v>
      </c>
      <c r="H100" s="9">
        <v>12</v>
      </c>
      <c r="I100" s="9">
        <v>6</v>
      </c>
      <c r="J100" s="9">
        <v>6</v>
      </c>
      <c r="K100" s="9">
        <v>2</v>
      </c>
      <c r="L100" s="9">
        <v>6.5</v>
      </c>
      <c r="M100" s="9">
        <v>2</v>
      </c>
      <c r="N100" s="9">
        <v>1</v>
      </c>
      <c r="O100" s="9">
        <v>1</v>
      </c>
      <c r="P100" s="9">
        <v>0.03</v>
      </c>
      <c r="Q100" s="9">
        <v>6</v>
      </c>
      <c r="R100" s="9">
        <v>8</v>
      </c>
      <c r="S100" s="9">
        <v>4</v>
      </c>
    </row>
    <row r="101" spans="1:19" x14ac:dyDescent="0.2">
      <c r="A101" s="9" t="s">
        <v>303</v>
      </c>
      <c r="B101" s="9" t="s">
        <v>111</v>
      </c>
      <c r="C101" s="9">
        <v>0</v>
      </c>
      <c r="D101" s="9">
        <v>189</v>
      </c>
      <c r="E101" s="9">
        <v>2</v>
      </c>
      <c r="F101" s="9">
        <v>5</v>
      </c>
      <c r="G101" s="9">
        <v>4</v>
      </c>
      <c r="H101" s="9">
        <v>25</v>
      </c>
      <c r="I101" s="9">
        <v>5</v>
      </c>
      <c r="J101" s="9">
        <v>5</v>
      </c>
      <c r="K101" s="9">
        <v>2</v>
      </c>
      <c r="L101" s="9">
        <v>14</v>
      </c>
      <c r="M101" s="9">
        <v>3.5</v>
      </c>
      <c r="N101" s="9">
        <v>1</v>
      </c>
      <c r="O101" s="9">
        <v>1</v>
      </c>
      <c r="P101" s="9">
        <v>0.05</v>
      </c>
      <c r="Q101" s="9">
        <v>4</v>
      </c>
      <c r="R101" s="9">
        <v>6</v>
      </c>
      <c r="S101" s="9">
        <v>4</v>
      </c>
    </row>
    <row r="102" spans="1:19" x14ac:dyDescent="0.2">
      <c r="A102" s="9" t="s">
        <v>304</v>
      </c>
      <c r="B102" s="9" t="s">
        <v>111</v>
      </c>
      <c r="C102" s="9">
        <v>0</v>
      </c>
      <c r="D102" s="9">
        <v>170</v>
      </c>
      <c r="E102" s="9">
        <v>2</v>
      </c>
      <c r="F102" s="9">
        <v>3</v>
      </c>
      <c r="G102" s="9">
        <v>3</v>
      </c>
      <c r="H102" s="9">
        <v>21</v>
      </c>
      <c r="I102" s="9">
        <v>5</v>
      </c>
      <c r="J102" s="9">
        <v>5</v>
      </c>
      <c r="K102" s="9">
        <v>2</v>
      </c>
      <c r="L102" s="9">
        <v>11</v>
      </c>
      <c r="M102" s="9">
        <v>3</v>
      </c>
      <c r="N102" s="9">
        <v>1</v>
      </c>
      <c r="O102" s="9">
        <v>2</v>
      </c>
      <c r="P102" s="9">
        <v>0.06</v>
      </c>
      <c r="Q102" s="9">
        <v>4</v>
      </c>
      <c r="R102" s="9">
        <v>8</v>
      </c>
      <c r="S102" s="9">
        <v>4</v>
      </c>
    </row>
    <row r="103" spans="1:19" x14ac:dyDescent="0.2">
      <c r="A103" s="9" t="s">
        <v>305</v>
      </c>
      <c r="B103" s="9" t="s">
        <v>111</v>
      </c>
      <c r="C103" s="9">
        <v>0</v>
      </c>
      <c r="D103" s="9">
        <v>80</v>
      </c>
      <c r="E103" s="9">
        <v>1</v>
      </c>
      <c r="F103" s="9">
        <v>1</v>
      </c>
      <c r="G103" s="9">
        <v>2</v>
      </c>
      <c r="H103" s="9">
        <v>20</v>
      </c>
      <c r="I103" s="9">
        <v>5</v>
      </c>
      <c r="J103" s="9">
        <v>6</v>
      </c>
      <c r="K103" s="9">
        <v>2</v>
      </c>
      <c r="L103" s="9">
        <v>11</v>
      </c>
      <c r="M103" s="9">
        <v>3</v>
      </c>
      <c r="N103" s="9">
        <v>0</v>
      </c>
      <c r="O103" s="9">
        <v>1</v>
      </c>
      <c r="P103" s="9">
        <v>0.05</v>
      </c>
      <c r="Q103" s="9">
        <v>4</v>
      </c>
      <c r="R103" s="9">
        <v>8</v>
      </c>
      <c r="S103" s="9">
        <v>4</v>
      </c>
    </row>
    <row r="104" spans="1:19" x14ac:dyDescent="0.2">
      <c r="A104" s="9" t="s">
        <v>306</v>
      </c>
      <c r="B104" s="9" t="s">
        <v>111</v>
      </c>
      <c r="C104" s="9">
        <v>0</v>
      </c>
      <c r="D104" s="9">
        <v>160</v>
      </c>
      <c r="E104" s="9">
        <v>2</v>
      </c>
      <c r="F104" s="9">
        <v>6</v>
      </c>
      <c r="G104" s="9">
        <v>3</v>
      </c>
      <c r="H104" s="9">
        <v>26</v>
      </c>
      <c r="I104" s="9">
        <v>6</v>
      </c>
      <c r="J104" s="9">
        <v>4</v>
      </c>
      <c r="K104" s="9">
        <v>2</v>
      </c>
      <c r="L104" s="9">
        <v>14.5</v>
      </c>
      <c r="M104" s="9">
        <v>3.5</v>
      </c>
      <c r="N104" s="9">
        <v>1</v>
      </c>
      <c r="O104" s="9">
        <v>1.5</v>
      </c>
      <c r="P104" s="9">
        <v>0.08</v>
      </c>
      <c r="Q104" s="9">
        <v>4</v>
      </c>
      <c r="R104" s="9">
        <v>7</v>
      </c>
      <c r="S104" s="9">
        <v>4</v>
      </c>
    </row>
    <row r="105" spans="1:19" x14ac:dyDescent="0.2">
      <c r="A105" s="9" t="s">
        <v>212</v>
      </c>
      <c r="B105" s="9" t="s">
        <v>109</v>
      </c>
      <c r="C105" s="9">
        <v>1</v>
      </c>
      <c r="D105" s="9">
        <v>421</v>
      </c>
      <c r="E105" s="9">
        <v>4</v>
      </c>
      <c r="F105" s="9">
        <v>20</v>
      </c>
      <c r="G105" s="9">
        <v>5</v>
      </c>
      <c r="H105" s="9">
        <v>23</v>
      </c>
      <c r="I105" s="9">
        <v>5</v>
      </c>
      <c r="J105" s="9">
        <v>5</v>
      </c>
      <c r="K105" s="9">
        <v>1</v>
      </c>
      <c r="L105" s="9">
        <v>9</v>
      </c>
      <c r="M105" s="9">
        <v>4</v>
      </c>
      <c r="N105" s="9">
        <v>1</v>
      </c>
      <c r="O105" s="9">
        <v>1</v>
      </c>
      <c r="P105" s="9">
        <v>0.22</v>
      </c>
      <c r="Q105" s="9">
        <v>1</v>
      </c>
      <c r="R105" s="9">
        <v>4</v>
      </c>
      <c r="S105" s="9">
        <v>8</v>
      </c>
    </row>
    <row r="106" spans="1:19" x14ac:dyDescent="0.2">
      <c r="A106" s="9" t="s">
        <v>364</v>
      </c>
      <c r="B106" s="9" t="s">
        <v>109</v>
      </c>
      <c r="C106" s="9">
        <v>0</v>
      </c>
      <c r="D106" s="9">
        <v>317</v>
      </c>
      <c r="E106" s="9">
        <v>3</v>
      </c>
      <c r="F106" s="9">
        <v>14</v>
      </c>
      <c r="G106" s="9">
        <v>4</v>
      </c>
      <c r="H106" s="9">
        <v>21</v>
      </c>
      <c r="I106" s="9">
        <v>7</v>
      </c>
      <c r="J106" s="9">
        <v>3</v>
      </c>
      <c r="K106" s="9">
        <v>0</v>
      </c>
      <c r="L106" s="9">
        <v>11</v>
      </c>
      <c r="M106" s="9">
        <v>4</v>
      </c>
      <c r="N106" s="9">
        <v>1</v>
      </c>
      <c r="O106" s="9">
        <v>1</v>
      </c>
      <c r="P106" s="9">
        <v>0.2</v>
      </c>
      <c r="Q106" s="9">
        <v>1</v>
      </c>
      <c r="R106" s="9">
        <v>3</v>
      </c>
      <c r="S106" s="9">
        <v>4</v>
      </c>
    </row>
    <row r="107" spans="1:19" x14ac:dyDescent="0.2">
      <c r="A107" s="9" t="s">
        <v>365</v>
      </c>
      <c r="B107" s="9" t="s">
        <v>109</v>
      </c>
      <c r="C107" s="9">
        <v>0</v>
      </c>
      <c r="D107" s="9">
        <v>255</v>
      </c>
      <c r="E107" s="9">
        <v>3</v>
      </c>
      <c r="F107" s="9">
        <v>12</v>
      </c>
      <c r="G107" s="9">
        <v>4</v>
      </c>
      <c r="H107" s="9">
        <v>22</v>
      </c>
      <c r="I107" s="9">
        <v>7</v>
      </c>
      <c r="J107" s="9">
        <v>3</v>
      </c>
      <c r="K107" s="9">
        <v>1</v>
      </c>
      <c r="L107" s="9">
        <v>11</v>
      </c>
      <c r="M107" s="9">
        <v>5</v>
      </c>
      <c r="N107" s="9">
        <v>1</v>
      </c>
      <c r="O107" s="9">
        <v>1</v>
      </c>
      <c r="P107" s="9">
        <v>0.18</v>
      </c>
      <c r="Q107" s="9">
        <v>1</v>
      </c>
      <c r="R107" s="9">
        <v>4</v>
      </c>
      <c r="S107" s="9">
        <v>6</v>
      </c>
    </row>
    <row r="108" spans="1:19" x14ac:dyDescent="0.2">
      <c r="A108" s="9" t="s">
        <v>366</v>
      </c>
      <c r="B108" s="9" t="s">
        <v>109</v>
      </c>
      <c r="C108" s="9">
        <v>0</v>
      </c>
      <c r="D108" s="9">
        <v>390</v>
      </c>
      <c r="E108" s="9">
        <v>4</v>
      </c>
      <c r="F108" s="9">
        <v>24</v>
      </c>
      <c r="G108" s="9">
        <v>3</v>
      </c>
      <c r="H108" s="9">
        <v>22</v>
      </c>
      <c r="I108" s="9">
        <v>6</v>
      </c>
      <c r="J108" s="9">
        <v>5</v>
      </c>
      <c r="K108" s="9">
        <v>1</v>
      </c>
      <c r="L108" s="9">
        <v>10</v>
      </c>
      <c r="M108" s="9">
        <v>5</v>
      </c>
      <c r="N108" s="9">
        <v>2</v>
      </c>
      <c r="O108" s="9">
        <v>1</v>
      </c>
      <c r="P108" s="9">
        <v>0.16</v>
      </c>
      <c r="Q108" s="9">
        <v>1</v>
      </c>
      <c r="R108" s="9">
        <v>4</v>
      </c>
      <c r="S108" s="9">
        <v>6</v>
      </c>
    </row>
    <row r="109" spans="1:19" x14ac:dyDescent="0.2">
      <c r="A109" s="9" t="s">
        <v>368</v>
      </c>
      <c r="B109" s="9" t="s">
        <v>109</v>
      </c>
      <c r="C109" s="9">
        <v>0</v>
      </c>
      <c r="D109" s="9">
        <v>427</v>
      </c>
      <c r="E109" s="9">
        <v>4</v>
      </c>
      <c r="F109" s="9">
        <v>20</v>
      </c>
      <c r="G109" s="9">
        <v>4</v>
      </c>
      <c r="H109" s="9">
        <v>22</v>
      </c>
      <c r="I109" s="9">
        <v>7</v>
      </c>
      <c r="J109" s="9">
        <v>4</v>
      </c>
      <c r="K109" s="9">
        <v>1</v>
      </c>
      <c r="L109" s="9">
        <v>13</v>
      </c>
      <c r="M109" s="9">
        <v>5</v>
      </c>
      <c r="N109" s="9">
        <v>2</v>
      </c>
      <c r="O109" s="9">
        <v>1</v>
      </c>
      <c r="P109" s="9">
        <v>0.22</v>
      </c>
      <c r="Q109" s="9">
        <v>1</v>
      </c>
      <c r="R109" s="9">
        <v>4</v>
      </c>
      <c r="S109" s="9">
        <v>4</v>
      </c>
    </row>
    <row r="110" spans="1:19" x14ac:dyDescent="0.2">
      <c r="A110" s="9" t="s">
        <v>369</v>
      </c>
      <c r="B110" s="9" t="s">
        <v>109</v>
      </c>
      <c r="C110" s="9">
        <v>1</v>
      </c>
      <c r="D110" s="9">
        <v>345</v>
      </c>
      <c r="E110" s="9">
        <v>4</v>
      </c>
      <c r="F110" s="9">
        <v>21</v>
      </c>
      <c r="G110" s="9">
        <v>4</v>
      </c>
      <c r="H110" s="9">
        <v>21</v>
      </c>
      <c r="I110" s="9">
        <v>7</v>
      </c>
      <c r="J110" s="9">
        <v>3</v>
      </c>
      <c r="K110" s="9">
        <v>0</v>
      </c>
      <c r="L110" s="9">
        <v>11</v>
      </c>
      <c r="M110" s="9">
        <v>4</v>
      </c>
      <c r="N110" s="9">
        <v>1</v>
      </c>
      <c r="O110" s="9">
        <v>1</v>
      </c>
      <c r="P110" s="9">
        <v>0.21</v>
      </c>
      <c r="Q110" s="9">
        <v>1</v>
      </c>
      <c r="R110" s="9">
        <v>4</v>
      </c>
      <c r="S110" s="9">
        <v>4</v>
      </c>
    </row>
    <row r="111" spans="1:19" x14ac:dyDescent="0.2">
      <c r="A111" s="9" t="s">
        <v>370</v>
      </c>
      <c r="B111" s="9" t="s">
        <v>109</v>
      </c>
      <c r="C111" s="9">
        <v>1</v>
      </c>
      <c r="D111" s="9">
        <v>397</v>
      </c>
      <c r="E111" s="9">
        <v>4</v>
      </c>
      <c r="F111" s="9">
        <v>20</v>
      </c>
      <c r="G111" s="9">
        <v>4</v>
      </c>
      <c r="H111" s="9">
        <v>24</v>
      </c>
      <c r="I111" s="9">
        <v>7</v>
      </c>
      <c r="J111" s="9">
        <v>5</v>
      </c>
      <c r="K111" s="9">
        <v>1</v>
      </c>
      <c r="L111" s="9">
        <v>10</v>
      </c>
      <c r="M111" s="9">
        <v>5</v>
      </c>
      <c r="N111" s="9">
        <v>2</v>
      </c>
      <c r="O111" s="9">
        <v>2</v>
      </c>
      <c r="P111" s="9">
        <v>0.19</v>
      </c>
      <c r="Q111" s="9">
        <v>1</v>
      </c>
      <c r="R111" s="9">
        <v>4</v>
      </c>
      <c r="S111" s="9">
        <v>4</v>
      </c>
    </row>
    <row r="112" spans="1:19" x14ac:dyDescent="0.2">
      <c r="A112" s="9" t="s">
        <v>371</v>
      </c>
      <c r="B112" s="9" t="s">
        <v>109</v>
      </c>
      <c r="C112" s="9">
        <v>0</v>
      </c>
      <c r="D112" s="9">
        <v>428</v>
      </c>
      <c r="E112" s="9">
        <v>3</v>
      </c>
      <c r="F112" s="9">
        <v>14</v>
      </c>
      <c r="G112" s="9">
        <v>3</v>
      </c>
      <c r="H112" s="9">
        <v>21</v>
      </c>
      <c r="I112" s="9">
        <v>9</v>
      </c>
      <c r="J112" s="9">
        <v>6</v>
      </c>
      <c r="K112" s="9">
        <v>1</v>
      </c>
      <c r="L112" s="9">
        <v>14</v>
      </c>
      <c r="M112" s="9">
        <v>5</v>
      </c>
      <c r="N112" s="9">
        <v>2</v>
      </c>
      <c r="O112" s="9">
        <v>1</v>
      </c>
      <c r="P112" s="9">
        <v>0.21</v>
      </c>
      <c r="Q112" s="9">
        <v>1</v>
      </c>
      <c r="R112" s="9">
        <v>4</v>
      </c>
      <c r="S112" s="9">
        <v>6</v>
      </c>
    </row>
    <row r="113" spans="1:19" x14ac:dyDescent="0.2">
      <c r="A113" s="9" t="s">
        <v>372</v>
      </c>
      <c r="B113" s="9" t="s">
        <v>109</v>
      </c>
      <c r="C113" s="9">
        <v>0</v>
      </c>
      <c r="D113" s="9">
        <v>308</v>
      </c>
      <c r="E113" s="9">
        <v>4</v>
      </c>
      <c r="F113" s="9">
        <v>22</v>
      </c>
      <c r="G113" s="9">
        <v>3</v>
      </c>
      <c r="H113" s="9">
        <v>21</v>
      </c>
      <c r="I113" s="9">
        <v>7</v>
      </c>
      <c r="J113" s="9">
        <v>4</v>
      </c>
      <c r="K113" s="9">
        <v>1</v>
      </c>
      <c r="L113" s="9">
        <v>13</v>
      </c>
      <c r="M113" s="9">
        <v>5</v>
      </c>
      <c r="N113" s="9">
        <v>1</v>
      </c>
      <c r="O113" s="9">
        <v>2</v>
      </c>
      <c r="P113" s="9">
        <v>0.2</v>
      </c>
      <c r="Q113" s="9">
        <v>1</v>
      </c>
      <c r="R113" s="9">
        <v>4</v>
      </c>
      <c r="S113" s="9">
        <v>6</v>
      </c>
    </row>
    <row r="114" spans="1:19" x14ac:dyDescent="0.2">
      <c r="A114" s="9" t="s">
        <v>373</v>
      </c>
      <c r="B114" s="9" t="s">
        <v>109</v>
      </c>
      <c r="C114" s="9">
        <v>0</v>
      </c>
      <c r="D114" s="9">
        <v>454</v>
      </c>
      <c r="E114" s="9">
        <v>4</v>
      </c>
      <c r="F114" s="9">
        <v>24</v>
      </c>
      <c r="G114" s="9">
        <v>3</v>
      </c>
      <c r="H114" s="9">
        <v>20</v>
      </c>
      <c r="I114" s="9">
        <v>6</v>
      </c>
      <c r="J114" s="9">
        <v>5</v>
      </c>
      <c r="K114" s="9">
        <v>1</v>
      </c>
      <c r="L114" s="9">
        <v>11</v>
      </c>
      <c r="M114" s="9">
        <v>5</v>
      </c>
      <c r="N114" s="9">
        <v>2</v>
      </c>
      <c r="O114" s="9">
        <v>2</v>
      </c>
      <c r="P114" s="9">
        <v>0.19</v>
      </c>
      <c r="Q114" s="9">
        <v>1</v>
      </c>
      <c r="R114" s="9">
        <v>3</v>
      </c>
      <c r="S114" s="9">
        <v>3</v>
      </c>
    </row>
    <row r="115" spans="1:19" x14ac:dyDescent="0.2">
      <c r="A115" s="9" t="s">
        <v>374</v>
      </c>
      <c r="B115" s="9" t="s">
        <v>109</v>
      </c>
      <c r="C115" s="9">
        <v>1</v>
      </c>
      <c r="D115" s="9">
        <v>362</v>
      </c>
      <c r="E115" s="9">
        <v>3</v>
      </c>
      <c r="F115" s="9">
        <v>19</v>
      </c>
      <c r="G115" s="9">
        <v>3</v>
      </c>
      <c r="H115" s="9">
        <v>20</v>
      </c>
      <c r="I115" s="9">
        <v>7</v>
      </c>
      <c r="J115" s="9">
        <v>4</v>
      </c>
      <c r="K115" s="9">
        <v>0</v>
      </c>
      <c r="L115" s="9">
        <v>13</v>
      </c>
      <c r="M115" s="9">
        <v>5</v>
      </c>
      <c r="N115" s="9">
        <v>1</v>
      </c>
      <c r="O115" s="9">
        <v>2</v>
      </c>
      <c r="P115" s="9">
        <v>0.18</v>
      </c>
      <c r="Q115" s="9">
        <v>1</v>
      </c>
      <c r="R115" s="9">
        <v>3</v>
      </c>
      <c r="S115" s="9">
        <v>6</v>
      </c>
    </row>
    <row r="116" spans="1:19" x14ac:dyDescent="0.2">
      <c r="A116" s="9" t="s">
        <v>375</v>
      </c>
      <c r="B116" s="9" t="s">
        <v>109</v>
      </c>
      <c r="C116" s="9">
        <v>0</v>
      </c>
      <c r="D116" s="9">
        <v>181</v>
      </c>
      <c r="E116" s="9">
        <v>2</v>
      </c>
      <c r="F116" s="9">
        <v>7</v>
      </c>
      <c r="G116" s="9">
        <v>4</v>
      </c>
      <c r="H116" s="9">
        <v>17</v>
      </c>
      <c r="I116" s="9">
        <v>7</v>
      </c>
      <c r="J116" s="9">
        <v>4</v>
      </c>
      <c r="K116" s="9">
        <v>0</v>
      </c>
      <c r="L116" s="9">
        <v>8</v>
      </c>
      <c r="M116" s="9">
        <v>4</v>
      </c>
      <c r="N116" s="9">
        <v>1</v>
      </c>
      <c r="O116" s="9">
        <v>1</v>
      </c>
      <c r="P116" s="9">
        <v>0.15</v>
      </c>
      <c r="Q116" s="9">
        <v>1</v>
      </c>
      <c r="R116" s="9">
        <v>4</v>
      </c>
      <c r="S116" s="9">
        <v>6</v>
      </c>
    </row>
    <row r="117" spans="1:19" x14ac:dyDescent="0.2">
      <c r="A117" s="9" t="s">
        <v>376</v>
      </c>
      <c r="B117" s="9" t="s">
        <v>109</v>
      </c>
      <c r="C117" s="9">
        <v>1</v>
      </c>
      <c r="D117" s="9">
        <v>474</v>
      </c>
      <c r="E117" s="9">
        <v>4</v>
      </c>
      <c r="F117" s="9">
        <v>20</v>
      </c>
      <c r="G117" s="9">
        <v>3</v>
      </c>
      <c r="H117" s="9">
        <v>27</v>
      </c>
      <c r="I117" s="9">
        <v>7</v>
      </c>
      <c r="J117" s="9">
        <v>5</v>
      </c>
      <c r="K117" s="9">
        <v>1</v>
      </c>
      <c r="L117" s="9">
        <v>12</v>
      </c>
      <c r="M117" s="9">
        <v>6</v>
      </c>
      <c r="N117" s="9">
        <v>2</v>
      </c>
      <c r="O117" s="9">
        <v>1</v>
      </c>
      <c r="P117" s="9">
        <v>0.24</v>
      </c>
      <c r="Q117" s="9">
        <v>1</v>
      </c>
      <c r="R117" s="9">
        <v>4</v>
      </c>
      <c r="S117" s="9">
        <v>4</v>
      </c>
    </row>
    <row r="118" spans="1:19" x14ac:dyDescent="0.2">
      <c r="A118" s="9" t="s">
        <v>188</v>
      </c>
      <c r="B118" s="9" t="s">
        <v>109</v>
      </c>
      <c r="C118" s="9">
        <v>1</v>
      </c>
      <c r="D118" s="9">
        <v>372</v>
      </c>
      <c r="E118" s="9">
        <v>3</v>
      </c>
      <c r="F118" s="9">
        <v>25</v>
      </c>
      <c r="G118" s="9">
        <v>3</v>
      </c>
      <c r="H118" s="9">
        <v>22</v>
      </c>
      <c r="I118" s="9">
        <v>7</v>
      </c>
      <c r="J118" s="9">
        <v>4</v>
      </c>
      <c r="K118" s="9">
        <v>0</v>
      </c>
      <c r="L118" s="9">
        <v>12</v>
      </c>
      <c r="M118" s="9">
        <v>5</v>
      </c>
      <c r="N118" s="9">
        <v>1</v>
      </c>
      <c r="O118" s="9">
        <v>1</v>
      </c>
      <c r="P118" s="9">
        <v>0.2</v>
      </c>
      <c r="Q118" s="9">
        <v>1</v>
      </c>
      <c r="R118" s="9">
        <v>3</v>
      </c>
      <c r="S118" s="9">
        <v>6</v>
      </c>
    </row>
    <row r="119" spans="1:19" x14ac:dyDescent="0.2">
      <c r="A119" s="9" t="s">
        <v>189</v>
      </c>
      <c r="B119" s="9" t="s">
        <v>109</v>
      </c>
      <c r="C119" s="9">
        <v>1</v>
      </c>
      <c r="D119" s="9">
        <v>282</v>
      </c>
      <c r="E119" s="9">
        <v>4</v>
      </c>
      <c r="F119" s="9">
        <v>21</v>
      </c>
      <c r="G119" s="9">
        <v>4</v>
      </c>
      <c r="H119" s="9">
        <v>16</v>
      </c>
      <c r="I119" s="9">
        <v>7</v>
      </c>
      <c r="J119" s="9">
        <v>5</v>
      </c>
      <c r="K119" s="9">
        <v>1</v>
      </c>
      <c r="L119" s="9">
        <v>11</v>
      </c>
      <c r="M119" s="9">
        <v>6</v>
      </c>
      <c r="N119" s="9">
        <v>2</v>
      </c>
      <c r="O119" s="9">
        <v>1</v>
      </c>
      <c r="P119" s="9">
        <v>0.2</v>
      </c>
      <c r="Q119" s="9">
        <v>1</v>
      </c>
      <c r="R119" s="9">
        <v>4</v>
      </c>
      <c r="S119" s="9">
        <v>6</v>
      </c>
    </row>
    <row r="120" spans="1:19" x14ac:dyDescent="0.2">
      <c r="A120" s="9" t="s">
        <v>190</v>
      </c>
      <c r="B120" s="9" t="s">
        <v>109</v>
      </c>
      <c r="C120" s="9">
        <v>0</v>
      </c>
      <c r="D120" s="9">
        <v>160</v>
      </c>
      <c r="E120" s="9">
        <v>4</v>
      </c>
      <c r="F120" s="9">
        <v>14</v>
      </c>
      <c r="G120" s="9">
        <v>4</v>
      </c>
      <c r="H120" s="9">
        <v>20</v>
      </c>
      <c r="I120" s="9">
        <v>5</v>
      </c>
      <c r="J120" s="9">
        <v>5</v>
      </c>
      <c r="K120" s="9">
        <v>1</v>
      </c>
      <c r="L120" s="9">
        <v>10</v>
      </c>
      <c r="M120" s="9">
        <v>5</v>
      </c>
      <c r="N120" s="9">
        <v>2</v>
      </c>
      <c r="O120" s="9">
        <v>3</v>
      </c>
      <c r="P120" s="9">
        <v>0.19</v>
      </c>
      <c r="Q120" s="9">
        <v>1</v>
      </c>
      <c r="R120" s="9">
        <v>4</v>
      </c>
      <c r="S120" s="9">
        <v>3</v>
      </c>
    </row>
    <row r="121" spans="1:19" x14ac:dyDescent="0.2">
      <c r="A121" s="9" t="s">
        <v>191</v>
      </c>
      <c r="B121" s="9" t="s">
        <v>109</v>
      </c>
      <c r="C121" s="9">
        <v>1</v>
      </c>
      <c r="D121" s="9">
        <v>237</v>
      </c>
      <c r="E121" s="9">
        <v>5</v>
      </c>
      <c r="F121" s="9">
        <v>15</v>
      </c>
      <c r="G121" s="9">
        <v>4</v>
      </c>
      <c r="H121" s="9">
        <v>17</v>
      </c>
      <c r="I121" s="9">
        <v>7</v>
      </c>
      <c r="J121" s="9">
        <v>6</v>
      </c>
      <c r="K121" s="9">
        <v>0</v>
      </c>
      <c r="L121" s="9">
        <v>12</v>
      </c>
      <c r="M121" s="9">
        <v>6</v>
      </c>
      <c r="N121" s="9">
        <v>2</v>
      </c>
      <c r="O121" s="9">
        <v>1</v>
      </c>
      <c r="P121" s="9">
        <v>0.2</v>
      </c>
      <c r="Q121" s="9">
        <v>1</v>
      </c>
      <c r="R121" s="9">
        <v>5</v>
      </c>
      <c r="S121" s="9">
        <v>6</v>
      </c>
    </row>
    <row r="122" spans="1:19" x14ac:dyDescent="0.2">
      <c r="A122" s="9" t="s">
        <v>192</v>
      </c>
      <c r="B122" s="9" t="s">
        <v>109</v>
      </c>
      <c r="C122" s="9">
        <v>1</v>
      </c>
      <c r="D122" s="9">
        <v>343</v>
      </c>
      <c r="E122" s="9">
        <v>4</v>
      </c>
      <c r="F122" s="9">
        <v>24</v>
      </c>
      <c r="G122" s="9">
        <v>5</v>
      </c>
      <c r="H122" s="9">
        <v>24</v>
      </c>
      <c r="I122" s="9">
        <v>6</v>
      </c>
      <c r="J122" s="9">
        <v>4</v>
      </c>
      <c r="K122" s="9">
        <v>1</v>
      </c>
      <c r="L122" s="9">
        <v>12</v>
      </c>
      <c r="M122" s="9">
        <v>5</v>
      </c>
      <c r="N122" s="9">
        <v>2</v>
      </c>
      <c r="O122" s="9">
        <v>3</v>
      </c>
      <c r="P122" s="9">
        <v>0.2</v>
      </c>
      <c r="Q122" s="9">
        <v>1</v>
      </c>
      <c r="R122" s="9">
        <v>3</v>
      </c>
      <c r="S122" s="9">
        <v>6</v>
      </c>
    </row>
    <row r="123" spans="1:19" x14ac:dyDescent="0.2">
      <c r="A123" s="9" t="s">
        <v>193</v>
      </c>
      <c r="B123" s="9" t="s">
        <v>109</v>
      </c>
      <c r="C123" s="9">
        <v>0</v>
      </c>
      <c r="D123" s="9">
        <v>348</v>
      </c>
      <c r="E123" s="9">
        <v>3</v>
      </c>
      <c r="F123" s="9">
        <v>18</v>
      </c>
      <c r="G123" s="9">
        <v>5</v>
      </c>
      <c r="H123" s="9">
        <v>18</v>
      </c>
      <c r="I123" s="9">
        <v>8</v>
      </c>
      <c r="J123" s="9">
        <v>6</v>
      </c>
      <c r="K123" s="9">
        <v>0</v>
      </c>
      <c r="L123" s="9">
        <v>12</v>
      </c>
      <c r="M123" s="9">
        <v>4</v>
      </c>
      <c r="N123" s="9">
        <v>1</v>
      </c>
      <c r="O123" s="9">
        <v>1</v>
      </c>
      <c r="P123" s="9">
        <v>0.22</v>
      </c>
      <c r="Q123" s="9">
        <v>1</v>
      </c>
      <c r="R123" s="9">
        <v>3</v>
      </c>
      <c r="S123" s="9">
        <v>6</v>
      </c>
    </row>
    <row r="124" spans="1:19" x14ac:dyDescent="0.2">
      <c r="A124" s="9" t="s">
        <v>194</v>
      </c>
      <c r="B124" s="9" t="s">
        <v>109</v>
      </c>
      <c r="C124" s="9">
        <v>0</v>
      </c>
      <c r="D124" s="9">
        <v>341</v>
      </c>
      <c r="E124" s="9">
        <v>3</v>
      </c>
      <c r="F124" s="9">
        <v>24</v>
      </c>
      <c r="G124" s="9">
        <v>3</v>
      </c>
      <c r="H124" s="9">
        <v>20</v>
      </c>
      <c r="I124" s="9">
        <v>5</v>
      </c>
      <c r="J124" s="9">
        <v>5</v>
      </c>
      <c r="K124" s="9">
        <v>0</v>
      </c>
      <c r="L124" s="9">
        <v>10</v>
      </c>
      <c r="M124" s="9">
        <v>5</v>
      </c>
      <c r="N124" s="9">
        <v>2</v>
      </c>
      <c r="O124" s="9">
        <v>1</v>
      </c>
      <c r="P124" s="9">
        <v>0.2</v>
      </c>
      <c r="Q124" s="9">
        <v>1</v>
      </c>
      <c r="R124" s="9">
        <v>4</v>
      </c>
      <c r="S124" s="9">
        <v>6</v>
      </c>
    </row>
    <row r="125" spans="1:19" x14ac:dyDescent="0.2">
      <c r="A125" s="9" t="s">
        <v>195</v>
      </c>
      <c r="B125" s="9" t="s">
        <v>109</v>
      </c>
      <c r="C125" s="9">
        <v>1</v>
      </c>
      <c r="D125" s="9">
        <v>320</v>
      </c>
      <c r="E125" s="9">
        <v>3</v>
      </c>
      <c r="F125" s="9">
        <v>17</v>
      </c>
      <c r="G125" s="9">
        <v>4</v>
      </c>
      <c r="H125" s="9">
        <v>23</v>
      </c>
      <c r="I125" s="9">
        <v>6</v>
      </c>
      <c r="J125" s="9">
        <v>6</v>
      </c>
      <c r="K125" s="9">
        <v>1</v>
      </c>
      <c r="L125" s="9">
        <v>12</v>
      </c>
      <c r="M125" s="9">
        <v>5</v>
      </c>
      <c r="N125" s="9">
        <v>2</v>
      </c>
      <c r="O125" s="9">
        <v>2</v>
      </c>
      <c r="P125" s="9">
        <v>0.2</v>
      </c>
      <c r="Q125" s="9">
        <v>1</v>
      </c>
      <c r="R125" s="9">
        <v>4</v>
      </c>
      <c r="S125" s="9">
        <v>6</v>
      </c>
    </row>
    <row r="126" spans="1:19" x14ac:dyDescent="0.2">
      <c r="A126" s="9" t="s">
        <v>213</v>
      </c>
      <c r="B126" s="9" t="s">
        <v>112</v>
      </c>
      <c r="C126" s="9">
        <v>0</v>
      </c>
      <c r="D126" s="9">
        <v>250</v>
      </c>
      <c r="E126" s="9">
        <v>3</v>
      </c>
      <c r="F126" s="9">
        <v>15</v>
      </c>
      <c r="G126" s="9">
        <v>3</v>
      </c>
      <c r="H126" s="9">
        <v>23</v>
      </c>
      <c r="I126" s="9">
        <v>5</v>
      </c>
      <c r="J126" s="9">
        <v>3</v>
      </c>
      <c r="K126" s="9">
        <v>1</v>
      </c>
      <c r="L126" s="9">
        <v>11</v>
      </c>
      <c r="M126" s="9">
        <v>4</v>
      </c>
      <c r="N126" s="9">
        <v>1</v>
      </c>
      <c r="O126" s="9">
        <v>2</v>
      </c>
      <c r="P126" s="9">
        <v>0.08</v>
      </c>
      <c r="Q126" s="9">
        <v>1</v>
      </c>
      <c r="R126" s="9">
        <v>4</v>
      </c>
      <c r="S126" s="9">
        <v>8</v>
      </c>
    </row>
    <row r="127" spans="1:19" x14ac:dyDescent="0.2">
      <c r="A127" s="9" t="s">
        <v>349</v>
      </c>
      <c r="B127" s="9" t="s">
        <v>112</v>
      </c>
      <c r="C127" s="9">
        <v>0</v>
      </c>
      <c r="D127" s="9">
        <v>240</v>
      </c>
      <c r="E127" s="9">
        <v>2</v>
      </c>
      <c r="F127" s="9">
        <v>10</v>
      </c>
      <c r="G127" s="9">
        <v>3</v>
      </c>
      <c r="H127" s="9">
        <v>23</v>
      </c>
      <c r="I127" s="9">
        <v>6</v>
      </c>
      <c r="J127" s="9">
        <v>3</v>
      </c>
      <c r="K127" s="9">
        <v>1</v>
      </c>
      <c r="L127" s="9">
        <v>15</v>
      </c>
      <c r="M127" s="9">
        <v>4</v>
      </c>
      <c r="N127" s="9">
        <v>0</v>
      </c>
      <c r="O127" s="9">
        <v>2</v>
      </c>
      <c r="P127" s="9">
        <v>0.1</v>
      </c>
      <c r="Q127" s="9">
        <v>1</v>
      </c>
      <c r="R127" s="9">
        <v>4</v>
      </c>
      <c r="S127" s="9">
        <v>8</v>
      </c>
    </row>
    <row r="128" spans="1:19" x14ac:dyDescent="0.2">
      <c r="A128" s="9" t="s">
        <v>214</v>
      </c>
      <c r="B128" s="9" t="s">
        <v>112</v>
      </c>
      <c r="C128" s="9">
        <v>0</v>
      </c>
      <c r="D128" s="9">
        <v>184</v>
      </c>
      <c r="E128" s="9">
        <v>3</v>
      </c>
      <c r="F128" s="9">
        <v>17</v>
      </c>
      <c r="G128" s="9">
        <v>3</v>
      </c>
      <c r="H128" s="9">
        <v>19</v>
      </c>
      <c r="I128" s="9">
        <v>4</v>
      </c>
      <c r="J128" s="9">
        <v>3</v>
      </c>
      <c r="K128" s="9">
        <v>1</v>
      </c>
      <c r="L128" s="9">
        <v>12</v>
      </c>
      <c r="M128" s="9">
        <v>3</v>
      </c>
      <c r="N128" s="9">
        <v>0</v>
      </c>
      <c r="O128" s="9">
        <v>1</v>
      </c>
      <c r="P128" s="9">
        <v>0.08</v>
      </c>
      <c r="Q128" s="9">
        <v>1</v>
      </c>
      <c r="R128" s="9">
        <v>4</v>
      </c>
      <c r="S128" s="9">
        <v>6</v>
      </c>
    </row>
    <row r="129" spans="1:19" x14ac:dyDescent="0.2">
      <c r="A129" s="9" t="s">
        <v>215</v>
      </c>
      <c r="B129" s="9" t="s">
        <v>112</v>
      </c>
      <c r="C129" s="9">
        <v>0</v>
      </c>
      <c r="D129" s="9">
        <v>170</v>
      </c>
      <c r="E129" s="9">
        <v>3</v>
      </c>
      <c r="F129" s="9">
        <v>11</v>
      </c>
      <c r="G129" s="9">
        <v>2</v>
      </c>
      <c r="H129" s="9">
        <v>17</v>
      </c>
      <c r="I129" s="9">
        <v>6</v>
      </c>
      <c r="J129" s="9">
        <v>2</v>
      </c>
      <c r="K129" s="9">
        <v>1</v>
      </c>
      <c r="L129" s="9">
        <v>13</v>
      </c>
      <c r="M129" s="9">
        <v>4</v>
      </c>
      <c r="N129" s="9">
        <v>0</v>
      </c>
      <c r="O129" s="9">
        <v>1</v>
      </c>
      <c r="P129" s="9">
        <v>0.1</v>
      </c>
      <c r="Q129" s="9">
        <v>1</v>
      </c>
      <c r="R129" s="9">
        <v>5</v>
      </c>
      <c r="S129" s="9">
        <v>6</v>
      </c>
    </row>
    <row r="130" spans="1:19" x14ac:dyDescent="0.2">
      <c r="A130" s="9" t="s">
        <v>216</v>
      </c>
      <c r="B130" s="9" t="s">
        <v>112</v>
      </c>
      <c r="C130" s="9">
        <v>0</v>
      </c>
      <c r="D130" s="9">
        <v>250</v>
      </c>
      <c r="E130" s="9">
        <v>2</v>
      </c>
      <c r="F130" s="9">
        <v>10</v>
      </c>
      <c r="G130" s="9">
        <v>2</v>
      </c>
      <c r="H130" s="9">
        <v>19</v>
      </c>
      <c r="I130" s="9">
        <v>7</v>
      </c>
      <c r="J130" s="9">
        <v>2</v>
      </c>
      <c r="K130" s="9">
        <v>1</v>
      </c>
      <c r="L130" s="9">
        <v>14</v>
      </c>
      <c r="M130" s="9">
        <v>3</v>
      </c>
      <c r="N130" s="9">
        <v>0</v>
      </c>
      <c r="O130" s="9">
        <v>1</v>
      </c>
      <c r="P130" s="9">
        <v>0.11</v>
      </c>
      <c r="Q130" s="9">
        <v>1</v>
      </c>
      <c r="R130" s="9">
        <v>4</v>
      </c>
      <c r="S130" s="9">
        <v>4</v>
      </c>
    </row>
    <row r="131" spans="1:19" x14ac:dyDescent="0.2">
      <c r="A131" s="9" t="s">
        <v>217</v>
      </c>
      <c r="B131" s="9" t="s">
        <v>112</v>
      </c>
      <c r="C131" s="9">
        <v>0</v>
      </c>
      <c r="D131" s="9">
        <v>312</v>
      </c>
      <c r="E131" s="9">
        <v>3</v>
      </c>
      <c r="F131" s="9">
        <v>22</v>
      </c>
      <c r="G131" s="9">
        <v>2</v>
      </c>
      <c r="H131" s="9">
        <v>20</v>
      </c>
      <c r="I131" s="9">
        <v>5</v>
      </c>
      <c r="J131" s="9">
        <v>2</v>
      </c>
      <c r="K131" s="9">
        <v>1</v>
      </c>
      <c r="L131" s="9">
        <v>13</v>
      </c>
      <c r="M131" s="9">
        <v>4</v>
      </c>
      <c r="N131" s="9">
        <v>0</v>
      </c>
      <c r="O131" s="9">
        <v>2</v>
      </c>
      <c r="P131" s="9">
        <v>0.08</v>
      </c>
      <c r="Q131" s="9">
        <v>1</v>
      </c>
      <c r="R131" s="9">
        <v>5</v>
      </c>
      <c r="S131" s="9">
        <v>6</v>
      </c>
    </row>
    <row r="132" spans="1:19" x14ac:dyDescent="0.2">
      <c r="A132" s="9" t="s">
        <v>218</v>
      </c>
      <c r="B132" s="9" t="s">
        <v>112</v>
      </c>
      <c r="C132" s="9">
        <v>0</v>
      </c>
      <c r="D132" s="9">
        <v>235</v>
      </c>
      <c r="E132" s="9">
        <v>2</v>
      </c>
      <c r="F132" s="9">
        <v>11</v>
      </c>
      <c r="G132" s="9">
        <v>4</v>
      </c>
      <c r="H132" s="9">
        <v>17</v>
      </c>
      <c r="I132" s="9">
        <v>6</v>
      </c>
      <c r="J132" s="9">
        <v>2</v>
      </c>
      <c r="K132" s="9">
        <v>1</v>
      </c>
      <c r="L132" s="9">
        <v>11</v>
      </c>
      <c r="M132" s="9">
        <v>4</v>
      </c>
      <c r="N132" s="9">
        <v>0</v>
      </c>
      <c r="O132" s="9">
        <v>2</v>
      </c>
      <c r="P132" s="9">
        <v>0.1</v>
      </c>
      <c r="Q132" s="9">
        <v>1</v>
      </c>
      <c r="R132" s="9">
        <v>4</v>
      </c>
      <c r="S132" s="9">
        <v>8</v>
      </c>
    </row>
    <row r="133" spans="1:19" x14ac:dyDescent="0.2">
      <c r="A133" s="9" t="s">
        <v>219</v>
      </c>
      <c r="B133" s="9" t="s">
        <v>112</v>
      </c>
      <c r="C133" s="9">
        <v>0</v>
      </c>
      <c r="D133" s="9">
        <v>100</v>
      </c>
      <c r="E133" s="9">
        <v>2</v>
      </c>
      <c r="F133" s="9">
        <v>10</v>
      </c>
      <c r="G133" s="9">
        <v>2</v>
      </c>
      <c r="H133" s="9">
        <v>19</v>
      </c>
      <c r="I133" s="9">
        <v>4</v>
      </c>
      <c r="J133" s="9">
        <v>4</v>
      </c>
      <c r="K133" s="9">
        <v>1</v>
      </c>
      <c r="L133" s="9">
        <v>10</v>
      </c>
      <c r="M133" s="9">
        <v>3</v>
      </c>
      <c r="N133" s="9">
        <v>0</v>
      </c>
      <c r="O133" s="9">
        <v>2</v>
      </c>
      <c r="P133" s="9">
        <v>0.1</v>
      </c>
      <c r="Q133" s="9">
        <v>1</v>
      </c>
      <c r="R133" s="9">
        <v>4</v>
      </c>
      <c r="S133" s="9">
        <v>4</v>
      </c>
    </row>
    <row r="134" spans="1:19" x14ac:dyDescent="0.2">
      <c r="A134" s="9" t="s">
        <v>220</v>
      </c>
      <c r="B134" s="9" t="s">
        <v>112</v>
      </c>
      <c r="C134" s="9">
        <v>0</v>
      </c>
      <c r="D134" s="9">
        <v>180</v>
      </c>
      <c r="E134" s="9">
        <v>3</v>
      </c>
      <c r="F134" s="9">
        <v>16</v>
      </c>
      <c r="G134" s="9">
        <v>3</v>
      </c>
      <c r="H134" s="9">
        <v>24</v>
      </c>
      <c r="I134" s="9">
        <v>5</v>
      </c>
      <c r="J134" s="9">
        <v>4</v>
      </c>
      <c r="K134" s="9">
        <v>1</v>
      </c>
      <c r="L134" s="9">
        <v>13</v>
      </c>
      <c r="M134" s="9">
        <v>3</v>
      </c>
      <c r="N134" s="9">
        <v>0</v>
      </c>
      <c r="O134" s="9">
        <v>1</v>
      </c>
      <c r="P134" s="9">
        <v>0.11</v>
      </c>
      <c r="Q134" s="9">
        <v>1</v>
      </c>
      <c r="R134" s="9">
        <v>3</v>
      </c>
      <c r="S134" s="9">
        <v>3</v>
      </c>
    </row>
    <row r="135" spans="1:19" x14ac:dyDescent="0.2">
      <c r="A135" s="9" t="s">
        <v>221</v>
      </c>
      <c r="B135" s="9" t="s">
        <v>112</v>
      </c>
      <c r="C135" s="9">
        <v>0</v>
      </c>
      <c r="D135" s="9">
        <v>256</v>
      </c>
      <c r="E135" s="9">
        <v>3</v>
      </c>
      <c r="F135" s="9">
        <v>15</v>
      </c>
      <c r="G135" s="9">
        <v>2</v>
      </c>
      <c r="H135" s="9">
        <v>17</v>
      </c>
      <c r="I135" s="9">
        <v>4</v>
      </c>
      <c r="J135" s="9">
        <v>3</v>
      </c>
      <c r="K135" s="9">
        <v>1</v>
      </c>
      <c r="L135" s="9">
        <v>12</v>
      </c>
      <c r="M135" s="9">
        <v>5</v>
      </c>
      <c r="N135" s="9">
        <v>1</v>
      </c>
      <c r="O135" s="9">
        <v>2</v>
      </c>
      <c r="P135" s="9">
        <v>0.09</v>
      </c>
      <c r="Q135" s="9">
        <v>1</v>
      </c>
      <c r="R135" s="9">
        <v>4</v>
      </c>
      <c r="S135" s="9">
        <v>6</v>
      </c>
    </row>
    <row r="136" spans="1:19" x14ac:dyDescent="0.2">
      <c r="A136" s="9" t="s">
        <v>32</v>
      </c>
      <c r="B136" s="9" t="s">
        <v>112</v>
      </c>
      <c r="C136" s="9">
        <v>0</v>
      </c>
      <c r="D136" s="9">
        <v>198</v>
      </c>
      <c r="E136" s="9">
        <v>2</v>
      </c>
      <c r="F136" s="9">
        <v>14</v>
      </c>
      <c r="G136" s="9">
        <v>2</v>
      </c>
      <c r="H136" s="9">
        <v>23</v>
      </c>
      <c r="I136" s="9">
        <v>5</v>
      </c>
      <c r="J136" s="9">
        <v>3</v>
      </c>
      <c r="K136" s="9">
        <v>1</v>
      </c>
      <c r="L136" s="9">
        <v>10</v>
      </c>
      <c r="M136" s="9">
        <v>4</v>
      </c>
      <c r="N136" s="9">
        <v>1</v>
      </c>
      <c r="O136" s="9">
        <v>2</v>
      </c>
      <c r="P136" s="9">
        <v>7.0000000000000007E-2</v>
      </c>
      <c r="Q136" s="9">
        <v>1</v>
      </c>
      <c r="R136" s="9">
        <v>4</v>
      </c>
      <c r="S136" s="9">
        <v>6</v>
      </c>
    </row>
    <row r="137" spans="1:19" x14ac:dyDescent="0.2">
      <c r="A137" s="9" t="s">
        <v>223</v>
      </c>
      <c r="B137" s="9" t="s">
        <v>112</v>
      </c>
      <c r="C137" s="9">
        <v>0</v>
      </c>
      <c r="D137" s="9">
        <v>250</v>
      </c>
      <c r="E137" s="9">
        <v>3</v>
      </c>
      <c r="F137" s="9">
        <v>17</v>
      </c>
      <c r="G137" s="9">
        <v>2</v>
      </c>
      <c r="H137" s="9">
        <v>16</v>
      </c>
      <c r="I137" s="9">
        <v>6</v>
      </c>
      <c r="J137" s="9">
        <v>3</v>
      </c>
      <c r="K137" s="9">
        <v>1</v>
      </c>
      <c r="L137" s="9">
        <v>15</v>
      </c>
      <c r="M137" s="9">
        <v>5</v>
      </c>
      <c r="N137" s="9">
        <v>0</v>
      </c>
      <c r="O137" s="9">
        <v>2</v>
      </c>
      <c r="P137" s="9">
        <v>0.08</v>
      </c>
      <c r="Q137" s="9">
        <v>1</v>
      </c>
      <c r="R137" s="9">
        <v>3</v>
      </c>
      <c r="S137" s="9">
        <v>3</v>
      </c>
    </row>
    <row r="138" spans="1:19" x14ac:dyDescent="0.2">
      <c r="A138" s="9" t="s">
        <v>224</v>
      </c>
      <c r="B138" s="9" t="s">
        <v>112</v>
      </c>
      <c r="C138" s="9">
        <v>0</v>
      </c>
      <c r="D138" s="9">
        <v>218</v>
      </c>
      <c r="E138" s="9">
        <v>3</v>
      </c>
      <c r="F138" s="9">
        <v>12</v>
      </c>
      <c r="G138" s="9">
        <v>3</v>
      </c>
      <c r="H138" s="9">
        <v>19</v>
      </c>
      <c r="I138" s="9">
        <v>5</v>
      </c>
      <c r="J138" s="9">
        <v>3</v>
      </c>
      <c r="K138" s="9">
        <v>1</v>
      </c>
      <c r="L138" s="9">
        <v>10</v>
      </c>
      <c r="M138" s="9">
        <v>4</v>
      </c>
      <c r="N138" s="9">
        <v>0</v>
      </c>
      <c r="O138" s="9">
        <v>2</v>
      </c>
      <c r="P138" s="9">
        <v>0.1</v>
      </c>
      <c r="Q138" s="9">
        <v>1</v>
      </c>
      <c r="R138" s="9">
        <v>4</v>
      </c>
      <c r="S138" s="9">
        <v>8</v>
      </c>
    </row>
    <row r="139" spans="1:19" x14ac:dyDescent="0.2">
      <c r="A139" s="9" t="s">
        <v>225</v>
      </c>
      <c r="B139" s="9" t="s">
        <v>112</v>
      </c>
      <c r="C139" s="9">
        <v>0</v>
      </c>
      <c r="D139" s="9">
        <v>257</v>
      </c>
      <c r="E139" s="9">
        <v>3</v>
      </c>
      <c r="F139" s="9">
        <v>18</v>
      </c>
      <c r="G139" s="9">
        <v>2</v>
      </c>
      <c r="H139" s="9">
        <v>24</v>
      </c>
      <c r="I139" s="9">
        <v>5</v>
      </c>
      <c r="J139" s="9">
        <v>2</v>
      </c>
      <c r="K139" s="9">
        <v>1</v>
      </c>
      <c r="L139" s="9">
        <v>11</v>
      </c>
      <c r="M139" s="9">
        <v>5</v>
      </c>
      <c r="N139" s="9">
        <v>0</v>
      </c>
      <c r="O139" s="9">
        <v>1</v>
      </c>
      <c r="P139" s="9">
        <v>0.09</v>
      </c>
      <c r="Q139" s="9">
        <v>1</v>
      </c>
      <c r="R139" s="9">
        <v>4</v>
      </c>
      <c r="S139" s="9">
        <v>4</v>
      </c>
    </row>
    <row r="140" spans="1:19" x14ac:dyDescent="0.2">
      <c r="A140" s="9" t="s">
        <v>226</v>
      </c>
      <c r="B140" s="9" t="s">
        <v>112</v>
      </c>
      <c r="C140" s="9">
        <v>0</v>
      </c>
      <c r="D140" s="9">
        <v>160</v>
      </c>
      <c r="E140" s="9">
        <v>3</v>
      </c>
      <c r="F140" s="9">
        <v>8</v>
      </c>
      <c r="G140" s="9">
        <v>2</v>
      </c>
      <c r="H140" s="9">
        <v>17</v>
      </c>
      <c r="I140" s="9">
        <v>4</v>
      </c>
      <c r="J140" s="9">
        <v>3</v>
      </c>
      <c r="K140" s="9">
        <v>1</v>
      </c>
      <c r="L140" s="9">
        <v>12</v>
      </c>
      <c r="M140" s="9">
        <v>4</v>
      </c>
      <c r="N140" s="9">
        <v>0</v>
      </c>
      <c r="O140" s="9">
        <v>2</v>
      </c>
      <c r="P140" s="9">
        <v>0.08</v>
      </c>
      <c r="Q140" s="9">
        <v>1</v>
      </c>
      <c r="R140" s="9">
        <v>4</v>
      </c>
      <c r="S140" s="9">
        <v>6</v>
      </c>
    </row>
    <row r="141" spans="1:19" x14ac:dyDescent="0.2">
      <c r="A141" s="9" t="s">
        <v>227</v>
      </c>
      <c r="B141" s="9" t="s">
        <v>112</v>
      </c>
      <c r="C141" s="9">
        <v>0</v>
      </c>
      <c r="D141" s="9">
        <v>194</v>
      </c>
      <c r="E141" s="9">
        <v>2</v>
      </c>
      <c r="F141" s="9">
        <v>6</v>
      </c>
      <c r="G141" s="9">
        <v>3</v>
      </c>
      <c r="H141" s="9">
        <v>20</v>
      </c>
      <c r="I141" s="9">
        <v>5</v>
      </c>
      <c r="J141" s="9">
        <v>4</v>
      </c>
      <c r="K141" s="9">
        <v>1</v>
      </c>
      <c r="L141" s="9">
        <v>11</v>
      </c>
      <c r="M141" s="9">
        <v>4</v>
      </c>
      <c r="N141" s="9">
        <v>0</v>
      </c>
      <c r="O141" s="9">
        <v>2</v>
      </c>
      <c r="P141" s="9">
        <v>0.09</v>
      </c>
      <c r="Q141" s="9">
        <v>1</v>
      </c>
      <c r="R141" s="9">
        <v>4</v>
      </c>
      <c r="S141" s="9">
        <v>4</v>
      </c>
    </row>
    <row r="142" spans="1:19" x14ac:dyDescent="0.2">
      <c r="A142" s="9" t="s">
        <v>228</v>
      </c>
      <c r="B142" s="9" t="s">
        <v>112</v>
      </c>
      <c r="C142" s="9">
        <v>0</v>
      </c>
      <c r="D142" s="9">
        <v>215</v>
      </c>
      <c r="E142" s="9">
        <v>2</v>
      </c>
      <c r="F142" s="9">
        <v>6</v>
      </c>
      <c r="G142" s="9">
        <v>2</v>
      </c>
      <c r="H142" s="9">
        <v>20</v>
      </c>
      <c r="I142" s="9">
        <v>4</v>
      </c>
      <c r="J142" s="9">
        <v>3</v>
      </c>
      <c r="K142" s="9">
        <v>1</v>
      </c>
      <c r="L142" s="9">
        <v>11</v>
      </c>
      <c r="M142" s="9">
        <v>3</v>
      </c>
      <c r="N142" s="9">
        <v>0</v>
      </c>
      <c r="O142" s="9">
        <v>2</v>
      </c>
      <c r="P142" s="9">
        <v>0.1</v>
      </c>
      <c r="Q142" s="9">
        <v>1</v>
      </c>
      <c r="R142" s="9">
        <v>4</v>
      </c>
      <c r="S142" s="9">
        <v>6</v>
      </c>
    </row>
    <row r="143" spans="1:19" x14ac:dyDescent="0.2">
      <c r="A143" s="9" t="s">
        <v>196</v>
      </c>
      <c r="B143" s="9" t="s">
        <v>110</v>
      </c>
      <c r="C143" s="9">
        <v>0</v>
      </c>
      <c r="D143" s="9">
        <v>409</v>
      </c>
      <c r="E143" s="9">
        <v>3</v>
      </c>
      <c r="F143" s="9">
        <v>18</v>
      </c>
      <c r="G143" s="9">
        <v>4</v>
      </c>
      <c r="H143" s="9">
        <v>22</v>
      </c>
      <c r="I143" s="9">
        <v>5</v>
      </c>
      <c r="J143" s="9">
        <v>8</v>
      </c>
      <c r="K143" s="9">
        <v>0</v>
      </c>
      <c r="L143" s="9">
        <v>12</v>
      </c>
      <c r="M143" s="9">
        <v>4</v>
      </c>
      <c r="N143" s="9">
        <v>1</v>
      </c>
      <c r="O143" s="9">
        <v>1</v>
      </c>
      <c r="P143" s="9">
        <v>0.18</v>
      </c>
      <c r="Q143" s="9">
        <v>1</v>
      </c>
      <c r="R143" s="9">
        <v>4</v>
      </c>
      <c r="S143" s="9">
        <v>8</v>
      </c>
    </row>
    <row r="144" spans="1:19" x14ac:dyDescent="0.2">
      <c r="A144" s="9" t="s">
        <v>197</v>
      </c>
      <c r="B144" s="9" t="s">
        <v>110</v>
      </c>
      <c r="C144" s="9">
        <v>1</v>
      </c>
      <c r="D144" s="9">
        <v>195</v>
      </c>
      <c r="E144" s="9">
        <v>3</v>
      </c>
      <c r="F144" s="9">
        <v>15</v>
      </c>
      <c r="G144" s="9">
        <v>4</v>
      </c>
      <c r="H144" s="9">
        <v>16</v>
      </c>
      <c r="I144" s="9">
        <v>6</v>
      </c>
      <c r="J144" s="9">
        <v>6</v>
      </c>
      <c r="K144" s="9">
        <v>1</v>
      </c>
      <c r="L144" s="9">
        <v>8</v>
      </c>
      <c r="M144" s="9">
        <v>4</v>
      </c>
      <c r="N144" s="9">
        <v>2</v>
      </c>
      <c r="O144" s="9">
        <v>1</v>
      </c>
      <c r="P144" s="9">
        <v>0.21</v>
      </c>
      <c r="Q144" s="9">
        <v>1</v>
      </c>
      <c r="R144" s="9">
        <v>4</v>
      </c>
      <c r="S144" s="9">
        <v>4</v>
      </c>
    </row>
    <row r="145" spans="1:19" x14ac:dyDescent="0.2">
      <c r="A145" s="9" t="s">
        <v>351</v>
      </c>
      <c r="B145" s="9" t="s">
        <v>110</v>
      </c>
      <c r="C145" s="9">
        <v>0</v>
      </c>
      <c r="D145" s="9">
        <v>268</v>
      </c>
      <c r="E145" s="9">
        <v>2</v>
      </c>
      <c r="F145" s="9">
        <v>9</v>
      </c>
      <c r="G145" s="9">
        <v>2</v>
      </c>
      <c r="H145" s="9">
        <v>19</v>
      </c>
      <c r="I145" s="9">
        <v>7</v>
      </c>
      <c r="J145" s="9">
        <v>6</v>
      </c>
      <c r="K145" s="9">
        <v>1</v>
      </c>
      <c r="L145" s="9">
        <v>8</v>
      </c>
      <c r="M145" s="9">
        <v>4</v>
      </c>
      <c r="N145" s="9">
        <v>2</v>
      </c>
      <c r="O145" s="9">
        <v>1</v>
      </c>
      <c r="P145" s="9">
        <v>0.16</v>
      </c>
      <c r="Q145" s="9">
        <v>1</v>
      </c>
      <c r="R145" s="9">
        <v>4</v>
      </c>
      <c r="S145" s="9">
        <v>6</v>
      </c>
    </row>
    <row r="146" spans="1:19" x14ac:dyDescent="0.2">
      <c r="A146" s="9" t="s">
        <v>198</v>
      </c>
      <c r="B146" s="9" t="s">
        <v>110</v>
      </c>
      <c r="C146" s="9">
        <v>0</v>
      </c>
      <c r="D146" s="9">
        <v>323</v>
      </c>
      <c r="E146" s="9">
        <v>4</v>
      </c>
      <c r="F146" s="9">
        <v>9</v>
      </c>
      <c r="G146" s="9">
        <v>6</v>
      </c>
      <c r="H146" s="9">
        <v>20</v>
      </c>
      <c r="I146" s="9">
        <v>5</v>
      </c>
      <c r="J146" s="9">
        <v>8</v>
      </c>
      <c r="K146" s="9">
        <v>1</v>
      </c>
      <c r="L146" s="9">
        <v>12</v>
      </c>
      <c r="M146" s="9">
        <v>6</v>
      </c>
      <c r="N146" s="9">
        <v>2</v>
      </c>
      <c r="O146" s="9">
        <v>1</v>
      </c>
      <c r="P146" s="9">
        <v>0.19</v>
      </c>
      <c r="Q146" s="9">
        <v>1</v>
      </c>
      <c r="R146" s="9">
        <v>3</v>
      </c>
      <c r="S146" s="9">
        <v>4</v>
      </c>
    </row>
    <row r="147" spans="1:19" x14ac:dyDescent="0.2">
      <c r="A147" s="9" t="s">
        <v>199</v>
      </c>
      <c r="B147" s="9" t="s">
        <v>110</v>
      </c>
      <c r="C147" s="9">
        <v>0</v>
      </c>
      <c r="D147" s="9">
        <v>278</v>
      </c>
      <c r="E147" s="9">
        <v>3</v>
      </c>
      <c r="F147" s="9">
        <v>7</v>
      </c>
      <c r="G147" s="9">
        <v>5</v>
      </c>
      <c r="H147" s="9">
        <v>17</v>
      </c>
      <c r="I147" s="9">
        <v>5</v>
      </c>
      <c r="J147" s="9">
        <v>9</v>
      </c>
      <c r="K147" s="9">
        <v>0</v>
      </c>
      <c r="L147" s="9">
        <v>13</v>
      </c>
      <c r="M147" s="9">
        <v>5</v>
      </c>
      <c r="N147" s="9">
        <v>1</v>
      </c>
      <c r="O147" s="9">
        <v>1</v>
      </c>
      <c r="P147" s="9">
        <v>0.22</v>
      </c>
      <c r="Q147" s="9">
        <v>1</v>
      </c>
      <c r="R147" s="9">
        <v>4</v>
      </c>
      <c r="S147" s="9">
        <v>6</v>
      </c>
    </row>
    <row r="148" spans="1:19" x14ac:dyDescent="0.2">
      <c r="A148" s="9" t="s">
        <v>200</v>
      </c>
      <c r="B148" s="9" t="s">
        <v>110</v>
      </c>
      <c r="C148" s="9">
        <v>2</v>
      </c>
      <c r="D148" s="9">
        <v>297</v>
      </c>
      <c r="E148" s="9">
        <v>3</v>
      </c>
      <c r="F148" s="9">
        <v>9</v>
      </c>
      <c r="G148" s="9">
        <v>5</v>
      </c>
      <c r="H148" s="9">
        <v>21</v>
      </c>
      <c r="I148" s="9">
        <v>6</v>
      </c>
      <c r="J148" s="9">
        <v>7</v>
      </c>
      <c r="K148" s="9">
        <v>1</v>
      </c>
      <c r="L148" s="9">
        <v>10</v>
      </c>
      <c r="M148" s="9">
        <v>5</v>
      </c>
      <c r="N148" s="9">
        <v>2</v>
      </c>
      <c r="O148" s="9">
        <v>2</v>
      </c>
      <c r="P148" s="9">
        <v>0.17</v>
      </c>
      <c r="Q148" s="9">
        <v>1</v>
      </c>
      <c r="R148" s="9">
        <v>4</v>
      </c>
      <c r="S148" s="9">
        <v>8</v>
      </c>
    </row>
    <row r="149" spans="1:19" x14ac:dyDescent="0.2">
      <c r="A149" s="9" t="s">
        <v>201</v>
      </c>
      <c r="B149" s="9" t="s">
        <v>110</v>
      </c>
      <c r="C149" s="9">
        <v>1</v>
      </c>
      <c r="D149" s="9">
        <v>421</v>
      </c>
      <c r="E149" s="9">
        <v>5</v>
      </c>
      <c r="F149" s="9">
        <v>28</v>
      </c>
      <c r="G149" s="9">
        <v>5</v>
      </c>
      <c r="H149" s="9">
        <v>26</v>
      </c>
      <c r="I149" s="9">
        <v>5</v>
      </c>
      <c r="J149" s="9">
        <v>7</v>
      </c>
      <c r="K149" s="9">
        <v>0</v>
      </c>
      <c r="L149" s="9">
        <v>13</v>
      </c>
      <c r="M149" s="9">
        <v>5</v>
      </c>
      <c r="N149" s="9">
        <v>1</v>
      </c>
      <c r="O149" s="9">
        <v>1</v>
      </c>
      <c r="P149" s="9">
        <v>0.22</v>
      </c>
      <c r="Q149" s="9">
        <v>1</v>
      </c>
      <c r="R149" s="9">
        <v>4</v>
      </c>
      <c r="S149" s="9">
        <v>4</v>
      </c>
    </row>
    <row r="150" spans="1:19" x14ac:dyDescent="0.2">
      <c r="A150" s="9" t="s">
        <v>202</v>
      </c>
      <c r="B150" s="9" t="s">
        <v>110</v>
      </c>
      <c r="C150" s="9">
        <v>1</v>
      </c>
      <c r="D150" s="9">
        <v>68</v>
      </c>
      <c r="E150" s="9">
        <v>2</v>
      </c>
      <c r="F150" s="9">
        <v>4</v>
      </c>
      <c r="G150" s="9">
        <v>6</v>
      </c>
      <c r="H150" s="9">
        <v>10</v>
      </c>
      <c r="I150" s="9">
        <v>7</v>
      </c>
      <c r="J150" s="9">
        <v>6</v>
      </c>
      <c r="K150" s="9">
        <v>0</v>
      </c>
      <c r="L150" s="9">
        <v>8</v>
      </c>
      <c r="M150" s="9">
        <v>3</v>
      </c>
      <c r="N150" s="9">
        <v>1</v>
      </c>
      <c r="O150" s="9">
        <v>2</v>
      </c>
      <c r="P150" s="9">
        <v>0.16</v>
      </c>
      <c r="Q150" s="9">
        <v>1</v>
      </c>
      <c r="R150" s="9">
        <v>4</v>
      </c>
      <c r="S150" s="9">
        <v>3</v>
      </c>
    </row>
    <row r="151" spans="1:19" x14ac:dyDescent="0.2">
      <c r="A151" s="9" t="s">
        <v>203</v>
      </c>
      <c r="B151" s="9" t="s">
        <v>110</v>
      </c>
      <c r="C151" s="9">
        <v>1</v>
      </c>
      <c r="D151" s="9">
        <v>393</v>
      </c>
      <c r="E151" s="9">
        <v>4</v>
      </c>
      <c r="F151" s="9">
        <v>20</v>
      </c>
      <c r="G151" s="9">
        <v>5</v>
      </c>
      <c r="H151" s="9">
        <v>20</v>
      </c>
      <c r="I151" s="9">
        <v>6</v>
      </c>
      <c r="J151" s="9">
        <v>7</v>
      </c>
      <c r="K151" s="9">
        <v>0</v>
      </c>
      <c r="L151" s="9">
        <v>12</v>
      </c>
      <c r="M151" s="9">
        <v>5</v>
      </c>
      <c r="N151" s="9">
        <v>1</v>
      </c>
      <c r="O151" s="9">
        <v>1</v>
      </c>
      <c r="P151" s="9">
        <v>0.21</v>
      </c>
      <c r="Q151" s="9">
        <v>1</v>
      </c>
      <c r="R151" s="9">
        <v>5</v>
      </c>
      <c r="S151" s="9">
        <v>6</v>
      </c>
    </row>
    <row r="152" spans="1:19" x14ac:dyDescent="0.2">
      <c r="A152" s="9" t="s">
        <v>204</v>
      </c>
      <c r="B152" s="9" t="s">
        <v>110</v>
      </c>
      <c r="C152" s="9">
        <v>2</v>
      </c>
      <c r="D152" s="9">
        <v>308</v>
      </c>
      <c r="E152" s="9">
        <v>2</v>
      </c>
      <c r="F152" s="9">
        <v>9</v>
      </c>
      <c r="G152" s="9">
        <v>4</v>
      </c>
      <c r="H152" s="9">
        <v>24</v>
      </c>
      <c r="I152" s="9">
        <v>7</v>
      </c>
      <c r="J152" s="9">
        <v>6</v>
      </c>
      <c r="K152" s="9">
        <v>1</v>
      </c>
      <c r="L152" s="9">
        <v>10</v>
      </c>
      <c r="M152" s="9">
        <v>4</v>
      </c>
      <c r="N152" s="9">
        <v>1</v>
      </c>
      <c r="O152" s="9">
        <v>1</v>
      </c>
      <c r="P152" s="9">
        <v>0.18</v>
      </c>
      <c r="Q152" s="9">
        <v>1</v>
      </c>
      <c r="R152" s="9">
        <v>4</v>
      </c>
      <c r="S152" s="9">
        <v>6</v>
      </c>
    </row>
    <row r="153" spans="1:19" x14ac:dyDescent="0.2">
      <c r="A153" s="9" t="s">
        <v>205</v>
      </c>
      <c r="B153" s="9" t="s">
        <v>110</v>
      </c>
      <c r="C153" s="9">
        <v>2</v>
      </c>
      <c r="D153" s="9">
        <v>340</v>
      </c>
      <c r="E153" s="9">
        <v>4</v>
      </c>
      <c r="F153" s="9">
        <v>12</v>
      </c>
      <c r="G153" s="9">
        <v>4</v>
      </c>
      <c r="H153" s="9">
        <v>24</v>
      </c>
      <c r="I153" s="9">
        <v>6</v>
      </c>
      <c r="J153" s="9">
        <v>8</v>
      </c>
      <c r="K153" s="9">
        <v>0</v>
      </c>
      <c r="L153" s="9">
        <v>12</v>
      </c>
      <c r="M153" s="9">
        <v>6</v>
      </c>
      <c r="N153" s="9">
        <v>2</v>
      </c>
      <c r="O153" s="9">
        <v>1</v>
      </c>
      <c r="P153" s="9">
        <v>0.3</v>
      </c>
      <c r="Q153" s="9">
        <v>1</v>
      </c>
      <c r="R153" s="9">
        <v>5</v>
      </c>
      <c r="S153" s="9">
        <v>6</v>
      </c>
    </row>
    <row r="154" spans="1:19" x14ac:dyDescent="0.2">
      <c r="A154" s="9" t="s">
        <v>206</v>
      </c>
      <c r="B154" s="9" t="s">
        <v>110</v>
      </c>
      <c r="C154" s="9">
        <v>0</v>
      </c>
      <c r="D154" s="9">
        <v>238</v>
      </c>
      <c r="E154" s="9">
        <v>3</v>
      </c>
      <c r="F154" s="9">
        <v>16</v>
      </c>
      <c r="G154" s="9">
        <v>4</v>
      </c>
      <c r="H154" s="9">
        <v>17</v>
      </c>
      <c r="I154" s="9">
        <v>6</v>
      </c>
      <c r="J154" s="9">
        <v>7</v>
      </c>
      <c r="K154" s="9">
        <v>1</v>
      </c>
      <c r="L154" s="9">
        <v>12</v>
      </c>
      <c r="M154" s="9">
        <v>6</v>
      </c>
      <c r="N154" s="9">
        <v>2</v>
      </c>
      <c r="O154" s="9">
        <v>1</v>
      </c>
      <c r="P154" s="9">
        <v>0.28000000000000003</v>
      </c>
      <c r="Q154" s="9">
        <v>1</v>
      </c>
      <c r="R154" s="9">
        <v>5</v>
      </c>
      <c r="S154" s="9">
        <v>6</v>
      </c>
    </row>
    <row r="155" spans="1:19" x14ac:dyDescent="0.2">
      <c r="A155" s="9" t="s">
        <v>207</v>
      </c>
      <c r="B155" s="9" t="s">
        <v>110</v>
      </c>
      <c r="C155" s="9">
        <v>0</v>
      </c>
      <c r="D155" s="9">
        <v>287</v>
      </c>
      <c r="E155" s="9">
        <v>4</v>
      </c>
      <c r="F155" s="9">
        <v>17</v>
      </c>
      <c r="G155" s="9">
        <v>5</v>
      </c>
      <c r="H155" s="9">
        <v>20</v>
      </c>
      <c r="I155" s="9">
        <v>6</v>
      </c>
      <c r="J155" s="9">
        <v>6</v>
      </c>
      <c r="K155" s="9">
        <v>1</v>
      </c>
      <c r="L155" s="9">
        <v>9</v>
      </c>
      <c r="M155" s="9">
        <v>4</v>
      </c>
      <c r="N155" s="9">
        <v>2</v>
      </c>
      <c r="O155" s="9">
        <v>1</v>
      </c>
      <c r="P155" s="9">
        <v>0.12</v>
      </c>
      <c r="Q155" s="9">
        <v>1</v>
      </c>
      <c r="R155" s="9">
        <v>5</v>
      </c>
      <c r="S155" s="9">
        <v>6</v>
      </c>
    </row>
    <row r="156" spans="1:19" x14ac:dyDescent="0.2">
      <c r="A156" s="9" t="s">
        <v>208</v>
      </c>
      <c r="B156" s="9" t="s">
        <v>110</v>
      </c>
      <c r="C156" s="9">
        <v>0</v>
      </c>
      <c r="D156" s="9">
        <v>220</v>
      </c>
      <c r="E156" s="9">
        <v>4</v>
      </c>
      <c r="F156" s="9">
        <v>10</v>
      </c>
      <c r="G156" s="9">
        <v>4</v>
      </c>
      <c r="H156" s="9">
        <v>12</v>
      </c>
      <c r="I156" s="9">
        <v>5</v>
      </c>
      <c r="J156" s="9">
        <v>7</v>
      </c>
      <c r="K156" s="9">
        <v>0</v>
      </c>
      <c r="L156" s="9">
        <v>9</v>
      </c>
      <c r="M156" s="9">
        <v>3</v>
      </c>
      <c r="N156" s="9">
        <v>2</v>
      </c>
      <c r="O156" s="9">
        <v>1</v>
      </c>
      <c r="P156" s="9">
        <v>0.18</v>
      </c>
      <c r="Q156" s="9">
        <v>1</v>
      </c>
      <c r="R156" s="9">
        <v>4</v>
      </c>
      <c r="S156" s="9">
        <v>6</v>
      </c>
    </row>
    <row r="157" spans="1:19" x14ac:dyDescent="0.2">
      <c r="A157" s="9" t="s">
        <v>209</v>
      </c>
      <c r="B157" s="9" t="s">
        <v>110</v>
      </c>
      <c r="C157" s="9">
        <v>1</v>
      </c>
      <c r="D157" s="9">
        <v>333</v>
      </c>
      <c r="E157" s="9">
        <v>3</v>
      </c>
      <c r="F157" s="9">
        <v>16</v>
      </c>
      <c r="G157" s="9">
        <v>4</v>
      </c>
      <c r="H157" s="9">
        <v>24</v>
      </c>
      <c r="I157" s="9">
        <v>6</v>
      </c>
      <c r="J157" s="9">
        <v>7</v>
      </c>
      <c r="K157" s="9">
        <v>1</v>
      </c>
      <c r="L157" s="9">
        <v>13</v>
      </c>
      <c r="M157" s="9">
        <v>5</v>
      </c>
      <c r="N157" s="9">
        <v>1</v>
      </c>
      <c r="O157" s="9">
        <v>1</v>
      </c>
      <c r="P157" s="9">
        <v>0.13</v>
      </c>
      <c r="Q157" s="9">
        <v>1</v>
      </c>
      <c r="R157" s="9">
        <v>4</v>
      </c>
      <c r="S157" s="9">
        <v>6</v>
      </c>
    </row>
    <row r="158" spans="1:19" x14ac:dyDescent="0.2">
      <c r="A158" s="9" t="s">
        <v>210</v>
      </c>
      <c r="B158" s="9" t="s">
        <v>110</v>
      </c>
      <c r="C158" s="9">
        <v>0</v>
      </c>
      <c r="D158" s="9">
        <v>295</v>
      </c>
      <c r="E158" s="9">
        <v>3</v>
      </c>
      <c r="F158" s="9">
        <v>11</v>
      </c>
      <c r="G158" s="9">
        <v>4</v>
      </c>
      <c r="H158" s="9">
        <v>20</v>
      </c>
      <c r="I158" s="9">
        <v>7</v>
      </c>
      <c r="J158" s="9">
        <v>6</v>
      </c>
      <c r="K158" s="9">
        <v>0</v>
      </c>
      <c r="L158" s="9">
        <v>8</v>
      </c>
      <c r="M158" s="9">
        <v>4</v>
      </c>
      <c r="N158" s="9">
        <v>2</v>
      </c>
      <c r="O158" s="9">
        <v>1</v>
      </c>
      <c r="P158" s="9">
        <v>0.22</v>
      </c>
      <c r="Q158" s="9">
        <v>1</v>
      </c>
      <c r="R158" s="9">
        <v>4</v>
      </c>
      <c r="S158" s="9">
        <v>6</v>
      </c>
    </row>
    <row r="159" spans="1:19" x14ac:dyDescent="0.2">
      <c r="A159" s="9" t="s">
        <v>211</v>
      </c>
      <c r="B159" s="9" t="s">
        <v>110</v>
      </c>
      <c r="C159" s="9">
        <v>1</v>
      </c>
      <c r="D159" s="9">
        <v>280</v>
      </c>
      <c r="E159" s="9">
        <v>4</v>
      </c>
      <c r="F159" s="9">
        <v>27</v>
      </c>
      <c r="G159" s="9">
        <v>4</v>
      </c>
      <c r="H159" s="9">
        <v>24</v>
      </c>
      <c r="I159" s="9">
        <v>7</v>
      </c>
      <c r="J159" s="9">
        <v>6</v>
      </c>
      <c r="K159" s="9">
        <v>1</v>
      </c>
      <c r="L159" s="9">
        <v>11</v>
      </c>
      <c r="M159" s="9">
        <v>5</v>
      </c>
      <c r="N159" s="9">
        <v>2</v>
      </c>
      <c r="O159" s="9">
        <v>2</v>
      </c>
      <c r="P159" s="9">
        <v>0.17</v>
      </c>
      <c r="Q159" s="9">
        <v>1</v>
      </c>
      <c r="R159" s="9">
        <v>4</v>
      </c>
      <c r="S159" s="9">
        <v>6</v>
      </c>
    </row>
    <row r="160" spans="1:19" x14ac:dyDescent="0.2">
      <c r="A160" s="9" t="s">
        <v>229</v>
      </c>
      <c r="B160" s="9" t="s">
        <v>113</v>
      </c>
      <c r="C160" s="9">
        <v>0</v>
      </c>
      <c r="D160" s="9">
        <v>252</v>
      </c>
      <c r="E160" s="9">
        <v>3</v>
      </c>
      <c r="F160" s="9">
        <v>14</v>
      </c>
      <c r="G160" s="9">
        <v>3</v>
      </c>
      <c r="H160" s="9">
        <v>24</v>
      </c>
      <c r="I160" s="9">
        <v>4</v>
      </c>
      <c r="J160" s="9">
        <v>6</v>
      </c>
      <c r="K160" s="9">
        <v>1</v>
      </c>
      <c r="L160" s="9">
        <v>12</v>
      </c>
      <c r="M160" s="9">
        <v>5</v>
      </c>
      <c r="N160" s="9">
        <v>1</v>
      </c>
      <c r="O160" s="9">
        <v>2</v>
      </c>
      <c r="P160" s="9">
        <v>0.08</v>
      </c>
      <c r="Q160" s="9">
        <v>1</v>
      </c>
      <c r="R160" s="9">
        <v>4</v>
      </c>
      <c r="S160" s="9">
        <v>6</v>
      </c>
    </row>
    <row r="161" spans="1:19" x14ac:dyDescent="0.2">
      <c r="A161" s="9" t="s">
        <v>230</v>
      </c>
      <c r="B161" s="9" t="s">
        <v>113</v>
      </c>
      <c r="C161" s="9">
        <v>0</v>
      </c>
      <c r="D161" s="9">
        <v>195</v>
      </c>
      <c r="E161" s="9">
        <v>3</v>
      </c>
      <c r="F161" s="9">
        <v>15</v>
      </c>
      <c r="G161" s="9">
        <v>4</v>
      </c>
      <c r="H161" s="9">
        <v>22</v>
      </c>
      <c r="I161" s="9">
        <v>4</v>
      </c>
      <c r="J161" s="9">
        <v>6</v>
      </c>
      <c r="K161" s="9">
        <v>1</v>
      </c>
      <c r="L161" s="9">
        <v>17</v>
      </c>
      <c r="M161" s="9">
        <v>3</v>
      </c>
      <c r="N161" s="9">
        <v>0</v>
      </c>
      <c r="O161" s="9">
        <v>2</v>
      </c>
      <c r="P161" s="9">
        <v>0.1</v>
      </c>
      <c r="Q161" s="9">
        <v>1</v>
      </c>
      <c r="R161" s="9">
        <v>5</v>
      </c>
      <c r="S161" s="9">
        <v>4</v>
      </c>
    </row>
    <row r="162" spans="1:19" x14ac:dyDescent="0.2">
      <c r="A162" s="9" t="s">
        <v>231</v>
      </c>
      <c r="B162" s="9" t="s">
        <v>113</v>
      </c>
      <c r="C162" s="9">
        <v>0</v>
      </c>
      <c r="D162" s="9">
        <v>195</v>
      </c>
      <c r="E162" s="9">
        <v>2</v>
      </c>
      <c r="F162" s="9">
        <v>11</v>
      </c>
      <c r="G162" s="9">
        <v>3</v>
      </c>
      <c r="H162" s="9">
        <v>19</v>
      </c>
      <c r="I162" s="9">
        <v>4</v>
      </c>
      <c r="J162" s="9">
        <v>5</v>
      </c>
      <c r="K162" s="9">
        <v>1</v>
      </c>
      <c r="L162" s="9">
        <v>12</v>
      </c>
      <c r="M162" s="9">
        <v>3</v>
      </c>
      <c r="N162" s="9">
        <v>0</v>
      </c>
      <c r="O162" s="9">
        <v>1</v>
      </c>
      <c r="P162" s="9">
        <v>0.09</v>
      </c>
      <c r="Q162" s="9">
        <v>1</v>
      </c>
      <c r="R162" s="9">
        <v>4</v>
      </c>
      <c r="S162" s="9">
        <v>6</v>
      </c>
    </row>
    <row r="163" spans="1:19" x14ac:dyDescent="0.2">
      <c r="A163" s="9" t="s">
        <v>232</v>
      </c>
      <c r="B163" s="9" t="s">
        <v>113</v>
      </c>
      <c r="C163" s="9">
        <v>0</v>
      </c>
      <c r="D163" s="9">
        <v>169</v>
      </c>
      <c r="E163" s="9">
        <v>2</v>
      </c>
      <c r="F163" s="9">
        <v>5</v>
      </c>
      <c r="G163" s="9">
        <v>2</v>
      </c>
      <c r="H163" s="9">
        <v>17</v>
      </c>
      <c r="I163" s="9">
        <v>2</v>
      </c>
      <c r="J163" s="9">
        <v>5</v>
      </c>
      <c r="K163" s="9">
        <v>1</v>
      </c>
      <c r="L163" s="9">
        <v>14</v>
      </c>
      <c r="M163" s="9">
        <v>4</v>
      </c>
      <c r="N163" s="9">
        <v>0</v>
      </c>
      <c r="O163" s="9">
        <v>2</v>
      </c>
      <c r="P163" s="9">
        <v>0.13</v>
      </c>
      <c r="Q163" s="9">
        <v>1</v>
      </c>
      <c r="R163" s="9">
        <v>5</v>
      </c>
      <c r="S163" s="9">
        <v>6</v>
      </c>
    </row>
    <row r="164" spans="1:19" x14ac:dyDescent="0.2">
      <c r="A164" s="9" t="s">
        <v>233</v>
      </c>
      <c r="B164" s="9" t="s">
        <v>113</v>
      </c>
      <c r="C164" s="9">
        <v>0</v>
      </c>
      <c r="D164" s="9">
        <v>305</v>
      </c>
      <c r="E164" s="9">
        <v>3</v>
      </c>
      <c r="F164" s="9">
        <v>13</v>
      </c>
      <c r="G164" s="9">
        <v>2</v>
      </c>
      <c r="H164" s="9">
        <v>18</v>
      </c>
      <c r="I164" s="9">
        <v>1</v>
      </c>
      <c r="J164" s="9">
        <v>6</v>
      </c>
      <c r="K164" s="9">
        <v>1</v>
      </c>
      <c r="L164" s="9">
        <v>16</v>
      </c>
      <c r="M164" s="9">
        <v>3</v>
      </c>
      <c r="N164" s="9">
        <v>0</v>
      </c>
      <c r="O164" s="9">
        <v>2</v>
      </c>
      <c r="P164" s="9">
        <v>0.11</v>
      </c>
      <c r="Q164" s="9">
        <v>1</v>
      </c>
      <c r="R164" s="9">
        <v>5</v>
      </c>
      <c r="S164" s="9">
        <v>6</v>
      </c>
    </row>
    <row r="165" spans="1:19" x14ac:dyDescent="0.2">
      <c r="A165" s="9" t="s">
        <v>234</v>
      </c>
      <c r="B165" s="9" t="s">
        <v>113</v>
      </c>
      <c r="C165" s="9">
        <v>0</v>
      </c>
      <c r="D165" s="9">
        <v>251</v>
      </c>
      <c r="E165" s="9">
        <v>3</v>
      </c>
      <c r="F165" s="9">
        <v>13</v>
      </c>
      <c r="G165" s="9">
        <v>2</v>
      </c>
      <c r="H165" s="9">
        <v>19</v>
      </c>
      <c r="I165" s="9">
        <v>3</v>
      </c>
      <c r="J165" s="9">
        <v>6</v>
      </c>
      <c r="K165" s="9">
        <v>1</v>
      </c>
      <c r="L165" s="9">
        <v>10</v>
      </c>
      <c r="M165" s="9">
        <v>4</v>
      </c>
      <c r="N165" s="9">
        <v>1</v>
      </c>
      <c r="O165" s="9">
        <v>1</v>
      </c>
      <c r="P165" s="9">
        <v>0.09</v>
      </c>
      <c r="Q165" s="9">
        <v>1</v>
      </c>
      <c r="R165" s="9">
        <v>4</v>
      </c>
      <c r="S165" s="9">
        <v>6</v>
      </c>
    </row>
    <row r="166" spans="1:19" x14ac:dyDescent="0.2">
      <c r="A166" s="9" t="s">
        <v>235</v>
      </c>
      <c r="B166" s="9" t="s">
        <v>113</v>
      </c>
      <c r="C166" s="9">
        <v>0</v>
      </c>
      <c r="D166" s="9">
        <v>214</v>
      </c>
      <c r="E166" s="9">
        <v>3</v>
      </c>
      <c r="F166" s="9">
        <v>7</v>
      </c>
      <c r="G166" s="9">
        <v>4</v>
      </c>
      <c r="H166" s="9">
        <v>18</v>
      </c>
      <c r="I166" s="9">
        <v>2</v>
      </c>
      <c r="J166" s="9">
        <v>6</v>
      </c>
      <c r="K166" s="9">
        <v>1</v>
      </c>
      <c r="L166" s="9">
        <v>9</v>
      </c>
      <c r="M166" s="9">
        <v>4</v>
      </c>
      <c r="N166" s="9">
        <v>1</v>
      </c>
      <c r="O166" s="9">
        <v>2</v>
      </c>
      <c r="P166" s="9">
        <v>0.11</v>
      </c>
      <c r="Q166" s="9">
        <v>1</v>
      </c>
      <c r="R166" s="9">
        <v>4</v>
      </c>
      <c r="S166" s="9">
        <v>6</v>
      </c>
    </row>
    <row r="167" spans="1:19" x14ac:dyDescent="0.2">
      <c r="A167" s="9" t="s">
        <v>237</v>
      </c>
      <c r="B167" s="9" t="s">
        <v>113</v>
      </c>
      <c r="C167" s="9">
        <v>0</v>
      </c>
      <c r="D167" s="9">
        <v>196</v>
      </c>
      <c r="E167" s="9">
        <v>2</v>
      </c>
      <c r="F167" s="9">
        <v>12</v>
      </c>
      <c r="G167" s="9">
        <v>3</v>
      </c>
      <c r="H167" s="9">
        <v>25</v>
      </c>
      <c r="I167" s="9">
        <v>4</v>
      </c>
      <c r="J167" s="9">
        <v>6</v>
      </c>
      <c r="K167" s="9">
        <v>1</v>
      </c>
      <c r="L167" s="9">
        <v>14</v>
      </c>
      <c r="M167" s="9">
        <v>3</v>
      </c>
      <c r="N167" s="9">
        <v>0</v>
      </c>
      <c r="O167" s="9">
        <v>1</v>
      </c>
      <c r="P167" s="9">
        <v>0.13</v>
      </c>
      <c r="Q167" s="9">
        <v>1</v>
      </c>
      <c r="R167" s="9">
        <v>5</v>
      </c>
      <c r="S167" s="9">
        <v>6</v>
      </c>
    </row>
    <row r="168" spans="1:19" x14ac:dyDescent="0.2">
      <c r="A168" s="9" t="s">
        <v>238</v>
      </c>
      <c r="B168" s="9" t="s">
        <v>113</v>
      </c>
      <c r="C168" s="9">
        <v>0</v>
      </c>
      <c r="D168" s="9">
        <v>164</v>
      </c>
      <c r="E168" s="9">
        <v>1</v>
      </c>
      <c r="F168" s="9">
        <v>3</v>
      </c>
      <c r="G168" s="9">
        <v>3</v>
      </c>
      <c r="H168" s="9">
        <v>20</v>
      </c>
      <c r="I168" s="9">
        <v>4</v>
      </c>
      <c r="J168" s="9">
        <v>4</v>
      </c>
      <c r="K168" s="9">
        <v>1</v>
      </c>
      <c r="L168" s="9">
        <v>9</v>
      </c>
      <c r="M168" s="9">
        <v>3</v>
      </c>
      <c r="N168" s="9">
        <v>1</v>
      </c>
      <c r="O168" s="9">
        <v>1</v>
      </c>
      <c r="P168" s="9">
        <v>0.06</v>
      </c>
      <c r="Q168" s="9">
        <v>1</v>
      </c>
      <c r="R168" s="9">
        <v>4</v>
      </c>
      <c r="S168" s="9">
        <v>4</v>
      </c>
    </row>
    <row r="169" spans="1:19" x14ac:dyDescent="0.2">
      <c r="A169" s="9" t="s">
        <v>239</v>
      </c>
      <c r="B169" s="9" t="s">
        <v>113</v>
      </c>
      <c r="C169" s="9">
        <v>0</v>
      </c>
      <c r="D169" s="9">
        <v>185</v>
      </c>
      <c r="E169" s="9">
        <v>3</v>
      </c>
      <c r="F169" s="9">
        <v>10</v>
      </c>
      <c r="G169" s="9">
        <v>3</v>
      </c>
      <c r="H169" s="9">
        <v>17</v>
      </c>
      <c r="I169" s="9">
        <v>3</v>
      </c>
      <c r="J169" s="9">
        <v>4</v>
      </c>
      <c r="K169" s="9">
        <v>1</v>
      </c>
      <c r="L169" s="9">
        <v>10</v>
      </c>
      <c r="M169" s="9">
        <v>5</v>
      </c>
      <c r="N169" s="9">
        <v>1</v>
      </c>
      <c r="O169" s="9">
        <v>2</v>
      </c>
      <c r="P169" s="9">
        <v>0.09</v>
      </c>
      <c r="Q169" s="9">
        <v>1</v>
      </c>
      <c r="R169" s="9">
        <v>4</v>
      </c>
      <c r="S169" s="9">
        <v>6</v>
      </c>
    </row>
    <row r="170" spans="1:19" x14ac:dyDescent="0.2">
      <c r="A170" s="9" t="s">
        <v>240</v>
      </c>
      <c r="B170" s="9" t="s">
        <v>113</v>
      </c>
      <c r="C170" s="9">
        <v>0</v>
      </c>
      <c r="D170" s="9">
        <v>245</v>
      </c>
      <c r="E170" s="9">
        <v>3</v>
      </c>
      <c r="F170" s="9">
        <v>14</v>
      </c>
      <c r="G170" s="9">
        <v>3</v>
      </c>
      <c r="H170" s="9">
        <v>23</v>
      </c>
      <c r="I170" s="9">
        <v>3</v>
      </c>
      <c r="J170" s="9">
        <v>5</v>
      </c>
      <c r="K170" s="9">
        <v>1</v>
      </c>
      <c r="L170" s="9">
        <v>13</v>
      </c>
      <c r="M170" s="9">
        <v>4</v>
      </c>
      <c r="N170" s="9">
        <v>0</v>
      </c>
      <c r="O170" s="9">
        <v>2</v>
      </c>
      <c r="P170" s="9">
        <v>7.0000000000000007E-2</v>
      </c>
      <c r="Q170" s="9">
        <v>1</v>
      </c>
      <c r="R170" s="9">
        <v>4</v>
      </c>
      <c r="S170" s="9">
        <v>6</v>
      </c>
    </row>
    <row r="171" spans="1:19" x14ac:dyDescent="0.2">
      <c r="A171" s="9" t="s">
        <v>241</v>
      </c>
      <c r="B171" s="9" t="s">
        <v>113</v>
      </c>
      <c r="C171" s="9">
        <v>0</v>
      </c>
      <c r="D171" s="9">
        <v>210</v>
      </c>
      <c r="E171" s="9">
        <v>3</v>
      </c>
      <c r="F171" s="9">
        <v>8</v>
      </c>
      <c r="G171" s="9">
        <v>3</v>
      </c>
      <c r="H171" s="9">
        <v>18</v>
      </c>
      <c r="I171" s="9">
        <v>3</v>
      </c>
      <c r="J171" s="9">
        <v>5</v>
      </c>
      <c r="K171" s="9">
        <v>1</v>
      </c>
      <c r="L171" s="9">
        <v>11</v>
      </c>
      <c r="M171" s="9">
        <v>5</v>
      </c>
      <c r="N171" s="9">
        <v>1</v>
      </c>
      <c r="O171" s="9">
        <v>2</v>
      </c>
      <c r="P171" s="9">
        <v>0.1</v>
      </c>
      <c r="Q171" s="9">
        <v>1</v>
      </c>
      <c r="R171" s="9">
        <v>5</v>
      </c>
      <c r="S171" s="9">
        <v>6</v>
      </c>
    </row>
    <row r="172" spans="1:19" x14ac:dyDescent="0.2">
      <c r="A172" s="9" t="s">
        <v>242</v>
      </c>
      <c r="B172" s="9" t="s">
        <v>113</v>
      </c>
      <c r="C172" s="9">
        <v>0</v>
      </c>
      <c r="D172" s="9">
        <v>150</v>
      </c>
      <c r="E172" s="9">
        <v>3</v>
      </c>
      <c r="F172" s="9">
        <v>10</v>
      </c>
      <c r="G172" s="9">
        <v>3</v>
      </c>
      <c r="H172" s="9">
        <v>21</v>
      </c>
      <c r="I172" s="9">
        <v>6</v>
      </c>
      <c r="J172" s="9">
        <v>5</v>
      </c>
      <c r="K172" s="9">
        <v>1</v>
      </c>
      <c r="L172" s="9">
        <v>14</v>
      </c>
      <c r="M172" s="9">
        <v>4</v>
      </c>
      <c r="N172" s="9">
        <v>0</v>
      </c>
      <c r="O172" s="9">
        <v>2</v>
      </c>
      <c r="P172" s="9">
        <v>0.1</v>
      </c>
      <c r="Q172" s="9">
        <v>1</v>
      </c>
      <c r="R172" s="9">
        <v>4</v>
      </c>
      <c r="S172" s="9">
        <v>6</v>
      </c>
    </row>
    <row r="173" spans="1:19" x14ac:dyDescent="0.2">
      <c r="A173" s="9" t="s">
        <v>243</v>
      </c>
      <c r="B173" s="9" t="s">
        <v>113</v>
      </c>
      <c r="C173" s="9">
        <v>0</v>
      </c>
      <c r="D173" s="9">
        <v>198</v>
      </c>
      <c r="E173" s="9">
        <v>2</v>
      </c>
      <c r="F173" s="9">
        <v>6</v>
      </c>
      <c r="G173" s="9">
        <v>3</v>
      </c>
      <c r="H173" s="9">
        <v>21</v>
      </c>
      <c r="I173" s="9">
        <v>3</v>
      </c>
      <c r="J173" s="9">
        <v>6</v>
      </c>
      <c r="K173" s="9">
        <v>1</v>
      </c>
      <c r="L173" s="9">
        <v>11</v>
      </c>
      <c r="M173" s="9">
        <v>3</v>
      </c>
      <c r="N173" s="9">
        <v>0</v>
      </c>
      <c r="O173" s="9">
        <v>2</v>
      </c>
      <c r="P173" s="9">
        <v>0.09</v>
      </c>
      <c r="Q173" s="9">
        <v>1</v>
      </c>
      <c r="R173" s="9">
        <v>4</v>
      </c>
      <c r="S173" s="9">
        <v>6</v>
      </c>
    </row>
    <row r="176" spans="1:19" x14ac:dyDescent="0.2">
      <c r="A176" s="9" t="s">
        <v>33</v>
      </c>
    </row>
    <row r="177" spans="1:19" x14ac:dyDescent="0.2">
      <c r="A177" s="9" t="s">
        <v>367</v>
      </c>
      <c r="B177" s="9" t="s">
        <v>109</v>
      </c>
      <c r="C177" s="9">
        <v>1</v>
      </c>
      <c r="D177" s="9">
        <v>394</v>
      </c>
      <c r="E177" s="9">
        <v>4</v>
      </c>
      <c r="F177" s="9">
        <v>23</v>
      </c>
      <c r="G177" s="9">
        <v>4</v>
      </c>
      <c r="H177" s="9">
        <v>22</v>
      </c>
      <c r="I177" s="9">
        <v>7</v>
      </c>
      <c r="J177" s="9">
        <v>5</v>
      </c>
      <c r="K177" s="9">
        <v>1</v>
      </c>
      <c r="L177" s="9">
        <v>13</v>
      </c>
      <c r="M177" s="9">
        <v>6</v>
      </c>
      <c r="N177" s="9">
        <v>2</v>
      </c>
      <c r="O177" s="9">
        <v>1</v>
      </c>
      <c r="P177" s="9">
        <v>0.19</v>
      </c>
      <c r="Q177" s="9">
        <v>1</v>
      </c>
      <c r="R177" s="9">
        <v>4</v>
      </c>
      <c r="S177" s="9">
        <v>6</v>
      </c>
    </row>
    <row r="178" spans="1:19" x14ac:dyDescent="0.2">
      <c r="A178" s="9" t="s">
        <v>236</v>
      </c>
      <c r="B178" s="9" t="s">
        <v>113</v>
      </c>
      <c r="C178" s="9">
        <v>0</v>
      </c>
      <c r="D178" s="9">
        <v>130</v>
      </c>
      <c r="E178" s="9">
        <v>2</v>
      </c>
      <c r="F178" s="9">
        <v>7</v>
      </c>
      <c r="G178" s="9">
        <v>2</v>
      </c>
      <c r="H178" s="9">
        <v>16</v>
      </c>
      <c r="I178" s="9">
        <v>1</v>
      </c>
      <c r="J178" s="9">
        <v>5</v>
      </c>
      <c r="K178" s="9">
        <v>1</v>
      </c>
      <c r="L178" s="9">
        <v>10</v>
      </c>
      <c r="M178" s="9">
        <v>4</v>
      </c>
      <c r="N178" s="9">
        <v>1</v>
      </c>
      <c r="O178" s="9">
        <v>1</v>
      </c>
      <c r="P178" s="9">
        <v>0.13</v>
      </c>
      <c r="Q178" s="9">
        <v>1</v>
      </c>
      <c r="R178" s="9">
        <v>4</v>
      </c>
      <c r="S178" s="9">
        <v>8</v>
      </c>
    </row>
    <row r="180" spans="1:19" x14ac:dyDescent="0.2">
      <c r="A180" s="9" t="s">
        <v>24</v>
      </c>
    </row>
    <row r="181" spans="1:19" x14ac:dyDescent="0.2">
      <c r="A181" s="9" t="s">
        <v>364</v>
      </c>
      <c r="B181" s="9" t="s">
        <v>196</v>
      </c>
      <c r="D181" s="9" t="s">
        <v>213</v>
      </c>
      <c r="F181" s="9" t="s">
        <v>229</v>
      </c>
    </row>
    <row r="182" spans="1:19" x14ac:dyDescent="0.2">
      <c r="A182" s="9" t="s">
        <v>365</v>
      </c>
      <c r="B182" s="9" t="s">
        <v>197</v>
      </c>
      <c r="D182" s="9" t="s">
        <v>349</v>
      </c>
      <c r="F182" s="9" t="s">
        <v>230</v>
      </c>
    </row>
    <row r="183" spans="1:19" x14ac:dyDescent="0.2">
      <c r="A183" s="9" t="s">
        <v>366</v>
      </c>
      <c r="B183" s="9" t="s">
        <v>351</v>
      </c>
      <c r="D183" s="9" t="s">
        <v>214</v>
      </c>
      <c r="F183" s="9" t="s">
        <v>231</v>
      </c>
    </row>
    <row r="184" spans="1:19" x14ac:dyDescent="0.2">
      <c r="A184" s="9" t="s">
        <v>368</v>
      </c>
      <c r="B184" s="9" t="s">
        <v>198</v>
      </c>
      <c r="D184" s="9" t="s">
        <v>215</v>
      </c>
      <c r="F184" s="9" t="s">
        <v>232</v>
      </c>
    </row>
    <row r="185" spans="1:19" x14ac:dyDescent="0.2">
      <c r="A185" s="9" t="s">
        <v>369</v>
      </c>
      <c r="B185" s="9" t="s">
        <v>199</v>
      </c>
      <c r="D185" s="9" t="s">
        <v>216</v>
      </c>
      <c r="F185" s="9" t="s">
        <v>233</v>
      </c>
    </row>
    <row r="186" spans="1:19" x14ac:dyDescent="0.2">
      <c r="A186" s="9" t="s">
        <v>370</v>
      </c>
      <c r="B186" s="9" t="s">
        <v>200</v>
      </c>
      <c r="D186" s="9" t="s">
        <v>217</v>
      </c>
      <c r="F186" s="9" t="s">
        <v>234</v>
      </c>
    </row>
    <row r="187" spans="1:19" x14ac:dyDescent="0.2">
      <c r="A187" s="9" t="s">
        <v>371</v>
      </c>
      <c r="B187" s="9" t="s">
        <v>201</v>
      </c>
      <c r="D187" s="9" t="s">
        <v>218</v>
      </c>
      <c r="F187" s="9" t="s">
        <v>235</v>
      </c>
    </row>
    <row r="188" spans="1:19" x14ac:dyDescent="0.2">
      <c r="A188" s="9" t="s">
        <v>373</v>
      </c>
      <c r="B188" s="9" t="s">
        <v>202</v>
      </c>
      <c r="D188" s="9" t="s">
        <v>220</v>
      </c>
      <c r="F188" s="9" t="s">
        <v>237</v>
      </c>
    </row>
    <row r="189" spans="1:19" x14ac:dyDescent="0.2">
      <c r="A189" s="9" t="s">
        <v>374</v>
      </c>
      <c r="B189" s="9" t="s">
        <v>203</v>
      </c>
      <c r="D189" s="9" t="s">
        <v>221</v>
      </c>
      <c r="F189" s="9" t="s">
        <v>238</v>
      </c>
    </row>
    <row r="190" spans="1:19" x14ac:dyDescent="0.2">
      <c r="A190" s="9" t="s">
        <v>376</v>
      </c>
      <c r="B190" s="9" t="s">
        <v>204</v>
      </c>
      <c r="D190" s="9" t="s">
        <v>222</v>
      </c>
      <c r="F190" s="9" t="s">
        <v>239</v>
      </c>
    </row>
    <row r="191" spans="1:19" x14ac:dyDescent="0.2">
      <c r="A191" s="9" t="s">
        <v>188</v>
      </c>
      <c r="B191" s="9" t="s">
        <v>205</v>
      </c>
      <c r="D191" s="9" t="s">
        <v>224</v>
      </c>
      <c r="F191" s="9" t="s">
        <v>241</v>
      </c>
    </row>
    <row r="192" spans="1:19" x14ac:dyDescent="0.2">
      <c r="A192" s="9" t="s">
        <v>189</v>
      </c>
      <c r="B192" s="9" t="s">
        <v>206</v>
      </c>
      <c r="D192" s="9" t="s">
        <v>227</v>
      </c>
      <c r="F192" s="9" t="s">
        <v>242</v>
      </c>
    </row>
    <row r="193" spans="1:6" x14ac:dyDescent="0.2">
      <c r="A193" s="9" t="s">
        <v>190</v>
      </c>
      <c r="B193" s="9" t="s">
        <v>207</v>
      </c>
      <c r="D193" s="9" t="s">
        <v>228</v>
      </c>
      <c r="F193" s="9" t="s">
        <v>243</v>
      </c>
    </row>
    <row r="194" spans="1:6" x14ac:dyDescent="0.2">
      <c r="A194" s="9" t="s">
        <v>191</v>
      </c>
      <c r="B194" s="9" t="s">
        <v>208</v>
      </c>
    </row>
    <row r="195" spans="1:6" x14ac:dyDescent="0.2">
      <c r="A195" s="9" t="s">
        <v>192</v>
      </c>
      <c r="B195" s="9" t="s">
        <v>209</v>
      </c>
    </row>
    <row r="196" spans="1:6" x14ac:dyDescent="0.2">
      <c r="A196" s="9" t="s">
        <v>194</v>
      </c>
      <c r="B196" s="9" t="s">
        <v>210</v>
      </c>
    </row>
    <row r="197" spans="1:6" x14ac:dyDescent="0.2">
      <c r="A197" s="9" t="s">
        <v>195</v>
      </c>
      <c r="B197" s="9" t="s">
        <v>211</v>
      </c>
    </row>
    <row r="199" spans="1:6" x14ac:dyDescent="0.2">
      <c r="A199" s="9" t="s">
        <v>21</v>
      </c>
      <c r="B199" s="9">
        <v>17</v>
      </c>
      <c r="E199" s="9">
        <v>13</v>
      </c>
    </row>
  </sheetData>
  <phoneticPr fontId="1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2"/>
  <sheetViews>
    <sheetView workbookViewId="0">
      <selection activeCell="H41" sqref="H41"/>
    </sheetView>
  </sheetViews>
  <sheetFormatPr baseColWidth="10" defaultColWidth="8.5" defaultRowHeight="16" x14ac:dyDescent="0.2"/>
  <cols>
    <col min="1" max="1" width="8.5" style="22"/>
    <col min="2" max="6" width="8.5" style="9"/>
    <col min="7" max="7" width="8.5" style="24"/>
    <col min="8" max="12" width="8.5" style="9"/>
    <col min="13" max="13" width="8.5" style="24"/>
    <col min="14" max="14" width="9.5" style="9" bestFit="1" customWidth="1"/>
    <col min="15" max="22" width="8.5" style="9"/>
    <col min="23" max="23" width="8.5" style="24"/>
    <col min="24" max="24" width="8.5" style="56"/>
    <col min="25" max="25" width="8.5" style="9"/>
    <col min="26" max="26" width="8.5" style="56"/>
    <col min="27" max="272" width="8.5" style="9"/>
    <col min="273" max="273" width="9.5" style="9" bestFit="1" customWidth="1"/>
    <col min="274" max="528" width="8.5" style="9"/>
    <col min="529" max="529" width="9.5" style="9" bestFit="1" customWidth="1"/>
    <col min="530" max="784" width="8.5" style="9"/>
    <col min="785" max="785" width="9.5" style="9" bestFit="1" customWidth="1"/>
    <col min="786" max="1040" width="8.5" style="9"/>
    <col min="1041" max="1041" width="9.5" style="9" bestFit="1" customWidth="1"/>
    <col min="1042" max="1296" width="8.5" style="9"/>
    <col min="1297" max="1297" width="9.5" style="9" bestFit="1" customWidth="1"/>
    <col min="1298" max="1552" width="8.5" style="9"/>
    <col min="1553" max="1553" width="9.5" style="9" bestFit="1" customWidth="1"/>
    <col min="1554" max="1808" width="8.5" style="9"/>
    <col min="1809" max="1809" width="9.5" style="9" bestFit="1" customWidth="1"/>
    <col min="1810" max="2064" width="8.5" style="9"/>
    <col min="2065" max="2065" width="9.5" style="9" bestFit="1" customWidth="1"/>
    <col min="2066" max="2320" width="8.5" style="9"/>
    <col min="2321" max="2321" width="9.5" style="9" bestFit="1" customWidth="1"/>
    <col min="2322" max="2576" width="8.5" style="9"/>
    <col min="2577" max="2577" width="9.5" style="9" bestFit="1" customWidth="1"/>
    <col min="2578" max="2832" width="8.5" style="9"/>
    <col min="2833" max="2833" width="9.5" style="9" bestFit="1" customWidth="1"/>
    <col min="2834" max="3088" width="8.5" style="9"/>
    <col min="3089" max="3089" width="9.5" style="9" bestFit="1" customWidth="1"/>
    <col min="3090" max="3344" width="8.5" style="9"/>
    <col min="3345" max="3345" width="9.5" style="9" bestFit="1" customWidth="1"/>
    <col min="3346" max="3600" width="8.5" style="9"/>
    <col min="3601" max="3601" width="9.5" style="9" bestFit="1" customWidth="1"/>
    <col min="3602" max="3856" width="8.5" style="9"/>
    <col min="3857" max="3857" width="9.5" style="9" bestFit="1" customWidth="1"/>
    <col min="3858" max="4112" width="8.5" style="9"/>
    <col min="4113" max="4113" width="9.5" style="9" bestFit="1" customWidth="1"/>
    <col min="4114" max="4368" width="8.5" style="9"/>
    <col min="4369" max="4369" width="9.5" style="9" bestFit="1" customWidth="1"/>
    <col min="4370" max="4624" width="8.5" style="9"/>
    <col min="4625" max="4625" width="9.5" style="9" bestFit="1" customWidth="1"/>
    <col min="4626" max="4880" width="8.5" style="9"/>
    <col min="4881" max="4881" width="9.5" style="9" bestFit="1" customWidth="1"/>
    <col min="4882" max="5136" width="8.5" style="9"/>
    <col min="5137" max="5137" width="9.5" style="9" bestFit="1" customWidth="1"/>
    <col min="5138" max="5392" width="8.5" style="9"/>
    <col min="5393" max="5393" width="9.5" style="9" bestFit="1" customWidth="1"/>
    <col min="5394" max="5648" width="8.5" style="9"/>
    <col min="5649" max="5649" width="9.5" style="9" bestFit="1" customWidth="1"/>
    <col min="5650" max="5904" width="8.5" style="9"/>
    <col min="5905" max="5905" width="9.5" style="9" bestFit="1" customWidth="1"/>
    <col min="5906" max="6160" width="8.5" style="9"/>
    <col min="6161" max="6161" width="9.5" style="9" bestFit="1" customWidth="1"/>
    <col min="6162" max="6416" width="8.5" style="9"/>
    <col min="6417" max="6417" width="9.5" style="9" bestFit="1" customWidth="1"/>
    <col min="6418" max="6672" width="8.5" style="9"/>
    <col min="6673" max="6673" width="9.5" style="9" bestFit="1" customWidth="1"/>
    <col min="6674" max="6928" width="8.5" style="9"/>
    <col min="6929" max="6929" width="9.5" style="9" bestFit="1" customWidth="1"/>
    <col min="6930" max="7184" width="8.5" style="9"/>
    <col min="7185" max="7185" width="9.5" style="9" bestFit="1" customWidth="1"/>
    <col min="7186" max="7440" width="8.5" style="9"/>
    <col min="7441" max="7441" width="9.5" style="9" bestFit="1" customWidth="1"/>
    <col min="7442" max="7696" width="8.5" style="9"/>
    <col min="7697" max="7697" width="9.5" style="9" bestFit="1" customWidth="1"/>
    <col min="7698" max="7952" width="8.5" style="9"/>
    <col min="7953" max="7953" width="9.5" style="9" bestFit="1" customWidth="1"/>
    <col min="7954" max="8208" width="8.5" style="9"/>
    <col min="8209" max="8209" width="9.5" style="9" bestFit="1" customWidth="1"/>
    <col min="8210" max="8464" width="8.5" style="9"/>
    <col min="8465" max="8465" width="9.5" style="9" bestFit="1" customWidth="1"/>
    <col min="8466" max="8720" width="8.5" style="9"/>
    <col min="8721" max="8721" width="9.5" style="9" bestFit="1" customWidth="1"/>
    <col min="8722" max="8976" width="8.5" style="9"/>
    <col min="8977" max="8977" width="9.5" style="9" bestFit="1" customWidth="1"/>
    <col min="8978" max="9232" width="8.5" style="9"/>
    <col min="9233" max="9233" width="9.5" style="9" bestFit="1" customWidth="1"/>
    <col min="9234" max="9488" width="8.5" style="9"/>
    <col min="9489" max="9489" width="9.5" style="9" bestFit="1" customWidth="1"/>
    <col min="9490" max="9744" width="8.5" style="9"/>
    <col min="9745" max="9745" width="9.5" style="9" bestFit="1" customWidth="1"/>
    <col min="9746" max="10000" width="8.5" style="9"/>
    <col min="10001" max="10001" width="9.5" style="9" bestFit="1" customWidth="1"/>
    <col min="10002" max="10256" width="8.5" style="9"/>
    <col min="10257" max="10257" width="9.5" style="9" bestFit="1" customWidth="1"/>
    <col min="10258" max="10512" width="8.5" style="9"/>
    <col min="10513" max="10513" width="9.5" style="9" bestFit="1" customWidth="1"/>
    <col min="10514" max="10768" width="8.5" style="9"/>
    <col min="10769" max="10769" width="9.5" style="9" bestFit="1" customWidth="1"/>
    <col min="10770" max="11024" width="8.5" style="9"/>
    <col min="11025" max="11025" width="9.5" style="9" bestFit="1" customWidth="1"/>
    <col min="11026" max="11280" width="8.5" style="9"/>
    <col min="11281" max="11281" width="9.5" style="9" bestFit="1" customWidth="1"/>
    <col min="11282" max="11536" width="8.5" style="9"/>
    <col min="11537" max="11537" width="9.5" style="9" bestFit="1" customWidth="1"/>
    <col min="11538" max="11792" width="8.5" style="9"/>
    <col min="11793" max="11793" width="9.5" style="9" bestFit="1" customWidth="1"/>
    <col min="11794" max="12048" width="8.5" style="9"/>
    <col min="12049" max="12049" width="9.5" style="9" bestFit="1" customWidth="1"/>
    <col min="12050" max="12304" width="8.5" style="9"/>
    <col min="12305" max="12305" width="9.5" style="9" bestFit="1" customWidth="1"/>
    <col min="12306" max="12560" width="8.5" style="9"/>
    <col min="12561" max="12561" width="9.5" style="9" bestFit="1" customWidth="1"/>
    <col min="12562" max="12816" width="8.5" style="9"/>
    <col min="12817" max="12817" width="9.5" style="9" bestFit="1" customWidth="1"/>
    <col min="12818" max="13072" width="8.5" style="9"/>
    <col min="13073" max="13073" width="9.5" style="9" bestFit="1" customWidth="1"/>
    <col min="13074" max="13328" width="8.5" style="9"/>
    <col min="13329" max="13329" width="9.5" style="9" bestFit="1" customWidth="1"/>
    <col min="13330" max="13584" width="8.5" style="9"/>
    <col min="13585" max="13585" width="9.5" style="9" bestFit="1" customWidth="1"/>
    <col min="13586" max="13840" width="8.5" style="9"/>
    <col min="13841" max="13841" width="9.5" style="9" bestFit="1" customWidth="1"/>
    <col min="13842" max="14096" width="8.5" style="9"/>
    <col min="14097" max="14097" width="9.5" style="9" bestFit="1" customWidth="1"/>
    <col min="14098" max="14352" width="8.5" style="9"/>
    <col min="14353" max="14353" width="9.5" style="9" bestFit="1" customWidth="1"/>
    <col min="14354" max="14608" width="8.5" style="9"/>
    <col min="14609" max="14609" width="9.5" style="9" bestFit="1" customWidth="1"/>
    <col min="14610" max="14864" width="8.5" style="9"/>
    <col min="14865" max="14865" width="9.5" style="9" bestFit="1" customWidth="1"/>
    <col min="14866" max="15120" width="8.5" style="9"/>
    <col min="15121" max="15121" width="9.5" style="9" bestFit="1" customWidth="1"/>
    <col min="15122" max="15376" width="8.5" style="9"/>
    <col min="15377" max="15377" width="9.5" style="9" bestFit="1" customWidth="1"/>
    <col min="15378" max="15632" width="8.5" style="9"/>
    <col min="15633" max="15633" width="9.5" style="9" bestFit="1" customWidth="1"/>
    <col min="15634" max="15888" width="8.5" style="9"/>
    <col min="15889" max="15889" width="9.5" style="9" bestFit="1" customWidth="1"/>
    <col min="15890" max="16144" width="8.5" style="9"/>
    <col min="16145" max="16145" width="9.5" style="9" bestFit="1" customWidth="1"/>
    <col min="16146" max="16384" width="8.5" style="9"/>
  </cols>
  <sheetData>
    <row r="1" spans="1:49" s="10" customFormat="1" x14ac:dyDescent="0.15">
      <c r="A1" s="19" t="s">
        <v>152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8"/>
      <c r="V1" s="17"/>
      <c r="W1" s="17"/>
      <c r="X1" s="17"/>
      <c r="Z1" s="17"/>
    </row>
    <row r="2" spans="1:49" s="10" customFormat="1" x14ac:dyDescent="0.15">
      <c r="A2" s="19" t="s">
        <v>132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8"/>
      <c r="V2" s="17"/>
      <c r="W2" s="17"/>
      <c r="X2" s="17"/>
      <c r="Z2" s="17"/>
    </row>
    <row r="3" spans="1:49" s="10" customFormat="1" x14ac:dyDescent="0.2">
      <c r="A3" s="14" t="s">
        <v>151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8"/>
      <c r="V3" s="17"/>
      <c r="W3" s="17"/>
      <c r="X3" s="17"/>
      <c r="Z3" s="17"/>
    </row>
    <row r="4" spans="1:49" x14ac:dyDescent="0.2">
      <c r="A4" s="20" t="s">
        <v>153</v>
      </c>
      <c r="B4" s="21"/>
      <c r="C4" s="21"/>
      <c r="D4" s="21"/>
      <c r="E4" s="21"/>
      <c r="F4" s="21"/>
      <c r="G4" s="20" t="s">
        <v>154</v>
      </c>
      <c r="H4" s="22"/>
      <c r="I4" s="22"/>
      <c r="J4" s="21"/>
      <c r="K4" s="22"/>
      <c r="L4" s="22"/>
      <c r="M4" s="20" t="s">
        <v>155</v>
      </c>
      <c r="N4" s="23" t="s">
        <v>156</v>
      </c>
      <c r="O4" s="23"/>
      <c r="P4" s="21"/>
      <c r="Q4" s="23"/>
      <c r="R4" s="23" t="s">
        <v>157</v>
      </c>
      <c r="S4" s="23"/>
      <c r="T4" s="21"/>
      <c r="U4" s="23"/>
      <c r="V4" s="23"/>
      <c r="X4" s="20" t="s">
        <v>133</v>
      </c>
      <c r="Y4" s="20"/>
      <c r="Z4" s="71" t="s">
        <v>136</v>
      </c>
      <c r="AA4" s="71"/>
    </row>
    <row r="5" spans="1:49" s="24" customFormat="1" x14ac:dyDescent="0.2">
      <c r="A5" s="22" t="s">
        <v>158</v>
      </c>
      <c r="B5" s="22" t="s">
        <v>104</v>
      </c>
      <c r="C5" s="22" t="s">
        <v>105</v>
      </c>
      <c r="D5" s="22" t="s">
        <v>66</v>
      </c>
      <c r="E5" s="25" t="s">
        <v>140</v>
      </c>
      <c r="F5" s="22" t="s">
        <v>139</v>
      </c>
      <c r="G5" s="22" t="s">
        <v>158</v>
      </c>
      <c r="H5" s="22" t="s">
        <v>104</v>
      </c>
      <c r="I5" s="22" t="s">
        <v>105</v>
      </c>
      <c r="J5" s="22" t="s">
        <v>66</v>
      </c>
      <c r="K5" s="25" t="s">
        <v>140</v>
      </c>
      <c r="L5" s="22" t="s">
        <v>139</v>
      </c>
      <c r="M5" s="22" t="s">
        <v>158</v>
      </c>
      <c r="N5" s="52" t="s">
        <v>104</v>
      </c>
      <c r="O5" s="52" t="s">
        <v>105</v>
      </c>
      <c r="P5" s="22" t="s">
        <v>66</v>
      </c>
      <c r="Q5" s="51" t="s">
        <v>127</v>
      </c>
      <c r="R5" s="22" t="s">
        <v>104</v>
      </c>
      <c r="S5" s="22" t="s">
        <v>105</v>
      </c>
      <c r="T5" s="22" t="s">
        <v>66</v>
      </c>
      <c r="U5" s="25" t="s">
        <v>140</v>
      </c>
      <c r="V5" s="22" t="s">
        <v>139</v>
      </c>
      <c r="W5" s="22" t="s">
        <v>158</v>
      </c>
      <c r="X5" s="22" t="s">
        <v>139</v>
      </c>
      <c r="Y5" s="22" t="s">
        <v>138</v>
      </c>
      <c r="Z5" s="22" t="s">
        <v>139</v>
      </c>
      <c r="AA5" s="22" t="s">
        <v>138</v>
      </c>
    </row>
    <row r="6" spans="1:49" x14ac:dyDescent="0.2">
      <c r="A6" s="26" t="s">
        <v>178</v>
      </c>
      <c r="B6" s="27">
        <v>17</v>
      </c>
      <c r="C6" s="21">
        <v>10</v>
      </c>
      <c r="D6" s="87">
        <f>B6/C6</f>
        <v>1.7</v>
      </c>
      <c r="E6" s="28">
        <v>4</v>
      </c>
      <c r="F6" s="21">
        <v>1</v>
      </c>
      <c r="G6" s="26" t="s">
        <v>178</v>
      </c>
      <c r="H6" s="21">
        <v>81</v>
      </c>
      <c r="I6" s="21">
        <v>25</v>
      </c>
      <c r="J6" s="87">
        <f>H6/I6</f>
        <v>3.24</v>
      </c>
      <c r="K6" s="3">
        <v>3</v>
      </c>
      <c r="L6" s="3">
        <v>2</v>
      </c>
      <c r="M6" s="26" t="s">
        <v>178</v>
      </c>
      <c r="N6" s="21">
        <v>94</v>
      </c>
      <c r="O6" s="21">
        <v>46</v>
      </c>
      <c r="P6" s="87">
        <f>N6/O6</f>
        <v>2.0434782608695654</v>
      </c>
      <c r="Q6" s="21">
        <v>0</v>
      </c>
      <c r="R6" s="21">
        <v>111</v>
      </c>
      <c r="S6" s="21">
        <v>57</v>
      </c>
      <c r="T6" s="87">
        <f>R6/S6</f>
        <v>1.9473684210526316</v>
      </c>
      <c r="U6" s="21">
        <v>11</v>
      </c>
      <c r="V6" s="29">
        <v>1</v>
      </c>
      <c r="W6" s="26" t="s">
        <v>178</v>
      </c>
      <c r="X6" s="56">
        <v>2</v>
      </c>
      <c r="Y6" s="9">
        <v>1</v>
      </c>
      <c r="Z6" s="56">
        <v>1</v>
      </c>
      <c r="AA6" s="9">
        <v>1</v>
      </c>
    </row>
    <row r="7" spans="1:49" x14ac:dyDescent="0.2">
      <c r="A7" s="26" t="s">
        <v>171</v>
      </c>
      <c r="B7" s="27">
        <v>47</v>
      </c>
      <c r="C7" s="21">
        <v>18</v>
      </c>
      <c r="D7" s="87">
        <f t="shared" ref="D7:D28" si="0">B7/C7</f>
        <v>2.6111111111111112</v>
      </c>
      <c r="E7" s="28">
        <v>3</v>
      </c>
      <c r="F7" s="21">
        <v>1</v>
      </c>
      <c r="G7" s="26" t="s">
        <v>171</v>
      </c>
      <c r="H7" s="21">
        <v>80</v>
      </c>
      <c r="I7" s="21">
        <v>22</v>
      </c>
      <c r="J7" s="87">
        <f t="shared" ref="J7:J28" si="1">H7/I7</f>
        <v>3.6363636363636362</v>
      </c>
      <c r="K7" s="27">
        <v>4</v>
      </c>
      <c r="L7" s="3">
        <v>1</v>
      </c>
      <c r="M7" s="26" t="s">
        <v>171</v>
      </c>
      <c r="N7" s="21">
        <v>59</v>
      </c>
      <c r="O7" s="21">
        <v>31</v>
      </c>
      <c r="P7" s="87">
        <f t="shared" ref="P7:P28" si="2">N7/O7</f>
        <v>1.903225806451613</v>
      </c>
      <c r="Q7" s="21">
        <v>0</v>
      </c>
      <c r="R7" s="29">
        <v>80</v>
      </c>
      <c r="S7" s="29">
        <v>42</v>
      </c>
      <c r="T7" s="87">
        <f t="shared" ref="T7:T28" si="3">R7/S7</f>
        <v>1.9047619047619047</v>
      </c>
      <c r="U7" s="29">
        <v>9</v>
      </c>
      <c r="V7" s="29">
        <v>1</v>
      </c>
      <c r="W7" s="26" t="s">
        <v>171</v>
      </c>
      <c r="X7" s="56">
        <v>2</v>
      </c>
      <c r="Y7" s="9">
        <v>5</v>
      </c>
      <c r="Z7" s="56">
        <v>4</v>
      </c>
      <c r="AA7" s="9">
        <v>4</v>
      </c>
      <c r="AD7" s="42"/>
      <c r="AE7" s="35"/>
      <c r="AF7" s="35"/>
      <c r="AG7" s="35"/>
      <c r="AH7" s="35"/>
      <c r="AI7" s="35"/>
      <c r="AJ7" s="35"/>
      <c r="AK7" s="36"/>
      <c r="AO7" s="37"/>
      <c r="AP7" s="38"/>
      <c r="AQ7" s="38"/>
      <c r="AR7" s="38"/>
      <c r="AS7" s="38"/>
      <c r="AT7" s="38"/>
      <c r="AU7" s="38"/>
      <c r="AV7" s="38"/>
      <c r="AW7" s="38"/>
    </row>
    <row r="8" spans="1:49" x14ac:dyDescent="0.2">
      <c r="A8" s="26" t="s">
        <v>177</v>
      </c>
      <c r="B8" s="27">
        <v>29</v>
      </c>
      <c r="C8" s="21">
        <v>15</v>
      </c>
      <c r="D8" s="87">
        <f t="shared" si="0"/>
        <v>1.9333333333333333</v>
      </c>
      <c r="E8" s="27">
        <v>3</v>
      </c>
      <c r="F8" s="21">
        <v>2</v>
      </c>
      <c r="G8" s="26" t="s">
        <v>177</v>
      </c>
      <c r="H8" s="21">
        <v>70</v>
      </c>
      <c r="I8" s="21">
        <v>26</v>
      </c>
      <c r="J8" s="87">
        <f t="shared" si="1"/>
        <v>2.6923076923076925</v>
      </c>
      <c r="K8" s="27">
        <v>6</v>
      </c>
      <c r="L8" s="3">
        <v>1</v>
      </c>
      <c r="M8" s="26" t="s">
        <v>177</v>
      </c>
      <c r="N8" s="21">
        <v>60</v>
      </c>
      <c r="O8" s="21">
        <v>34</v>
      </c>
      <c r="P8" s="87">
        <f t="shared" si="2"/>
        <v>1.7647058823529411</v>
      </c>
      <c r="Q8" s="21">
        <v>0</v>
      </c>
      <c r="R8" s="21">
        <v>102</v>
      </c>
      <c r="S8" s="21">
        <v>49</v>
      </c>
      <c r="T8" s="87">
        <f t="shared" si="3"/>
        <v>2.0816326530612246</v>
      </c>
      <c r="U8" s="21">
        <v>14</v>
      </c>
      <c r="V8" s="29">
        <v>2</v>
      </c>
      <c r="W8" s="26" t="s">
        <v>177</v>
      </c>
      <c r="X8" s="56">
        <v>3</v>
      </c>
      <c r="Y8" s="9">
        <v>2</v>
      </c>
      <c r="Z8" s="56">
        <v>3</v>
      </c>
      <c r="AA8" s="9">
        <v>3</v>
      </c>
    </row>
    <row r="9" spans="1:49" x14ac:dyDescent="0.2">
      <c r="A9" s="26" t="s">
        <v>135</v>
      </c>
      <c r="B9" s="27">
        <v>30</v>
      </c>
      <c r="C9" s="21">
        <v>19</v>
      </c>
      <c r="D9" s="87">
        <f t="shared" si="0"/>
        <v>1.5789473684210527</v>
      </c>
      <c r="E9" s="28">
        <v>2</v>
      </c>
      <c r="F9" s="21">
        <v>2</v>
      </c>
      <c r="G9" s="26" t="s">
        <v>135</v>
      </c>
      <c r="H9" s="21">
        <v>80</v>
      </c>
      <c r="I9" s="21">
        <v>24</v>
      </c>
      <c r="J9" s="87">
        <f t="shared" si="1"/>
        <v>3.3333333333333335</v>
      </c>
      <c r="K9" s="27">
        <v>3</v>
      </c>
      <c r="L9" s="3">
        <v>1</v>
      </c>
      <c r="M9" s="26" t="s">
        <v>135</v>
      </c>
      <c r="N9" s="21">
        <v>94</v>
      </c>
      <c r="O9" s="21">
        <v>48</v>
      </c>
      <c r="P9" s="87">
        <f t="shared" si="2"/>
        <v>1.9583333333333333</v>
      </c>
      <c r="Q9" s="21">
        <v>0</v>
      </c>
      <c r="R9" s="29">
        <v>115</v>
      </c>
      <c r="S9" s="29">
        <v>62</v>
      </c>
      <c r="T9" s="87">
        <f t="shared" si="3"/>
        <v>1.8548387096774193</v>
      </c>
      <c r="U9" s="21">
        <v>10</v>
      </c>
      <c r="V9" s="21">
        <v>1</v>
      </c>
      <c r="W9" s="26" t="s">
        <v>135</v>
      </c>
      <c r="X9" s="56">
        <v>2</v>
      </c>
      <c r="Y9" s="2">
        <v>3</v>
      </c>
      <c r="Z9" s="2">
        <v>3</v>
      </c>
      <c r="AA9" s="3">
        <v>1</v>
      </c>
    </row>
    <row r="10" spans="1:49" x14ac:dyDescent="0.2">
      <c r="A10" s="26" t="s">
        <v>169</v>
      </c>
      <c r="B10" s="27">
        <v>51</v>
      </c>
      <c r="C10" s="21">
        <v>20</v>
      </c>
      <c r="D10" s="87">
        <f t="shared" si="0"/>
        <v>2.5499999999999998</v>
      </c>
      <c r="E10" s="28">
        <v>2</v>
      </c>
      <c r="F10" s="21">
        <v>1</v>
      </c>
      <c r="G10" s="26" t="s">
        <v>169</v>
      </c>
      <c r="H10" s="29">
        <v>85</v>
      </c>
      <c r="I10" s="29">
        <v>40</v>
      </c>
      <c r="J10" s="87">
        <f t="shared" si="1"/>
        <v>2.125</v>
      </c>
      <c r="K10" s="27">
        <v>3</v>
      </c>
      <c r="L10" s="3">
        <v>1</v>
      </c>
      <c r="M10" s="26" t="s">
        <v>169</v>
      </c>
      <c r="N10" s="21">
        <v>100</v>
      </c>
      <c r="O10" s="21">
        <v>52</v>
      </c>
      <c r="P10" s="87">
        <f t="shared" si="2"/>
        <v>1.9230769230769231</v>
      </c>
      <c r="Q10" s="21">
        <v>0</v>
      </c>
      <c r="R10" s="21">
        <v>95</v>
      </c>
      <c r="S10" s="21">
        <v>52</v>
      </c>
      <c r="T10" s="87">
        <f t="shared" si="3"/>
        <v>1.8269230769230769</v>
      </c>
      <c r="U10" s="21">
        <v>2</v>
      </c>
      <c r="V10" s="21">
        <v>1</v>
      </c>
      <c r="W10" s="26" t="s">
        <v>169</v>
      </c>
      <c r="X10" s="56">
        <v>1</v>
      </c>
      <c r="Y10" s="9">
        <v>1</v>
      </c>
      <c r="Z10" s="56">
        <v>3</v>
      </c>
      <c r="AA10" s="9">
        <v>3</v>
      </c>
      <c r="AD10" s="39"/>
      <c r="AE10" s="40"/>
      <c r="AF10" s="40"/>
      <c r="AG10" s="40"/>
      <c r="AH10" s="40"/>
      <c r="AI10" s="40"/>
      <c r="AJ10" s="40"/>
      <c r="AK10" s="40"/>
      <c r="AO10" s="41"/>
      <c r="AP10" s="38"/>
      <c r="AQ10" s="38"/>
      <c r="AR10" s="38"/>
      <c r="AS10" s="38"/>
      <c r="AT10" s="38"/>
      <c r="AU10" s="38"/>
      <c r="AV10" s="38"/>
      <c r="AW10" s="38"/>
    </row>
    <row r="11" spans="1:49" x14ac:dyDescent="0.2">
      <c r="A11" s="26" t="s">
        <v>166</v>
      </c>
      <c r="B11" s="27">
        <v>60</v>
      </c>
      <c r="C11" s="21">
        <v>20</v>
      </c>
      <c r="D11" s="87">
        <f t="shared" si="0"/>
        <v>3</v>
      </c>
      <c r="E11" s="28">
        <v>7</v>
      </c>
      <c r="F11" s="21">
        <v>1</v>
      </c>
      <c r="G11" s="26" t="s">
        <v>166</v>
      </c>
      <c r="H11" s="29">
        <v>65</v>
      </c>
      <c r="I11" s="29">
        <v>24</v>
      </c>
      <c r="J11" s="87">
        <f t="shared" si="1"/>
        <v>2.7083333333333335</v>
      </c>
      <c r="K11" s="27">
        <v>3</v>
      </c>
      <c r="L11" s="3">
        <v>1</v>
      </c>
      <c r="M11" s="26" t="s">
        <v>166</v>
      </c>
      <c r="N11" s="21">
        <v>82</v>
      </c>
      <c r="O11" s="21">
        <v>44</v>
      </c>
      <c r="P11" s="87">
        <f t="shared" si="2"/>
        <v>1.8636363636363635</v>
      </c>
      <c r="Q11" s="21">
        <v>0</v>
      </c>
      <c r="R11" s="29">
        <v>101</v>
      </c>
      <c r="S11" s="29">
        <v>41</v>
      </c>
      <c r="T11" s="87">
        <f t="shared" si="3"/>
        <v>2.4634146341463414</v>
      </c>
      <c r="U11" s="21">
        <v>7</v>
      </c>
      <c r="V11" s="21">
        <v>1</v>
      </c>
      <c r="W11" s="26" t="s">
        <v>166</v>
      </c>
      <c r="X11" s="56">
        <v>1</v>
      </c>
      <c r="Y11" s="9">
        <v>2</v>
      </c>
      <c r="Z11" s="56">
        <v>2</v>
      </c>
      <c r="AA11" s="9">
        <v>2</v>
      </c>
      <c r="AD11" s="30"/>
      <c r="AE11" s="31"/>
      <c r="AF11" s="32"/>
      <c r="AG11" s="33"/>
      <c r="AH11" s="32"/>
      <c r="AI11" s="32"/>
      <c r="AJ11" s="32"/>
      <c r="AK11" s="30"/>
      <c r="AO11" s="30"/>
      <c r="AP11" s="2"/>
      <c r="AQ11" s="2"/>
      <c r="AR11" s="2"/>
      <c r="AS11" s="2"/>
      <c r="AT11" s="11"/>
      <c r="AU11" s="2"/>
      <c r="AV11" s="2"/>
      <c r="AW11" s="2"/>
    </row>
    <row r="12" spans="1:49" x14ac:dyDescent="0.2">
      <c r="A12" s="26" t="s">
        <v>159</v>
      </c>
      <c r="B12" s="27">
        <v>26</v>
      </c>
      <c r="C12" s="21">
        <v>16</v>
      </c>
      <c r="D12" s="87">
        <f t="shared" si="0"/>
        <v>1.625</v>
      </c>
      <c r="E12" s="28">
        <v>2</v>
      </c>
      <c r="F12" s="21">
        <v>2</v>
      </c>
      <c r="G12" s="26" t="s">
        <v>159</v>
      </c>
      <c r="H12" s="29">
        <v>65</v>
      </c>
      <c r="I12" s="29">
        <v>26</v>
      </c>
      <c r="J12" s="87">
        <f t="shared" si="1"/>
        <v>2.5</v>
      </c>
      <c r="K12" s="27">
        <v>4</v>
      </c>
      <c r="L12" s="3">
        <v>1</v>
      </c>
      <c r="M12" s="26" t="s">
        <v>159</v>
      </c>
      <c r="N12" s="21">
        <v>82</v>
      </c>
      <c r="O12" s="21">
        <v>36</v>
      </c>
      <c r="P12" s="87">
        <f t="shared" si="2"/>
        <v>2.2777777777777777</v>
      </c>
      <c r="Q12" s="21">
        <v>1</v>
      </c>
      <c r="R12" s="21">
        <v>118</v>
      </c>
      <c r="S12" s="21">
        <v>54</v>
      </c>
      <c r="T12" s="87">
        <f t="shared" si="3"/>
        <v>2.1851851851851851</v>
      </c>
      <c r="U12" s="21">
        <v>13</v>
      </c>
      <c r="V12" s="21">
        <v>1</v>
      </c>
      <c r="W12" s="26" t="s">
        <v>159</v>
      </c>
      <c r="X12" s="56">
        <v>3</v>
      </c>
      <c r="Y12" s="9">
        <v>5</v>
      </c>
      <c r="Z12" s="56">
        <v>7</v>
      </c>
      <c r="AA12" s="9">
        <v>7</v>
      </c>
    </row>
    <row r="13" spans="1:49" x14ac:dyDescent="0.2">
      <c r="A13" s="26" t="s">
        <v>168</v>
      </c>
      <c r="B13" s="27">
        <v>23</v>
      </c>
      <c r="C13" s="21">
        <v>12</v>
      </c>
      <c r="D13" s="87">
        <f t="shared" si="0"/>
        <v>1.9166666666666667</v>
      </c>
      <c r="E13" s="28">
        <v>1</v>
      </c>
      <c r="F13" s="21">
        <v>1</v>
      </c>
      <c r="G13" s="26" t="s">
        <v>168</v>
      </c>
      <c r="H13" s="29">
        <v>49</v>
      </c>
      <c r="I13" s="29">
        <v>25</v>
      </c>
      <c r="J13" s="87">
        <f t="shared" si="1"/>
        <v>1.96</v>
      </c>
      <c r="K13" s="27">
        <v>1</v>
      </c>
      <c r="L13" s="3">
        <v>1</v>
      </c>
      <c r="M13" s="26" t="s">
        <v>168</v>
      </c>
      <c r="N13" s="21">
        <v>75</v>
      </c>
      <c r="O13" s="21">
        <v>32</v>
      </c>
      <c r="P13" s="87">
        <f t="shared" si="2"/>
        <v>2.34375</v>
      </c>
      <c r="Q13" s="21">
        <v>1</v>
      </c>
      <c r="R13" s="29">
        <v>101</v>
      </c>
      <c r="S13" s="29">
        <v>51</v>
      </c>
      <c r="T13" s="87">
        <f t="shared" si="3"/>
        <v>1.9803921568627452</v>
      </c>
      <c r="U13" s="29">
        <v>4</v>
      </c>
      <c r="V13" s="21">
        <v>1</v>
      </c>
      <c r="W13" s="26" t="s">
        <v>168</v>
      </c>
      <c r="X13" s="56">
        <v>1</v>
      </c>
      <c r="Y13" s="9">
        <v>1</v>
      </c>
      <c r="Z13" s="56">
        <v>1</v>
      </c>
      <c r="AA13" s="9">
        <v>1</v>
      </c>
      <c r="AD13" s="34"/>
      <c r="AE13" s="35"/>
      <c r="AF13" s="35"/>
      <c r="AG13" s="35"/>
      <c r="AH13" s="35"/>
      <c r="AI13" s="35"/>
      <c r="AJ13" s="35"/>
      <c r="AK13" s="36"/>
      <c r="AO13" s="37"/>
      <c r="AP13" s="38"/>
      <c r="AQ13" s="38"/>
      <c r="AR13" s="38"/>
      <c r="AS13" s="38"/>
      <c r="AT13" s="38"/>
      <c r="AU13" s="38"/>
      <c r="AV13" s="38"/>
      <c r="AW13" s="38"/>
    </row>
    <row r="14" spans="1:49" x14ac:dyDescent="0.2">
      <c r="A14" s="26" t="s">
        <v>170</v>
      </c>
      <c r="B14" s="27">
        <v>19</v>
      </c>
      <c r="C14" s="21">
        <v>11</v>
      </c>
      <c r="D14" s="87">
        <f t="shared" si="0"/>
        <v>1.7272727272727273</v>
      </c>
      <c r="E14" s="28">
        <v>3</v>
      </c>
      <c r="F14" s="21">
        <v>1</v>
      </c>
      <c r="G14" s="26" t="s">
        <v>170</v>
      </c>
      <c r="H14" s="29">
        <v>50</v>
      </c>
      <c r="I14" s="29">
        <v>18</v>
      </c>
      <c r="J14" s="87">
        <f t="shared" si="1"/>
        <v>2.7777777777777777</v>
      </c>
      <c r="K14" s="27">
        <v>1</v>
      </c>
      <c r="L14" s="3">
        <v>1</v>
      </c>
      <c r="M14" s="26" t="s">
        <v>170</v>
      </c>
      <c r="N14" s="21">
        <v>70</v>
      </c>
      <c r="O14" s="21">
        <v>26</v>
      </c>
      <c r="P14" s="87">
        <f t="shared" si="2"/>
        <v>2.6923076923076925</v>
      </c>
      <c r="Q14" s="21">
        <v>0</v>
      </c>
      <c r="R14" s="29">
        <v>100</v>
      </c>
      <c r="S14" s="29">
        <v>39</v>
      </c>
      <c r="T14" s="87">
        <f t="shared" si="3"/>
        <v>2.5641025641025643</v>
      </c>
      <c r="U14" s="29">
        <v>7</v>
      </c>
      <c r="V14" s="29">
        <v>1</v>
      </c>
      <c r="W14" s="26" t="s">
        <v>170</v>
      </c>
      <c r="X14" s="56">
        <v>1</v>
      </c>
      <c r="Y14" s="9">
        <v>1</v>
      </c>
      <c r="Z14" s="56">
        <v>1</v>
      </c>
      <c r="AA14" s="9">
        <v>0</v>
      </c>
      <c r="AD14" s="34"/>
      <c r="AE14" s="35"/>
      <c r="AF14" s="35"/>
      <c r="AG14" s="35"/>
      <c r="AH14" s="35"/>
      <c r="AI14" s="35"/>
      <c r="AJ14" s="35"/>
      <c r="AK14" s="36"/>
      <c r="AO14" s="37"/>
      <c r="AP14" s="38"/>
      <c r="AQ14" s="38"/>
      <c r="AR14" s="38"/>
      <c r="AS14" s="38"/>
      <c r="AT14" s="38"/>
      <c r="AU14" s="38"/>
      <c r="AV14" s="38"/>
      <c r="AW14" s="38"/>
    </row>
    <row r="15" spans="1:49" x14ac:dyDescent="0.2">
      <c r="A15" s="26" t="s">
        <v>173</v>
      </c>
      <c r="B15" s="27">
        <v>40</v>
      </c>
      <c r="C15" s="21">
        <v>16</v>
      </c>
      <c r="D15" s="87">
        <f t="shared" si="0"/>
        <v>2.5</v>
      </c>
      <c r="E15" s="28">
        <v>4</v>
      </c>
      <c r="F15" s="21">
        <v>2</v>
      </c>
      <c r="G15" s="26" t="s">
        <v>173</v>
      </c>
      <c r="H15" s="29">
        <v>86</v>
      </c>
      <c r="I15" s="29">
        <v>21</v>
      </c>
      <c r="J15" s="87">
        <f t="shared" si="1"/>
        <v>4.0952380952380949</v>
      </c>
      <c r="K15" s="27">
        <v>5</v>
      </c>
      <c r="L15" s="3">
        <v>1</v>
      </c>
      <c r="M15" s="26" t="s">
        <v>173</v>
      </c>
      <c r="N15" s="21">
        <v>90</v>
      </c>
      <c r="O15" s="21">
        <v>36</v>
      </c>
      <c r="P15" s="87">
        <f t="shared" si="2"/>
        <v>2.5</v>
      </c>
      <c r="Q15" s="21">
        <v>0</v>
      </c>
      <c r="R15" s="29">
        <v>121</v>
      </c>
      <c r="S15" s="29">
        <v>50</v>
      </c>
      <c r="T15" s="87">
        <f t="shared" si="3"/>
        <v>2.42</v>
      </c>
      <c r="U15" s="21">
        <v>9</v>
      </c>
      <c r="V15" s="29">
        <v>1</v>
      </c>
      <c r="W15" s="26" t="s">
        <v>173</v>
      </c>
      <c r="X15" s="56">
        <v>2</v>
      </c>
      <c r="Y15" s="9">
        <v>4</v>
      </c>
      <c r="Z15" s="56">
        <v>4</v>
      </c>
      <c r="AA15" s="9">
        <v>2</v>
      </c>
      <c r="AD15" s="34"/>
      <c r="AE15" s="35"/>
      <c r="AF15" s="35"/>
      <c r="AG15" s="35"/>
      <c r="AH15" s="35"/>
      <c r="AI15" s="35"/>
      <c r="AJ15" s="35"/>
      <c r="AK15" s="43"/>
      <c r="AO15" s="41"/>
      <c r="AP15" s="38"/>
      <c r="AQ15" s="38"/>
      <c r="AR15" s="38"/>
      <c r="AS15" s="38"/>
      <c r="AT15" s="38"/>
      <c r="AU15" s="38"/>
      <c r="AV15" s="38"/>
      <c r="AW15" s="38"/>
    </row>
    <row r="16" spans="1:49" x14ac:dyDescent="0.2">
      <c r="A16" s="26" t="s">
        <v>163</v>
      </c>
      <c r="B16" s="27">
        <v>41</v>
      </c>
      <c r="C16" s="21">
        <v>16</v>
      </c>
      <c r="D16" s="87">
        <f t="shared" si="0"/>
        <v>2.5625</v>
      </c>
      <c r="E16" s="28">
        <v>2</v>
      </c>
      <c r="F16" s="21">
        <v>3</v>
      </c>
      <c r="G16" s="26" t="s">
        <v>163</v>
      </c>
      <c r="H16" s="29">
        <v>61</v>
      </c>
      <c r="I16" s="29">
        <v>20</v>
      </c>
      <c r="J16" s="87">
        <f t="shared" si="1"/>
        <v>3.05</v>
      </c>
      <c r="K16" s="27">
        <v>9</v>
      </c>
      <c r="L16" s="3">
        <v>1</v>
      </c>
      <c r="M16" s="26" t="s">
        <v>163</v>
      </c>
      <c r="N16" s="21">
        <v>90</v>
      </c>
      <c r="O16" s="21">
        <v>43</v>
      </c>
      <c r="P16" s="87">
        <f t="shared" si="2"/>
        <v>2.0930232558139537</v>
      </c>
      <c r="Q16" s="29">
        <v>1</v>
      </c>
      <c r="R16" s="29">
        <v>109</v>
      </c>
      <c r="S16" s="29">
        <v>44</v>
      </c>
      <c r="T16" s="87">
        <f t="shared" si="3"/>
        <v>2.4772727272727271</v>
      </c>
      <c r="U16" s="21">
        <v>16</v>
      </c>
      <c r="V16" s="21">
        <v>1</v>
      </c>
      <c r="W16" s="26" t="s">
        <v>163</v>
      </c>
      <c r="X16" s="56">
        <v>3</v>
      </c>
      <c r="Y16" s="9">
        <v>3</v>
      </c>
      <c r="Z16" s="56">
        <v>5</v>
      </c>
      <c r="AA16" s="9">
        <v>6</v>
      </c>
    </row>
    <row r="17" spans="1:49" x14ac:dyDescent="0.2">
      <c r="A17" s="26" t="s">
        <v>161</v>
      </c>
      <c r="B17" s="27">
        <v>8</v>
      </c>
      <c r="C17" s="21">
        <v>6</v>
      </c>
      <c r="D17" s="87">
        <f t="shared" si="0"/>
        <v>1.3333333333333333</v>
      </c>
      <c r="E17" s="28">
        <v>2</v>
      </c>
      <c r="F17" s="21">
        <v>1</v>
      </c>
      <c r="G17" s="26" t="s">
        <v>161</v>
      </c>
      <c r="H17" s="29">
        <v>22</v>
      </c>
      <c r="I17" s="29">
        <v>9</v>
      </c>
      <c r="J17" s="87">
        <f t="shared" si="1"/>
        <v>2.4444444444444446</v>
      </c>
      <c r="K17" s="27">
        <v>1</v>
      </c>
      <c r="L17" s="3">
        <v>1</v>
      </c>
      <c r="M17" s="26" t="s">
        <v>161</v>
      </c>
      <c r="N17" s="21">
        <v>41</v>
      </c>
      <c r="O17" s="21">
        <v>13</v>
      </c>
      <c r="P17" s="87">
        <f t="shared" si="2"/>
        <v>3.1538461538461537</v>
      </c>
      <c r="Q17" s="21">
        <v>0</v>
      </c>
      <c r="R17" s="29">
        <v>41</v>
      </c>
      <c r="S17" s="29">
        <v>18</v>
      </c>
      <c r="T17" s="87">
        <f t="shared" si="3"/>
        <v>2.2777777777777777</v>
      </c>
      <c r="U17" s="21">
        <v>3</v>
      </c>
      <c r="V17" s="21">
        <v>1</v>
      </c>
      <c r="W17" s="26" t="s">
        <v>161</v>
      </c>
      <c r="X17" s="56">
        <v>1</v>
      </c>
      <c r="Y17" s="9">
        <v>1</v>
      </c>
      <c r="Z17" s="56">
        <v>1</v>
      </c>
      <c r="AA17" s="9">
        <v>2</v>
      </c>
    </row>
    <row r="18" spans="1:49" x14ac:dyDescent="0.2">
      <c r="A18" s="26" t="s">
        <v>162</v>
      </c>
      <c r="B18" s="27">
        <v>17</v>
      </c>
      <c r="C18" s="21">
        <v>6</v>
      </c>
      <c r="D18" s="87">
        <f t="shared" si="0"/>
        <v>2.8333333333333335</v>
      </c>
      <c r="E18" s="28">
        <v>2</v>
      </c>
      <c r="F18" s="21">
        <v>1</v>
      </c>
      <c r="G18" s="26" t="s">
        <v>162</v>
      </c>
      <c r="H18" s="29">
        <v>46</v>
      </c>
      <c r="I18" s="29">
        <v>17</v>
      </c>
      <c r="J18" s="87">
        <f t="shared" si="1"/>
        <v>2.7058823529411766</v>
      </c>
      <c r="K18" s="27">
        <v>2</v>
      </c>
      <c r="L18" s="3">
        <v>1</v>
      </c>
      <c r="M18" s="26" t="s">
        <v>162</v>
      </c>
      <c r="N18" s="21">
        <v>75</v>
      </c>
      <c r="O18" s="21">
        <v>32</v>
      </c>
      <c r="P18" s="87">
        <f t="shared" si="2"/>
        <v>2.34375</v>
      </c>
      <c r="Q18" s="29">
        <v>2</v>
      </c>
      <c r="R18" s="29">
        <v>122</v>
      </c>
      <c r="S18" s="29">
        <v>47</v>
      </c>
      <c r="T18" s="87">
        <f t="shared" si="3"/>
        <v>2.5957446808510638</v>
      </c>
      <c r="U18" s="21">
        <v>5</v>
      </c>
      <c r="V18" s="21">
        <v>1</v>
      </c>
      <c r="W18" s="26" t="s">
        <v>162</v>
      </c>
      <c r="X18" s="56">
        <v>1</v>
      </c>
      <c r="Y18" s="9">
        <v>1</v>
      </c>
      <c r="Z18" s="56">
        <v>4</v>
      </c>
      <c r="AA18" s="9">
        <v>2</v>
      </c>
    </row>
    <row r="19" spans="1:49" x14ac:dyDescent="0.2">
      <c r="A19" s="26" t="s">
        <v>180</v>
      </c>
      <c r="B19" s="27">
        <v>3</v>
      </c>
      <c r="C19" s="21">
        <v>4</v>
      </c>
      <c r="D19" s="87">
        <f t="shared" si="0"/>
        <v>0.75</v>
      </c>
      <c r="E19" s="28">
        <v>1</v>
      </c>
      <c r="F19" s="21">
        <v>1</v>
      </c>
      <c r="G19" s="26" t="s">
        <v>180</v>
      </c>
      <c r="H19" s="29">
        <v>20</v>
      </c>
      <c r="I19" s="29">
        <v>10</v>
      </c>
      <c r="J19" s="87">
        <f t="shared" si="1"/>
        <v>2</v>
      </c>
      <c r="K19" s="27">
        <v>4</v>
      </c>
      <c r="L19" s="27">
        <v>1</v>
      </c>
      <c r="M19" s="26" t="s">
        <v>180</v>
      </c>
      <c r="N19" s="21">
        <v>54</v>
      </c>
      <c r="O19" s="21">
        <v>20</v>
      </c>
      <c r="P19" s="87">
        <f t="shared" si="2"/>
        <v>2.7</v>
      </c>
      <c r="Q19" s="21">
        <v>0</v>
      </c>
      <c r="R19" s="21">
        <v>71</v>
      </c>
      <c r="S19" s="21">
        <v>31</v>
      </c>
      <c r="T19" s="87">
        <f t="shared" si="3"/>
        <v>2.2903225806451615</v>
      </c>
      <c r="U19" s="21">
        <v>7</v>
      </c>
      <c r="V19" s="29">
        <v>1</v>
      </c>
      <c r="W19" s="26" t="s">
        <v>180</v>
      </c>
      <c r="X19" s="56">
        <v>1</v>
      </c>
      <c r="Y19" s="9">
        <v>1</v>
      </c>
    </row>
    <row r="20" spans="1:49" x14ac:dyDescent="0.2">
      <c r="A20" s="26" t="s">
        <v>165</v>
      </c>
      <c r="B20" s="21"/>
      <c r="C20" s="21"/>
      <c r="D20" s="87"/>
      <c r="E20" s="21"/>
      <c r="F20" s="21"/>
      <c r="G20" s="26" t="s">
        <v>165</v>
      </c>
      <c r="H20" s="29">
        <v>42</v>
      </c>
      <c r="I20" s="29">
        <v>17</v>
      </c>
      <c r="J20" s="87"/>
      <c r="K20" s="27">
        <v>2</v>
      </c>
      <c r="L20" s="3">
        <v>1</v>
      </c>
      <c r="M20" s="26" t="s">
        <v>165</v>
      </c>
      <c r="N20" s="21">
        <v>90</v>
      </c>
      <c r="O20" s="21">
        <v>40</v>
      </c>
      <c r="P20" s="87"/>
      <c r="Q20" s="21">
        <v>2</v>
      </c>
      <c r="R20" s="29">
        <v>130</v>
      </c>
      <c r="S20" s="29">
        <v>53</v>
      </c>
      <c r="T20" s="87">
        <f t="shared" si="3"/>
        <v>2.4528301886792452</v>
      </c>
      <c r="U20" s="21">
        <v>6</v>
      </c>
      <c r="V20" s="21">
        <v>1</v>
      </c>
      <c r="W20" s="26" t="s">
        <v>165</v>
      </c>
      <c r="X20" s="56">
        <v>2</v>
      </c>
      <c r="Y20" s="9">
        <v>3</v>
      </c>
      <c r="Z20" s="56">
        <v>5</v>
      </c>
      <c r="AA20" s="9">
        <v>5</v>
      </c>
    </row>
    <row r="21" spans="1:49" x14ac:dyDescent="0.2">
      <c r="A21" s="26" t="s">
        <v>175</v>
      </c>
      <c r="B21" s="27">
        <v>36</v>
      </c>
      <c r="C21" s="21">
        <v>11</v>
      </c>
      <c r="D21" s="87">
        <f t="shared" si="0"/>
        <v>3.2727272727272729</v>
      </c>
      <c r="E21" s="28">
        <v>1</v>
      </c>
      <c r="F21" s="21">
        <v>1</v>
      </c>
      <c r="G21" s="26" t="s">
        <v>175</v>
      </c>
      <c r="H21" s="29">
        <v>40</v>
      </c>
      <c r="I21" s="29">
        <v>17</v>
      </c>
      <c r="J21" s="87">
        <f t="shared" si="1"/>
        <v>2.3529411764705883</v>
      </c>
      <c r="K21" s="27">
        <v>2</v>
      </c>
      <c r="L21" s="3">
        <v>1</v>
      </c>
      <c r="M21" s="26" t="s">
        <v>175</v>
      </c>
      <c r="N21" s="21">
        <v>50</v>
      </c>
      <c r="O21" s="21">
        <v>27</v>
      </c>
      <c r="P21" s="87">
        <f t="shared" si="2"/>
        <v>1.8518518518518519</v>
      </c>
      <c r="Q21" s="21">
        <v>0</v>
      </c>
      <c r="R21" s="29">
        <v>92</v>
      </c>
      <c r="S21" s="29">
        <v>46</v>
      </c>
      <c r="T21" s="87">
        <f t="shared" si="3"/>
        <v>2</v>
      </c>
      <c r="U21" s="21">
        <v>4</v>
      </c>
      <c r="V21" s="29">
        <v>1</v>
      </c>
      <c r="W21" s="26" t="s">
        <v>175</v>
      </c>
      <c r="X21" s="56">
        <v>2</v>
      </c>
      <c r="Y21" s="9">
        <v>2</v>
      </c>
      <c r="Z21" s="56">
        <v>1</v>
      </c>
      <c r="AA21" s="9">
        <v>1</v>
      </c>
      <c r="AD21" s="44"/>
      <c r="AE21" s="35"/>
      <c r="AF21" s="35"/>
      <c r="AG21" s="35"/>
      <c r="AH21" s="35"/>
      <c r="AI21" s="35"/>
      <c r="AJ21" s="35"/>
      <c r="AK21" s="36"/>
    </row>
    <row r="22" spans="1:49" x14ac:dyDescent="0.2">
      <c r="A22" s="26" t="s">
        <v>176</v>
      </c>
      <c r="B22" s="27">
        <v>39</v>
      </c>
      <c r="C22" s="21">
        <v>17</v>
      </c>
      <c r="D22" s="87">
        <f t="shared" si="0"/>
        <v>2.2941176470588234</v>
      </c>
      <c r="E22" s="28">
        <v>2</v>
      </c>
      <c r="F22" s="21">
        <v>2</v>
      </c>
      <c r="G22" s="26" t="s">
        <v>176</v>
      </c>
      <c r="H22" s="29">
        <v>70</v>
      </c>
      <c r="I22" s="29">
        <v>25</v>
      </c>
      <c r="J22" s="87">
        <f t="shared" si="1"/>
        <v>2.8</v>
      </c>
      <c r="K22" s="27">
        <v>2</v>
      </c>
      <c r="L22" s="3">
        <v>1</v>
      </c>
      <c r="M22" s="26" t="s">
        <v>176</v>
      </c>
      <c r="N22" s="21">
        <v>67</v>
      </c>
      <c r="O22" s="21">
        <v>28</v>
      </c>
      <c r="P22" s="87">
        <f t="shared" si="2"/>
        <v>2.3928571428571428</v>
      </c>
      <c r="Q22" s="21">
        <v>0</v>
      </c>
      <c r="R22" s="21"/>
      <c r="S22" s="21"/>
      <c r="T22" s="87"/>
      <c r="U22" s="21"/>
      <c r="V22" s="21"/>
      <c r="W22" s="26" t="s">
        <v>176</v>
      </c>
    </row>
    <row r="23" spans="1:49" x14ac:dyDescent="0.2">
      <c r="A23" s="26" t="s">
        <v>179</v>
      </c>
      <c r="B23" s="27">
        <v>44</v>
      </c>
      <c r="C23" s="21">
        <v>23</v>
      </c>
      <c r="D23" s="87">
        <f t="shared" si="0"/>
        <v>1.9130434782608696</v>
      </c>
      <c r="E23" s="28">
        <v>4</v>
      </c>
      <c r="F23" s="21">
        <v>2</v>
      </c>
      <c r="G23" s="26" t="s">
        <v>179</v>
      </c>
      <c r="H23" s="29">
        <v>63</v>
      </c>
      <c r="I23" s="29">
        <v>29</v>
      </c>
      <c r="J23" s="87">
        <f t="shared" si="1"/>
        <v>2.1724137931034484</v>
      </c>
      <c r="K23" s="27">
        <v>4</v>
      </c>
      <c r="L23" s="27">
        <v>1</v>
      </c>
      <c r="M23" s="26" t="s">
        <v>179</v>
      </c>
      <c r="N23" s="21">
        <v>87</v>
      </c>
      <c r="O23" s="21">
        <v>46</v>
      </c>
      <c r="P23" s="87">
        <f t="shared" si="2"/>
        <v>1.8913043478260869</v>
      </c>
      <c r="Q23" s="21">
        <v>0</v>
      </c>
      <c r="R23" s="21">
        <v>106</v>
      </c>
      <c r="S23" s="21">
        <v>62</v>
      </c>
      <c r="T23" s="87">
        <f t="shared" si="3"/>
        <v>1.7096774193548387</v>
      </c>
      <c r="U23" s="21">
        <v>10</v>
      </c>
      <c r="V23" s="29">
        <v>2</v>
      </c>
      <c r="W23" s="26" t="s">
        <v>179</v>
      </c>
      <c r="X23" s="56">
        <v>3</v>
      </c>
      <c r="Y23" s="9">
        <v>3</v>
      </c>
      <c r="Z23" s="56">
        <v>4</v>
      </c>
      <c r="AA23" s="9">
        <v>4</v>
      </c>
    </row>
    <row r="24" spans="1:49" x14ac:dyDescent="0.2">
      <c r="A24" s="26" t="s">
        <v>172</v>
      </c>
      <c r="B24" s="27">
        <v>25</v>
      </c>
      <c r="C24" s="21">
        <v>15</v>
      </c>
      <c r="D24" s="87">
        <f t="shared" si="0"/>
        <v>1.6666666666666667</v>
      </c>
      <c r="E24" s="28">
        <v>2</v>
      </c>
      <c r="F24" s="21">
        <v>3</v>
      </c>
      <c r="G24" s="26" t="s">
        <v>172</v>
      </c>
      <c r="H24" s="29">
        <v>46</v>
      </c>
      <c r="I24" s="29">
        <v>28</v>
      </c>
      <c r="J24" s="87">
        <f t="shared" si="1"/>
        <v>1.6428571428571428</v>
      </c>
      <c r="K24" s="27">
        <v>3</v>
      </c>
      <c r="L24" s="3">
        <v>1</v>
      </c>
      <c r="M24" s="26" t="s">
        <v>172</v>
      </c>
      <c r="N24" s="21">
        <v>58</v>
      </c>
      <c r="O24" s="21">
        <v>37</v>
      </c>
      <c r="P24" s="87">
        <f t="shared" si="2"/>
        <v>1.5675675675675675</v>
      </c>
      <c r="Q24" s="21">
        <v>0</v>
      </c>
      <c r="R24" s="29">
        <v>101</v>
      </c>
      <c r="S24" s="29">
        <v>56</v>
      </c>
      <c r="T24" s="87">
        <f t="shared" si="3"/>
        <v>1.8035714285714286</v>
      </c>
      <c r="U24" s="21">
        <v>7</v>
      </c>
      <c r="V24" s="29">
        <v>2</v>
      </c>
      <c r="W24" s="26" t="s">
        <v>172</v>
      </c>
      <c r="X24" s="56">
        <v>3</v>
      </c>
      <c r="Y24" s="9">
        <v>3</v>
      </c>
      <c r="Z24" s="56">
        <v>2</v>
      </c>
      <c r="AA24" s="9">
        <v>2</v>
      </c>
      <c r="AD24" s="34"/>
      <c r="AE24" s="35"/>
      <c r="AF24" s="35"/>
      <c r="AG24" s="35"/>
      <c r="AH24" s="35"/>
      <c r="AI24" s="35"/>
      <c r="AJ24" s="35"/>
      <c r="AK24" s="43"/>
      <c r="AO24" s="37"/>
      <c r="AP24" s="38"/>
      <c r="AQ24" s="38"/>
      <c r="AR24" s="38"/>
      <c r="AS24" s="38"/>
      <c r="AT24" s="38"/>
      <c r="AU24" s="38"/>
      <c r="AV24" s="38"/>
      <c r="AW24" s="38"/>
    </row>
    <row r="25" spans="1:49" x14ac:dyDescent="0.2">
      <c r="A25" s="26" t="s">
        <v>167</v>
      </c>
      <c r="B25" s="27">
        <v>35</v>
      </c>
      <c r="C25" s="21">
        <v>20</v>
      </c>
      <c r="D25" s="87">
        <f t="shared" si="0"/>
        <v>1.75</v>
      </c>
      <c r="E25" s="28">
        <v>2</v>
      </c>
      <c r="F25" s="21">
        <v>3</v>
      </c>
      <c r="G25" s="26" t="s">
        <v>167</v>
      </c>
      <c r="H25" s="29">
        <v>75</v>
      </c>
      <c r="I25" s="29">
        <v>35</v>
      </c>
      <c r="J25" s="87">
        <f t="shared" si="1"/>
        <v>2.1428571428571428</v>
      </c>
      <c r="K25" s="27">
        <v>3</v>
      </c>
      <c r="L25" s="3">
        <v>1</v>
      </c>
      <c r="M25" s="26" t="s">
        <v>167</v>
      </c>
      <c r="N25" s="21">
        <v>73</v>
      </c>
      <c r="O25" s="21">
        <v>51</v>
      </c>
      <c r="P25" s="87">
        <f t="shared" si="2"/>
        <v>1.4313725490196079</v>
      </c>
      <c r="Q25" s="21">
        <v>1</v>
      </c>
      <c r="R25" s="29">
        <v>96</v>
      </c>
      <c r="S25" s="29">
        <v>66</v>
      </c>
      <c r="T25" s="87">
        <f t="shared" si="3"/>
        <v>1.4545454545454546</v>
      </c>
      <c r="U25" s="21">
        <v>8</v>
      </c>
      <c r="V25" s="21">
        <v>2</v>
      </c>
      <c r="W25" s="26" t="s">
        <v>167</v>
      </c>
      <c r="X25" s="56">
        <v>2</v>
      </c>
      <c r="Y25" s="9">
        <v>2</v>
      </c>
      <c r="Z25" s="56">
        <v>6</v>
      </c>
      <c r="AA25" s="9">
        <v>6</v>
      </c>
      <c r="AD25" s="34"/>
      <c r="AE25" s="35"/>
      <c r="AF25" s="35"/>
      <c r="AG25" s="35"/>
      <c r="AH25" s="35"/>
      <c r="AI25" s="35"/>
      <c r="AJ25" s="35"/>
      <c r="AK25" s="36"/>
      <c r="AO25" s="37"/>
      <c r="AP25" s="38"/>
      <c r="AQ25" s="38"/>
      <c r="AR25" s="38"/>
      <c r="AS25" s="38"/>
      <c r="AT25" s="38"/>
      <c r="AU25" s="38"/>
      <c r="AV25" s="38"/>
      <c r="AW25" s="38"/>
    </row>
    <row r="26" spans="1:49" x14ac:dyDescent="0.2">
      <c r="A26" s="26" t="s">
        <v>174</v>
      </c>
      <c r="B26" s="27">
        <v>18</v>
      </c>
      <c r="C26" s="21">
        <v>11</v>
      </c>
      <c r="D26" s="87">
        <f t="shared" si="0"/>
        <v>1.6363636363636365</v>
      </c>
      <c r="E26" s="28">
        <v>3</v>
      </c>
      <c r="F26" s="21">
        <v>1</v>
      </c>
      <c r="G26" s="26" t="s">
        <v>174</v>
      </c>
      <c r="H26" s="29">
        <v>55</v>
      </c>
      <c r="I26" s="29">
        <v>23</v>
      </c>
      <c r="J26" s="87">
        <f t="shared" si="1"/>
        <v>2.3913043478260869</v>
      </c>
      <c r="K26" s="27">
        <v>3</v>
      </c>
      <c r="L26" s="3">
        <v>1</v>
      </c>
      <c r="M26" s="26" t="s">
        <v>174</v>
      </c>
      <c r="N26" s="21">
        <v>62</v>
      </c>
      <c r="O26" s="21">
        <v>30</v>
      </c>
      <c r="P26" s="87">
        <f t="shared" si="2"/>
        <v>2.0666666666666669</v>
      </c>
      <c r="Q26" s="21">
        <v>0</v>
      </c>
      <c r="R26" s="29">
        <v>109</v>
      </c>
      <c r="S26" s="29">
        <v>49</v>
      </c>
      <c r="T26" s="87">
        <f t="shared" si="3"/>
        <v>2.2244897959183674</v>
      </c>
      <c r="U26" s="21">
        <v>6</v>
      </c>
      <c r="V26" s="29">
        <v>1</v>
      </c>
      <c r="W26" s="26" t="s">
        <v>174</v>
      </c>
      <c r="X26" s="56">
        <v>2</v>
      </c>
      <c r="Y26" s="9">
        <v>4</v>
      </c>
      <c r="Z26" s="56">
        <v>2</v>
      </c>
      <c r="AA26" s="9">
        <v>0</v>
      </c>
      <c r="AD26" s="34"/>
      <c r="AE26" s="35"/>
      <c r="AF26" s="35"/>
      <c r="AG26" s="35"/>
      <c r="AH26" s="35"/>
      <c r="AI26" s="35"/>
      <c r="AJ26" s="35"/>
      <c r="AK26" s="43"/>
    </row>
    <row r="27" spans="1:49" x14ac:dyDescent="0.2">
      <c r="A27" s="26" t="s">
        <v>160</v>
      </c>
      <c r="B27" s="27">
        <v>21</v>
      </c>
      <c r="C27" s="21">
        <v>16</v>
      </c>
      <c r="D27" s="87">
        <f t="shared" si="0"/>
        <v>1.3125</v>
      </c>
      <c r="E27" s="28">
        <v>3</v>
      </c>
      <c r="F27" s="21">
        <v>1</v>
      </c>
      <c r="G27" s="26" t="s">
        <v>160</v>
      </c>
      <c r="H27" s="21">
        <v>70</v>
      </c>
      <c r="I27" s="21">
        <v>31</v>
      </c>
      <c r="J27" s="87">
        <f t="shared" si="1"/>
        <v>2.2580645161290325</v>
      </c>
      <c r="K27" s="27">
        <v>4</v>
      </c>
      <c r="L27" s="3">
        <v>1</v>
      </c>
      <c r="M27" s="26" t="s">
        <v>160</v>
      </c>
      <c r="N27" s="21">
        <v>62</v>
      </c>
      <c r="O27" s="21">
        <v>42</v>
      </c>
      <c r="P27" s="87">
        <f t="shared" si="2"/>
        <v>1.4761904761904763</v>
      </c>
      <c r="Q27" s="21">
        <v>0</v>
      </c>
      <c r="R27" s="29">
        <v>85</v>
      </c>
      <c r="S27" s="29">
        <v>40</v>
      </c>
      <c r="T27" s="87">
        <f t="shared" si="3"/>
        <v>2.125</v>
      </c>
      <c r="U27" s="21">
        <v>14</v>
      </c>
      <c r="V27" s="21">
        <v>1</v>
      </c>
      <c r="W27" s="26" t="s">
        <v>160</v>
      </c>
      <c r="X27" s="56">
        <v>3</v>
      </c>
      <c r="Y27" s="9">
        <v>3</v>
      </c>
      <c r="Z27" s="56">
        <v>5</v>
      </c>
      <c r="AA27" s="9">
        <v>5</v>
      </c>
    </row>
    <row r="28" spans="1:49" x14ac:dyDescent="0.2">
      <c r="A28" s="45" t="s">
        <v>164</v>
      </c>
      <c r="B28" s="46">
        <v>19</v>
      </c>
      <c r="C28" s="47">
        <v>8</v>
      </c>
      <c r="D28" s="89">
        <f t="shared" si="0"/>
        <v>2.375</v>
      </c>
      <c r="E28" s="48">
        <v>2</v>
      </c>
      <c r="F28" s="47">
        <v>1</v>
      </c>
      <c r="G28" s="45" t="s">
        <v>164</v>
      </c>
      <c r="H28" s="47">
        <v>45</v>
      </c>
      <c r="I28" s="47">
        <v>19</v>
      </c>
      <c r="J28" s="89">
        <f t="shared" si="1"/>
        <v>2.3684210526315788</v>
      </c>
      <c r="K28" s="46">
        <v>3</v>
      </c>
      <c r="L28" s="70">
        <v>1</v>
      </c>
      <c r="M28" s="45" t="s">
        <v>164</v>
      </c>
      <c r="N28" s="47">
        <v>58</v>
      </c>
      <c r="O28" s="47">
        <v>32</v>
      </c>
      <c r="P28" s="89">
        <f t="shared" si="2"/>
        <v>1.8125</v>
      </c>
      <c r="Q28" s="47">
        <v>0</v>
      </c>
      <c r="R28" s="49">
        <v>79</v>
      </c>
      <c r="S28" s="49">
        <v>46</v>
      </c>
      <c r="T28" s="89">
        <f t="shared" si="3"/>
        <v>1.7173913043478262</v>
      </c>
      <c r="U28" s="47">
        <v>6</v>
      </c>
      <c r="V28" s="47">
        <v>1</v>
      </c>
      <c r="W28" s="45" t="s">
        <v>164</v>
      </c>
      <c r="X28" s="46">
        <v>2</v>
      </c>
      <c r="Y28" s="47">
        <v>1</v>
      </c>
      <c r="Z28" s="46">
        <v>2</v>
      </c>
      <c r="AA28" s="47">
        <v>2</v>
      </c>
    </row>
    <row r="29" spans="1:49" x14ac:dyDescent="0.2">
      <c r="A29" s="26" t="s">
        <v>21</v>
      </c>
      <c r="B29" s="27">
        <f>COUNT(B6:B28)</f>
        <v>22</v>
      </c>
      <c r="C29" s="27">
        <f t="shared" ref="C29:Z29" si="4">COUNT(C6:C28)</f>
        <v>22</v>
      </c>
      <c r="D29" s="27">
        <f t="shared" ref="D29" si="5">COUNT(D6:D28)</f>
        <v>22</v>
      </c>
      <c r="E29" s="27">
        <f t="shared" si="4"/>
        <v>22</v>
      </c>
      <c r="F29" s="27">
        <f t="shared" si="4"/>
        <v>22</v>
      </c>
      <c r="G29" s="26" t="s">
        <v>21</v>
      </c>
      <c r="H29" s="27">
        <f t="shared" si="4"/>
        <v>23</v>
      </c>
      <c r="I29" s="27">
        <f t="shared" si="4"/>
        <v>23</v>
      </c>
      <c r="J29" s="27">
        <f t="shared" si="4"/>
        <v>22</v>
      </c>
      <c r="K29" s="27">
        <f t="shared" si="4"/>
        <v>23</v>
      </c>
      <c r="L29" s="27">
        <f t="shared" si="4"/>
        <v>23</v>
      </c>
      <c r="M29" s="26" t="s">
        <v>21</v>
      </c>
      <c r="N29" s="27">
        <f t="shared" si="4"/>
        <v>23</v>
      </c>
      <c r="O29" s="27">
        <f t="shared" si="4"/>
        <v>23</v>
      </c>
      <c r="P29" s="27">
        <f t="shared" ref="P29" si="6">COUNT(P6:P28)</f>
        <v>22</v>
      </c>
      <c r="Q29" s="27">
        <f t="shared" si="4"/>
        <v>23</v>
      </c>
      <c r="R29" s="27">
        <f t="shared" si="4"/>
        <v>22</v>
      </c>
      <c r="S29" s="27">
        <f t="shared" si="4"/>
        <v>22</v>
      </c>
      <c r="T29" s="27">
        <f t="shared" si="4"/>
        <v>22</v>
      </c>
      <c r="U29" s="27">
        <f t="shared" si="4"/>
        <v>22</v>
      </c>
      <c r="V29" s="27">
        <f t="shared" si="4"/>
        <v>22</v>
      </c>
      <c r="W29" s="26" t="s">
        <v>21</v>
      </c>
      <c r="X29" s="27">
        <f t="shared" si="4"/>
        <v>22</v>
      </c>
      <c r="Y29" s="27">
        <f>COUNT(Y6:Y28)</f>
        <v>22</v>
      </c>
      <c r="Z29" s="27">
        <f t="shared" si="4"/>
        <v>21</v>
      </c>
      <c r="AA29" s="27">
        <f t="shared" ref="AA29" si="7">COUNT(AA6:AA28)</f>
        <v>21</v>
      </c>
    </row>
    <row r="30" spans="1:49" x14ac:dyDescent="0.2">
      <c r="A30" s="26" t="s">
        <v>19</v>
      </c>
      <c r="B30" s="81">
        <f>AVERAGE(B6:B28)</f>
        <v>29.454545454545453</v>
      </c>
      <c r="C30" s="81">
        <f t="shared" ref="C30:Z30" si="8">AVERAGE(C6:C28)</f>
        <v>14.090909090909092</v>
      </c>
      <c r="D30" s="88">
        <f t="shared" ref="D30" si="9">AVERAGE(D6:D28)</f>
        <v>2.0382689352067644</v>
      </c>
      <c r="E30" s="81">
        <f t="shared" si="8"/>
        <v>2.5909090909090908</v>
      </c>
      <c r="F30" s="81">
        <f t="shared" si="8"/>
        <v>1.5454545454545454</v>
      </c>
      <c r="G30" s="26" t="s">
        <v>19</v>
      </c>
      <c r="H30" s="81">
        <f t="shared" si="8"/>
        <v>59.391304347826086</v>
      </c>
      <c r="I30" s="81">
        <f t="shared" si="8"/>
        <v>23.086956521739129</v>
      </c>
      <c r="J30" s="88">
        <f t="shared" si="8"/>
        <v>2.6089790835279318</v>
      </c>
      <c r="K30" s="81">
        <f t="shared" si="8"/>
        <v>3.2608695652173911</v>
      </c>
      <c r="L30" s="81">
        <f t="shared" si="8"/>
        <v>1.0434782608695652</v>
      </c>
      <c r="M30" s="26" t="s">
        <v>19</v>
      </c>
      <c r="N30" s="81">
        <f t="shared" si="8"/>
        <v>72.739130434782609</v>
      </c>
      <c r="O30" s="81">
        <f t="shared" si="8"/>
        <v>35.913043478260867</v>
      </c>
      <c r="P30" s="90">
        <f t="shared" ref="P30" si="10">AVERAGE(P6:P28)</f>
        <v>2.0932373659748054</v>
      </c>
      <c r="Q30" s="81">
        <f t="shared" si="8"/>
        <v>0.34782608695652173</v>
      </c>
      <c r="R30" s="81">
        <f t="shared" si="8"/>
        <v>99.318181818181813</v>
      </c>
      <c r="S30" s="81">
        <f t="shared" si="8"/>
        <v>47.954545454545453</v>
      </c>
      <c r="T30" s="88">
        <f t="shared" si="8"/>
        <v>2.1071473938062266</v>
      </c>
      <c r="U30" s="81">
        <f t="shared" si="8"/>
        <v>8.0909090909090917</v>
      </c>
      <c r="V30" s="81">
        <f t="shared" si="8"/>
        <v>1.1818181818181819</v>
      </c>
      <c r="W30" s="26" t="s">
        <v>19</v>
      </c>
      <c r="X30" s="81">
        <f t="shared" si="8"/>
        <v>1.9545454545454546</v>
      </c>
      <c r="Y30" s="81">
        <f>AVERAGE(Y6:Y28)</f>
        <v>2.3636363636363638</v>
      </c>
      <c r="Z30" s="81">
        <f t="shared" si="8"/>
        <v>3.1428571428571428</v>
      </c>
      <c r="AA30" s="81">
        <f t="shared" ref="AA30" si="11">AVERAGE(AA6:AA28)</f>
        <v>2.8095238095238093</v>
      </c>
    </row>
    <row r="31" spans="1:49" s="38" customFormat="1" x14ac:dyDescent="0.2">
      <c r="A31" s="51"/>
      <c r="B31" s="3"/>
      <c r="C31" s="29"/>
      <c r="D31" s="29"/>
      <c r="E31" s="7"/>
      <c r="F31" s="29"/>
      <c r="G31" s="51"/>
      <c r="H31" s="29"/>
      <c r="I31" s="29"/>
      <c r="J31" s="29"/>
      <c r="K31" s="3"/>
      <c r="L31" s="3"/>
      <c r="M31" s="51"/>
      <c r="N31" s="29"/>
      <c r="O31" s="29"/>
      <c r="P31" s="29"/>
      <c r="Q31" s="29"/>
      <c r="R31" s="29"/>
      <c r="S31" s="29"/>
      <c r="T31" s="29"/>
      <c r="U31" s="29"/>
      <c r="V31" s="29"/>
      <c r="W31" s="51"/>
      <c r="X31" s="3"/>
      <c r="Z31" s="3"/>
    </row>
    <row r="32" spans="1:49" s="38" customFormat="1" x14ac:dyDescent="0.2">
      <c r="A32" s="20" t="s">
        <v>181</v>
      </c>
      <c r="B32" s="21"/>
      <c r="C32" s="21"/>
      <c r="D32" s="21"/>
      <c r="E32" s="21"/>
      <c r="F32" s="21"/>
      <c r="G32" s="20" t="s">
        <v>182</v>
      </c>
      <c r="H32" s="22"/>
      <c r="I32" s="22"/>
      <c r="J32" s="21"/>
      <c r="K32" s="22"/>
      <c r="L32" s="22"/>
      <c r="M32" s="20" t="s">
        <v>183</v>
      </c>
      <c r="N32" s="23" t="s">
        <v>156</v>
      </c>
      <c r="O32" s="23"/>
      <c r="P32" s="21"/>
      <c r="Q32" s="23"/>
      <c r="R32" s="23" t="s">
        <v>157</v>
      </c>
      <c r="S32" s="23"/>
      <c r="T32" s="21"/>
      <c r="U32" s="23"/>
      <c r="V32" s="23"/>
      <c r="W32" s="20"/>
      <c r="X32" s="20" t="s">
        <v>134</v>
      </c>
      <c r="Y32" s="20"/>
      <c r="Z32" s="71" t="s">
        <v>137</v>
      </c>
      <c r="AA32" s="71"/>
    </row>
    <row r="33" spans="1:27" s="24" customFormat="1" x14ac:dyDescent="0.2">
      <c r="A33" s="22" t="s">
        <v>158</v>
      </c>
      <c r="B33" s="22" t="s">
        <v>104</v>
      </c>
      <c r="C33" s="22" t="s">
        <v>105</v>
      </c>
      <c r="D33" s="22" t="s">
        <v>66</v>
      </c>
      <c r="E33" s="25" t="s">
        <v>140</v>
      </c>
      <c r="F33" s="22" t="s">
        <v>139</v>
      </c>
      <c r="G33" s="22" t="s">
        <v>158</v>
      </c>
      <c r="H33" s="22" t="s">
        <v>104</v>
      </c>
      <c r="I33" s="22" t="s">
        <v>105</v>
      </c>
      <c r="J33" s="22" t="s">
        <v>66</v>
      </c>
      <c r="K33" s="25" t="s">
        <v>140</v>
      </c>
      <c r="L33" s="22" t="s">
        <v>139</v>
      </c>
      <c r="M33" s="22" t="s">
        <v>158</v>
      </c>
      <c r="N33" s="52" t="s">
        <v>104</v>
      </c>
      <c r="O33" s="52" t="s">
        <v>105</v>
      </c>
      <c r="P33" s="22" t="s">
        <v>66</v>
      </c>
      <c r="Q33" s="51" t="s">
        <v>127</v>
      </c>
      <c r="R33" s="22" t="s">
        <v>104</v>
      </c>
      <c r="S33" s="22" t="s">
        <v>105</v>
      </c>
      <c r="T33" s="22" t="s">
        <v>66</v>
      </c>
      <c r="U33" s="25" t="s">
        <v>140</v>
      </c>
      <c r="V33" s="22" t="s">
        <v>139</v>
      </c>
      <c r="W33" s="22" t="s">
        <v>158</v>
      </c>
      <c r="X33" s="22" t="s">
        <v>139</v>
      </c>
      <c r="Y33" s="22" t="s">
        <v>138</v>
      </c>
      <c r="Z33" s="22" t="s">
        <v>139</v>
      </c>
      <c r="AA33" s="22" t="s">
        <v>138</v>
      </c>
    </row>
    <row r="34" spans="1:27" s="38" customFormat="1" x14ac:dyDescent="0.2">
      <c r="A34" s="26" t="s">
        <v>0</v>
      </c>
      <c r="B34" s="27">
        <v>5</v>
      </c>
      <c r="C34" s="27">
        <v>3</v>
      </c>
      <c r="D34" s="87">
        <f t="shared" ref="D34:D54" si="12">B34/C34</f>
        <v>1.6666666666666667</v>
      </c>
      <c r="E34" s="27">
        <v>4</v>
      </c>
      <c r="F34" s="27">
        <v>1</v>
      </c>
      <c r="G34" s="26" t="s">
        <v>0</v>
      </c>
      <c r="H34" s="27">
        <v>55</v>
      </c>
      <c r="I34" s="27">
        <v>20</v>
      </c>
      <c r="J34" s="87">
        <f t="shared" ref="J34:J54" si="13">H34/I34</f>
        <v>2.75</v>
      </c>
      <c r="K34" s="27">
        <v>4</v>
      </c>
      <c r="L34" s="27">
        <v>1</v>
      </c>
      <c r="M34" s="26" t="s">
        <v>0</v>
      </c>
      <c r="N34" s="27">
        <v>52</v>
      </c>
      <c r="O34" s="27">
        <v>19</v>
      </c>
      <c r="P34" s="87">
        <f t="shared" ref="P34:P54" si="14">N34/O34</f>
        <v>2.736842105263158</v>
      </c>
      <c r="Q34" s="27">
        <v>0</v>
      </c>
      <c r="R34" s="29">
        <v>65</v>
      </c>
      <c r="S34" s="29">
        <v>25</v>
      </c>
      <c r="T34" s="87">
        <f t="shared" ref="T34:T54" si="15">R34/S34</f>
        <v>2.6</v>
      </c>
      <c r="U34" s="21">
        <v>5</v>
      </c>
      <c r="V34" s="21">
        <v>1</v>
      </c>
      <c r="W34" s="26" t="s">
        <v>0</v>
      </c>
      <c r="X34" s="54"/>
      <c r="Z34" s="54"/>
    </row>
    <row r="35" spans="1:27" s="38" customFormat="1" x14ac:dyDescent="0.2">
      <c r="A35" s="26" t="s">
        <v>5</v>
      </c>
      <c r="B35" s="27">
        <v>6</v>
      </c>
      <c r="C35" s="27">
        <v>6</v>
      </c>
      <c r="D35" s="87">
        <f t="shared" si="12"/>
        <v>1</v>
      </c>
      <c r="E35" s="27">
        <v>2</v>
      </c>
      <c r="F35" s="27">
        <v>1</v>
      </c>
      <c r="G35" s="26" t="s">
        <v>5</v>
      </c>
      <c r="H35" s="27">
        <v>40</v>
      </c>
      <c r="I35" s="27">
        <v>24</v>
      </c>
      <c r="J35" s="87">
        <f t="shared" si="13"/>
        <v>1.6666666666666667</v>
      </c>
      <c r="K35" s="27">
        <v>3</v>
      </c>
      <c r="L35" s="27">
        <v>1</v>
      </c>
      <c r="M35" s="26" t="s">
        <v>5</v>
      </c>
      <c r="N35" s="27">
        <v>68</v>
      </c>
      <c r="O35" s="27">
        <v>35</v>
      </c>
      <c r="P35" s="87">
        <f t="shared" si="14"/>
        <v>1.9428571428571428</v>
      </c>
      <c r="Q35" s="27">
        <v>0</v>
      </c>
      <c r="R35" s="29">
        <v>79</v>
      </c>
      <c r="S35" s="29">
        <v>44</v>
      </c>
      <c r="T35" s="87">
        <f t="shared" si="15"/>
        <v>1.7954545454545454</v>
      </c>
      <c r="U35" s="29">
        <v>6</v>
      </c>
      <c r="V35" s="21">
        <v>1</v>
      </c>
      <c r="W35" s="26" t="s">
        <v>5</v>
      </c>
      <c r="X35" s="54">
        <v>1</v>
      </c>
      <c r="Y35" s="38">
        <v>2</v>
      </c>
      <c r="Z35" s="54">
        <v>3</v>
      </c>
      <c r="AA35" s="38">
        <v>4</v>
      </c>
    </row>
    <row r="36" spans="1:27" s="38" customFormat="1" x14ac:dyDescent="0.2">
      <c r="A36" s="26" t="s">
        <v>14</v>
      </c>
      <c r="B36" s="22"/>
      <c r="C36" s="22"/>
      <c r="D36" s="87"/>
      <c r="E36" s="22"/>
      <c r="F36" s="22"/>
      <c r="G36" s="26" t="s">
        <v>14</v>
      </c>
      <c r="H36" s="27"/>
      <c r="I36" s="27"/>
      <c r="J36" s="87"/>
      <c r="K36" s="28"/>
      <c r="L36" s="27"/>
      <c r="M36" s="26" t="s">
        <v>14</v>
      </c>
      <c r="N36" s="27">
        <v>90</v>
      </c>
      <c r="O36" s="27">
        <v>33</v>
      </c>
      <c r="P36" s="87">
        <f t="shared" si="14"/>
        <v>2.7272727272727271</v>
      </c>
      <c r="Q36" s="27">
        <v>0</v>
      </c>
      <c r="R36" s="21">
        <v>104</v>
      </c>
      <c r="S36" s="21">
        <v>38</v>
      </c>
      <c r="T36" s="87">
        <f t="shared" si="15"/>
        <v>2.736842105263158</v>
      </c>
      <c r="U36" s="21">
        <v>8</v>
      </c>
      <c r="V36" s="29">
        <v>1</v>
      </c>
      <c r="W36" s="26" t="s">
        <v>14</v>
      </c>
      <c r="X36" s="54">
        <v>2</v>
      </c>
      <c r="Y36" s="38">
        <v>1</v>
      </c>
      <c r="Z36" s="54">
        <v>5</v>
      </c>
      <c r="AA36" s="38">
        <v>5</v>
      </c>
    </row>
    <row r="37" spans="1:27" s="38" customFormat="1" x14ac:dyDescent="0.2">
      <c r="A37" s="26" t="s">
        <v>185</v>
      </c>
      <c r="B37" s="27">
        <v>27</v>
      </c>
      <c r="C37" s="27">
        <v>17</v>
      </c>
      <c r="D37" s="87">
        <f t="shared" si="12"/>
        <v>1.588235294117647</v>
      </c>
      <c r="E37" s="27">
        <v>2</v>
      </c>
      <c r="F37" s="27">
        <v>1</v>
      </c>
      <c r="G37" s="26" t="s">
        <v>185</v>
      </c>
      <c r="H37" s="27">
        <v>60</v>
      </c>
      <c r="I37" s="27">
        <v>21</v>
      </c>
      <c r="J37" s="87">
        <f t="shared" si="13"/>
        <v>2.8571428571428572</v>
      </c>
      <c r="K37" s="27">
        <v>5</v>
      </c>
      <c r="L37" s="27">
        <v>1</v>
      </c>
      <c r="M37" s="26" t="s">
        <v>185</v>
      </c>
      <c r="N37" s="27">
        <v>61</v>
      </c>
      <c r="O37" s="27">
        <v>28</v>
      </c>
      <c r="P37" s="87">
        <f t="shared" si="14"/>
        <v>2.1785714285714284</v>
      </c>
      <c r="Q37" s="3">
        <v>0</v>
      </c>
      <c r="R37" s="21">
        <v>70</v>
      </c>
      <c r="S37" s="21">
        <v>30</v>
      </c>
      <c r="T37" s="87">
        <f t="shared" si="15"/>
        <v>2.3333333333333335</v>
      </c>
      <c r="U37" s="21">
        <v>13</v>
      </c>
      <c r="V37" s="21">
        <v>2</v>
      </c>
      <c r="W37" s="26" t="s">
        <v>185</v>
      </c>
      <c r="X37" s="54">
        <v>2</v>
      </c>
      <c r="Y37" s="38">
        <v>4</v>
      </c>
      <c r="Z37" s="54">
        <v>7</v>
      </c>
      <c r="AA37" s="38">
        <v>7</v>
      </c>
    </row>
    <row r="38" spans="1:27" s="38" customFormat="1" x14ac:dyDescent="0.2">
      <c r="A38" s="26" t="s">
        <v>187</v>
      </c>
      <c r="B38" s="27">
        <v>39</v>
      </c>
      <c r="C38" s="27">
        <v>17</v>
      </c>
      <c r="D38" s="87">
        <f t="shared" si="12"/>
        <v>2.2941176470588234</v>
      </c>
      <c r="E38" s="27">
        <v>3</v>
      </c>
      <c r="F38" s="27">
        <v>1</v>
      </c>
      <c r="G38" s="26" t="s">
        <v>187</v>
      </c>
      <c r="H38" s="27">
        <v>51</v>
      </c>
      <c r="I38" s="27">
        <v>21</v>
      </c>
      <c r="J38" s="87">
        <f t="shared" si="13"/>
        <v>2.4285714285714284</v>
      </c>
      <c r="K38" s="27">
        <v>3</v>
      </c>
      <c r="L38" s="27">
        <v>1</v>
      </c>
      <c r="M38" s="26" t="s">
        <v>187</v>
      </c>
      <c r="N38" s="27">
        <v>70</v>
      </c>
      <c r="O38" s="27">
        <v>32</v>
      </c>
      <c r="P38" s="87">
        <f t="shared" si="14"/>
        <v>2.1875</v>
      </c>
      <c r="Q38" s="3">
        <v>0</v>
      </c>
      <c r="R38" s="29">
        <v>91</v>
      </c>
      <c r="S38" s="29">
        <v>41</v>
      </c>
      <c r="T38" s="87">
        <f t="shared" si="15"/>
        <v>2.2195121951219514</v>
      </c>
      <c r="U38" s="21">
        <v>6</v>
      </c>
      <c r="V38" s="21">
        <v>1</v>
      </c>
      <c r="W38" s="26" t="s">
        <v>187</v>
      </c>
      <c r="X38" s="54">
        <v>2</v>
      </c>
      <c r="Y38" s="38">
        <v>2</v>
      </c>
      <c r="Z38" s="54">
        <v>4</v>
      </c>
      <c r="AA38" s="38">
        <v>4</v>
      </c>
    </row>
    <row r="39" spans="1:27" s="38" customFormat="1" x14ac:dyDescent="0.2">
      <c r="A39" s="26" t="s">
        <v>10</v>
      </c>
      <c r="B39" s="27">
        <v>30</v>
      </c>
      <c r="C39" s="27">
        <v>7</v>
      </c>
      <c r="D39" s="87">
        <f t="shared" si="12"/>
        <v>4.2857142857142856</v>
      </c>
      <c r="E39" s="27">
        <v>2</v>
      </c>
      <c r="F39" s="27">
        <v>1</v>
      </c>
      <c r="G39" s="26" t="s">
        <v>10</v>
      </c>
      <c r="H39" s="27">
        <v>55</v>
      </c>
      <c r="I39" s="27">
        <v>20</v>
      </c>
      <c r="J39" s="87">
        <f t="shared" si="13"/>
        <v>2.75</v>
      </c>
      <c r="K39" s="27">
        <v>3</v>
      </c>
      <c r="L39" s="27">
        <v>1</v>
      </c>
      <c r="M39" s="26" t="s">
        <v>10</v>
      </c>
      <c r="N39" s="27">
        <v>60</v>
      </c>
      <c r="O39" s="27">
        <v>22</v>
      </c>
      <c r="P39" s="87">
        <f t="shared" si="14"/>
        <v>2.7272727272727271</v>
      </c>
      <c r="Q39" s="27">
        <v>0</v>
      </c>
      <c r="R39" s="29">
        <v>80</v>
      </c>
      <c r="S39" s="29">
        <v>29</v>
      </c>
      <c r="T39" s="87">
        <f t="shared" si="15"/>
        <v>2.7586206896551726</v>
      </c>
      <c r="U39" s="29">
        <v>4</v>
      </c>
      <c r="V39" s="29">
        <v>1</v>
      </c>
      <c r="W39" s="26" t="s">
        <v>10</v>
      </c>
      <c r="X39" s="54">
        <v>2</v>
      </c>
      <c r="Y39" s="38">
        <v>2</v>
      </c>
      <c r="Z39" s="54">
        <v>3</v>
      </c>
      <c r="AA39" s="38">
        <v>5</v>
      </c>
    </row>
    <row r="40" spans="1:27" s="38" customFormat="1" x14ac:dyDescent="0.2">
      <c r="A40" s="26" t="s">
        <v>3</v>
      </c>
      <c r="B40" s="27"/>
      <c r="C40" s="27"/>
      <c r="D40" s="87"/>
      <c r="E40" s="27"/>
      <c r="F40" s="27"/>
      <c r="G40" s="26" t="s">
        <v>3</v>
      </c>
      <c r="H40" s="27">
        <v>60</v>
      </c>
      <c r="I40" s="27">
        <v>23</v>
      </c>
      <c r="J40" s="87">
        <f t="shared" si="13"/>
        <v>2.6086956521739131</v>
      </c>
      <c r="K40" s="27">
        <v>3</v>
      </c>
      <c r="L40" s="27">
        <v>1</v>
      </c>
      <c r="M40" s="26" t="s">
        <v>3</v>
      </c>
      <c r="N40" s="27">
        <v>75</v>
      </c>
      <c r="O40" s="27">
        <v>35</v>
      </c>
      <c r="P40" s="87">
        <f t="shared" si="14"/>
        <v>2.1428571428571428</v>
      </c>
      <c r="Q40" s="27">
        <v>0</v>
      </c>
      <c r="R40" s="29">
        <v>97</v>
      </c>
      <c r="S40" s="29">
        <v>45</v>
      </c>
      <c r="T40" s="87">
        <f t="shared" si="15"/>
        <v>2.1555555555555554</v>
      </c>
      <c r="U40" s="29">
        <v>9</v>
      </c>
      <c r="V40" s="21">
        <v>1</v>
      </c>
      <c r="W40" s="26" t="s">
        <v>3</v>
      </c>
      <c r="X40" s="54">
        <v>3</v>
      </c>
      <c r="Y40" s="38">
        <v>4</v>
      </c>
      <c r="Z40" s="54">
        <v>8</v>
      </c>
      <c r="AA40" s="38">
        <v>8</v>
      </c>
    </row>
    <row r="41" spans="1:27" s="38" customFormat="1" x14ac:dyDescent="0.2">
      <c r="A41" s="26" t="s">
        <v>142</v>
      </c>
      <c r="B41" s="27">
        <v>16</v>
      </c>
      <c r="C41" s="27">
        <v>10</v>
      </c>
      <c r="D41" s="87">
        <f t="shared" si="12"/>
        <v>1.6</v>
      </c>
      <c r="E41" s="27">
        <v>4</v>
      </c>
      <c r="F41" s="27">
        <v>1</v>
      </c>
      <c r="G41" s="26" t="s">
        <v>142</v>
      </c>
      <c r="H41" s="27">
        <v>60</v>
      </c>
      <c r="I41" s="27">
        <v>29</v>
      </c>
      <c r="J41" s="87">
        <f t="shared" si="13"/>
        <v>2.0689655172413794</v>
      </c>
      <c r="K41" s="27">
        <v>8</v>
      </c>
      <c r="L41" s="27">
        <v>1</v>
      </c>
      <c r="M41" s="26" t="s">
        <v>142</v>
      </c>
      <c r="N41" s="27">
        <v>71</v>
      </c>
      <c r="O41" s="27">
        <v>29</v>
      </c>
      <c r="P41" s="87">
        <f t="shared" si="14"/>
        <v>2.4482758620689653</v>
      </c>
      <c r="Q41" s="27">
        <v>0</v>
      </c>
      <c r="R41" s="21">
        <v>75</v>
      </c>
      <c r="S41" s="21">
        <v>30</v>
      </c>
      <c r="T41" s="87">
        <f t="shared" si="15"/>
        <v>2.5</v>
      </c>
      <c r="U41" s="21">
        <v>9</v>
      </c>
      <c r="V41" s="21">
        <v>1</v>
      </c>
      <c r="W41" s="26" t="s">
        <v>142</v>
      </c>
      <c r="X41" s="54">
        <v>2</v>
      </c>
      <c r="Y41" s="38">
        <v>2</v>
      </c>
      <c r="Z41" s="54">
        <v>3</v>
      </c>
      <c r="AA41" s="38">
        <v>7</v>
      </c>
    </row>
    <row r="42" spans="1:27" s="38" customFormat="1" x14ac:dyDescent="0.2">
      <c r="A42" s="26" t="s">
        <v>1</v>
      </c>
      <c r="B42" s="27">
        <v>27</v>
      </c>
      <c r="C42" s="27">
        <v>17</v>
      </c>
      <c r="D42" s="87">
        <f t="shared" si="12"/>
        <v>1.588235294117647</v>
      </c>
      <c r="E42" s="27">
        <v>1</v>
      </c>
      <c r="F42" s="27">
        <v>1</v>
      </c>
      <c r="G42" s="26" t="s">
        <v>1</v>
      </c>
      <c r="H42" s="27">
        <v>65</v>
      </c>
      <c r="I42" s="27">
        <v>20</v>
      </c>
      <c r="J42" s="87">
        <f t="shared" si="13"/>
        <v>3.25</v>
      </c>
      <c r="K42" s="27">
        <v>7</v>
      </c>
      <c r="L42" s="27">
        <v>1</v>
      </c>
      <c r="M42" s="26" t="s">
        <v>1</v>
      </c>
      <c r="N42" s="27">
        <v>62</v>
      </c>
      <c r="O42" s="27">
        <v>25</v>
      </c>
      <c r="P42" s="87">
        <f t="shared" si="14"/>
        <v>2.48</v>
      </c>
      <c r="Q42" s="27">
        <v>0</v>
      </c>
      <c r="R42" s="29">
        <v>72</v>
      </c>
      <c r="S42" s="29">
        <v>33</v>
      </c>
      <c r="T42" s="87">
        <f t="shared" si="15"/>
        <v>2.1818181818181817</v>
      </c>
      <c r="U42" s="21">
        <v>11</v>
      </c>
      <c r="V42" s="21">
        <v>2</v>
      </c>
      <c r="W42" s="26" t="s">
        <v>1</v>
      </c>
      <c r="X42" s="54">
        <v>3</v>
      </c>
      <c r="Y42" s="38">
        <v>3</v>
      </c>
      <c r="Z42" s="54">
        <v>5</v>
      </c>
      <c r="AA42" s="38">
        <v>0</v>
      </c>
    </row>
    <row r="43" spans="1:27" s="38" customFormat="1" x14ac:dyDescent="0.2">
      <c r="A43" s="26" t="s">
        <v>12</v>
      </c>
      <c r="B43" s="27">
        <v>30</v>
      </c>
      <c r="C43" s="27">
        <v>20</v>
      </c>
      <c r="D43" s="87">
        <f t="shared" si="12"/>
        <v>1.5</v>
      </c>
      <c r="E43" s="27">
        <v>3</v>
      </c>
      <c r="F43" s="27">
        <v>1</v>
      </c>
      <c r="G43" s="26" t="s">
        <v>12</v>
      </c>
      <c r="H43" s="27">
        <v>70</v>
      </c>
      <c r="I43" s="27">
        <v>28</v>
      </c>
      <c r="J43" s="87">
        <f t="shared" si="13"/>
        <v>2.5</v>
      </c>
      <c r="K43" s="27">
        <v>4</v>
      </c>
      <c r="L43" s="27">
        <v>1</v>
      </c>
      <c r="M43" s="26" t="s">
        <v>12</v>
      </c>
      <c r="N43" s="27">
        <v>72</v>
      </c>
      <c r="O43" s="27">
        <v>31</v>
      </c>
      <c r="P43" s="87">
        <f t="shared" si="14"/>
        <v>2.3225806451612905</v>
      </c>
      <c r="Q43" s="27">
        <v>0</v>
      </c>
      <c r="R43" s="29">
        <v>110</v>
      </c>
      <c r="S43" s="29">
        <v>45</v>
      </c>
      <c r="T43" s="87">
        <f t="shared" si="15"/>
        <v>2.4444444444444446</v>
      </c>
      <c r="U43" s="29">
        <v>9</v>
      </c>
      <c r="V43" s="29">
        <v>1</v>
      </c>
      <c r="W43" s="26" t="s">
        <v>12</v>
      </c>
      <c r="X43" s="54">
        <v>2</v>
      </c>
      <c r="Y43" s="38">
        <v>4</v>
      </c>
      <c r="Z43" s="54">
        <v>5</v>
      </c>
      <c r="AA43" s="38">
        <v>6</v>
      </c>
    </row>
    <row r="44" spans="1:27" s="38" customFormat="1" x14ac:dyDescent="0.2">
      <c r="A44" s="26" t="s">
        <v>2</v>
      </c>
      <c r="B44" s="27">
        <v>27</v>
      </c>
      <c r="C44" s="27">
        <v>12</v>
      </c>
      <c r="D44" s="87">
        <f t="shared" si="12"/>
        <v>2.25</v>
      </c>
      <c r="E44" s="27">
        <v>1</v>
      </c>
      <c r="F44" s="27">
        <v>1</v>
      </c>
      <c r="G44" s="26" t="s">
        <v>2</v>
      </c>
      <c r="H44" s="27">
        <v>62</v>
      </c>
      <c r="I44" s="27">
        <v>23</v>
      </c>
      <c r="J44" s="87">
        <f t="shared" si="13"/>
        <v>2.6956521739130435</v>
      </c>
      <c r="K44" s="27">
        <v>4</v>
      </c>
      <c r="L44" s="27">
        <v>1</v>
      </c>
      <c r="M44" s="26" t="s">
        <v>2</v>
      </c>
      <c r="N44" s="27">
        <v>50</v>
      </c>
      <c r="O44" s="27">
        <v>32</v>
      </c>
      <c r="P44" s="87">
        <f t="shared" si="14"/>
        <v>1.5625</v>
      </c>
      <c r="Q44" s="27">
        <v>0</v>
      </c>
      <c r="R44" s="29">
        <v>64</v>
      </c>
      <c r="S44" s="29">
        <v>34</v>
      </c>
      <c r="T44" s="87">
        <f t="shared" si="15"/>
        <v>1.8823529411764706</v>
      </c>
      <c r="U44" s="29">
        <v>10</v>
      </c>
      <c r="V44" s="21">
        <v>1</v>
      </c>
      <c r="W44" s="26" t="s">
        <v>2</v>
      </c>
      <c r="X44" s="54">
        <v>1</v>
      </c>
      <c r="Y44" s="38">
        <v>5</v>
      </c>
      <c r="Z44" s="54">
        <v>5</v>
      </c>
      <c r="AA44" s="38">
        <v>3</v>
      </c>
    </row>
    <row r="45" spans="1:27" s="38" customFormat="1" x14ac:dyDescent="0.2">
      <c r="A45" s="26" t="s">
        <v>145</v>
      </c>
      <c r="B45" s="27">
        <v>3</v>
      </c>
      <c r="C45" s="27">
        <v>3</v>
      </c>
      <c r="D45" s="87">
        <f t="shared" si="12"/>
        <v>1</v>
      </c>
      <c r="E45" s="27">
        <v>3</v>
      </c>
      <c r="F45" s="27">
        <v>1</v>
      </c>
      <c r="G45" s="26" t="s">
        <v>145</v>
      </c>
      <c r="H45" s="27">
        <v>67</v>
      </c>
      <c r="I45" s="27">
        <v>23</v>
      </c>
      <c r="J45" s="87">
        <f t="shared" si="13"/>
        <v>2.9130434782608696</v>
      </c>
      <c r="K45" s="27">
        <v>8</v>
      </c>
      <c r="L45" s="27">
        <v>1</v>
      </c>
      <c r="M45" s="26" t="s">
        <v>145</v>
      </c>
      <c r="N45" s="27">
        <v>62</v>
      </c>
      <c r="O45" s="27">
        <v>24</v>
      </c>
      <c r="P45" s="87">
        <f t="shared" si="14"/>
        <v>2.5833333333333335</v>
      </c>
      <c r="Q45" s="27">
        <v>0</v>
      </c>
      <c r="R45" s="29">
        <v>90</v>
      </c>
      <c r="S45" s="29">
        <v>39</v>
      </c>
      <c r="T45" s="87">
        <f t="shared" si="15"/>
        <v>2.3076923076923075</v>
      </c>
      <c r="U45" s="21">
        <v>12</v>
      </c>
      <c r="V45" s="29">
        <v>2</v>
      </c>
      <c r="W45" s="26" t="s">
        <v>145</v>
      </c>
      <c r="X45" s="54">
        <v>3</v>
      </c>
      <c r="Y45" s="38">
        <v>3</v>
      </c>
      <c r="Z45" s="54">
        <v>5</v>
      </c>
      <c r="AA45" s="38">
        <v>2</v>
      </c>
    </row>
    <row r="46" spans="1:27" s="38" customFormat="1" x14ac:dyDescent="0.2">
      <c r="A46" s="26" t="s">
        <v>7</v>
      </c>
      <c r="B46" s="27">
        <v>26</v>
      </c>
      <c r="C46" s="27">
        <v>17</v>
      </c>
      <c r="D46" s="87">
        <f t="shared" si="12"/>
        <v>1.5294117647058822</v>
      </c>
      <c r="E46" s="27">
        <v>3</v>
      </c>
      <c r="F46" s="27">
        <v>2</v>
      </c>
      <c r="G46" s="26" t="s">
        <v>7</v>
      </c>
      <c r="H46" s="3">
        <v>61</v>
      </c>
      <c r="I46" s="3">
        <v>25</v>
      </c>
      <c r="J46" s="87">
        <f t="shared" si="13"/>
        <v>2.44</v>
      </c>
      <c r="K46" s="3">
        <v>3</v>
      </c>
      <c r="L46" s="3">
        <v>2</v>
      </c>
      <c r="M46" s="26" t="s">
        <v>7</v>
      </c>
      <c r="N46" s="27">
        <v>7</v>
      </c>
      <c r="O46" s="27">
        <v>4</v>
      </c>
      <c r="P46" s="87">
        <f t="shared" si="14"/>
        <v>1.75</v>
      </c>
      <c r="Q46" s="27">
        <v>0</v>
      </c>
      <c r="R46" s="21"/>
      <c r="S46" s="21"/>
      <c r="T46" s="87"/>
      <c r="U46" s="21"/>
      <c r="V46" s="21"/>
      <c r="W46" s="26" t="s">
        <v>7</v>
      </c>
      <c r="X46" s="54"/>
      <c r="Z46" s="54"/>
    </row>
    <row r="47" spans="1:27" s="38" customFormat="1" x14ac:dyDescent="0.2">
      <c r="A47" s="26" t="s">
        <v>9</v>
      </c>
      <c r="B47" s="27">
        <v>50</v>
      </c>
      <c r="C47" s="27">
        <v>20</v>
      </c>
      <c r="D47" s="87">
        <f t="shared" si="12"/>
        <v>2.5</v>
      </c>
      <c r="E47" s="27">
        <v>2</v>
      </c>
      <c r="F47" s="27">
        <v>1</v>
      </c>
      <c r="G47" s="26" t="s">
        <v>9</v>
      </c>
      <c r="H47" s="27">
        <v>80</v>
      </c>
      <c r="I47" s="27">
        <v>25</v>
      </c>
      <c r="J47" s="87">
        <f t="shared" si="13"/>
        <v>3.2</v>
      </c>
      <c r="K47" s="27">
        <v>3</v>
      </c>
      <c r="L47" s="27">
        <v>1</v>
      </c>
      <c r="M47" s="26" t="s">
        <v>9</v>
      </c>
      <c r="N47" s="27">
        <v>67</v>
      </c>
      <c r="O47" s="27">
        <v>24</v>
      </c>
      <c r="P47" s="87">
        <f t="shared" si="14"/>
        <v>2.7916666666666665</v>
      </c>
      <c r="Q47" s="27">
        <v>0</v>
      </c>
      <c r="R47" s="29">
        <v>90</v>
      </c>
      <c r="S47" s="29">
        <v>36</v>
      </c>
      <c r="T47" s="87">
        <f t="shared" si="15"/>
        <v>2.5</v>
      </c>
      <c r="U47" s="29">
        <v>6</v>
      </c>
      <c r="V47" s="29">
        <v>1</v>
      </c>
      <c r="W47" s="26" t="s">
        <v>9</v>
      </c>
      <c r="X47" s="54">
        <v>1</v>
      </c>
      <c r="Y47" s="38">
        <v>2</v>
      </c>
      <c r="Z47" s="54"/>
    </row>
    <row r="48" spans="1:27" s="38" customFormat="1" x14ac:dyDescent="0.2">
      <c r="A48" s="26" t="s">
        <v>6</v>
      </c>
      <c r="B48" s="27">
        <v>12</v>
      </c>
      <c r="C48" s="27">
        <v>9</v>
      </c>
      <c r="D48" s="87">
        <f t="shared" si="12"/>
        <v>1.3333333333333333</v>
      </c>
      <c r="E48" s="27">
        <v>2</v>
      </c>
      <c r="F48" s="27">
        <v>2</v>
      </c>
      <c r="G48" s="26" t="s">
        <v>6</v>
      </c>
      <c r="H48" s="27">
        <v>45</v>
      </c>
      <c r="I48" s="27">
        <v>20</v>
      </c>
      <c r="J48" s="87">
        <f t="shared" si="13"/>
        <v>2.25</v>
      </c>
      <c r="K48" s="27">
        <v>3</v>
      </c>
      <c r="L48" s="27">
        <v>1</v>
      </c>
      <c r="M48" s="26" t="s">
        <v>6</v>
      </c>
      <c r="N48" s="27">
        <v>60</v>
      </c>
      <c r="O48" s="27">
        <v>22</v>
      </c>
      <c r="P48" s="87">
        <f t="shared" si="14"/>
        <v>2.7272727272727271</v>
      </c>
      <c r="Q48" s="27">
        <v>0</v>
      </c>
      <c r="R48" s="29">
        <v>71</v>
      </c>
      <c r="S48" s="29">
        <v>32</v>
      </c>
      <c r="T48" s="87">
        <f t="shared" si="15"/>
        <v>2.21875</v>
      </c>
      <c r="U48" s="29">
        <v>5</v>
      </c>
      <c r="V48" s="21">
        <v>1</v>
      </c>
      <c r="W48" s="26" t="s">
        <v>6</v>
      </c>
      <c r="X48" s="54">
        <v>1</v>
      </c>
      <c r="Y48" s="38">
        <v>0</v>
      </c>
      <c r="Z48" s="54">
        <v>1</v>
      </c>
      <c r="AA48" s="38">
        <v>1</v>
      </c>
    </row>
    <row r="49" spans="1:27" s="38" customFormat="1" x14ac:dyDescent="0.2">
      <c r="A49" s="26" t="s">
        <v>146</v>
      </c>
      <c r="B49" s="27">
        <v>22</v>
      </c>
      <c r="C49" s="27">
        <v>12</v>
      </c>
      <c r="D49" s="87">
        <f t="shared" si="12"/>
        <v>1.8333333333333333</v>
      </c>
      <c r="E49" s="27">
        <v>2</v>
      </c>
      <c r="F49" s="27">
        <v>1</v>
      </c>
      <c r="G49" s="26" t="s">
        <v>146</v>
      </c>
      <c r="H49" s="27">
        <v>60</v>
      </c>
      <c r="I49" s="27">
        <v>19</v>
      </c>
      <c r="J49" s="87">
        <f t="shared" si="13"/>
        <v>3.1578947368421053</v>
      </c>
      <c r="K49" s="27">
        <v>3</v>
      </c>
      <c r="L49" s="27">
        <v>1</v>
      </c>
      <c r="M49" s="26" t="s">
        <v>146</v>
      </c>
      <c r="N49" s="27">
        <v>50</v>
      </c>
      <c r="O49" s="27">
        <v>16</v>
      </c>
      <c r="P49" s="87">
        <f t="shared" si="14"/>
        <v>3.125</v>
      </c>
      <c r="Q49" s="27">
        <v>0</v>
      </c>
      <c r="R49" s="29">
        <v>61</v>
      </c>
      <c r="S49" s="29">
        <v>22</v>
      </c>
      <c r="T49" s="87">
        <f t="shared" si="15"/>
        <v>2.7727272727272729</v>
      </c>
      <c r="U49" s="29">
        <v>4</v>
      </c>
      <c r="V49" s="21">
        <v>1</v>
      </c>
      <c r="W49" s="26" t="s">
        <v>146</v>
      </c>
      <c r="X49" s="54">
        <v>1</v>
      </c>
      <c r="Y49" s="38">
        <v>1</v>
      </c>
      <c r="Z49" s="54"/>
    </row>
    <row r="50" spans="1:27" s="38" customFormat="1" x14ac:dyDescent="0.2">
      <c r="A50" s="68" t="s">
        <v>11</v>
      </c>
      <c r="B50" s="3">
        <v>5</v>
      </c>
      <c r="C50" s="3">
        <v>4</v>
      </c>
      <c r="D50" s="87">
        <f t="shared" si="12"/>
        <v>1.25</v>
      </c>
      <c r="E50" s="3">
        <v>2</v>
      </c>
      <c r="F50" s="3">
        <v>1</v>
      </c>
      <c r="G50" s="68" t="s">
        <v>11</v>
      </c>
      <c r="H50" s="3">
        <v>68</v>
      </c>
      <c r="I50" s="3">
        <v>30</v>
      </c>
      <c r="J50" s="87">
        <f t="shared" si="13"/>
        <v>2.2666666666666666</v>
      </c>
      <c r="K50" s="3">
        <v>4</v>
      </c>
      <c r="L50" s="3">
        <v>1</v>
      </c>
      <c r="M50" s="68" t="s">
        <v>11</v>
      </c>
      <c r="N50" s="3">
        <v>44</v>
      </c>
      <c r="O50" s="3">
        <v>34</v>
      </c>
      <c r="P50" s="87">
        <f t="shared" si="14"/>
        <v>1.2941176470588236</v>
      </c>
      <c r="Q50" s="3">
        <v>0</v>
      </c>
      <c r="R50" s="29">
        <v>65</v>
      </c>
      <c r="S50" s="29">
        <v>42</v>
      </c>
      <c r="T50" s="87">
        <f t="shared" si="15"/>
        <v>1.5476190476190477</v>
      </c>
      <c r="U50" s="29">
        <v>16</v>
      </c>
      <c r="V50" s="29">
        <v>1</v>
      </c>
      <c r="W50" s="68" t="s">
        <v>11</v>
      </c>
      <c r="X50" s="54">
        <v>1</v>
      </c>
      <c r="Y50" s="38">
        <v>3</v>
      </c>
      <c r="Z50" s="54">
        <v>4</v>
      </c>
      <c r="AA50" s="38">
        <v>4</v>
      </c>
    </row>
    <row r="51" spans="1:27" s="38" customFormat="1" x14ac:dyDescent="0.2">
      <c r="A51" s="26" t="s">
        <v>8</v>
      </c>
      <c r="B51" s="27">
        <v>6</v>
      </c>
      <c r="C51" s="27">
        <v>5</v>
      </c>
      <c r="D51" s="87">
        <f t="shared" si="12"/>
        <v>1.2</v>
      </c>
      <c r="E51" s="27">
        <v>2</v>
      </c>
      <c r="F51" s="27">
        <v>1</v>
      </c>
      <c r="G51" s="26" t="s">
        <v>8</v>
      </c>
      <c r="H51" s="27">
        <v>83</v>
      </c>
      <c r="I51" s="27">
        <v>29</v>
      </c>
      <c r="J51" s="87">
        <f t="shared" si="13"/>
        <v>2.8620689655172415</v>
      </c>
      <c r="K51" s="27">
        <v>4</v>
      </c>
      <c r="L51" s="27">
        <v>1</v>
      </c>
      <c r="M51" s="26" t="s">
        <v>8</v>
      </c>
      <c r="N51" s="27">
        <v>101</v>
      </c>
      <c r="O51" s="27">
        <v>39</v>
      </c>
      <c r="P51" s="87">
        <f t="shared" si="14"/>
        <v>2.5897435897435899</v>
      </c>
      <c r="Q51" s="27">
        <v>0</v>
      </c>
      <c r="R51" s="29">
        <v>136</v>
      </c>
      <c r="S51" s="29">
        <v>46</v>
      </c>
      <c r="T51" s="87">
        <f t="shared" si="15"/>
        <v>2.9565217391304346</v>
      </c>
      <c r="U51" s="29">
        <v>7</v>
      </c>
      <c r="V51" s="29">
        <v>1</v>
      </c>
      <c r="W51" s="26" t="s">
        <v>8</v>
      </c>
      <c r="X51" s="54">
        <v>2</v>
      </c>
      <c r="Y51" s="38">
        <v>3</v>
      </c>
      <c r="Z51" s="54"/>
    </row>
    <row r="52" spans="1:27" s="38" customFormat="1" x14ac:dyDescent="0.2">
      <c r="A52" s="26" t="s">
        <v>186</v>
      </c>
      <c r="B52" s="27">
        <v>15</v>
      </c>
      <c r="C52" s="27">
        <v>15</v>
      </c>
      <c r="D52" s="87">
        <f t="shared" si="12"/>
        <v>1</v>
      </c>
      <c r="E52" s="27">
        <v>3</v>
      </c>
      <c r="F52" s="27">
        <v>1</v>
      </c>
      <c r="G52" s="26" t="s">
        <v>186</v>
      </c>
      <c r="H52" s="27">
        <v>54</v>
      </c>
      <c r="I52" s="27">
        <v>30</v>
      </c>
      <c r="J52" s="87">
        <f t="shared" si="13"/>
        <v>1.8</v>
      </c>
      <c r="K52" s="27">
        <v>4</v>
      </c>
      <c r="L52" s="27">
        <v>1</v>
      </c>
      <c r="M52" s="26" t="s">
        <v>186</v>
      </c>
      <c r="N52" s="27">
        <v>70</v>
      </c>
      <c r="O52" s="27">
        <v>35</v>
      </c>
      <c r="P52" s="87">
        <f t="shared" si="14"/>
        <v>2</v>
      </c>
      <c r="Q52" s="3">
        <v>0</v>
      </c>
      <c r="R52" s="29">
        <v>82</v>
      </c>
      <c r="S52" s="29">
        <v>42</v>
      </c>
      <c r="T52" s="87">
        <f t="shared" si="15"/>
        <v>1.9523809523809523</v>
      </c>
      <c r="U52" s="21">
        <v>7</v>
      </c>
      <c r="V52" s="21">
        <v>1</v>
      </c>
      <c r="W52" s="26" t="s">
        <v>186</v>
      </c>
      <c r="X52" s="54">
        <v>1</v>
      </c>
      <c r="Y52" s="38">
        <v>2</v>
      </c>
      <c r="Z52" s="54"/>
    </row>
    <row r="53" spans="1:27" s="38" customFormat="1" x14ac:dyDescent="0.2">
      <c r="A53" s="26" t="s">
        <v>4</v>
      </c>
      <c r="B53" s="27">
        <v>6</v>
      </c>
      <c r="C53" s="27">
        <v>6</v>
      </c>
      <c r="D53" s="87">
        <f t="shared" si="12"/>
        <v>1</v>
      </c>
      <c r="E53" s="27">
        <v>2</v>
      </c>
      <c r="F53" s="27">
        <v>1</v>
      </c>
      <c r="G53" s="26" t="s">
        <v>4</v>
      </c>
      <c r="H53" s="27">
        <v>30</v>
      </c>
      <c r="I53" s="27">
        <v>20</v>
      </c>
      <c r="J53" s="87">
        <f t="shared" si="13"/>
        <v>1.5</v>
      </c>
      <c r="K53" s="27">
        <v>2</v>
      </c>
      <c r="L53" s="27">
        <v>1</v>
      </c>
      <c r="M53" s="26" t="s">
        <v>4</v>
      </c>
      <c r="N53" s="27">
        <v>57</v>
      </c>
      <c r="O53" s="27">
        <v>33</v>
      </c>
      <c r="P53" s="87">
        <f t="shared" si="14"/>
        <v>1.7272727272727273</v>
      </c>
      <c r="Q53" s="27">
        <v>0</v>
      </c>
      <c r="R53" s="29">
        <v>56</v>
      </c>
      <c r="S53" s="29">
        <v>32</v>
      </c>
      <c r="T53" s="87">
        <f t="shared" si="15"/>
        <v>1.75</v>
      </c>
      <c r="U53" s="29">
        <v>5</v>
      </c>
      <c r="V53" s="21">
        <v>1</v>
      </c>
      <c r="W53" s="26" t="s">
        <v>4</v>
      </c>
      <c r="X53" s="54">
        <v>1</v>
      </c>
      <c r="Y53" s="38">
        <v>1</v>
      </c>
      <c r="Z53" s="54">
        <v>3</v>
      </c>
      <c r="AA53" s="38">
        <v>1</v>
      </c>
    </row>
    <row r="54" spans="1:27" s="38" customFormat="1" x14ac:dyDescent="0.2">
      <c r="A54" s="45" t="s">
        <v>13</v>
      </c>
      <c r="B54" s="46">
        <v>10</v>
      </c>
      <c r="C54" s="46">
        <v>8</v>
      </c>
      <c r="D54" s="89">
        <f t="shared" si="12"/>
        <v>1.25</v>
      </c>
      <c r="E54" s="46">
        <v>2</v>
      </c>
      <c r="F54" s="46">
        <v>1</v>
      </c>
      <c r="G54" s="45" t="s">
        <v>13</v>
      </c>
      <c r="H54" s="46">
        <v>27</v>
      </c>
      <c r="I54" s="46">
        <v>20</v>
      </c>
      <c r="J54" s="89">
        <f t="shared" si="13"/>
        <v>1.35</v>
      </c>
      <c r="K54" s="46">
        <v>3</v>
      </c>
      <c r="L54" s="46">
        <v>1</v>
      </c>
      <c r="M54" s="45" t="s">
        <v>13</v>
      </c>
      <c r="N54" s="46">
        <v>53</v>
      </c>
      <c r="O54" s="46">
        <v>26</v>
      </c>
      <c r="P54" s="89">
        <f t="shared" si="14"/>
        <v>2.0384615384615383</v>
      </c>
      <c r="Q54" s="46">
        <v>0</v>
      </c>
      <c r="R54" s="49">
        <v>65</v>
      </c>
      <c r="S54" s="49">
        <v>30</v>
      </c>
      <c r="T54" s="89">
        <f t="shared" si="15"/>
        <v>2.1666666666666665</v>
      </c>
      <c r="U54" s="49">
        <v>4</v>
      </c>
      <c r="V54" s="49">
        <v>1</v>
      </c>
      <c r="W54" s="45" t="s">
        <v>13</v>
      </c>
      <c r="X54" s="70">
        <v>2</v>
      </c>
      <c r="Y54" s="49">
        <v>2</v>
      </c>
      <c r="Z54" s="70">
        <v>2</v>
      </c>
      <c r="AA54" s="49">
        <v>2</v>
      </c>
    </row>
    <row r="55" spans="1:27" s="38" customFormat="1" x14ac:dyDescent="0.2">
      <c r="A55" s="26" t="s">
        <v>21</v>
      </c>
      <c r="B55" s="27">
        <f>COUNT(B34:B54)</f>
        <v>19</v>
      </c>
      <c r="C55" s="27">
        <f t="shared" ref="C55:F55" si="16">COUNT(C34:C54)</f>
        <v>19</v>
      </c>
      <c r="D55" s="27">
        <f t="shared" ref="D55" si="17">COUNT(D34:D54)</f>
        <v>19</v>
      </c>
      <c r="E55" s="27">
        <f t="shared" si="16"/>
        <v>19</v>
      </c>
      <c r="F55" s="27">
        <f t="shared" si="16"/>
        <v>19</v>
      </c>
      <c r="G55" s="26" t="s">
        <v>21</v>
      </c>
      <c r="H55" s="27">
        <f>COUNT(H34:H54)</f>
        <v>20</v>
      </c>
      <c r="I55" s="27">
        <f t="shared" ref="I55:J55" si="18">COUNT(I34:I54)</f>
        <v>20</v>
      </c>
      <c r="J55" s="27">
        <f t="shared" si="18"/>
        <v>20</v>
      </c>
      <c r="K55" s="27">
        <f t="shared" ref="K55" si="19">COUNT(K34:K54)</f>
        <v>20</v>
      </c>
      <c r="L55" s="27">
        <f t="shared" ref="L55" si="20">COUNT(L34:L54)</f>
        <v>20</v>
      </c>
      <c r="M55" s="26" t="s">
        <v>21</v>
      </c>
      <c r="N55" s="27">
        <f>COUNT(N34:N54)</f>
        <v>21</v>
      </c>
      <c r="O55" s="27">
        <f t="shared" ref="O55:P55" si="21">COUNT(O34:O54)</f>
        <v>21</v>
      </c>
      <c r="P55" s="27">
        <f t="shared" si="21"/>
        <v>21</v>
      </c>
      <c r="Q55" s="27">
        <f t="shared" ref="Q55" si="22">COUNT(Q34:Q54)</f>
        <v>21</v>
      </c>
      <c r="R55" s="27">
        <f t="shared" ref="R55" si="23">COUNT(R34:R54)</f>
        <v>20</v>
      </c>
      <c r="S55" s="27">
        <f t="shared" ref="S55:T55" si="24">COUNT(S34:S54)</f>
        <v>20</v>
      </c>
      <c r="T55" s="27">
        <f t="shared" si="24"/>
        <v>20</v>
      </c>
      <c r="U55" s="27">
        <f t="shared" ref="U55" si="25">COUNT(U34:U54)</f>
        <v>20</v>
      </c>
      <c r="V55" s="27">
        <f t="shared" ref="V55" si="26">COUNT(V34:V54)</f>
        <v>20</v>
      </c>
      <c r="W55" s="26" t="s">
        <v>21</v>
      </c>
      <c r="X55" s="27">
        <f>COUNT(X34:X54)</f>
        <v>19</v>
      </c>
      <c r="Y55" s="27">
        <f t="shared" ref="Y55:AA55" si="27">COUNT(Y34:Y54)</f>
        <v>19</v>
      </c>
      <c r="Z55" s="27">
        <f t="shared" si="27"/>
        <v>15</v>
      </c>
      <c r="AA55" s="27">
        <f t="shared" si="27"/>
        <v>15</v>
      </c>
    </row>
    <row r="56" spans="1:27" s="38" customFormat="1" x14ac:dyDescent="0.2">
      <c r="A56" s="26" t="s">
        <v>19</v>
      </c>
      <c r="B56" s="81">
        <f>AVERAGE(B34:B54)</f>
        <v>19.05263157894737</v>
      </c>
      <c r="C56" s="81">
        <f t="shared" ref="C56:F56" si="28">AVERAGE(C34:C54)</f>
        <v>10.947368421052632</v>
      </c>
      <c r="D56" s="91">
        <f t="shared" ref="D56" si="29">AVERAGE(D34:D54)</f>
        <v>1.6667919799498745</v>
      </c>
      <c r="E56" s="81">
        <f t="shared" si="28"/>
        <v>2.3684210526315788</v>
      </c>
      <c r="F56" s="81">
        <f t="shared" si="28"/>
        <v>1.1052631578947369</v>
      </c>
      <c r="G56" s="26" t="s">
        <v>19</v>
      </c>
      <c r="H56" s="81">
        <f>AVERAGE(H34:H54)</f>
        <v>57.65</v>
      </c>
      <c r="I56" s="81">
        <f t="shared" ref="I56:L56" si="30">AVERAGE(I34:I54)</f>
        <v>23.5</v>
      </c>
      <c r="J56" s="91">
        <f t="shared" si="30"/>
        <v>2.4657684071498087</v>
      </c>
      <c r="K56" s="81">
        <f t="shared" si="30"/>
        <v>4.05</v>
      </c>
      <c r="L56" s="81">
        <f t="shared" si="30"/>
        <v>1.05</v>
      </c>
      <c r="M56" s="26" t="s">
        <v>19</v>
      </c>
      <c r="N56" s="81">
        <f>AVERAGE(N34:N54)</f>
        <v>62</v>
      </c>
      <c r="O56" s="81">
        <f t="shared" ref="O56:R56" si="31">AVERAGE(O34:O54)</f>
        <v>27.523809523809526</v>
      </c>
      <c r="P56" s="91">
        <f t="shared" si="31"/>
        <v>2.289685619577809</v>
      </c>
      <c r="Q56" s="81">
        <f t="shared" si="31"/>
        <v>0</v>
      </c>
      <c r="R56" s="81">
        <f t="shared" si="31"/>
        <v>81.150000000000006</v>
      </c>
      <c r="S56" s="81">
        <f t="shared" ref="S56:V56" si="32">AVERAGE(S34:S54)</f>
        <v>35.75</v>
      </c>
      <c r="T56" s="91">
        <f t="shared" si="32"/>
        <v>2.2890145989019746</v>
      </c>
      <c r="U56" s="81">
        <f t="shared" si="32"/>
        <v>7.8</v>
      </c>
      <c r="V56" s="81">
        <f t="shared" si="32"/>
        <v>1.1499999999999999</v>
      </c>
      <c r="W56" s="26" t="s">
        <v>19</v>
      </c>
      <c r="X56" s="81">
        <f>AVERAGE(X34:X54)</f>
        <v>1.736842105263158</v>
      </c>
      <c r="Y56" s="81">
        <f t="shared" ref="Y56:AA56" si="33">AVERAGE(Y34:Y54)</f>
        <v>2.4210526315789473</v>
      </c>
      <c r="Z56" s="81">
        <f t="shared" si="33"/>
        <v>4.2</v>
      </c>
      <c r="AA56" s="81">
        <f t="shared" si="33"/>
        <v>3.9333333333333331</v>
      </c>
    </row>
    <row r="57" spans="1:27" s="38" customFormat="1" x14ac:dyDescent="0.2">
      <c r="A57" s="51"/>
      <c r="B57" s="54"/>
      <c r="E57" s="60"/>
      <c r="G57" s="50"/>
      <c r="K57" s="54"/>
      <c r="L57" s="54"/>
      <c r="M57" s="50"/>
      <c r="W57" s="50"/>
      <c r="X57" s="54"/>
      <c r="Z57" s="54"/>
    </row>
    <row r="58" spans="1:27" s="38" customFormat="1" x14ac:dyDescent="0.2">
      <c r="A58" s="9" t="s">
        <v>33</v>
      </c>
      <c r="B58" s="54"/>
      <c r="E58" s="60"/>
      <c r="G58" s="50"/>
      <c r="K58" s="54"/>
      <c r="L58" s="54"/>
      <c r="M58" s="50"/>
      <c r="W58" s="50"/>
      <c r="X58" s="54"/>
      <c r="Z58" s="54"/>
    </row>
    <row r="59" spans="1:27" x14ac:dyDescent="0.2">
      <c r="A59" s="26" t="s">
        <v>141</v>
      </c>
      <c r="B59" s="27">
        <v>24</v>
      </c>
      <c r="C59" s="21">
        <v>10</v>
      </c>
      <c r="D59" s="21"/>
      <c r="E59" s="28">
        <v>3</v>
      </c>
      <c r="F59" s="21">
        <v>1</v>
      </c>
      <c r="G59" s="26" t="s">
        <v>141</v>
      </c>
      <c r="H59" s="27">
        <v>66</v>
      </c>
      <c r="I59" s="29">
        <v>22</v>
      </c>
      <c r="J59" s="21"/>
      <c r="K59" s="27">
        <v>4</v>
      </c>
      <c r="L59" s="3">
        <v>1</v>
      </c>
      <c r="M59" s="26" t="s">
        <v>141</v>
      </c>
      <c r="N59" s="21">
        <v>71</v>
      </c>
      <c r="O59" s="21">
        <v>32</v>
      </c>
      <c r="P59" s="21"/>
      <c r="Q59" s="21">
        <v>0</v>
      </c>
      <c r="R59" s="21">
        <v>109</v>
      </c>
      <c r="S59" s="21">
        <v>50</v>
      </c>
      <c r="T59" s="21"/>
      <c r="U59" s="21">
        <v>9</v>
      </c>
      <c r="V59" s="29">
        <v>1</v>
      </c>
      <c r="W59" s="26" t="s">
        <v>141</v>
      </c>
      <c r="X59" s="56">
        <v>1</v>
      </c>
      <c r="Y59" s="9">
        <v>7</v>
      </c>
      <c r="Z59" s="56">
        <v>3</v>
      </c>
      <c r="AA59" s="9">
        <v>1</v>
      </c>
    </row>
    <row r="60" spans="1:27" s="38" customFormat="1" x14ac:dyDescent="0.2">
      <c r="A60" s="26" t="s">
        <v>143</v>
      </c>
      <c r="B60" s="27">
        <v>26</v>
      </c>
      <c r="C60" s="27">
        <v>15</v>
      </c>
      <c r="D60" s="27"/>
      <c r="E60" s="27">
        <v>3</v>
      </c>
      <c r="F60" s="27">
        <v>1</v>
      </c>
      <c r="G60" s="26" t="s">
        <v>143</v>
      </c>
      <c r="H60" s="27">
        <v>80</v>
      </c>
      <c r="I60" s="27">
        <v>26</v>
      </c>
      <c r="J60" s="27"/>
      <c r="K60" s="27">
        <v>5</v>
      </c>
      <c r="L60" s="27">
        <v>1</v>
      </c>
      <c r="M60" s="26" t="s">
        <v>143</v>
      </c>
      <c r="N60" s="27">
        <v>51</v>
      </c>
      <c r="O60" s="27">
        <v>22</v>
      </c>
      <c r="P60" s="27"/>
      <c r="Q60" s="27">
        <v>0</v>
      </c>
      <c r="R60" s="29">
        <v>92</v>
      </c>
      <c r="S60" s="29">
        <v>36</v>
      </c>
      <c r="T60" s="27"/>
      <c r="U60" s="29">
        <v>6</v>
      </c>
      <c r="V60" s="29">
        <v>1</v>
      </c>
      <c r="W60" s="26" t="s">
        <v>143</v>
      </c>
      <c r="X60" s="54">
        <v>3</v>
      </c>
      <c r="Y60" s="38">
        <v>2</v>
      </c>
      <c r="Z60" s="54">
        <v>3</v>
      </c>
      <c r="AA60" s="38">
        <v>3</v>
      </c>
    </row>
    <row r="61" spans="1:27" s="38" customFormat="1" x14ac:dyDescent="0.2">
      <c r="A61" s="26" t="s">
        <v>144</v>
      </c>
      <c r="B61" s="27">
        <v>10</v>
      </c>
      <c r="C61" s="27">
        <v>7</v>
      </c>
      <c r="D61" s="27"/>
      <c r="E61" s="27">
        <v>3</v>
      </c>
      <c r="F61" s="27">
        <v>2</v>
      </c>
      <c r="G61" s="26" t="s">
        <v>144</v>
      </c>
      <c r="H61" s="27">
        <v>71</v>
      </c>
      <c r="I61" s="27">
        <v>30</v>
      </c>
      <c r="J61" s="27"/>
      <c r="K61" s="27">
        <v>4</v>
      </c>
      <c r="L61" s="27">
        <v>1</v>
      </c>
      <c r="M61" s="26" t="s">
        <v>144</v>
      </c>
      <c r="N61" s="27">
        <v>57</v>
      </c>
      <c r="O61" s="27">
        <v>28</v>
      </c>
      <c r="P61" s="27"/>
      <c r="Q61" s="27">
        <v>0</v>
      </c>
      <c r="R61" s="29">
        <v>72</v>
      </c>
      <c r="S61" s="29">
        <v>35</v>
      </c>
      <c r="T61" s="27"/>
      <c r="U61" s="21">
        <v>6</v>
      </c>
      <c r="V61" s="29">
        <v>4</v>
      </c>
      <c r="W61" s="26" t="s">
        <v>144</v>
      </c>
      <c r="X61" s="54"/>
      <c r="Z61" s="54"/>
    </row>
    <row r="62" spans="1:27" s="38" customFormat="1" x14ac:dyDescent="0.2">
      <c r="A62" s="26" t="s">
        <v>147</v>
      </c>
      <c r="B62" s="27">
        <v>17</v>
      </c>
      <c r="C62" s="27">
        <v>8</v>
      </c>
      <c r="D62" s="27"/>
      <c r="E62" s="27">
        <v>5</v>
      </c>
      <c r="F62" s="27">
        <v>1</v>
      </c>
      <c r="G62" s="26" t="s">
        <v>147</v>
      </c>
      <c r="H62" s="27">
        <v>70</v>
      </c>
      <c r="I62" s="27">
        <v>31</v>
      </c>
      <c r="J62" s="27"/>
      <c r="K62" s="27">
        <v>6</v>
      </c>
      <c r="L62" s="27">
        <v>1</v>
      </c>
      <c r="M62" s="26" t="s">
        <v>147</v>
      </c>
      <c r="N62" s="27">
        <v>50</v>
      </c>
      <c r="O62" s="27">
        <v>26</v>
      </c>
      <c r="P62" s="27"/>
      <c r="Q62" s="27">
        <v>0</v>
      </c>
      <c r="R62" s="29">
        <v>91</v>
      </c>
      <c r="S62" s="29">
        <v>36</v>
      </c>
      <c r="T62" s="27"/>
      <c r="U62" s="29">
        <v>8</v>
      </c>
      <c r="V62" s="29">
        <v>1</v>
      </c>
      <c r="W62" s="26" t="s">
        <v>147</v>
      </c>
      <c r="X62" s="54">
        <v>1</v>
      </c>
      <c r="Y62" s="38">
        <v>0</v>
      </c>
      <c r="Z62" s="54"/>
    </row>
    <row r="63" spans="1:27" s="38" customFormat="1" x14ac:dyDescent="0.2">
      <c r="A63" s="51"/>
      <c r="B63" s="54"/>
      <c r="E63" s="60"/>
      <c r="G63" s="50"/>
      <c r="K63" s="54"/>
      <c r="L63" s="54"/>
      <c r="M63" s="50"/>
      <c r="W63" s="50"/>
      <c r="X63" s="54"/>
      <c r="Z63" s="54"/>
    </row>
    <row r="64" spans="1:27" s="38" customFormat="1" x14ac:dyDescent="0.2">
      <c r="A64" s="51"/>
      <c r="B64" s="54"/>
      <c r="E64" s="60"/>
      <c r="G64" s="50"/>
      <c r="K64" s="54"/>
      <c r="L64" s="54"/>
      <c r="M64" s="50"/>
      <c r="W64" s="50"/>
      <c r="X64" s="54"/>
      <c r="Z64" s="54"/>
    </row>
    <row r="65" spans="1:26" s="38" customFormat="1" x14ac:dyDescent="0.2">
      <c r="A65" s="51"/>
      <c r="B65" s="54"/>
      <c r="E65" s="60"/>
      <c r="G65" s="50"/>
      <c r="K65" s="54"/>
      <c r="L65" s="54"/>
      <c r="M65" s="50"/>
      <c r="W65" s="50"/>
      <c r="X65" s="54"/>
      <c r="Z65" s="54"/>
    </row>
    <row r="66" spans="1:26" s="38" customFormat="1" x14ac:dyDescent="0.2">
      <c r="A66" s="51"/>
      <c r="B66" s="54"/>
      <c r="E66" s="60"/>
      <c r="G66" s="50"/>
      <c r="K66" s="54"/>
      <c r="L66" s="54"/>
      <c r="M66" s="50"/>
      <c r="W66" s="50"/>
      <c r="X66" s="54"/>
      <c r="Z66" s="54"/>
    </row>
    <row r="67" spans="1:26" s="38" customFormat="1" x14ac:dyDescent="0.2">
      <c r="A67" s="51"/>
      <c r="B67" s="54"/>
      <c r="E67" s="60"/>
      <c r="G67" s="50"/>
      <c r="K67" s="54"/>
      <c r="L67" s="54"/>
      <c r="M67" s="50"/>
      <c r="W67" s="50"/>
      <c r="X67" s="54"/>
      <c r="Z67" s="54"/>
    </row>
    <row r="68" spans="1:26" s="38" customFormat="1" x14ac:dyDescent="0.2">
      <c r="A68" s="51"/>
      <c r="B68" s="54"/>
      <c r="E68" s="60"/>
      <c r="G68" s="50"/>
      <c r="K68" s="54"/>
      <c r="L68" s="54"/>
      <c r="M68" s="50"/>
      <c r="W68" s="50"/>
      <c r="X68" s="54"/>
      <c r="Z68" s="54"/>
    </row>
    <row r="69" spans="1:26" s="38" customFormat="1" x14ac:dyDescent="0.2">
      <c r="A69" s="51"/>
      <c r="G69" s="50"/>
      <c r="M69" s="50"/>
      <c r="W69" s="50"/>
      <c r="X69" s="54"/>
      <c r="Z69" s="54"/>
    </row>
    <row r="70" spans="1:26" s="38" customFormat="1" x14ac:dyDescent="0.2">
      <c r="A70" s="51"/>
      <c r="B70" s="54"/>
      <c r="E70" s="60"/>
      <c r="G70" s="50"/>
      <c r="K70" s="54"/>
      <c r="L70" s="54"/>
      <c r="M70" s="50"/>
      <c r="W70" s="50"/>
      <c r="X70" s="54"/>
      <c r="Z70" s="54"/>
    </row>
    <row r="71" spans="1:26" s="38" customFormat="1" x14ac:dyDescent="0.2">
      <c r="A71" s="51"/>
      <c r="B71" s="54"/>
      <c r="E71" s="60"/>
      <c r="G71" s="50"/>
      <c r="K71" s="54"/>
      <c r="L71" s="54"/>
      <c r="M71" s="50"/>
      <c r="W71" s="50"/>
      <c r="X71" s="54"/>
      <c r="Z71" s="54"/>
    </row>
    <row r="72" spans="1:26" s="38" customFormat="1" x14ac:dyDescent="0.2">
      <c r="A72" s="51"/>
      <c r="B72" s="54"/>
      <c r="E72" s="60"/>
      <c r="G72" s="50"/>
      <c r="K72" s="54"/>
      <c r="L72" s="54"/>
      <c r="M72" s="50"/>
      <c r="W72" s="50"/>
      <c r="X72" s="54"/>
      <c r="Z72" s="54"/>
    </row>
    <row r="73" spans="1:26" s="38" customFormat="1" x14ac:dyDescent="0.2">
      <c r="A73" s="51"/>
      <c r="B73" s="54"/>
      <c r="E73" s="60"/>
      <c r="G73" s="50"/>
      <c r="K73" s="54"/>
      <c r="L73" s="54"/>
      <c r="M73" s="50"/>
      <c r="W73" s="50"/>
      <c r="X73" s="54"/>
      <c r="Z73" s="54"/>
    </row>
    <row r="74" spans="1:26" s="38" customFormat="1" x14ac:dyDescent="0.2">
      <c r="A74" s="51"/>
      <c r="B74" s="54"/>
      <c r="E74" s="60"/>
      <c r="G74" s="50"/>
      <c r="K74" s="54"/>
      <c r="L74" s="54"/>
      <c r="M74" s="50"/>
      <c r="W74" s="50"/>
      <c r="X74" s="54"/>
      <c r="Z74" s="54"/>
    </row>
    <row r="75" spans="1:26" s="38" customFormat="1" x14ac:dyDescent="0.2">
      <c r="A75" s="51"/>
      <c r="B75" s="54"/>
      <c r="E75" s="60"/>
      <c r="G75" s="50"/>
      <c r="K75" s="54"/>
      <c r="L75" s="54"/>
      <c r="M75" s="50"/>
      <c r="W75" s="50"/>
      <c r="X75" s="54"/>
      <c r="Z75" s="54"/>
    </row>
    <row r="76" spans="1:26" s="38" customFormat="1" x14ac:dyDescent="0.2">
      <c r="A76" s="51"/>
      <c r="B76" s="54"/>
      <c r="E76" s="60"/>
      <c r="G76" s="50"/>
      <c r="K76" s="54"/>
      <c r="L76" s="54"/>
      <c r="M76" s="50"/>
      <c r="W76" s="50"/>
      <c r="X76" s="54"/>
      <c r="Z76" s="54"/>
    </row>
    <row r="77" spans="1:26" s="38" customFormat="1" x14ac:dyDescent="0.2">
      <c r="A77" s="51"/>
      <c r="B77" s="54"/>
      <c r="E77" s="60"/>
      <c r="G77" s="50"/>
      <c r="K77" s="54"/>
      <c r="L77" s="54"/>
      <c r="M77" s="50"/>
      <c r="W77" s="50"/>
      <c r="X77" s="54"/>
      <c r="Z77" s="54"/>
    </row>
    <row r="78" spans="1:26" s="38" customFormat="1" x14ac:dyDescent="0.2">
      <c r="A78" s="51"/>
      <c r="B78" s="54"/>
      <c r="E78" s="60"/>
      <c r="G78" s="50"/>
      <c r="K78" s="54"/>
      <c r="L78" s="54"/>
      <c r="M78" s="50"/>
      <c r="W78" s="50"/>
      <c r="X78" s="54"/>
      <c r="Z78" s="54"/>
    </row>
    <row r="79" spans="1:26" s="38" customFormat="1" x14ac:dyDescent="0.2">
      <c r="A79" s="51"/>
      <c r="B79" s="54"/>
      <c r="E79" s="60"/>
      <c r="G79" s="50"/>
      <c r="K79" s="54"/>
      <c r="L79" s="54"/>
      <c r="M79" s="50"/>
      <c r="W79" s="50"/>
      <c r="X79" s="54"/>
      <c r="Z79" s="54"/>
    </row>
    <row r="80" spans="1:26" s="38" customFormat="1" x14ac:dyDescent="0.2">
      <c r="A80" s="51"/>
      <c r="B80" s="54"/>
      <c r="E80" s="60"/>
      <c r="G80" s="50"/>
      <c r="K80" s="54"/>
      <c r="L80" s="54"/>
      <c r="M80" s="50"/>
      <c r="W80" s="50"/>
      <c r="X80" s="54"/>
      <c r="Z80" s="54"/>
    </row>
    <row r="81" spans="1:26" s="38" customFormat="1" x14ac:dyDescent="0.2">
      <c r="A81" s="51"/>
      <c r="B81" s="54"/>
      <c r="E81" s="60"/>
      <c r="G81" s="50"/>
      <c r="K81" s="54"/>
      <c r="L81" s="54"/>
      <c r="M81" s="50"/>
      <c r="W81" s="50"/>
      <c r="X81" s="54"/>
      <c r="Z81" s="54"/>
    </row>
    <row r="82" spans="1:26" s="38" customFormat="1" x14ac:dyDescent="0.2">
      <c r="A82" s="51"/>
      <c r="B82" s="54"/>
      <c r="E82" s="60"/>
      <c r="G82" s="50"/>
      <c r="K82" s="54"/>
      <c r="L82" s="54"/>
      <c r="M82" s="50"/>
      <c r="W82" s="50"/>
      <c r="X82" s="54"/>
      <c r="Z82" s="54"/>
    </row>
    <row r="83" spans="1:26" s="38" customFormat="1" x14ac:dyDescent="0.2">
      <c r="A83" s="51"/>
      <c r="B83" s="54"/>
      <c r="E83" s="60"/>
      <c r="G83" s="50"/>
      <c r="K83" s="54"/>
      <c r="L83" s="54"/>
      <c r="M83" s="50"/>
      <c r="W83" s="50"/>
      <c r="X83" s="54"/>
      <c r="Z83" s="54"/>
    </row>
    <row r="84" spans="1:26" s="38" customFormat="1" x14ac:dyDescent="0.2">
      <c r="A84" s="51"/>
      <c r="B84" s="54"/>
      <c r="E84" s="60"/>
      <c r="G84" s="50"/>
      <c r="K84" s="54"/>
      <c r="L84" s="54"/>
      <c r="M84" s="50"/>
      <c r="W84" s="50"/>
      <c r="X84" s="54"/>
      <c r="Z84" s="54"/>
    </row>
    <row r="85" spans="1:26" s="38" customFormat="1" x14ac:dyDescent="0.2">
      <c r="A85" s="51"/>
      <c r="B85" s="54"/>
      <c r="E85" s="60"/>
      <c r="G85" s="50"/>
      <c r="K85" s="54"/>
      <c r="L85" s="54"/>
      <c r="M85" s="50"/>
      <c r="W85" s="50"/>
      <c r="X85" s="54"/>
      <c r="Z85" s="54"/>
    </row>
    <row r="86" spans="1:26" s="38" customFormat="1" x14ac:dyDescent="0.2">
      <c r="A86" s="51"/>
      <c r="B86" s="54"/>
      <c r="E86" s="60"/>
      <c r="G86" s="50"/>
      <c r="K86" s="54"/>
      <c r="L86" s="54"/>
      <c r="M86" s="50"/>
      <c r="W86" s="50"/>
      <c r="X86" s="54"/>
      <c r="Z86" s="54"/>
    </row>
    <row r="87" spans="1:26" s="38" customFormat="1" x14ac:dyDescent="0.2">
      <c r="A87" s="51"/>
      <c r="B87" s="54"/>
      <c r="E87" s="60"/>
      <c r="G87" s="50"/>
      <c r="K87" s="54"/>
      <c r="L87" s="54"/>
      <c r="M87" s="50"/>
      <c r="W87" s="50"/>
      <c r="X87" s="54"/>
      <c r="Z87" s="54"/>
    </row>
    <row r="88" spans="1:26" s="38" customFormat="1" x14ac:dyDescent="0.2">
      <c r="A88" s="51"/>
      <c r="B88" s="54"/>
      <c r="E88" s="60"/>
      <c r="G88" s="50"/>
      <c r="K88" s="54"/>
      <c r="L88" s="54"/>
      <c r="M88" s="50"/>
      <c r="W88" s="50"/>
      <c r="X88" s="54"/>
      <c r="Z88" s="54"/>
    </row>
    <row r="89" spans="1:26" s="38" customFormat="1" x14ac:dyDescent="0.2">
      <c r="A89" s="51"/>
      <c r="B89" s="54"/>
      <c r="E89" s="60"/>
      <c r="G89" s="50"/>
      <c r="K89" s="54"/>
      <c r="L89" s="54"/>
      <c r="M89" s="50"/>
      <c r="W89" s="50"/>
      <c r="X89" s="54"/>
      <c r="Z89" s="54"/>
    </row>
    <row r="90" spans="1:26" s="38" customFormat="1" x14ac:dyDescent="0.2">
      <c r="A90" s="51"/>
      <c r="B90" s="54"/>
      <c r="E90" s="60"/>
      <c r="G90" s="50"/>
      <c r="K90" s="54"/>
      <c r="L90" s="54"/>
      <c r="M90" s="50"/>
      <c r="W90" s="50"/>
      <c r="X90" s="54"/>
      <c r="Z90" s="54"/>
    </row>
    <row r="91" spans="1:26" s="38" customFormat="1" x14ac:dyDescent="0.2">
      <c r="A91" s="51"/>
      <c r="B91" s="54"/>
      <c r="E91" s="60"/>
      <c r="G91" s="50"/>
      <c r="K91" s="54"/>
      <c r="L91" s="54"/>
      <c r="M91" s="50"/>
      <c r="W91" s="50"/>
      <c r="X91" s="54"/>
      <c r="Z91" s="54"/>
    </row>
    <row r="92" spans="1:26" s="38" customFormat="1" x14ac:dyDescent="0.2">
      <c r="A92" s="51"/>
      <c r="B92" s="54"/>
      <c r="E92" s="60"/>
      <c r="G92" s="50"/>
      <c r="K92" s="54"/>
      <c r="L92" s="54"/>
      <c r="M92" s="50"/>
      <c r="W92" s="50"/>
      <c r="X92" s="54"/>
      <c r="Z92" s="54"/>
    </row>
    <row r="93" spans="1:26" s="38" customFormat="1" x14ac:dyDescent="0.2">
      <c r="A93" s="51"/>
      <c r="B93" s="54"/>
      <c r="E93" s="60"/>
      <c r="G93" s="50"/>
      <c r="K93" s="54"/>
      <c r="L93" s="54"/>
      <c r="M93" s="50"/>
      <c r="W93" s="50"/>
      <c r="X93" s="54"/>
      <c r="Z93" s="54"/>
    </row>
    <row r="94" spans="1:26" s="38" customFormat="1" x14ac:dyDescent="0.2">
      <c r="A94" s="51"/>
      <c r="B94" s="54"/>
      <c r="E94" s="60"/>
      <c r="G94" s="50"/>
      <c r="K94" s="54"/>
      <c r="L94" s="54"/>
      <c r="M94" s="50"/>
      <c r="W94" s="50"/>
      <c r="X94" s="54"/>
      <c r="Z94" s="54"/>
    </row>
    <row r="95" spans="1:26" s="38" customFormat="1" x14ac:dyDescent="0.2">
      <c r="A95" s="51"/>
      <c r="B95" s="54"/>
      <c r="E95" s="60"/>
      <c r="G95" s="50"/>
      <c r="K95" s="54"/>
      <c r="L95" s="54"/>
      <c r="M95" s="50"/>
      <c r="W95" s="50"/>
      <c r="X95" s="54"/>
      <c r="Z95" s="54"/>
    </row>
    <row r="96" spans="1:26" s="38" customFormat="1" x14ac:dyDescent="0.2">
      <c r="A96" s="51"/>
      <c r="B96" s="54"/>
      <c r="E96" s="60"/>
      <c r="G96" s="50"/>
      <c r="K96" s="54"/>
      <c r="L96" s="54"/>
      <c r="M96" s="50"/>
      <c r="W96" s="50"/>
      <c r="X96" s="54"/>
      <c r="Z96" s="54"/>
    </row>
    <row r="97" spans="1:26" s="38" customFormat="1" x14ac:dyDescent="0.2">
      <c r="A97" s="51"/>
      <c r="B97" s="54"/>
      <c r="E97" s="60"/>
      <c r="G97" s="50"/>
      <c r="K97" s="50"/>
      <c r="L97" s="54"/>
      <c r="M97" s="50"/>
      <c r="W97" s="50"/>
      <c r="X97" s="54"/>
      <c r="Z97" s="54"/>
    </row>
    <row r="98" spans="1:26" s="38" customFormat="1" x14ac:dyDescent="0.2">
      <c r="A98" s="51"/>
      <c r="B98" s="54"/>
      <c r="E98" s="60"/>
      <c r="G98" s="50"/>
      <c r="K98" s="54"/>
      <c r="L98" s="54"/>
      <c r="M98" s="50"/>
      <c r="W98" s="50"/>
      <c r="X98" s="54"/>
      <c r="Z98" s="54"/>
    </row>
    <row r="99" spans="1:26" s="38" customFormat="1" x14ac:dyDescent="0.2">
      <c r="A99" s="51"/>
      <c r="B99" s="54"/>
      <c r="E99" s="60"/>
      <c r="G99" s="50"/>
      <c r="K99" s="54"/>
      <c r="L99" s="54"/>
      <c r="M99" s="50"/>
      <c r="W99" s="50"/>
      <c r="X99" s="54"/>
      <c r="Z99" s="54"/>
    </row>
    <row r="100" spans="1:26" s="38" customFormat="1" x14ac:dyDescent="0.2">
      <c r="A100" s="51"/>
      <c r="B100" s="54"/>
      <c r="E100" s="60"/>
      <c r="G100" s="50"/>
      <c r="K100" s="54"/>
      <c r="L100" s="54"/>
      <c r="M100" s="50"/>
      <c r="W100" s="50"/>
      <c r="X100" s="54"/>
      <c r="Z100" s="54"/>
    </row>
    <row r="101" spans="1:26" s="38" customFormat="1" x14ac:dyDescent="0.2">
      <c r="A101" s="51"/>
      <c r="B101" s="54"/>
      <c r="E101" s="60"/>
      <c r="G101" s="50"/>
      <c r="K101" s="54"/>
      <c r="L101" s="54"/>
      <c r="M101" s="50"/>
      <c r="W101" s="50"/>
      <c r="X101" s="54"/>
      <c r="Z101" s="54"/>
    </row>
    <row r="102" spans="1:26" s="38" customFormat="1" x14ac:dyDescent="0.2">
      <c r="A102" s="51"/>
      <c r="B102" s="54"/>
      <c r="E102" s="60"/>
      <c r="G102" s="50"/>
      <c r="K102" s="54"/>
      <c r="L102" s="54"/>
      <c r="M102" s="50"/>
      <c r="W102" s="50"/>
      <c r="X102" s="54"/>
      <c r="Z102" s="54"/>
    </row>
    <row r="103" spans="1:26" s="38" customFormat="1" x14ac:dyDescent="0.2">
      <c r="A103" s="51"/>
      <c r="B103" s="54"/>
      <c r="E103" s="60"/>
      <c r="G103" s="50"/>
      <c r="K103" s="54"/>
      <c r="L103" s="54"/>
      <c r="M103" s="50"/>
      <c r="W103" s="50"/>
      <c r="X103" s="54"/>
      <c r="Z103" s="54"/>
    </row>
    <row r="104" spans="1:26" s="38" customFormat="1" x14ac:dyDescent="0.2">
      <c r="A104" s="51"/>
      <c r="B104" s="54"/>
      <c r="E104" s="60"/>
      <c r="G104" s="50"/>
      <c r="K104" s="54"/>
      <c r="L104" s="54"/>
      <c r="M104" s="50"/>
      <c r="W104" s="50"/>
      <c r="X104" s="54"/>
      <c r="Z104" s="54"/>
    </row>
    <row r="105" spans="1:26" s="38" customFormat="1" x14ac:dyDescent="0.2">
      <c r="A105" s="51"/>
      <c r="B105" s="54"/>
      <c r="E105" s="60"/>
      <c r="G105" s="50"/>
      <c r="K105" s="54"/>
      <c r="L105" s="54"/>
      <c r="M105" s="50"/>
      <c r="W105" s="50"/>
      <c r="X105" s="54"/>
      <c r="Z105" s="54"/>
    </row>
    <row r="106" spans="1:26" s="38" customFormat="1" x14ac:dyDescent="0.2">
      <c r="A106" s="51"/>
      <c r="B106" s="54"/>
      <c r="E106" s="60"/>
      <c r="G106" s="50"/>
      <c r="K106" s="54"/>
      <c r="L106" s="54"/>
      <c r="M106" s="50"/>
      <c r="W106" s="50"/>
      <c r="X106" s="54"/>
      <c r="Z106" s="54"/>
    </row>
    <row r="107" spans="1:26" s="38" customFormat="1" x14ac:dyDescent="0.2">
      <c r="A107" s="51"/>
      <c r="B107" s="54"/>
      <c r="E107" s="60"/>
      <c r="G107" s="50"/>
      <c r="K107" s="54"/>
      <c r="L107" s="54"/>
      <c r="M107" s="50"/>
      <c r="W107" s="50"/>
      <c r="X107" s="54"/>
      <c r="Z107" s="54"/>
    </row>
    <row r="108" spans="1:26" s="38" customFormat="1" x14ac:dyDescent="0.2">
      <c r="A108" s="51"/>
      <c r="B108" s="54"/>
      <c r="E108" s="60"/>
      <c r="G108" s="50"/>
      <c r="K108" s="54"/>
      <c r="L108" s="54"/>
      <c r="M108" s="50"/>
      <c r="W108" s="50"/>
      <c r="X108" s="54"/>
      <c r="Z108" s="54"/>
    </row>
    <row r="109" spans="1:26" s="38" customFormat="1" x14ac:dyDescent="0.2">
      <c r="A109" s="51"/>
      <c r="B109" s="61"/>
      <c r="C109" s="61"/>
      <c r="D109" s="61"/>
      <c r="E109" s="60"/>
      <c r="G109" s="50"/>
      <c r="H109" s="61"/>
      <c r="I109" s="61"/>
      <c r="J109" s="61"/>
      <c r="K109" s="54"/>
      <c r="L109" s="54"/>
      <c r="M109" s="50"/>
      <c r="P109" s="61"/>
      <c r="T109" s="61"/>
      <c r="W109" s="50"/>
      <c r="X109" s="54"/>
      <c r="Z109" s="54"/>
    </row>
    <row r="110" spans="1:26" s="38" customFormat="1" x14ac:dyDescent="0.2">
      <c r="A110" s="51"/>
      <c r="B110" s="54"/>
      <c r="E110" s="60"/>
      <c r="G110" s="50"/>
      <c r="H110" s="62"/>
      <c r="I110" s="62"/>
      <c r="K110" s="54"/>
      <c r="L110" s="54"/>
      <c r="M110" s="50"/>
      <c r="W110" s="50"/>
      <c r="X110" s="54"/>
      <c r="Z110" s="54"/>
    </row>
    <row r="111" spans="1:26" s="38" customFormat="1" x14ac:dyDescent="0.2">
      <c r="A111" s="63"/>
      <c r="B111" s="61"/>
      <c r="C111" s="61"/>
      <c r="D111" s="61"/>
      <c r="E111" s="60"/>
      <c r="G111" s="50"/>
      <c r="H111" s="61"/>
      <c r="I111" s="61"/>
      <c r="J111" s="61"/>
      <c r="K111" s="54"/>
      <c r="L111" s="54"/>
      <c r="M111" s="50"/>
      <c r="P111" s="61"/>
      <c r="T111" s="61"/>
      <c r="W111" s="50"/>
      <c r="X111" s="54"/>
      <c r="Z111" s="54"/>
    </row>
    <row r="112" spans="1:26" s="38" customFormat="1" x14ac:dyDescent="0.2">
      <c r="A112" s="63"/>
      <c r="B112" s="61"/>
      <c r="C112" s="61"/>
      <c r="D112" s="61"/>
      <c r="E112" s="60"/>
      <c r="G112" s="50"/>
      <c r="H112" s="61"/>
      <c r="I112" s="61"/>
      <c r="J112" s="61"/>
      <c r="K112" s="54"/>
      <c r="L112" s="54"/>
      <c r="M112" s="50"/>
      <c r="P112" s="61"/>
      <c r="T112" s="61"/>
      <c r="W112" s="50"/>
      <c r="X112" s="54"/>
      <c r="Z112" s="54"/>
    </row>
    <row r="113" spans="1:26" s="38" customFormat="1" x14ac:dyDescent="0.2">
      <c r="A113" s="63"/>
      <c r="B113" s="54"/>
      <c r="E113" s="60"/>
      <c r="G113" s="50"/>
      <c r="K113" s="54"/>
      <c r="L113" s="54"/>
      <c r="M113" s="50"/>
      <c r="W113" s="50"/>
      <c r="X113" s="54"/>
      <c r="Z113" s="54"/>
    </row>
    <row r="114" spans="1:26" s="38" customFormat="1" x14ac:dyDescent="0.2">
      <c r="A114" s="63"/>
      <c r="B114" s="54"/>
      <c r="G114" s="50"/>
      <c r="K114" s="54"/>
      <c r="L114" s="54"/>
      <c r="M114" s="50"/>
      <c r="W114" s="50"/>
      <c r="X114" s="54"/>
      <c r="Z114" s="54"/>
    </row>
    <row r="115" spans="1:26" s="38" customFormat="1" x14ac:dyDescent="0.2">
      <c r="A115" s="51"/>
      <c r="B115" s="54"/>
      <c r="G115" s="50"/>
      <c r="K115" s="54"/>
      <c r="L115" s="54"/>
      <c r="M115" s="50"/>
      <c r="W115" s="50"/>
      <c r="X115" s="54"/>
      <c r="Z115" s="54"/>
    </row>
    <row r="116" spans="1:26" s="38" customFormat="1" x14ac:dyDescent="0.2">
      <c r="A116" s="51"/>
      <c r="B116" s="54"/>
      <c r="G116" s="50"/>
      <c r="K116" s="54"/>
      <c r="L116" s="54"/>
      <c r="M116" s="50"/>
      <c r="W116" s="50"/>
      <c r="X116" s="54"/>
      <c r="Z116" s="54"/>
    </row>
    <row r="117" spans="1:26" s="38" customFormat="1" x14ac:dyDescent="0.2">
      <c r="A117" s="51"/>
      <c r="B117" s="54"/>
      <c r="G117" s="50"/>
      <c r="K117" s="54"/>
      <c r="L117" s="54"/>
      <c r="M117" s="50"/>
      <c r="W117" s="50"/>
      <c r="X117" s="54"/>
      <c r="Z117" s="54"/>
    </row>
    <row r="118" spans="1:26" s="38" customFormat="1" x14ac:dyDescent="0.2">
      <c r="A118" s="51"/>
      <c r="B118" s="54"/>
      <c r="G118" s="50"/>
      <c r="K118" s="54"/>
      <c r="L118" s="54"/>
      <c r="M118" s="50"/>
      <c r="W118" s="50"/>
      <c r="X118" s="54"/>
      <c r="Z118" s="54"/>
    </row>
    <row r="119" spans="1:26" s="38" customFormat="1" x14ac:dyDescent="0.2">
      <c r="A119" s="51"/>
      <c r="B119" s="54"/>
      <c r="G119" s="50"/>
      <c r="K119" s="54"/>
      <c r="L119" s="54"/>
      <c r="M119" s="50"/>
      <c r="W119" s="50"/>
      <c r="X119" s="54"/>
      <c r="Z119" s="54"/>
    </row>
    <row r="120" spans="1:26" s="38" customFormat="1" x14ac:dyDescent="0.2">
      <c r="A120" s="51"/>
      <c r="B120" s="54"/>
      <c r="G120" s="50"/>
      <c r="K120" s="54"/>
      <c r="L120" s="54"/>
      <c r="M120" s="50"/>
      <c r="W120" s="50"/>
      <c r="X120" s="54"/>
      <c r="Z120" s="54"/>
    </row>
    <row r="121" spans="1:26" s="38" customFormat="1" x14ac:dyDescent="0.2">
      <c r="A121" s="51"/>
      <c r="B121" s="54"/>
      <c r="G121" s="50"/>
      <c r="K121" s="54"/>
      <c r="L121" s="54"/>
      <c r="M121" s="50"/>
      <c r="W121" s="50"/>
      <c r="X121" s="54"/>
      <c r="Z121" s="54"/>
    </row>
    <row r="122" spans="1:26" x14ac:dyDescent="0.2">
      <c r="Z122" s="54"/>
    </row>
  </sheetData>
  <sortState ref="A32:XFD55">
    <sortCondition ref="A32:A55"/>
  </sortState>
  <phoneticPr fontId="1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/>
  </sheetViews>
  <sheetFormatPr baseColWidth="10" defaultColWidth="8.83203125" defaultRowHeight="15" x14ac:dyDescent="0.2"/>
  <cols>
    <col min="20" max="20" width="11.1640625" bestFit="1" customWidth="1"/>
  </cols>
  <sheetData>
    <row r="1" spans="1:20" s="10" customFormat="1" ht="16" x14ac:dyDescent="0.15">
      <c r="A1" s="19" t="s">
        <v>152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8"/>
      <c r="R1" s="17"/>
      <c r="S1" s="17"/>
      <c r="T1" s="17"/>
    </row>
    <row r="2" spans="1:20" s="10" customFormat="1" ht="16" x14ac:dyDescent="0.15">
      <c r="A2" s="19" t="s">
        <v>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8"/>
      <c r="R2" s="17"/>
      <c r="S2" s="17"/>
      <c r="T2" s="17"/>
    </row>
    <row r="3" spans="1:20" s="10" customFormat="1" ht="16" x14ac:dyDescent="0.2">
      <c r="A3" s="14" t="s">
        <v>15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  <c r="R3" s="17"/>
      <c r="S3" s="17"/>
      <c r="T3" s="17"/>
    </row>
    <row r="4" spans="1:20" ht="16" x14ac:dyDescent="0.2">
      <c r="A4" s="20" t="s">
        <v>183</v>
      </c>
      <c r="B4" s="23" t="s">
        <v>156</v>
      </c>
      <c r="C4" s="23"/>
      <c r="D4" s="23"/>
      <c r="E4" s="23"/>
      <c r="F4" s="23"/>
      <c r="G4" s="23"/>
      <c r="H4" s="23"/>
      <c r="I4" s="23"/>
      <c r="J4" s="50" t="s">
        <v>184</v>
      </c>
      <c r="K4" s="38"/>
      <c r="L4" s="38"/>
      <c r="M4" s="38"/>
      <c r="N4" s="38"/>
      <c r="O4" s="38"/>
      <c r="P4" s="38"/>
      <c r="Q4" s="38"/>
    </row>
    <row r="5" spans="1:20" ht="16" x14ac:dyDescent="0.2">
      <c r="A5" s="22" t="s">
        <v>158</v>
      </c>
      <c r="B5" s="51" t="s">
        <v>106</v>
      </c>
      <c r="C5" s="51" t="s">
        <v>107</v>
      </c>
      <c r="D5" s="51" t="s">
        <v>128</v>
      </c>
      <c r="E5" s="51" t="s">
        <v>115</v>
      </c>
      <c r="F5" s="51" t="s">
        <v>116</v>
      </c>
      <c r="G5" s="51" t="s">
        <v>117</v>
      </c>
      <c r="H5" s="51" t="s">
        <v>119</v>
      </c>
      <c r="I5" s="51" t="s">
        <v>118</v>
      </c>
      <c r="J5" s="52" t="s">
        <v>120</v>
      </c>
      <c r="K5" s="52" t="s">
        <v>121</v>
      </c>
      <c r="L5" s="52" t="s">
        <v>122</v>
      </c>
      <c r="M5" s="52" t="s">
        <v>123</v>
      </c>
      <c r="N5" s="53" t="s">
        <v>124</v>
      </c>
      <c r="O5" s="52" t="s">
        <v>125</v>
      </c>
      <c r="P5" s="52" t="s">
        <v>126</v>
      </c>
      <c r="Q5" s="52" t="s">
        <v>129</v>
      </c>
    </row>
    <row r="6" spans="1:20" ht="16" x14ac:dyDescent="0.2">
      <c r="A6" s="26" t="s">
        <v>0</v>
      </c>
      <c r="B6" s="27"/>
      <c r="C6" s="27"/>
      <c r="D6" s="27"/>
      <c r="E6" s="27"/>
      <c r="F6" s="27"/>
      <c r="G6" s="27"/>
      <c r="H6" s="27"/>
      <c r="I6" s="27"/>
      <c r="J6" s="38"/>
      <c r="K6" s="38"/>
      <c r="L6" s="38"/>
      <c r="M6" s="38"/>
      <c r="N6" s="38"/>
      <c r="O6" s="65"/>
      <c r="P6" s="38"/>
      <c r="Q6" s="38"/>
    </row>
    <row r="7" spans="1:20" ht="16" x14ac:dyDescent="0.2">
      <c r="A7" s="26" t="s">
        <v>5</v>
      </c>
      <c r="B7" s="27"/>
      <c r="C7" s="27"/>
      <c r="D7" s="27"/>
      <c r="E7" s="27"/>
      <c r="F7" s="27"/>
      <c r="G7" s="27"/>
      <c r="H7" s="27"/>
      <c r="I7" s="27"/>
      <c r="J7" s="38"/>
      <c r="K7" s="38"/>
      <c r="L7" s="38"/>
      <c r="M7" s="38"/>
      <c r="N7" s="38"/>
      <c r="O7" s="65"/>
      <c r="P7" s="38"/>
      <c r="Q7" s="38"/>
    </row>
    <row r="8" spans="1:20" ht="16" x14ac:dyDescent="0.2">
      <c r="A8" s="26" t="s">
        <v>14</v>
      </c>
      <c r="B8" s="27">
        <v>50</v>
      </c>
      <c r="C8" s="27">
        <v>1</v>
      </c>
      <c r="D8" s="27">
        <v>1</v>
      </c>
      <c r="E8" s="27">
        <v>4</v>
      </c>
      <c r="F8" s="55" t="s">
        <v>114</v>
      </c>
      <c r="G8" s="55" t="s">
        <v>114</v>
      </c>
      <c r="H8" s="27">
        <v>2</v>
      </c>
      <c r="I8" s="59" t="s">
        <v>114</v>
      </c>
      <c r="J8" s="38"/>
      <c r="K8" s="38"/>
      <c r="L8" s="38"/>
      <c r="M8" s="38"/>
      <c r="N8" s="38"/>
      <c r="O8" s="38"/>
      <c r="P8" s="38"/>
      <c r="Q8" s="38"/>
    </row>
    <row r="9" spans="1:20" ht="16" x14ac:dyDescent="0.2">
      <c r="A9" s="26" t="s">
        <v>185</v>
      </c>
      <c r="B9" s="3">
        <v>138</v>
      </c>
      <c r="C9" s="3">
        <v>1</v>
      </c>
      <c r="D9" s="27">
        <v>3</v>
      </c>
      <c r="E9" s="27">
        <v>1</v>
      </c>
      <c r="F9" s="27">
        <v>19</v>
      </c>
      <c r="G9" s="27">
        <v>4</v>
      </c>
      <c r="H9" s="27">
        <v>3</v>
      </c>
      <c r="I9" s="27">
        <v>1</v>
      </c>
      <c r="J9" s="54">
        <v>9</v>
      </c>
      <c r="K9" s="54">
        <v>3</v>
      </c>
      <c r="L9" s="54">
        <v>0</v>
      </c>
      <c r="M9" s="54">
        <v>2</v>
      </c>
      <c r="N9" s="92">
        <v>7.1119999999999989E-2</v>
      </c>
      <c r="O9" s="64">
        <v>1</v>
      </c>
      <c r="P9" s="54">
        <v>4</v>
      </c>
      <c r="Q9" s="54">
        <v>4</v>
      </c>
    </row>
    <row r="10" spans="1:20" ht="16" x14ac:dyDescent="0.2">
      <c r="A10" s="26" t="s">
        <v>187</v>
      </c>
      <c r="B10" s="3">
        <v>90</v>
      </c>
      <c r="C10" s="3">
        <v>1</v>
      </c>
      <c r="D10" s="27">
        <v>3</v>
      </c>
      <c r="E10" s="27">
        <v>2</v>
      </c>
      <c r="F10" s="27">
        <v>15</v>
      </c>
      <c r="G10" s="27">
        <v>4</v>
      </c>
      <c r="H10" s="27">
        <v>1</v>
      </c>
      <c r="I10" s="27">
        <v>1</v>
      </c>
      <c r="J10" s="38"/>
      <c r="K10" s="38"/>
      <c r="L10" s="38"/>
      <c r="M10" s="38"/>
      <c r="N10" s="92"/>
      <c r="O10" s="65"/>
      <c r="P10" s="38"/>
      <c r="Q10" s="38"/>
    </row>
    <row r="11" spans="1:20" ht="16" x14ac:dyDescent="0.2">
      <c r="A11" s="26" t="s">
        <v>10</v>
      </c>
      <c r="B11" s="27">
        <v>80</v>
      </c>
      <c r="C11" s="27">
        <v>1</v>
      </c>
      <c r="D11" s="27">
        <v>1</v>
      </c>
      <c r="E11" s="27">
        <v>2</v>
      </c>
      <c r="F11" s="27">
        <v>16</v>
      </c>
      <c r="G11" s="27">
        <v>5</v>
      </c>
      <c r="H11" s="27">
        <v>1</v>
      </c>
      <c r="I11" s="55"/>
      <c r="J11" s="56">
        <v>9</v>
      </c>
      <c r="K11" s="56">
        <v>3</v>
      </c>
      <c r="L11" s="56">
        <v>0</v>
      </c>
      <c r="M11" s="56">
        <v>1</v>
      </c>
      <c r="N11" s="92">
        <v>7.6200000000000004E-2</v>
      </c>
      <c r="O11" s="66">
        <v>1</v>
      </c>
      <c r="P11" s="56">
        <v>4</v>
      </c>
      <c r="Q11" s="56">
        <v>6</v>
      </c>
    </row>
    <row r="12" spans="1:20" ht="16" x14ac:dyDescent="0.2">
      <c r="A12" s="26" t="s">
        <v>3</v>
      </c>
      <c r="B12" s="27"/>
      <c r="C12" s="27"/>
      <c r="D12" s="27"/>
      <c r="E12" s="27"/>
      <c r="F12" s="27"/>
      <c r="G12" s="27"/>
      <c r="H12" s="27"/>
      <c r="I12" s="27"/>
      <c r="J12" s="38"/>
      <c r="K12" s="38"/>
      <c r="L12" s="38"/>
      <c r="M12" s="38"/>
      <c r="N12" s="92"/>
      <c r="O12" s="65"/>
      <c r="P12" s="38"/>
      <c r="Q12" s="38"/>
    </row>
    <row r="13" spans="1:20" ht="16" x14ac:dyDescent="0.2">
      <c r="A13" s="68" t="s">
        <v>17</v>
      </c>
      <c r="J13" s="38"/>
      <c r="K13" s="38"/>
      <c r="L13" s="38"/>
      <c r="M13" s="38"/>
      <c r="N13" s="92"/>
      <c r="O13" s="65"/>
      <c r="P13" s="38"/>
      <c r="Q13" s="38"/>
    </row>
    <row r="14" spans="1:20" ht="16" x14ac:dyDescent="0.2">
      <c r="A14" s="68" t="s">
        <v>18</v>
      </c>
      <c r="B14" s="27">
        <v>105</v>
      </c>
      <c r="C14" s="27">
        <v>1</v>
      </c>
      <c r="D14" s="27">
        <v>3</v>
      </c>
      <c r="E14" s="27">
        <v>2</v>
      </c>
      <c r="F14" s="27">
        <v>16</v>
      </c>
      <c r="G14" s="27">
        <v>4</v>
      </c>
      <c r="H14" s="27">
        <v>2</v>
      </c>
      <c r="I14" s="27">
        <v>1</v>
      </c>
      <c r="J14" s="64">
        <v>6</v>
      </c>
      <c r="K14" s="64">
        <v>3</v>
      </c>
      <c r="L14" s="64">
        <v>0</v>
      </c>
      <c r="M14" s="64">
        <v>1</v>
      </c>
      <c r="N14" s="92">
        <v>9.9059999999999995E-2</v>
      </c>
      <c r="O14" s="64">
        <v>1</v>
      </c>
      <c r="P14" s="64">
        <v>5</v>
      </c>
      <c r="Q14" s="64">
        <v>6</v>
      </c>
    </row>
    <row r="15" spans="1:20" ht="16" x14ac:dyDescent="0.2">
      <c r="A15" s="26" t="s">
        <v>1</v>
      </c>
      <c r="B15" s="27">
        <v>75</v>
      </c>
      <c r="C15" s="27">
        <v>1</v>
      </c>
      <c r="D15" s="27">
        <v>2</v>
      </c>
      <c r="E15" s="27">
        <v>3</v>
      </c>
      <c r="F15" s="27">
        <v>18</v>
      </c>
      <c r="G15" s="27">
        <v>4</v>
      </c>
      <c r="H15" s="27">
        <v>4</v>
      </c>
      <c r="I15" s="27">
        <v>1</v>
      </c>
      <c r="J15" s="54">
        <v>7</v>
      </c>
      <c r="K15" s="54">
        <v>3</v>
      </c>
      <c r="L15" s="54">
        <v>0</v>
      </c>
      <c r="M15" s="54">
        <v>2</v>
      </c>
      <c r="N15" s="92">
        <v>8.1279999999999991E-2</v>
      </c>
      <c r="O15" s="64">
        <v>1</v>
      </c>
      <c r="P15" s="54">
        <v>4</v>
      </c>
      <c r="Q15" s="54">
        <v>6</v>
      </c>
    </row>
    <row r="16" spans="1:20" ht="16" x14ac:dyDescent="0.2">
      <c r="A16" s="26" t="s">
        <v>12</v>
      </c>
      <c r="B16" s="27">
        <v>109</v>
      </c>
      <c r="C16" s="27">
        <v>2</v>
      </c>
      <c r="D16" s="27">
        <v>4</v>
      </c>
      <c r="E16" s="27">
        <v>3</v>
      </c>
      <c r="F16" s="27">
        <v>16</v>
      </c>
      <c r="G16" s="27">
        <v>4</v>
      </c>
      <c r="H16" s="27">
        <v>3</v>
      </c>
      <c r="I16" s="27">
        <v>1</v>
      </c>
      <c r="J16" s="27">
        <v>10</v>
      </c>
      <c r="K16" s="27">
        <v>3</v>
      </c>
      <c r="L16" s="27">
        <v>1</v>
      </c>
      <c r="M16" s="27">
        <v>1</v>
      </c>
      <c r="N16" s="92">
        <v>9.9059999999999995E-2</v>
      </c>
      <c r="O16" s="2">
        <v>1</v>
      </c>
      <c r="P16" s="58">
        <v>5</v>
      </c>
      <c r="Q16" s="58">
        <v>4</v>
      </c>
    </row>
    <row r="17" spans="1:17" ht="16" x14ac:dyDescent="0.2">
      <c r="A17" s="26" t="s">
        <v>2</v>
      </c>
      <c r="B17" s="27"/>
      <c r="C17" s="27"/>
      <c r="D17" s="27"/>
      <c r="E17" s="27"/>
      <c r="F17" s="27"/>
      <c r="G17" s="27"/>
      <c r="H17" s="27"/>
      <c r="I17" s="27"/>
      <c r="J17" s="38"/>
      <c r="K17" s="38"/>
      <c r="L17" s="38"/>
      <c r="M17" s="38"/>
      <c r="N17" s="92"/>
      <c r="O17" s="65"/>
      <c r="P17" s="38"/>
      <c r="Q17" s="38"/>
    </row>
    <row r="18" spans="1:17" ht="16" x14ac:dyDescent="0.2">
      <c r="A18" s="26" t="s">
        <v>29</v>
      </c>
      <c r="B18" s="27">
        <v>21</v>
      </c>
      <c r="C18" s="27">
        <v>1</v>
      </c>
      <c r="D18" s="27">
        <v>3</v>
      </c>
      <c r="E18" s="27">
        <v>3</v>
      </c>
      <c r="F18" s="55" t="s">
        <v>114</v>
      </c>
      <c r="G18" s="55" t="s">
        <v>114</v>
      </c>
      <c r="H18" s="27">
        <v>4</v>
      </c>
      <c r="I18" s="55" t="s">
        <v>114</v>
      </c>
      <c r="J18" s="56">
        <v>5</v>
      </c>
      <c r="K18" s="56">
        <v>3</v>
      </c>
      <c r="L18" s="56">
        <v>1</v>
      </c>
      <c r="M18" s="56">
        <v>1</v>
      </c>
      <c r="N18" s="92">
        <v>9.1439999999999994E-2</v>
      </c>
      <c r="O18" s="66">
        <v>1</v>
      </c>
      <c r="P18" s="56">
        <v>4</v>
      </c>
      <c r="Q18" s="56">
        <v>6</v>
      </c>
    </row>
    <row r="19" spans="1:17" ht="16" x14ac:dyDescent="0.2">
      <c r="A19" s="26" t="s">
        <v>7</v>
      </c>
      <c r="B19" s="27"/>
      <c r="C19" s="27"/>
      <c r="D19" s="27"/>
      <c r="E19" s="27"/>
      <c r="F19" s="27"/>
      <c r="G19" s="27"/>
      <c r="H19" s="27"/>
      <c r="I19" s="27"/>
      <c r="J19" s="38"/>
      <c r="K19" s="38"/>
      <c r="L19" s="38"/>
      <c r="M19" s="38"/>
      <c r="N19" s="92"/>
      <c r="O19" s="65"/>
      <c r="P19" s="38"/>
      <c r="Q19" s="38"/>
    </row>
    <row r="20" spans="1:17" ht="16" x14ac:dyDescent="0.2">
      <c r="A20" s="26" t="s">
        <v>9</v>
      </c>
      <c r="B20" s="27">
        <v>73</v>
      </c>
      <c r="C20" s="27">
        <v>1</v>
      </c>
      <c r="D20" s="27">
        <v>3</v>
      </c>
      <c r="E20" s="27">
        <v>3</v>
      </c>
      <c r="F20" s="27">
        <v>11</v>
      </c>
      <c r="G20" s="27">
        <v>6</v>
      </c>
      <c r="H20" s="27">
        <v>3</v>
      </c>
      <c r="I20" s="27">
        <v>1</v>
      </c>
      <c r="J20" s="54">
        <v>10</v>
      </c>
      <c r="K20" s="54">
        <v>3</v>
      </c>
      <c r="L20" s="54">
        <v>0</v>
      </c>
      <c r="M20" s="54">
        <v>2</v>
      </c>
      <c r="N20" s="92">
        <v>0.10413999999999998</v>
      </c>
      <c r="O20" s="64">
        <v>1</v>
      </c>
      <c r="P20" s="54">
        <v>5</v>
      </c>
      <c r="Q20" s="54">
        <v>4</v>
      </c>
    </row>
    <row r="21" spans="1:17" ht="16" x14ac:dyDescent="0.2">
      <c r="A21" s="26" t="s">
        <v>6</v>
      </c>
      <c r="B21" s="27"/>
      <c r="C21" s="27"/>
      <c r="D21" s="27"/>
      <c r="E21" s="27"/>
      <c r="F21" s="27"/>
      <c r="G21" s="27"/>
      <c r="H21" s="27"/>
      <c r="I21" s="27"/>
      <c r="J21" s="38"/>
      <c r="K21" s="38"/>
      <c r="L21" s="38"/>
      <c r="M21" s="38"/>
      <c r="N21" s="38"/>
      <c r="O21" s="65"/>
      <c r="P21" s="38"/>
      <c r="Q21" s="38"/>
    </row>
    <row r="22" spans="1:17" ht="16" x14ac:dyDescent="0.2">
      <c r="A22" s="26" t="s">
        <v>27</v>
      </c>
      <c r="B22" s="27"/>
      <c r="C22" s="27"/>
      <c r="D22" s="27"/>
      <c r="E22" s="27"/>
      <c r="F22" s="27"/>
      <c r="G22" s="27"/>
      <c r="H22" s="27"/>
      <c r="I22" s="27"/>
      <c r="J22" s="38"/>
      <c r="K22" s="38"/>
      <c r="L22" s="38"/>
      <c r="M22" s="38"/>
      <c r="N22" s="38"/>
      <c r="O22" s="65"/>
      <c r="P22" s="38"/>
      <c r="Q22" s="38"/>
    </row>
    <row r="23" spans="1:17" ht="16" x14ac:dyDescent="0.2">
      <c r="A23" s="26" t="s">
        <v>28</v>
      </c>
      <c r="B23" s="27">
        <v>72</v>
      </c>
      <c r="C23" s="27">
        <v>1</v>
      </c>
      <c r="D23" s="27">
        <v>4</v>
      </c>
      <c r="E23" s="27">
        <v>1</v>
      </c>
      <c r="F23" s="27">
        <v>12</v>
      </c>
      <c r="G23" s="27">
        <v>0</v>
      </c>
      <c r="H23" s="27">
        <v>4</v>
      </c>
      <c r="I23" s="55" t="s">
        <v>114</v>
      </c>
      <c r="J23" s="38"/>
      <c r="K23" s="38"/>
      <c r="L23" s="38"/>
      <c r="M23" s="38"/>
      <c r="N23" s="38"/>
      <c r="O23" s="65"/>
      <c r="P23" s="38"/>
      <c r="Q23" s="38"/>
    </row>
    <row r="24" spans="1:17" ht="16" x14ac:dyDescent="0.2">
      <c r="A24" s="68" t="s">
        <v>11</v>
      </c>
      <c r="B24" s="3">
        <v>11</v>
      </c>
      <c r="C24" s="3">
        <v>1</v>
      </c>
      <c r="D24" s="3">
        <v>1</v>
      </c>
      <c r="E24" s="3">
        <v>2</v>
      </c>
      <c r="F24" s="57" t="s">
        <v>114</v>
      </c>
      <c r="G24" s="57" t="s">
        <v>114</v>
      </c>
      <c r="H24" s="57" t="s">
        <v>114</v>
      </c>
      <c r="I24" s="57" t="s">
        <v>114</v>
      </c>
      <c r="J24" s="9"/>
      <c r="K24" s="9"/>
      <c r="L24" s="9"/>
      <c r="M24" s="9"/>
      <c r="N24" s="9"/>
      <c r="O24" s="67"/>
      <c r="P24" s="9"/>
      <c r="Q24" s="9"/>
    </row>
    <row r="25" spans="1:17" ht="16" x14ac:dyDescent="0.2">
      <c r="A25" s="26" t="s">
        <v>8</v>
      </c>
      <c r="B25" s="27"/>
      <c r="C25" s="27"/>
      <c r="D25" s="27"/>
      <c r="E25" s="27"/>
      <c r="F25" s="27"/>
      <c r="G25" s="27"/>
      <c r="H25" s="27"/>
      <c r="I25" s="27"/>
      <c r="J25" s="38"/>
      <c r="K25" s="38"/>
      <c r="L25" s="38"/>
      <c r="M25" s="38"/>
      <c r="N25" s="38"/>
      <c r="O25" s="65"/>
      <c r="P25" s="38"/>
      <c r="Q25" s="38"/>
    </row>
    <row r="26" spans="1:17" ht="16" x14ac:dyDescent="0.2">
      <c r="A26" s="26" t="s">
        <v>186</v>
      </c>
      <c r="B26" s="3"/>
      <c r="C26" s="3"/>
      <c r="D26" s="27"/>
      <c r="E26" s="27"/>
      <c r="F26" s="27"/>
      <c r="G26" s="27"/>
      <c r="H26" s="27"/>
      <c r="I26" s="27"/>
      <c r="J26" s="38"/>
      <c r="K26" s="38"/>
      <c r="L26" s="38"/>
      <c r="M26" s="38"/>
      <c r="N26" s="38"/>
      <c r="O26" s="65"/>
      <c r="P26" s="38"/>
      <c r="Q26" s="38"/>
    </row>
    <row r="27" spans="1:17" ht="16" x14ac:dyDescent="0.2">
      <c r="A27" s="26" t="s">
        <v>4</v>
      </c>
      <c r="B27" s="27"/>
      <c r="C27" s="27"/>
      <c r="D27" s="27"/>
      <c r="E27" s="27"/>
      <c r="F27" s="27"/>
      <c r="G27" s="27"/>
      <c r="H27" s="27"/>
      <c r="I27" s="27"/>
      <c r="J27" s="38"/>
      <c r="K27" s="38"/>
      <c r="L27" s="38"/>
      <c r="M27" s="38"/>
      <c r="N27" s="38"/>
      <c r="O27" s="65"/>
      <c r="P27" s="38"/>
      <c r="Q27" s="38"/>
    </row>
    <row r="28" spans="1:17" ht="16" x14ac:dyDescent="0.2">
      <c r="A28" s="26" t="s">
        <v>13</v>
      </c>
      <c r="B28" s="27"/>
      <c r="C28" s="27"/>
      <c r="D28" s="27"/>
      <c r="E28" s="27"/>
      <c r="F28" s="27"/>
      <c r="G28" s="27"/>
      <c r="H28" s="27"/>
      <c r="I28" s="27"/>
      <c r="J28" s="38"/>
      <c r="K28" s="38"/>
      <c r="L28" s="38"/>
      <c r="M28" s="38"/>
      <c r="N28" s="38"/>
      <c r="O28" s="38"/>
      <c r="P28" s="38"/>
      <c r="Q28" s="38"/>
    </row>
    <row r="29" spans="1:17" ht="16" x14ac:dyDescent="0.2">
      <c r="A29" s="26" t="s">
        <v>21</v>
      </c>
      <c r="B29" s="27">
        <f>COUNT(B6:B28)</f>
        <v>11</v>
      </c>
      <c r="C29" s="27">
        <f t="shared" ref="C29:Q29" si="0">COUNT(C6:C28)</f>
        <v>11</v>
      </c>
      <c r="D29" s="27">
        <f t="shared" si="0"/>
        <v>11</v>
      </c>
      <c r="E29" s="27">
        <f t="shared" si="0"/>
        <v>11</v>
      </c>
      <c r="F29" s="27">
        <f t="shared" si="0"/>
        <v>8</v>
      </c>
      <c r="G29" s="27">
        <f>COUNT(G6:G28)</f>
        <v>8</v>
      </c>
      <c r="H29" s="27">
        <f t="shared" si="0"/>
        <v>10</v>
      </c>
      <c r="I29" s="27">
        <f t="shared" si="0"/>
        <v>6</v>
      </c>
      <c r="J29" s="27">
        <f t="shared" si="0"/>
        <v>7</v>
      </c>
      <c r="K29" s="27">
        <f t="shared" si="0"/>
        <v>7</v>
      </c>
      <c r="L29" s="27">
        <f t="shared" si="0"/>
        <v>7</v>
      </c>
      <c r="M29" s="27">
        <f t="shared" si="0"/>
        <v>7</v>
      </c>
      <c r="N29" s="27">
        <f t="shared" si="0"/>
        <v>7</v>
      </c>
      <c r="O29" s="27">
        <f t="shared" si="0"/>
        <v>7</v>
      </c>
      <c r="P29" s="27">
        <f t="shared" si="0"/>
        <v>7</v>
      </c>
      <c r="Q29" s="27">
        <f t="shared" si="0"/>
        <v>7</v>
      </c>
    </row>
    <row r="30" spans="1:17" ht="16" x14ac:dyDescent="0.2">
      <c r="A30" s="26" t="s">
        <v>19</v>
      </c>
      <c r="B30" s="81">
        <f>AVERAGE(B6:B28)</f>
        <v>74.909090909090907</v>
      </c>
      <c r="C30" s="81">
        <f t="shared" ref="C30:Q30" si="1">AVERAGE(C6:C28)</f>
        <v>1.0909090909090908</v>
      </c>
      <c r="D30" s="81">
        <f t="shared" si="1"/>
        <v>2.5454545454545454</v>
      </c>
      <c r="E30" s="81">
        <f t="shared" si="1"/>
        <v>2.3636363636363638</v>
      </c>
      <c r="F30" s="81">
        <f t="shared" si="1"/>
        <v>15.375</v>
      </c>
      <c r="G30" s="81">
        <f>AVERAGE(G6:G28)</f>
        <v>3.875</v>
      </c>
      <c r="H30" s="81">
        <f t="shared" si="1"/>
        <v>2.7</v>
      </c>
      <c r="I30" s="81">
        <f t="shared" si="1"/>
        <v>1</v>
      </c>
      <c r="J30" s="81">
        <f t="shared" si="1"/>
        <v>8</v>
      </c>
      <c r="K30" s="81">
        <f t="shared" si="1"/>
        <v>3</v>
      </c>
      <c r="L30" s="81">
        <f t="shared" si="1"/>
        <v>0.2857142857142857</v>
      </c>
      <c r="M30" s="81">
        <f t="shared" si="1"/>
        <v>1.4285714285714286</v>
      </c>
      <c r="N30" s="93">
        <f t="shared" si="1"/>
        <v>8.8899999999999993E-2</v>
      </c>
      <c r="O30" s="81">
        <f t="shared" si="1"/>
        <v>1</v>
      </c>
      <c r="P30" s="81">
        <f t="shared" si="1"/>
        <v>4.4285714285714288</v>
      </c>
      <c r="Q30" s="81">
        <f t="shared" si="1"/>
        <v>5.1428571428571432</v>
      </c>
    </row>
    <row r="31" spans="1:17" ht="16" x14ac:dyDescent="0.2">
      <c r="A31" s="26" t="s">
        <v>61</v>
      </c>
      <c r="B31" s="81">
        <f>B29/0.24</f>
        <v>45.833333333333336</v>
      </c>
      <c r="C31" s="81">
        <f t="shared" ref="C31:Q31" si="2">C29/0.24</f>
        <v>45.833333333333336</v>
      </c>
      <c r="D31" s="81">
        <f t="shared" si="2"/>
        <v>45.833333333333336</v>
      </c>
      <c r="E31" s="81">
        <f t="shared" si="2"/>
        <v>45.833333333333336</v>
      </c>
      <c r="F31" s="81">
        <f t="shared" si="2"/>
        <v>33.333333333333336</v>
      </c>
      <c r="G31" s="81">
        <f>G29/0.24</f>
        <v>33.333333333333336</v>
      </c>
      <c r="H31" s="81">
        <f t="shared" si="2"/>
        <v>41.666666666666671</v>
      </c>
      <c r="I31" s="81">
        <f t="shared" si="2"/>
        <v>25</v>
      </c>
      <c r="J31" s="81">
        <f t="shared" si="2"/>
        <v>29.166666666666668</v>
      </c>
      <c r="K31" s="81">
        <f t="shared" si="2"/>
        <v>29.166666666666668</v>
      </c>
      <c r="L31" s="81">
        <f t="shared" si="2"/>
        <v>29.166666666666668</v>
      </c>
      <c r="M31" s="81">
        <f t="shared" si="2"/>
        <v>29.166666666666668</v>
      </c>
      <c r="N31" s="81">
        <f t="shared" si="2"/>
        <v>29.166666666666668</v>
      </c>
      <c r="O31" s="81">
        <f t="shared" si="2"/>
        <v>29.166666666666668</v>
      </c>
      <c r="P31" s="81">
        <f t="shared" si="2"/>
        <v>29.166666666666668</v>
      </c>
      <c r="Q31" s="81">
        <f t="shared" si="2"/>
        <v>29.166666666666668</v>
      </c>
    </row>
    <row r="32" spans="1:17" ht="16" x14ac:dyDescent="0.2">
      <c r="A32" s="51"/>
    </row>
    <row r="33" spans="1:17" ht="16" x14ac:dyDescent="0.2">
      <c r="A33" s="9" t="s">
        <v>35</v>
      </c>
    </row>
    <row r="34" spans="1:17" ht="16" x14ac:dyDescent="0.2">
      <c r="A34" s="26" t="s">
        <v>30</v>
      </c>
      <c r="B34" s="27">
        <v>64</v>
      </c>
      <c r="C34" s="27">
        <v>1</v>
      </c>
      <c r="D34" s="27">
        <v>2</v>
      </c>
      <c r="E34" s="27">
        <v>2</v>
      </c>
      <c r="F34" s="55" t="s">
        <v>114</v>
      </c>
      <c r="G34" s="55" t="s">
        <v>114</v>
      </c>
      <c r="H34" s="27">
        <v>1</v>
      </c>
      <c r="I34" s="59" t="s">
        <v>114</v>
      </c>
      <c r="J34" s="38"/>
      <c r="K34" s="38"/>
      <c r="L34" s="38"/>
      <c r="M34" s="38"/>
      <c r="N34" s="38"/>
      <c r="O34" s="38"/>
      <c r="P34" s="38"/>
      <c r="Q34" s="38"/>
    </row>
  </sheetData>
  <sortState ref="A6:Q29">
    <sortCondition ref="A7:A29"/>
  </sortState>
  <phoneticPr fontId="1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0"/>
  <sheetViews>
    <sheetView workbookViewId="0">
      <selection activeCell="F25" sqref="F25"/>
    </sheetView>
  </sheetViews>
  <sheetFormatPr baseColWidth="10" defaultRowHeight="16" x14ac:dyDescent="0.2"/>
  <cols>
    <col min="1" max="1" width="32.1640625" style="126" customWidth="1"/>
    <col min="2" max="2" width="10.83203125" style="126"/>
    <col min="3" max="3" width="12.83203125" style="126" customWidth="1"/>
    <col min="4" max="4" width="4.83203125" style="126" customWidth="1"/>
    <col min="5" max="5" width="10.83203125" style="126" customWidth="1"/>
    <col min="6" max="6" width="12.83203125" style="126" customWidth="1"/>
    <col min="7" max="7" width="4.83203125" style="126" customWidth="1"/>
    <col min="8" max="8" width="10.83203125" style="126"/>
    <col min="9" max="9" width="12.83203125" style="126" customWidth="1"/>
    <col min="10" max="10" width="4.83203125" style="126" customWidth="1"/>
    <col min="11" max="11" width="10.83203125" style="126"/>
    <col min="12" max="12" width="12.83203125" style="126" customWidth="1"/>
    <col min="13" max="13" width="4.83203125" style="126" customWidth="1"/>
    <col min="14" max="14" width="10.83203125" style="126"/>
    <col min="15" max="15" width="12.83203125" style="126" customWidth="1"/>
    <col min="16" max="16" width="4.83203125" style="126" customWidth="1"/>
    <col min="17" max="17" width="10.83203125" style="126"/>
    <col min="18" max="18" width="12.83203125" style="126" customWidth="1"/>
    <col min="19" max="19" width="4.83203125" style="126" customWidth="1"/>
    <col min="20" max="20" width="10.83203125" style="126"/>
    <col min="21" max="21" width="12.83203125" style="126" customWidth="1"/>
    <col min="22" max="22" width="4.83203125" style="126" customWidth="1"/>
    <col min="23" max="23" width="10.83203125" style="126"/>
    <col min="24" max="24" width="10.83203125" style="127"/>
  </cols>
  <sheetData>
    <row r="1" spans="1:24" x14ac:dyDescent="0.2">
      <c r="A1" s="19" t="s">
        <v>152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8"/>
      <c r="S1" s="3"/>
      <c r="T1" s="3"/>
      <c r="U1" s="3"/>
      <c r="V1" s="3" t="s">
        <v>259</v>
      </c>
      <c r="W1" s="29"/>
      <c r="X1" s="29"/>
    </row>
    <row r="2" spans="1:24" x14ac:dyDescent="0.2">
      <c r="A2" s="126" t="s">
        <v>260</v>
      </c>
    </row>
    <row r="4" spans="1:24" x14ac:dyDescent="0.2">
      <c r="A4" s="126" t="s">
        <v>436</v>
      </c>
      <c r="N4" s="128"/>
      <c r="O4" s="128"/>
    </row>
    <row r="5" spans="1:24" x14ac:dyDescent="0.2">
      <c r="A5" s="128" t="s">
        <v>437</v>
      </c>
    </row>
    <row r="6" spans="1:24" x14ac:dyDescent="0.2">
      <c r="A6" s="128"/>
    </row>
    <row r="7" spans="1:24" x14ac:dyDescent="0.2">
      <c r="A7" s="135" t="s">
        <v>438</v>
      </c>
    </row>
    <row r="8" spans="1:24" x14ac:dyDescent="0.2">
      <c r="B8" s="126" t="s">
        <v>309</v>
      </c>
      <c r="C8" s="126" t="s">
        <v>309</v>
      </c>
      <c r="E8" s="126" t="s">
        <v>310</v>
      </c>
      <c r="H8" s="126" t="s">
        <v>311</v>
      </c>
      <c r="K8" s="126" t="s">
        <v>312</v>
      </c>
      <c r="N8" s="126" t="s">
        <v>313</v>
      </c>
      <c r="Q8" s="126" t="s">
        <v>314</v>
      </c>
      <c r="T8" s="126" t="s">
        <v>315</v>
      </c>
    </row>
    <row r="9" spans="1:24" x14ac:dyDescent="0.2">
      <c r="B9" s="126" t="s">
        <v>316</v>
      </c>
      <c r="C9" s="126" t="s">
        <v>317</v>
      </c>
      <c r="E9" s="126" t="s">
        <v>316</v>
      </c>
      <c r="F9" s="126" t="s">
        <v>317</v>
      </c>
      <c r="H9" s="126" t="s">
        <v>316</v>
      </c>
      <c r="I9" s="126" t="s">
        <v>317</v>
      </c>
      <c r="K9" s="126" t="s">
        <v>316</v>
      </c>
      <c r="L9" s="126" t="s">
        <v>317</v>
      </c>
      <c r="N9" s="126" t="s">
        <v>316</v>
      </c>
      <c r="O9" s="126" t="s">
        <v>317</v>
      </c>
      <c r="Q9" s="126" t="s">
        <v>316</v>
      </c>
      <c r="R9" s="126" t="s">
        <v>317</v>
      </c>
      <c r="T9" s="126" t="s">
        <v>316</v>
      </c>
      <c r="U9" s="126" t="s">
        <v>317</v>
      </c>
    </row>
    <row r="10" spans="1:24" x14ac:dyDescent="0.2">
      <c r="A10" s="126" t="s">
        <v>318</v>
      </c>
      <c r="B10" s="103" t="s">
        <v>319</v>
      </c>
      <c r="C10" s="103" t="s">
        <v>319</v>
      </c>
      <c r="E10" s="104">
        <v>2.64E-2</v>
      </c>
      <c r="F10" s="104">
        <v>3.7900000000000003E-2</v>
      </c>
      <c r="G10" s="128"/>
      <c r="H10" s="128">
        <v>0.90559999999999996</v>
      </c>
      <c r="I10" s="128">
        <v>0.73150000000000004</v>
      </c>
      <c r="J10" s="128"/>
      <c r="K10" s="128">
        <v>9.3299999999999994E-2</v>
      </c>
      <c r="L10" s="128">
        <v>0.1396</v>
      </c>
      <c r="N10" s="104">
        <v>1.15E-2</v>
      </c>
      <c r="O10" s="104">
        <v>3.7000000000000002E-3</v>
      </c>
      <c r="Q10" s="105">
        <v>9.2100000000000001E-2</v>
      </c>
      <c r="R10" s="106">
        <v>3.0300000000000001E-2</v>
      </c>
      <c r="T10" s="64">
        <v>0.30559999999999998</v>
      </c>
      <c r="U10" s="64">
        <v>0.25480000000000003</v>
      </c>
    </row>
    <row r="11" spans="1:24" x14ac:dyDescent="0.2">
      <c r="A11" s="126" t="s">
        <v>320</v>
      </c>
      <c r="B11" s="103" t="s">
        <v>319</v>
      </c>
      <c r="C11" s="103" t="s">
        <v>319</v>
      </c>
      <c r="E11" s="128">
        <v>0.10929999999999999</v>
      </c>
      <c r="F11" s="128">
        <v>0.16120000000000001</v>
      </c>
      <c r="G11" s="128"/>
      <c r="H11" s="128">
        <v>0.70379999999999998</v>
      </c>
      <c r="I11" s="128">
        <v>0.68269999999999997</v>
      </c>
      <c r="J11" s="128"/>
      <c r="K11" s="104">
        <v>9.7000000000000003E-3</v>
      </c>
      <c r="L11" s="104">
        <v>1.46E-2</v>
      </c>
      <c r="N11" s="107">
        <v>2.9999999999999997E-4</v>
      </c>
      <c r="O11" s="107">
        <v>9.1E-4</v>
      </c>
      <c r="Q11" s="101">
        <v>5.5999999999999999E-3</v>
      </c>
      <c r="R11" s="101">
        <v>2.5999999999999999E-3</v>
      </c>
      <c r="T11" s="64">
        <v>5.7200000000000001E-2</v>
      </c>
      <c r="U11" s="64">
        <v>0.1522</v>
      </c>
    </row>
    <row r="12" spans="1:24" x14ac:dyDescent="0.2">
      <c r="A12" s="126" t="s">
        <v>321</v>
      </c>
      <c r="B12" s="103" t="s">
        <v>319</v>
      </c>
      <c r="C12" s="103" t="s">
        <v>319</v>
      </c>
      <c r="E12" s="128">
        <v>0.1095</v>
      </c>
      <c r="F12" s="128">
        <v>1.04E-2</v>
      </c>
      <c r="G12" s="128"/>
      <c r="H12" s="128">
        <v>0.53959999999999997</v>
      </c>
      <c r="I12" s="128">
        <v>0.91979999999999995</v>
      </c>
      <c r="J12" s="128"/>
      <c r="K12" s="128">
        <v>0.27589999999999998</v>
      </c>
      <c r="L12" s="128">
        <v>0.21870000000000001</v>
      </c>
      <c r="N12" s="128">
        <v>0.17979999999999999</v>
      </c>
      <c r="O12" s="128">
        <v>0.22059999999999999</v>
      </c>
      <c r="Q12" s="64">
        <v>0.1168</v>
      </c>
      <c r="R12" s="64">
        <v>7.8600000000000003E-2</v>
      </c>
      <c r="T12" s="64">
        <v>0.22839999999999999</v>
      </c>
      <c r="U12" s="64">
        <v>0.3049</v>
      </c>
    </row>
    <row r="13" spans="1:24" x14ac:dyDescent="0.2">
      <c r="A13" s="126" t="s">
        <v>322</v>
      </c>
      <c r="B13" s="103" t="s">
        <v>319</v>
      </c>
      <c r="C13" s="103" t="s">
        <v>319</v>
      </c>
      <c r="E13" s="128" t="s">
        <v>323</v>
      </c>
      <c r="F13" s="128" t="s">
        <v>323</v>
      </c>
      <c r="G13" s="128"/>
      <c r="H13" s="128" t="s">
        <v>323</v>
      </c>
      <c r="I13" s="128" t="s">
        <v>323</v>
      </c>
      <c r="J13" s="128"/>
      <c r="K13" s="104">
        <v>1.7000000000000001E-2</v>
      </c>
      <c r="L13" s="104">
        <v>2.4299999999999999E-2</v>
      </c>
      <c r="M13" s="128"/>
      <c r="N13" s="128" t="s">
        <v>323</v>
      </c>
      <c r="O13" s="128" t="s">
        <v>323</v>
      </c>
      <c r="Q13" s="101">
        <v>4.0000000000000002E-4</v>
      </c>
      <c r="R13" s="101">
        <v>6.9999999999999999E-4</v>
      </c>
      <c r="T13" s="101">
        <v>1E-3</v>
      </c>
      <c r="U13" s="101">
        <v>1.8E-3</v>
      </c>
    </row>
    <row r="14" spans="1:24" x14ac:dyDescent="0.2">
      <c r="A14" s="126" t="s">
        <v>324</v>
      </c>
      <c r="B14" s="103"/>
      <c r="C14" s="103"/>
      <c r="E14" s="128">
        <v>0.47389999999999999</v>
      </c>
      <c r="F14" s="128">
        <v>0.79010000000000002</v>
      </c>
      <c r="G14" s="128"/>
      <c r="H14" s="128">
        <v>0.16839999999999999</v>
      </c>
      <c r="I14" s="128">
        <v>0.1338</v>
      </c>
      <c r="J14" s="128"/>
      <c r="K14" s="128" t="s">
        <v>323</v>
      </c>
      <c r="L14" s="128" t="s">
        <v>323</v>
      </c>
      <c r="N14" s="128">
        <v>0.99650000000000005</v>
      </c>
      <c r="O14" s="128">
        <v>0.99460000000000004</v>
      </c>
      <c r="Q14" s="128" t="s">
        <v>323</v>
      </c>
      <c r="R14" s="128" t="s">
        <v>323</v>
      </c>
      <c r="T14" s="128" t="s">
        <v>323</v>
      </c>
      <c r="U14" s="128" t="s">
        <v>323</v>
      </c>
    </row>
    <row r="15" spans="1:24" x14ac:dyDescent="0.2">
      <c r="A15" s="126" t="s">
        <v>325</v>
      </c>
      <c r="B15" s="129"/>
      <c r="C15" s="129"/>
      <c r="E15" s="104">
        <v>1.61E-2</v>
      </c>
      <c r="F15" s="104">
        <v>2.4299999999999999E-2</v>
      </c>
      <c r="G15" s="128"/>
      <c r="H15" s="128">
        <v>0.3306</v>
      </c>
      <c r="I15" s="128">
        <v>0.46339999999999998</v>
      </c>
      <c r="J15" s="128"/>
      <c r="K15" s="128" t="s">
        <v>323</v>
      </c>
      <c r="L15" s="128" t="s">
        <v>323</v>
      </c>
      <c r="N15" s="128">
        <v>0.7923</v>
      </c>
      <c r="O15" s="128">
        <v>0.99990000000000001</v>
      </c>
      <c r="Q15" s="66">
        <v>0.36480000000000001</v>
      </c>
      <c r="R15" s="66">
        <v>0.39739999999999998</v>
      </c>
      <c r="T15" s="66">
        <v>9.4399999999999998E-2</v>
      </c>
      <c r="U15" s="66">
        <v>9.8000000000000004E-2</v>
      </c>
    </row>
    <row r="16" spans="1:24" x14ac:dyDescent="0.2">
      <c r="A16" s="126" t="s">
        <v>326</v>
      </c>
      <c r="B16" s="103" t="s">
        <v>319</v>
      </c>
      <c r="C16" s="103" t="s">
        <v>319</v>
      </c>
      <c r="E16" s="128"/>
      <c r="F16" s="128"/>
      <c r="G16" s="128"/>
      <c r="H16" s="128"/>
      <c r="I16" s="128"/>
      <c r="J16" s="128"/>
      <c r="K16" s="128"/>
      <c r="L16" s="128"/>
      <c r="Q16" s="101" t="s">
        <v>319</v>
      </c>
      <c r="R16" s="101" t="s">
        <v>319</v>
      </c>
      <c r="T16" s="101">
        <v>5.0000000000000001E-4</v>
      </c>
      <c r="U16" s="101">
        <v>2.9999999999999997E-4</v>
      </c>
    </row>
    <row r="17" spans="1:21" x14ac:dyDescent="0.2">
      <c r="A17" s="126" t="s">
        <v>327</v>
      </c>
      <c r="B17" s="103" t="s">
        <v>319</v>
      </c>
      <c r="C17" s="103" t="s">
        <v>319</v>
      </c>
      <c r="E17" s="128"/>
      <c r="F17" s="128"/>
      <c r="G17" s="128"/>
      <c r="H17" s="128"/>
      <c r="I17" s="128"/>
      <c r="J17" s="128"/>
      <c r="K17" s="128"/>
      <c r="L17" s="128"/>
      <c r="Q17" s="101" t="s">
        <v>319</v>
      </c>
      <c r="R17" s="101" t="s">
        <v>319</v>
      </c>
      <c r="T17" s="101">
        <v>1.1599999999999999E-2</v>
      </c>
      <c r="U17" s="101">
        <v>2.3699999999999999E-2</v>
      </c>
    </row>
    <row r="18" spans="1:21" x14ac:dyDescent="0.2">
      <c r="A18" s="126" t="s">
        <v>328</v>
      </c>
      <c r="B18" s="103" t="s">
        <v>319</v>
      </c>
      <c r="C18" s="103" t="s">
        <v>319</v>
      </c>
      <c r="Q18" s="101">
        <v>2.0000000000000001E-4</v>
      </c>
      <c r="R18" s="101">
        <v>2.9999999999999997E-4</v>
      </c>
      <c r="T18" s="106">
        <v>2.58E-2</v>
      </c>
      <c r="U18" s="66">
        <v>8.4599999999999995E-2</v>
      </c>
    </row>
    <row r="19" spans="1:21" x14ac:dyDescent="0.2">
      <c r="A19" s="126" t="s">
        <v>329</v>
      </c>
      <c r="B19" s="129"/>
      <c r="C19" s="129"/>
      <c r="Q19" s="66">
        <v>0.69279999999999997</v>
      </c>
      <c r="R19" s="66">
        <v>0.88100000000000001</v>
      </c>
      <c r="T19" s="66">
        <v>0.15609999999999999</v>
      </c>
      <c r="U19" s="66">
        <v>0.17269999999999999</v>
      </c>
    </row>
    <row r="20" spans="1:21" x14ac:dyDescent="0.2">
      <c r="A20" s="126" t="s">
        <v>330</v>
      </c>
      <c r="B20" s="103" t="s">
        <v>319</v>
      </c>
      <c r="C20" s="108" t="s">
        <v>319</v>
      </c>
      <c r="Q20" s="101" t="s">
        <v>319</v>
      </c>
      <c r="R20" s="101" t="s">
        <v>319</v>
      </c>
      <c r="T20" s="101" t="s">
        <v>319</v>
      </c>
      <c r="U20" s="101" t="s">
        <v>319</v>
      </c>
    </row>
    <row r="21" spans="1:21" x14ac:dyDescent="0.2">
      <c r="A21" s="126" t="s">
        <v>331</v>
      </c>
      <c r="B21" s="129">
        <v>0.89339999999999997</v>
      </c>
      <c r="C21" s="129">
        <v>0.62680000000000002</v>
      </c>
      <c r="Q21" s="66">
        <v>0.1817</v>
      </c>
      <c r="R21" s="66">
        <v>0.16819999999999999</v>
      </c>
      <c r="T21" s="66">
        <v>0.97529999999999994</v>
      </c>
      <c r="U21" s="66">
        <v>0.69769999999999999</v>
      </c>
    </row>
    <row r="22" spans="1:21" x14ac:dyDescent="0.2">
      <c r="A22" s="126" t="s">
        <v>332</v>
      </c>
      <c r="B22" s="103" t="s">
        <v>319</v>
      </c>
      <c r="C22" s="108" t="s">
        <v>319</v>
      </c>
      <c r="Q22" s="101" t="s">
        <v>319</v>
      </c>
      <c r="R22" s="101" t="s">
        <v>319</v>
      </c>
      <c r="T22" s="101">
        <v>2.7000000000000001E-3</v>
      </c>
      <c r="U22" s="101">
        <v>2.9999999999999997E-4</v>
      </c>
    </row>
    <row r="23" spans="1:21" x14ac:dyDescent="0.2">
      <c r="A23" s="126" t="s">
        <v>333</v>
      </c>
      <c r="B23" s="103" t="s">
        <v>319</v>
      </c>
      <c r="C23" s="108" t="s">
        <v>319</v>
      </c>
      <c r="Q23" s="101" t="s">
        <v>319</v>
      </c>
      <c r="R23" s="101" t="s">
        <v>319</v>
      </c>
      <c r="T23" s="101" t="s">
        <v>319</v>
      </c>
      <c r="U23" s="101" t="s">
        <v>319</v>
      </c>
    </row>
    <row r="24" spans="1:21" x14ac:dyDescent="0.2">
      <c r="A24" s="126" t="s">
        <v>334</v>
      </c>
      <c r="B24" s="129">
        <v>0.6603</v>
      </c>
      <c r="C24" s="129">
        <v>0.58499999999999996</v>
      </c>
      <c r="Q24" s="101" t="s">
        <v>319</v>
      </c>
      <c r="R24" s="101" t="s">
        <v>319</v>
      </c>
      <c r="T24" s="101" t="s">
        <v>319</v>
      </c>
      <c r="U24" s="101" t="s">
        <v>319</v>
      </c>
    </row>
    <row r="25" spans="1:21" x14ac:dyDescent="0.2">
      <c r="A25" s="126" t="s">
        <v>335</v>
      </c>
      <c r="B25" s="103" t="s">
        <v>319</v>
      </c>
      <c r="C25" s="108" t="s">
        <v>319</v>
      </c>
      <c r="Q25" s="101">
        <v>2.2000000000000001E-3</v>
      </c>
      <c r="R25" s="101">
        <v>4.7000000000000002E-3</v>
      </c>
      <c r="T25" s="101">
        <v>8.0000000000000004E-4</v>
      </c>
      <c r="U25" s="101">
        <v>3.8999999999999998E-3</v>
      </c>
    </row>
    <row r="26" spans="1:21" x14ac:dyDescent="0.2">
      <c r="A26" s="126" t="s">
        <v>336</v>
      </c>
      <c r="B26" s="64">
        <v>0.44469999999999998</v>
      </c>
      <c r="C26" s="129">
        <v>0.39639999999999997</v>
      </c>
      <c r="Q26" s="66">
        <v>0.10879999999999999</v>
      </c>
      <c r="R26" s="66">
        <v>0.23849999999999999</v>
      </c>
      <c r="T26" s="101">
        <v>4.8099999999999997E-2</v>
      </c>
      <c r="U26" s="109">
        <v>6.8699999999999997E-2</v>
      </c>
    </row>
    <row r="27" spans="1:21" x14ac:dyDescent="0.2">
      <c r="A27" s="126" t="s">
        <v>337</v>
      </c>
      <c r="B27" s="101" t="s">
        <v>319</v>
      </c>
      <c r="C27" s="108" t="s">
        <v>319</v>
      </c>
      <c r="Q27" s="101" t="s">
        <v>319</v>
      </c>
      <c r="R27" s="101" t="s">
        <v>319</v>
      </c>
      <c r="T27" s="101">
        <v>1.5699999999999999E-2</v>
      </c>
      <c r="U27" s="101">
        <v>2.3699999999999999E-2</v>
      </c>
    </row>
    <row r="28" spans="1:21" x14ac:dyDescent="0.2">
      <c r="A28" s="126" t="s">
        <v>338</v>
      </c>
      <c r="B28" s="101" t="s">
        <v>319</v>
      </c>
      <c r="C28" s="108" t="s">
        <v>319</v>
      </c>
      <c r="Q28" s="101" t="s">
        <v>319</v>
      </c>
      <c r="R28" s="101" t="s">
        <v>319</v>
      </c>
      <c r="T28" s="110">
        <v>4.4000000000000003E-3</v>
      </c>
      <c r="U28" s="101">
        <v>2.8999999999999998E-3</v>
      </c>
    </row>
    <row r="29" spans="1:21" x14ac:dyDescent="0.2">
      <c r="A29" s="126" t="s">
        <v>339</v>
      </c>
      <c r="B29" s="101" t="s">
        <v>319</v>
      </c>
      <c r="C29" s="103" t="s">
        <v>319</v>
      </c>
      <c r="Q29" s="101" t="s">
        <v>319</v>
      </c>
      <c r="R29" s="101" t="s">
        <v>319</v>
      </c>
      <c r="T29" s="101" t="s">
        <v>319</v>
      </c>
      <c r="U29" s="101" t="s">
        <v>319</v>
      </c>
    </row>
    <row r="30" spans="1:21" x14ac:dyDescent="0.2">
      <c r="A30" s="126" t="s">
        <v>340</v>
      </c>
      <c r="B30" s="64">
        <v>0.5877</v>
      </c>
      <c r="C30" s="128">
        <v>0.61229999999999996</v>
      </c>
      <c r="Q30" s="105">
        <v>8.8200000000000001E-2</v>
      </c>
      <c r="R30" s="106">
        <v>3.9199999999999999E-2</v>
      </c>
      <c r="T30" s="101">
        <v>2.0999999999999999E-3</v>
      </c>
      <c r="U30" s="101">
        <v>4.0000000000000001E-3</v>
      </c>
    </row>
    <row r="31" spans="1:21" x14ac:dyDescent="0.2">
      <c r="A31" s="126" t="s">
        <v>341</v>
      </c>
      <c r="B31" s="101" t="s">
        <v>319</v>
      </c>
      <c r="C31" s="108" t="s">
        <v>319</v>
      </c>
      <c r="Q31" s="101" t="s">
        <v>319</v>
      </c>
      <c r="R31" s="101" t="s">
        <v>319</v>
      </c>
      <c r="T31" s="101" t="s">
        <v>319</v>
      </c>
      <c r="U31" s="101" t="s">
        <v>319</v>
      </c>
    </row>
    <row r="32" spans="1:21" x14ac:dyDescent="0.2">
      <c r="A32" s="126" t="s">
        <v>342</v>
      </c>
      <c r="B32" s="65">
        <v>0.60489999999999999</v>
      </c>
      <c r="C32" s="111">
        <v>0.1482</v>
      </c>
      <c r="Q32" s="66">
        <v>1</v>
      </c>
      <c r="R32" s="66" t="s">
        <v>343</v>
      </c>
      <c r="T32" s="66">
        <v>1</v>
      </c>
      <c r="U32" s="66" t="s">
        <v>343</v>
      </c>
    </row>
    <row r="33" spans="1:21" x14ac:dyDescent="0.2">
      <c r="A33" s="126" t="s">
        <v>344</v>
      </c>
      <c r="B33" s="101" t="s">
        <v>319</v>
      </c>
      <c r="C33" s="108" t="s">
        <v>319</v>
      </c>
      <c r="Q33" s="66">
        <v>0.1043</v>
      </c>
      <c r="R33" s="66">
        <v>0.1167</v>
      </c>
      <c r="T33" s="66">
        <v>0.33610000000000001</v>
      </c>
      <c r="U33" s="66">
        <v>0.48430000000000001</v>
      </c>
    </row>
    <row r="34" spans="1:21" x14ac:dyDescent="0.2">
      <c r="A34" s="126" t="s">
        <v>345</v>
      </c>
      <c r="B34" s="101">
        <v>2.2700000000000001E-2</v>
      </c>
      <c r="C34" s="103">
        <v>8.6999999999999994E-3</v>
      </c>
      <c r="Q34" s="66">
        <v>0.33960000000000001</v>
      </c>
      <c r="R34" s="66">
        <v>0.3871</v>
      </c>
      <c r="T34" s="66">
        <v>0.98219999999999996</v>
      </c>
      <c r="U34" s="66" t="s">
        <v>346</v>
      </c>
    </row>
    <row r="35" spans="1:21" x14ac:dyDescent="0.2">
      <c r="B35" s="65"/>
      <c r="C35" s="128"/>
      <c r="U35" s="67"/>
    </row>
    <row r="36" spans="1:21" x14ac:dyDescent="0.2">
      <c r="B36" s="128"/>
      <c r="C36" s="128"/>
    </row>
    <row r="37" spans="1:21" x14ac:dyDescent="0.2">
      <c r="B37" s="128"/>
      <c r="C37" s="128"/>
    </row>
    <row r="38" spans="1:21" x14ac:dyDescent="0.2">
      <c r="B38" s="128"/>
      <c r="C38" s="128"/>
    </row>
    <row r="39" spans="1:21" x14ac:dyDescent="0.2">
      <c r="A39" s="102" t="s">
        <v>347</v>
      </c>
    </row>
    <row r="40" spans="1:21" x14ac:dyDescent="0.2">
      <c r="A40" s="102" t="s">
        <v>348</v>
      </c>
    </row>
    <row r="41" spans="1:21" x14ac:dyDescent="0.2">
      <c r="A41" s="102" t="s">
        <v>377</v>
      </c>
    </row>
    <row r="42" spans="1:21" x14ac:dyDescent="0.2">
      <c r="B42" s="126" t="s">
        <v>378</v>
      </c>
      <c r="C42" s="126" t="s">
        <v>379</v>
      </c>
      <c r="E42" s="126" t="s">
        <v>380</v>
      </c>
      <c r="F42" s="126" t="s">
        <v>380</v>
      </c>
      <c r="H42" s="112" t="s">
        <v>381</v>
      </c>
      <c r="I42" s="112"/>
      <c r="N42" s="126" t="s">
        <v>382</v>
      </c>
      <c r="Q42" s="126" t="s">
        <v>383</v>
      </c>
    </row>
    <row r="43" spans="1:21" x14ac:dyDescent="0.2">
      <c r="B43" s="126" t="s">
        <v>316</v>
      </c>
      <c r="C43" s="126" t="s">
        <v>317</v>
      </c>
      <c r="E43" s="126" t="s">
        <v>316</v>
      </c>
      <c r="F43" s="126" t="s">
        <v>317</v>
      </c>
      <c r="H43" s="112" t="s">
        <v>316</v>
      </c>
      <c r="I43" s="112" t="s">
        <v>317</v>
      </c>
      <c r="N43" s="112" t="s">
        <v>316</v>
      </c>
      <c r="O43" s="112" t="s">
        <v>384</v>
      </c>
      <c r="Q43" s="112" t="s">
        <v>316</v>
      </c>
      <c r="R43" s="112" t="s">
        <v>384</v>
      </c>
    </row>
    <row r="44" spans="1:21" x14ac:dyDescent="0.2">
      <c r="A44" s="126" t="s">
        <v>318</v>
      </c>
      <c r="B44" s="64" t="s">
        <v>385</v>
      </c>
      <c r="C44" s="64" t="s">
        <v>386</v>
      </c>
      <c r="D44" s="65"/>
      <c r="E44" s="64" t="s">
        <v>319</v>
      </c>
      <c r="F44" s="64" t="s">
        <v>319</v>
      </c>
      <c r="G44" s="65"/>
      <c r="H44" s="64" t="s">
        <v>387</v>
      </c>
      <c r="I44" s="64" t="s">
        <v>387</v>
      </c>
      <c r="N44" s="128">
        <v>0.16350000000000001</v>
      </c>
      <c r="O44" s="128">
        <v>0.10349999999999999</v>
      </c>
      <c r="Q44" s="129">
        <v>0.75680000000000003</v>
      </c>
      <c r="R44" s="130">
        <v>0.38900000000000001</v>
      </c>
    </row>
    <row r="45" spans="1:21" x14ac:dyDescent="0.2">
      <c r="A45" s="126" t="s">
        <v>320</v>
      </c>
      <c r="B45" s="64" t="s">
        <v>388</v>
      </c>
      <c r="C45" s="64" t="s">
        <v>387</v>
      </c>
      <c r="D45" s="65"/>
      <c r="E45" s="64" t="s">
        <v>319</v>
      </c>
      <c r="F45" s="64" t="s">
        <v>319</v>
      </c>
      <c r="G45" s="65"/>
      <c r="H45" s="64">
        <v>0.69989999999999997</v>
      </c>
      <c r="I45" s="65">
        <v>0.73029999999999995</v>
      </c>
      <c r="N45" s="113">
        <v>2E-3</v>
      </c>
      <c r="O45" s="113">
        <v>1E-3</v>
      </c>
      <c r="Q45" s="114">
        <v>3.5799999999999998E-2</v>
      </c>
      <c r="R45" s="130">
        <v>5.1999999999999998E-2</v>
      </c>
    </row>
    <row r="46" spans="1:21" x14ac:dyDescent="0.2">
      <c r="A46" s="126" t="s">
        <v>321</v>
      </c>
      <c r="B46" s="64" t="s">
        <v>387</v>
      </c>
      <c r="C46" s="64" t="s">
        <v>387</v>
      </c>
      <c r="D46" s="65"/>
      <c r="E46" s="115">
        <v>0.38700000000000001</v>
      </c>
      <c r="F46" s="64">
        <v>0.70960000000000001</v>
      </c>
      <c r="G46" s="65"/>
      <c r="H46" s="64" t="s">
        <v>387</v>
      </c>
      <c r="I46" s="64" t="s">
        <v>387</v>
      </c>
      <c r="N46" s="104">
        <v>1.8E-3</v>
      </c>
      <c r="O46" s="104">
        <v>1.9E-3</v>
      </c>
      <c r="Q46" s="129">
        <v>0.1411</v>
      </c>
      <c r="R46" s="129">
        <v>0.15909999999999999</v>
      </c>
    </row>
    <row r="47" spans="1:21" x14ac:dyDescent="0.2">
      <c r="A47" s="126" t="s">
        <v>322</v>
      </c>
      <c r="B47" s="64">
        <v>0.58109999999999995</v>
      </c>
      <c r="C47" s="64">
        <v>0.57750000000000001</v>
      </c>
      <c r="D47" s="65"/>
      <c r="E47" s="115">
        <v>1</v>
      </c>
      <c r="F47" s="64" t="s">
        <v>389</v>
      </c>
      <c r="G47" s="65"/>
      <c r="H47" s="64" t="s">
        <v>387</v>
      </c>
      <c r="I47" s="64" t="s">
        <v>390</v>
      </c>
      <c r="N47" s="131">
        <v>0.378</v>
      </c>
      <c r="O47" s="128">
        <v>0.54879999999999995</v>
      </c>
      <c r="Q47" s="116">
        <v>1</v>
      </c>
      <c r="R47" s="116">
        <v>1</v>
      </c>
    </row>
    <row r="48" spans="1:21" x14ac:dyDescent="0.2">
      <c r="A48" s="126" t="s">
        <v>324</v>
      </c>
      <c r="B48" s="117" t="s">
        <v>391</v>
      </c>
      <c r="C48" s="64"/>
      <c r="D48" s="65"/>
      <c r="E48" s="64"/>
      <c r="F48" s="64"/>
      <c r="G48" s="65"/>
      <c r="H48" s="64"/>
      <c r="I48" s="64"/>
      <c r="N48" s="128"/>
      <c r="O48" s="128"/>
      <c r="Q48" s="118"/>
      <c r="R48" s="118"/>
    </row>
    <row r="49" spans="1:18" x14ac:dyDescent="0.2">
      <c r="A49" s="126" t="s">
        <v>325</v>
      </c>
      <c r="B49" s="117" t="s">
        <v>391</v>
      </c>
      <c r="C49" s="64"/>
      <c r="D49" s="65"/>
      <c r="E49" s="64"/>
      <c r="F49" s="64"/>
      <c r="G49" s="65"/>
      <c r="H49" s="64"/>
      <c r="I49" s="64"/>
      <c r="N49" s="103">
        <v>1.6000000000000001E-3</v>
      </c>
      <c r="O49" s="103">
        <v>1.5E-3</v>
      </c>
      <c r="P49" s="128"/>
      <c r="Q49" s="103" t="s">
        <v>392</v>
      </c>
      <c r="R49" s="103">
        <v>2.0000000000000001E-4</v>
      </c>
    </row>
    <row r="50" spans="1:18" x14ac:dyDescent="0.2">
      <c r="A50" s="126" t="s">
        <v>326</v>
      </c>
      <c r="B50" s="64" t="s">
        <v>393</v>
      </c>
      <c r="C50" s="64" t="s">
        <v>394</v>
      </c>
      <c r="D50" s="65"/>
      <c r="E50" s="64" t="s">
        <v>319</v>
      </c>
      <c r="F50" s="64" t="s">
        <v>319</v>
      </c>
      <c r="G50" s="65"/>
      <c r="H50" s="64" t="s">
        <v>387</v>
      </c>
      <c r="I50" s="64" t="s">
        <v>387</v>
      </c>
      <c r="N50" s="132">
        <v>5.7799999999999997E-2</v>
      </c>
      <c r="O50" s="103">
        <v>4.8399999999999999E-2</v>
      </c>
      <c r="Q50" s="129">
        <v>0.28420000000000001</v>
      </c>
      <c r="R50" s="129">
        <v>0.29580000000000001</v>
      </c>
    </row>
    <row r="51" spans="1:18" x14ac:dyDescent="0.2">
      <c r="A51" s="126" t="s">
        <v>327</v>
      </c>
      <c r="B51" s="64" t="s">
        <v>387</v>
      </c>
      <c r="C51" s="64" t="s">
        <v>387</v>
      </c>
      <c r="D51" s="65"/>
      <c r="E51" s="64" t="s">
        <v>319</v>
      </c>
      <c r="F51" s="64" t="s">
        <v>319</v>
      </c>
      <c r="G51" s="65"/>
      <c r="H51" s="64" t="s">
        <v>395</v>
      </c>
      <c r="I51" s="64" t="s">
        <v>387</v>
      </c>
      <c r="N51" s="129">
        <v>0.2492</v>
      </c>
      <c r="O51" s="130">
        <v>0.3</v>
      </c>
      <c r="Q51" s="129">
        <v>0.79290000000000005</v>
      </c>
      <c r="R51" s="118" t="s">
        <v>343</v>
      </c>
    </row>
    <row r="52" spans="1:18" x14ac:dyDescent="0.2">
      <c r="A52" s="126" t="s">
        <v>328</v>
      </c>
      <c r="B52" s="64" t="s">
        <v>387</v>
      </c>
      <c r="C52" s="64" t="s">
        <v>387</v>
      </c>
      <c r="D52" s="65"/>
      <c r="E52" s="64" t="s">
        <v>319</v>
      </c>
      <c r="F52" s="64" t="s">
        <v>319</v>
      </c>
      <c r="G52" s="65"/>
      <c r="H52" s="64" t="s">
        <v>396</v>
      </c>
      <c r="I52" s="64" t="s">
        <v>397</v>
      </c>
      <c r="N52" s="103">
        <v>4.19E-2</v>
      </c>
      <c r="O52" s="103">
        <v>4.07E-2</v>
      </c>
      <c r="Q52" s="129">
        <v>0.1172</v>
      </c>
      <c r="R52" s="129">
        <v>0.1409</v>
      </c>
    </row>
    <row r="53" spans="1:18" x14ac:dyDescent="0.2">
      <c r="A53" s="126" t="s">
        <v>329</v>
      </c>
      <c r="B53" s="117" t="s">
        <v>391</v>
      </c>
      <c r="C53" s="64"/>
      <c r="D53" s="65"/>
      <c r="E53" s="64"/>
      <c r="F53" s="64"/>
      <c r="G53" s="65"/>
      <c r="H53" s="65"/>
      <c r="I53" s="65"/>
      <c r="N53" s="129">
        <v>0.43169999999999997</v>
      </c>
      <c r="O53" s="130">
        <v>0.38400000000000001</v>
      </c>
      <c r="Q53" s="108">
        <v>5.8999999999999999E-3</v>
      </c>
      <c r="R53" s="108">
        <v>9.4000000000000004E-3</v>
      </c>
    </row>
    <row r="54" spans="1:18" x14ac:dyDescent="0.2">
      <c r="A54" s="126" t="s">
        <v>330</v>
      </c>
      <c r="B54" s="64" t="s">
        <v>387</v>
      </c>
      <c r="C54" s="64" t="s">
        <v>398</v>
      </c>
      <c r="D54" s="65"/>
      <c r="E54" s="64">
        <v>1.35E-2</v>
      </c>
      <c r="F54" s="64">
        <v>1.3899999999999999E-2</v>
      </c>
      <c r="G54" s="65"/>
      <c r="H54" s="64" t="s">
        <v>387</v>
      </c>
      <c r="I54" s="64" t="s">
        <v>387</v>
      </c>
      <c r="N54" s="114">
        <v>4.4999999999999998E-2</v>
      </c>
      <c r="O54" s="129">
        <v>5.2499999999999998E-2</v>
      </c>
      <c r="Q54" s="108">
        <v>3.95E-2</v>
      </c>
      <c r="R54" s="119">
        <v>0.125</v>
      </c>
    </row>
    <row r="55" spans="1:18" x14ac:dyDescent="0.2">
      <c r="A55" s="126" t="s">
        <v>331</v>
      </c>
      <c r="B55" s="115">
        <v>0.27300000000000002</v>
      </c>
      <c r="C55" s="64">
        <v>0.22889999999999999</v>
      </c>
      <c r="D55" s="65"/>
      <c r="E55" s="64">
        <v>0.50070000000000003</v>
      </c>
      <c r="F55" s="64">
        <v>0.32640000000000002</v>
      </c>
      <c r="G55" s="65"/>
      <c r="H55" s="65">
        <v>0.5484</v>
      </c>
      <c r="I55" s="65">
        <v>0.50860000000000005</v>
      </c>
      <c r="N55" s="120">
        <v>0.1341</v>
      </c>
      <c r="O55" s="120">
        <v>0.1389</v>
      </c>
      <c r="P55" s="112"/>
      <c r="Q55" s="120">
        <v>0.79759999999999998</v>
      </c>
      <c r="R55" s="120" t="s">
        <v>343</v>
      </c>
    </row>
    <row r="56" spans="1:18" x14ac:dyDescent="0.2">
      <c r="A56" s="126" t="s">
        <v>332</v>
      </c>
      <c r="B56" s="64" t="s">
        <v>387</v>
      </c>
      <c r="C56" s="64" t="s">
        <v>399</v>
      </c>
      <c r="D56" s="65"/>
      <c r="E56" s="64">
        <v>5.2400000000000002E-2</v>
      </c>
      <c r="F56" s="109">
        <v>2.87E-2</v>
      </c>
      <c r="G56" s="65"/>
      <c r="H56" s="64" t="s">
        <v>387</v>
      </c>
      <c r="I56" s="64" t="s">
        <v>387</v>
      </c>
      <c r="N56" s="121">
        <v>4.6800000000000001E-2</v>
      </c>
      <c r="O56" s="122">
        <v>2.1000000000000001E-2</v>
      </c>
      <c r="P56" s="128"/>
      <c r="Q56" s="118">
        <v>8.0799999999999997E-2</v>
      </c>
      <c r="R56" s="118">
        <v>0.14749999999999999</v>
      </c>
    </row>
    <row r="57" spans="1:18" x14ac:dyDescent="0.2">
      <c r="A57" s="126" t="s">
        <v>333</v>
      </c>
      <c r="B57" s="64">
        <v>0.1221</v>
      </c>
      <c r="C57" s="64">
        <v>5.8599999999999999E-2</v>
      </c>
      <c r="D57" s="65"/>
      <c r="E57" s="64">
        <v>0.18820000000000001</v>
      </c>
      <c r="F57" s="64">
        <v>0.1469</v>
      </c>
      <c r="G57" s="65"/>
      <c r="H57" s="64" t="s">
        <v>387</v>
      </c>
      <c r="I57" s="64" t="s">
        <v>387</v>
      </c>
      <c r="N57" s="128">
        <v>0.40770000000000001</v>
      </c>
      <c r="O57" s="128">
        <v>0.49780000000000002</v>
      </c>
      <c r="Q57" s="116">
        <v>0.38700000000000001</v>
      </c>
      <c r="R57" s="118">
        <v>0.5625</v>
      </c>
    </row>
    <row r="58" spans="1:18" x14ac:dyDescent="0.2">
      <c r="A58" s="126" t="s">
        <v>334</v>
      </c>
      <c r="B58" s="64">
        <v>0.39979999999999999</v>
      </c>
      <c r="C58" s="64">
        <v>0.46289999999999998</v>
      </c>
      <c r="D58" s="65"/>
      <c r="E58" s="64" t="s">
        <v>319</v>
      </c>
      <c r="F58" s="64" t="s">
        <v>319</v>
      </c>
      <c r="G58" s="65"/>
      <c r="H58" s="64" t="s">
        <v>387</v>
      </c>
      <c r="I58" s="64" t="s">
        <v>387</v>
      </c>
      <c r="N58" s="101" t="s">
        <v>319</v>
      </c>
      <c r="O58" s="121">
        <v>1E-4</v>
      </c>
      <c r="P58" s="128"/>
      <c r="Q58" s="118">
        <v>5.3199999999999997E-2</v>
      </c>
      <c r="R58" s="118">
        <v>0.1094</v>
      </c>
    </row>
    <row r="59" spans="1:18" x14ac:dyDescent="0.2">
      <c r="A59" s="126" t="s">
        <v>335</v>
      </c>
      <c r="B59" s="64">
        <v>0.5181</v>
      </c>
      <c r="C59" s="64">
        <v>0.58909999999999996</v>
      </c>
      <c r="D59" s="65"/>
      <c r="E59" s="115">
        <v>1</v>
      </c>
      <c r="F59" s="64" t="s">
        <v>389</v>
      </c>
      <c r="G59" s="65"/>
      <c r="H59" s="64" t="s">
        <v>387</v>
      </c>
      <c r="I59" s="64" t="s">
        <v>400</v>
      </c>
      <c r="N59" s="65">
        <v>0.16250000000000001</v>
      </c>
      <c r="O59" s="123">
        <v>0.5</v>
      </c>
      <c r="P59" s="131"/>
      <c r="Q59" s="116">
        <v>1</v>
      </c>
      <c r="R59" s="116">
        <v>1</v>
      </c>
    </row>
    <row r="60" spans="1:18" x14ac:dyDescent="0.2">
      <c r="A60" s="126" t="s">
        <v>336</v>
      </c>
      <c r="B60" s="115" t="s">
        <v>401</v>
      </c>
      <c r="C60" s="64" t="s">
        <v>402</v>
      </c>
      <c r="D60" s="65"/>
      <c r="E60" s="64" t="s">
        <v>396</v>
      </c>
      <c r="F60" s="64" t="s">
        <v>397</v>
      </c>
      <c r="G60" s="65"/>
      <c r="H60" s="64" t="s">
        <v>387</v>
      </c>
      <c r="I60" s="64" t="s">
        <v>387</v>
      </c>
      <c r="N60" s="104">
        <v>3.0800000000000001E-2</v>
      </c>
      <c r="O60" s="104">
        <v>4.3200000000000002E-2</v>
      </c>
      <c r="P60" s="128"/>
      <c r="Q60" s="118">
        <v>0.77529999999999999</v>
      </c>
      <c r="R60" s="118">
        <v>0.88090000000000002</v>
      </c>
    </row>
    <row r="61" spans="1:18" x14ac:dyDescent="0.2">
      <c r="A61" s="126" t="s">
        <v>337</v>
      </c>
      <c r="B61" s="64" t="s">
        <v>387</v>
      </c>
      <c r="C61" s="64" t="s">
        <v>387</v>
      </c>
      <c r="D61" s="65"/>
      <c r="E61" s="64" t="s">
        <v>387</v>
      </c>
      <c r="F61" s="64" t="s">
        <v>387</v>
      </c>
      <c r="G61" s="65"/>
      <c r="H61" s="64">
        <v>0.80530000000000002</v>
      </c>
      <c r="I61" s="65">
        <v>0.85329999999999995</v>
      </c>
      <c r="N61" s="128">
        <v>0.1037</v>
      </c>
      <c r="O61" s="128">
        <v>0.13089999999999999</v>
      </c>
      <c r="P61" s="128"/>
      <c r="Q61" s="129">
        <v>0.75219999999999998</v>
      </c>
      <c r="R61" s="118" t="s">
        <v>343</v>
      </c>
    </row>
    <row r="62" spans="1:18" x14ac:dyDescent="0.2">
      <c r="A62" s="126" t="s">
        <v>338</v>
      </c>
      <c r="B62" s="64" t="s">
        <v>403</v>
      </c>
      <c r="C62" s="64" t="s">
        <v>404</v>
      </c>
      <c r="D62" s="65"/>
      <c r="E62" s="64" t="s">
        <v>405</v>
      </c>
      <c r="F62" s="64" t="s">
        <v>406</v>
      </c>
      <c r="G62" s="65"/>
      <c r="H62" s="64" t="s">
        <v>407</v>
      </c>
      <c r="I62" s="64" t="s">
        <v>408</v>
      </c>
      <c r="N62" s="128">
        <v>0.58130000000000004</v>
      </c>
      <c r="O62" s="128">
        <v>0.68179999999999996</v>
      </c>
      <c r="P62" s="128"/>
      <c r="Q62" s="129">
        <v>0.74809999999999999</v>
      </c>
      <c r="R62" s="129">
        <v>0.92330000000000001</v>
      </c>
    </row>
    <row r="63" spans="1:18" x14ac:dyDescent="0.2">
      <c r="A63" s="126" t="s">
        <v>339</v>
      </c>
      <c r="B63" s="123">
        <v>0.16700000000000001</v>
      </c>
      <c r="C63" s="123">
        <v>0.44900000000000001</v>
      </c>
      <c r="D63" s="65"/>
      <c r="E63" s="64" t="s">
        <v>409</v>
      </c>
      <c r="F63" s="64" t="s">
        <v>410</v>
      </c>
      <c r="G63" s="65"/>
      <c r="H63" s="64" t="s">
        <v>387</v>
      </c>
      <c r="I63" s="64" t="s">
        <v>387</v>
      </c>
      <c r="N63" s="128">
        <v>0.43090000000000001</v>
      </c>
      <c r="O63" s="128">
        <v>0.6875</v>
      </c>
      <c r="Q63" s="108">
        <v>4.0099999999999997E-2</v>
      </c>
      <c r="R63" s="119">
        <v>0.125</v>
      </c>
    </row>
    <row r="64" spans="1:18" x14ac:dyDescent="0.2">
      <c r="A64" s="126" t="s">
        <v>340</v>
      </c>
      <c r="B64" s="64">
        <v>0.65669999999999995</v>
      </c>
      <c r="C64" s="65">
        <v>0.4955</v>
      </c>
      <c r="D64" s="65"/>
      <c r="E64" s="64" t="s">
        <v>411</v>
      </c>
      <c r="F64" s="64" t="s">
        <v>412</v>
      </c>
      <c r="G64" s="65"/>
      <c r="H64" s="64" t="s">
        <v>413</v>
      </c>
      <c r="I64" s="64" t="s">
        <v>414</v>
      </c>
      <c r="N64" s="128">
        <v>9.6199999999999994E-2</v>
      </c>
      <c r="O64" s="131">
        <v>0.25</v>
      </c>
      <c r="Q64" s="118">
        <v>0.6714</v>
      </c>
      <c r="R64" s="129" t="s">
        <v>343</v>
      </c>
    </row>
    <row r="65" spans="1:18" x14ac:dyDescent="0.2">
      <c r="A65" s="126" t="s">
        <v>341</v>
      </c>
      <c r="B65" s="64" t="s">
        <v>387</v>
      </c>
      <c r="C65" s="64" t="s">
        <v>387</v>
      </c>
      <c r="D65" s="65"/>
      <c r="E65" s="64" t="s">
        <v>387</v>
      </c>
      <c r="F65" s="64" t="s">
        <v>387</v>
      </c>
      <c r="G65" s="65"/>
      <c r="H65" s="64" t="s">
        <v>387</v>
      </c>
      <c r="I65" s="64" t="s">
        <v>387</v>
      </c>
      <c r="N65" s="128">
        <v>0.5726</v>
      </c>
      <c r="O65" s="128">
        <v>0.37090000000000001</v>
      </c>
      <c r="Q65" s="124">
        <v>8.14E-2</v>
      </c>
      <c r="R65" s="103">
        <v>4.4200000000000003E-2</v>
      </c>
    </row>
    <row r="66" spans="1:18" x14ac:dyDescent="0.2">
      <c r="A66" s="126" t="s">
        <v>342</v>
      </c>
      <c r="B66" s="64" t="s">
        <v>387</v>
      </c>
      <c r="C66" s="64" t="s">
        <v>387</v>
      </c>
      <c r="D66" s="65"/>
      <c r="E66" s="64" t="s">
        <v>387</v>
      </c>
      <c r="F66" s="64" t="s">
        <v>387</v>
      </c>
      <c r="G66" s="65"/>
      <c r="H66" s="64" t="s">
        <v>387</v>
      </c>
      <c r="I66" s="64" t="s">
        <v>387</v>
      </c>
      <c r="N66" s="131">
        <v>1</v>
      </c>
      <c r="O66" s="129" t="s">
        <v>343</v>
      </c>
      <c r="Q66" s="130">
        <v>1</v>
      </c>
      <c r="R66" s="130">
        <v>1</v>
      </c>
    </row>
    <row r="67" spans="1:18" x14ac:dyDescent="0.2">
      <c r="A67" s="126" t="s">
        <v>344</v>
      </c>
      <c r="B67" s="64" t="s">
        <v>386</v>
      </c>
      <c r="C67" s="64" t="s">
        <v>415</v>
      </c>
      <c r="D67" s="65"/>
      <c r="E67" s="64" t="s">
        <v>387</v>
      </c>
      <c r="F67" s="64" t="s">
        <v>387</v>
      </c>
      <c r="G67" s="65"/>
      <c r="H67" s="64">
        <v>0.16930000000000001</v>
      </c>
      <c r="I67" s="123">
        <v>0.35499999999999998</v>
      </c>
      <c r="N67" s="128">
        <v>6.88E-2</v>
      </c>
      <c r="O67" s="128">
        <v>0.1133</v>
      </c>
      <c r="Q67" s="129">
        <v>0.1648</v>
      </c>
      <c r="R67" s="129">
        <v>0.3125</v>
      </c>
    </row>
    <row r="68" spans="1:18" x14ac:dyDescent="0.2">
      <c r="A68" s="126" t="s">
        <v>345</v>
      </c>
      <c r="B68" s="64" t="s">
        <v>397</v>
      </c>
      <c r="C68" s="64" t="s">
        <v>416</v>
      </c>
      <c r="D68" s="65"/>
      <c r="E68" s="64" t="s">
        <v>417</v>
      </c>
      <c r="F68" s="64" t="s">
        <v>418</v>
      </c>
      <c r="G68" s="65"/>
      <c r="H68" s="64" t="s">
        <v>419</v>
      </c>
      <c r="I68" s="64" t="s">
        <v>419</v>
      </c>
      <c r="N68" s="128">
        <v>0.15029999999999999</v>
      </c>
      <c r="O68" s="128">
        <v>0.1875</v>
      </c>
      <c r="Q68" s="129">
        <v>0.90659999999999996</v>
      </c>
      <c r="R68" s="129" t="s">
        <v>389</v>
      </c>
    </row>
    <row r="69" spans="1:18" x14ac:dyDescent="0.2">
      <c r="B69" s="65"/>
      <c r="C69" s="65"/>
      <c r="D69" s="65"/>
      <c r="E69" s="65"/>
      <c r="F69" s="65"/>
      <c r="G69" s="65"/>
      <c r="H69" s="65"/>
      <c r="I69" s="65"/>
      <c r="N69" s="125"/>
    </row>
    <row r="70" spans="1:18" x14ac:dyDescent="0.2">
      <c r="B70" s="65"/>
      <c r="C70" s="65"/>
      <c r="D70" s="65"/>
      <c r="E70" s="65"/>
      <c r="F70" s="65"/>
      <c r="G70" s="65"/>
      <c r="H70" s="65"/>
      <c r="I70" s="65"/>
      <c r="Q70" s="125"/>
    </row>
    <row r="71" spans="1:18" x14ac:dyDescent="0.2">
      <c r="B71" s="65"/>
      <c r="C71" s="65"/>
      <c r="D71" s="65"/>
      <c r="E71" s="65"/>
      <c r="F71" s="65"/>
      <c r="G71" s="65"/>
      <c r="H71" s="65"/>
      <c r="I71" s="65"/>
    </row>
    <row r="72" spans="1:18" x14ac:dyDescent="0.2">
      <c r="A72" s="102" t="s">
        <v>420</v>
      </c>
      <c r="B72" s="65"/>
      <c r="C72" s="65"/>
      <c r="D72" s="65"/>
      <c r="E72" s="65"/>
      <c r="F72" s="65"/>
      <c r="G72" s="65"/>
      <c r="H72" s="65"/>
      <c r="I72" s="65"/>
    </row>
    <row r="73" spans="1:18" x14ac:dyDescent="0.2">
      <c r="A73" s="102" t="s">
        <v>421</v>
      </c>
      <c r="B73" s="65"/>
      <c r="C73" s="65"/>
      <c r="D73" s="65"/>
      <c r="E73" s="65"/>
      <c r="F73" s="65"/>
      <c r="G73" s="65"/>
      <c r="H73" s="65"/>
      <c r="I73" s="65"/>
    </row>
    <row r="74" spans="1:18" x14ac:dyDescent="0.2">
      <c r="B74" s="126" t="s">
        <v>422</v>
      </c>
      <c r="C74" s="126" t="s">
        <v>423</v>
      </c>
      <c r="E74" s="126" t="s">
        <v>424</v>
      </c>
    </row>
    <row r="75" spans="1:18" x14ac:dyDescent="0.2">
      <c r="A75" s="126" t="s">
        <v>318</v>
      </c>
      <c r="B75" s="126">
        <v>33.369999999999997</v>
      </c>
      <c r="C75" s="133" t="s">
        <v>425</v>
      </c>
      <c r="E75" s="134" t="s">
        <v>319</v>
      </c>
    </row>
    <row r="76" spans="1:18" x14ac:dyDescent="0.2">
      <c r="A76" s="126" t="s">
        <v>320</v>
      </c>
      <c r="B76" s="126">
        <v>1.218E-2</v>
      </c>
      <c r="C76" s="133" t="s">
        <v>425</v>
      </c>
      <c r="E76" s="134">
        <v>0.9123</v>
      </c>
    </row>
    <row r="77" spans="1:18" x14ac:dyDescent="0.2">
      <c r="A77" s="126" t="s">
        <v>321</v>
      </c>
      <c r="B77" s="126">
        <v>19.05</v>
      </c>
      <c r="C77" s="133" t="s">
        <v>425</v>
      </c>
      <c r="E77" s="134" t="s">
        <v>319</v>
      </c>
    </row>
    <row r="78" spans="1:18" x14ac:dyDescent="0.2">
      <c r="A78" s="126" t="s">
        <v>322</v>
      </c>
      <c r="B78" s="67">
        <v>0.28000000000000003</v>
      </c>
      <c r="C78" s="133" t="s">
        <v>425</v>
      </c>
      <c r="E78" s="134">
        <v>0.59750000000000003</v>
      </c>
    </row>
    <row r="79" spans="1:18" x14ac:dyDescent="0.2">
      <c r="A79" s="126" t="s">
        <v>324</v>
      </c>
      <c r="B79" s="67" t="s">
        <v>426</v>
      </c>
      <c r="C79" s="134"/>
      <c r="E79" s="134"/>
    </row>
    <row r="80" spans="1:18" x14ac:dyDescent="0.2">
      <c r="A80" s="126" t="s">
        <v>325</v>
      </c>
      <c r="B80" s="67" t="s">
        <v>426</v>
      </c>
      <c r="C80" s="134"/>
      <c r="E80" s="134"/>
    </row>
    <row r="81" spans="1:5" x14ac:dyDescent="0.2">
      <c r="A81" s="126" t="s">
        <v>326</v>
      </c>
      <c r="B81" s="67">
        <v>2.4870000000000001</v>
      </c>
      <c r="C81" s="134" t="s">
        <v>427</v>
      </c>
      <c r="E81" s="134">
        <v>0.1168</v>
      </c>
    </row>
    <row r="82" spans="1:5" x14ac:dyDescent="0.2">
      <c r="A82" s="126" t="s">
        <v>327</v>
      </c>
      <c r="B82" s="67">
        <v>9.3089999999999993</v>
      </c>
      <c r="C82" s="134" t="s">
        <v>427</v>
      </c>
      <c r="E82" s="134">
        <v>2.7000000000000001E-3</v>
      </c>
    </row>
    <row r="83" spans="1:5" x14ac:dyDescent="0.2">
      <c r="A83" s="126" t="s">
        <v>328</v>
      </c>
      <c r="B83" s="67">
        <v>2.5139999999999998</v>
      </c>
      <c r="C83" s="134" t="s">
        <v>427</v>
      </c>
      <c r="E83" s="134">
        <v>0.1148</v>
      </c>
    </row>
    <row r="84" spans="1:5" x14ac:dyDescent="0.2">
      <c r="A84" s="126" t="s">
        <v>329</v>
      </c>
      <c r="B84" s="67" t="s">
        <v>426</v>
      </c>
      <c r="C84" s="134"/>
      <c r="E84" s="134"/>
    </row>
    <row r="85" spans="1:5" x14ac:dyDescent="0.2">
      <c r="A85" s="126" t="s">
        <v>330</v>
      </c>
      <c r="B85" s="67">
        <v>1.718</v>
      </c>
      <c r="C85" s="133" t="s">
        <v>428</v>
      </c>
      <c r="E85" s="134">
        <v>0.19189999999999999</v>
      </c>
    </row>
    <row r="86" spans="1:5" x14ac:dyDescent="0.2">
      <c r="A86" s="126" t="s">
        <v>331</v>
      </c>
      <c r="B86" s="126">
        <v>3.7080000000000002</v>
      </c>
      <c r="C86" s="133" t="s">
        <v>428</v>
      </c>
      <c r="E86" s="134">
        <v>5.6000000000000001E-2</v>
      </c>
    </row>
    <row r="87" spans="1:5" x14ac:dyDescent="0.2">
      <c r="A87" s="126" t="s">
        <v>332</v>
      </c>
      <c r="B87" s="126">
        <v>3.081</v>
      </c>
      <c r="C87" s="134" t="s">
        <v>429</v>
      </c>
      <c r="E87" s="134">
        <v>8.1199999999999994E-2</v>
      </c>
    </row>
    <row r="88" spans="1:5" x14ac:dyDescent="0.2">
      <c r="A88" s="126" t="s">
        <v>333</v>
      </c>
      <c r="B88" s="126">
        <v>2.0459999999999999E-2</v>
      </c>
      <c r="C88" s="134" t="s">
        <v>429</v>
      </c>
      <c r="E88" s="134">
        <v>0.88649999999999995</v>
      </c>
    </row>
    <row r="89" spans="1:5" x14ac:dyDescent="0.2">
      <c r="A89" s="126" t="s">
        <v>334</v>
      </c>
      <c r="B89" s="126">
        <v>35.799999999999997</v>
      </c>
      <c r="C89" s="133" t="s">
        <v>428</v>
      </c>
      <c r="E89" s="134" t="s">
        <v>319</v>
      </c>
    </row>
    <row r="90" spans="1:5" x14ac:dyDescent="0.2">
      <c r="A90" s="126" t="s">
        <v>335</v>
      </c>
      <c r="B90" s="126">
        <v>3.6479999999999999E-2</v>
      </c>
      <c r="C90" s="133" t="s">
        <v>428</v>
      </c>
      <c r="E90" s="134">
        <v>0.8488</v>
      </c>
    </row>
    <row r="91" spans="1:5" x14ac:dyDescent="0.2">
      <c r="A91" s="126" t="s">
        <v>336</v>
      </c>
      <c r="B91" s="126">
        <v>0.82840000000000003</v>
      </c>
      <c r="C91" s="134" t="s">
        <v>430</v>
      </c>
      <c r="E91" s="134">
        <v>0.36430000000000001</v>
      </c>
    </row>
    <row r="92" spans="1:5" x14ac:dyDescent="0.2">
      <c r="A92" s="126" t="s">
        <v>337</v>
      </c>
      <c r="B92" s="134">
        <v>4.0259999999999997E-2</v>
      </c>
      <c r="C92" s="134" t="s">
        <v>431</v>
      </c>
      <c r="E92" s="134">
        <v>0.84130000000000005</v>
      </c>
    </row>
    <row r="93" spans="1:5" x14ac:dyDescent="0.2">
      <c r="A93" s="126" t="s">
        <v>338</v>
      </c>
      <c r="B93" s="126">
        <v>0.58140000000000003</v>
      </c>
      <c r="C93" s="134" t="s">
        <v>431</v>
      </c>
      <c r="E93" s="134">
        <v>0.4471</v>
      </c>
    </row>
    <row r="94" spans="1:5" x14ac:dyDescent="0.2">
      <c r="A94" s="126" t="s">
        <v>339</v>
      </c>
      <c r="B94" s="126">
        <v>6.4889999999999999</v>
      </c>
      <c r="C94" s="134" t="s">
        <v>432</v>
      </c>
      <c r="E94" s="134">
        <v>1.2E-2</v>
      </c>
    </row>
    <row r="95" spans="1:5" x14ac:dyDescent="0.2">
      <c r="A95" s="126" t="s">
        <v>340</v>
      </c>
      <c r="B95" s="126">
        <v>2.4319999999999999</v>
      </c>
      <c r="C95" s="134" t="s">
        <v>431</v>
      </c>
      <c r="E95" s="134">
        <v>0.1212</v>
      </c>
    </row>
    <row r="96" spans="1:5" x14ac:dyDescent="0.2">
      <c r="A96" s="126" t="s">
        <v>341</v>
      </c>
      <c r="B96" s="126">
        <v>19.399999999999999</v>
      </c>
      <c r="C96" s="134" t="s">
        <v>431</v>
      </c>
      <c r="E96" s="134" t="s">
        <v>319</v>
      </c>
    </row>
    <row r="97" spans="1:6" x14ac:dyDescent="0.2">
      <c r="A97" s="126" t="s">
        <v>342</v>
      </c>
      <c r="B97" s="126">
        <v>0.1191</v>
      </c>
      <c r="C97" s="134" t="s">
        <v>431</v>
      </c>
      <c r="E97" s="134">
        <v>0.73050000000000004</v>
      </c>
    </row>
    <row r="98" spans="1:6" x14ac:dyDescent="0.2">
      <c r="A98" s="126" t="s">
        <v>344</v>
      </c>
      <c r="B98" s="126">
        <v>39.75</v>
      </c>
      <c r="C98" s="134" t="s">
        <v>431</v>
      </c>
      <c r="E98" s="134" t="s">
        <v>319</v>
      </c>
    </row>
    <row r="99" spans="1:6" x14ac:dyDescent="0.2">
      <c r="A99" s="126" t="s">
        <v>345</v>
      </c>
      <c r="B99" s="126">
        <v>0.11650000000000001</v>
      </c>
      <c r="C99" s="134" t="s">
        <v>431</v>
      </c>
      <c r="E99" s="134">
        <v>0.73340000000000005</v>
      </c>
    </row>
    <row r="102" spans="1:6" x14ac:dyDescent="0.2">
      <c r="A102" s="128" t="s">
        <v>433</v>
      </c>
      <c r="B102" s="128"/>
      <c r="C102" s="128"/>
      <c r="D102" s="128"/>
      <c r="E102" s="128"/>
      <c r="F102" s="128"/>
    </row>
    <row r="103" spans="1:6" x14ac:dyDescent="0.2">
      <c r="A103" s="128"/>
      <c r="B103" s="128" t="s">
        <v>434</v>
      </c>
      <c r="C103" s="128"/>
      <c r="D103" s="128"/>
      <c r="E103" s="128" t="s">
        <v>434</v>
      </c>
      <c r="F103" s="128"/>
    </row>
    <row r="104" spans="1:6" x14ac:dyDescent="0.2">
      <c r="A104" s="128"/>
      <c r="B104" s="128" t="s">
        <v>435</v>
      </c>
      <c r="C104" s="128"/>
      <c r="D104" s="128"/>
      <c r="E104" s="128" t="s">
        <v>435</v>
      </c>
      <c r="F104" s="128"/>
    </row>
    <row r="105" spans="1:6" x14ac:dyDescent="0.2">
      <c r="A105" s="128"/>
      <c r="B105" s="128" t="s">
        <v>316</v>
      </c>
      <c r="C105" s="128" t="s">
        <v>317</v>
      </c>
      <c r="D105" s="128"/>
      <c r="E105" s="128" t="s">
        <v>316</v>
      </c>
      <c r="F105" s="128" t="s">
        <v>317</v>
      </c>
    </row>
    <row r="106" spans="1:6" x14ac:dyDescent="0.2">
      <c r="A106" s="128" t="s">
        <v>318</v>
      </c>
      <c r="B106" s="103" t="s">
        <v>319</v>
      </c>
      <c r="C106" s="103" t="s">
        <v>319</v>
      </c>
      <c r="D106" s="128"/>
      <c r="E106" s="104">
        <v>3.0999999999999999E-3</v>
      </c>
      <c r="F106" s="104">
        <v>1.6999999999999999E-3</v>
      </c>
    </row>
    <row r="107" spans="1:6" x14ac:dyDescent="0.2">
      <c r="A107" s="128" t="s">
        <v>320</v>
      </c>
      <c r="B107" s="103">
        <v>4.0000000000000002E-4</v>
      </c>
      <c r="C107" s="103">
        <v>2.9999999999999997E-4</v>
      </c>
      <c r="D107" s="128"/>
      <c r="E107" s="104">
        <v>1.1999999999999999E-3</v>
      </c>
      <c r="F107" s="104">
        <v>2.8999999999999998E-3</v>
      </c>
    </row>
    <row r="108" spans="1:6" x14ac:dyDescent="0.2">
      <c r="A108" s="128" t="s">
        <v>321</v>
      </c>
      <c r="B108" s="128">
        <v>0.87329999999999997</v>
      </c>
      <c r="C108" s="128">
        <v>0.15670000000000001</v>
      </c>
      <c r="D108" s="128"/>
      <c r="E108" s="128">
        <v>0.89</v>
      </c>
      <c r="F108" s="128">
        <v>0.92779999999999996</v>
      </c>
    </row>
    <row r="109" spans="1:6" x14ac:dyDescent="0.2">
      <c r="A109" s="128"/>
      <c r="B109" s="128"/>
      <c r="C109" s="128"/>
      <c r="D109" s="128"/>
      <c r="E109" s="128"/>
      <c r="F109" s="128"/>
    </row>
    <row r="110" spans="1:6" x14ac:dyDescent="0.2">
      <c r="A110" s="128"/>
      <c r="B110" s="128"/>
      <c r="C110" s="128"/>
      <c r="D110" s="128"/>
      <c r="E110" s="128"/>
      <c r="F110" s="128"/>
    </row>
  </sheetData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Data-Fig 3-6,Table1,2,3</vt:lpstr>
      <vt:lpstr>Values-Fig 3-5</vt:lpstr>
      <vt:lpstr>Data-Fig7</vt:lpstr>
      <vt:lpstr>Additional data-Table 1</vt:lpstr>
      <vt:lpstr>Data-Table2</vt:lpstr>
      <vt:lpstr>statistics</vt:lpstr>
    </vt:vector>
  </TitlesOfParts>
  <Company>Shippensburg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Klotz, Larry</dc:creator>
  <cp:lastModifiedBy>Loeffler, Carol</cp:lastModifiedBy>
  <dcterms:created xsi:type="dcterms:W3CDTF">2017-05-08T17:33:06Z</dcterms:created>
  <dcterms:modified xsi:type="dcterms:W3CDTF">2018-04-07T00:45:14Z</dcterms:modified>
</cp:coreProperties>
</file>