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Shared\LRI\Labs\bonilhavlab\Mala\NaIO3 manuscript\TB data\Plastic section Measurement\"/>
    </mc:Choice>
  </mc:AlternateContent>
  <bookViews>
    <workbookView xWindow="0" yWindow="0" windowWidth="27330" windowHeight="12435" activeTab="2"/>
  </bookViews>
  <sheets>
    <sheet name="3mo data" sheetId="2" r:id="rId1"/>
    <sheet name="15mo Data" sheetId="3" r:id="rId2"/>
    <sheet name="Summary" sheetId="4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5" i="4" l="1"/>
  <c r="I22" i="4"/>
  <c r="I19" i="4"/>
  <c r="I16" i="4"/>
  <c r="I13" i="4"/>
  <c r="I9" i="4"/>
  <c r="I6" i="4"/>
  <c r="I3" i="4"/>
  <c r="H25" i="4" l="1"/>
  <c r="H22" i="4"/>
  <c r="H19" i="4"/>
  <c r="H16" i="4"/>
  <c r="H13" i="4"/>
  <c r="H9" i="4"/>
  <c r="H6" i="4"/>
  <c r="G25" i="4"/>
  <c r="G22" i="4"/>
  <c r="G19" i="4"/>
  <c r="G16" i="4"/>
  <c r="G13" i="4"/>
  <c r="G9" i="4"/>
  <c r="G6" i="4"/>
  <c r="H3" i="4"/>
  <c r="G3" i="4"/>
  <c r="F22" i="4" l="1"/>
  <c r="F23" i="4"/>
  <c r="F24" i="4"/>
  <c r="F25" i="4"/>
  <c r="F26" i="4"/>
  <c r="F27" i="4"/>
  <c r="L14" i="3"/>
  <c r="F16" i="4"/>
  <c r="F17" i="4"/>
  <c r="F18" i="4"/>
  <c r="F19" i="4"/>
  <c r="F20" i="4"/>
  <c r="F21" i="4"/>
  <c r="D18" i="4"/>
  <c r="F15" i="4"/>
  <c r="F14" i="4"/>
  <c r="F9" i="4"/>
  <c r="F10" i="4"/>
  <c r="F11" i="4"/>
  <c r="F12" i="4"/>
  <c r="F13" i="4"/>
  <c r="F4" i="4"/>
  <c r="F5" i="4"/>
  <c r="F6" i="4"/>
  <c r="F7" i="4"/>
  <c r="F8" i="4"/>
  <c r="F3" i="4"/>
  <c r="L28" i="3" l="1"/>
  <c r="B15" i="2"/>
  <c r="B28" i="2"/>
  <c r="B11" i="2"/>
  <c r="B22" i="2"/>
  <c r="B8" i="3"/>
  <c r="B14" i="3"/>
  <c r="B20" i="3"/>
  <c r="B41" i="3"/>
  <c r="B28" i="3"/>
  <c r="B34" i="3"/>
  <c r="L34" i="3" l="1"/>
  <c r="L8" i="3"/>
  <c r="L39" i="3"/>
  <c r="M44" i="2" l="1"/>
  <c r="M38" i="2"/>
  <c r="M32" i="2"/>
  <c r="M25" i="2"/>
  <c r="M19" i="2"/>
  <c r="M13" i="2"/>
  <c r="M7" i="2"/>
  <c r="B34" i="2" l="1"/>
</calcChain>
</file>

<file path=xl/sharedStrings.xml><?xml version="1.0" encoding="utf-8"?>
<sst xmlns="http://schemas.openxmlformats.org/spreadsheetml/2006/main" count="208" uniqueCount="62">
  <si>
    <t>degeneration</t>
  </si>
  <si>
    <t>Total</t>
  </si>
  <si>
    <t>Scale</t>
  </si>
  <si>
    <t>%</t>
  </si>
  <si>
    <t>Slide 789A Fig602</t>
  </si>
  <si>
    <t>Slide 791A Fig4467</t>
  </si>
  <si>
    <t>Slide 783A Fig1050</t>
  </si>
  <si>
    <t>C57BL/6+PBS</t>
  </si>
  <si>
    <t>C57BL/6+NaIO3</t>
  </si>
  <si>
    <t>DJ-1 KO+PBS</t>
  </si>
  <si>
    <t>DJ-1 KO+NaIO3</t>
  </si>
  <si>
    <t>Slide 783 Fig2654</t>
  </si>
  <si>
    <t>Slide 791</t>
  </si>
  <si>
    <t>Slide 786</t>
  </si>
  <si>
    <t>Slide no 796</t>
  </si>
  <si>
    <t>Slide no.1155</t>
  </si>
  <si>
    <t>Slide no.1160</t>
  </si>
  <si>
    <t>Slide 1152</t>
  </si>
  <si>
    <t>Slide 1156</t>
  </si>
  <si>
    <t>Slide 694</t>
  </si>
  <si>
    <t>Slide 1150</t>
  </si>
  <si>
    <t>Slide 638</t>
  </si>
  <si>
    <t>Slide 639</t>
  </si>
  <si>
    <t>Slide 642</t>
  </si>
  <si>
    <t>Slide 896</t>
  </si>
  <si>
    <t xml:space="preserve">Slide 783.2 </t>
  </si>
  <si>
    <t xml:space="preserve">Slide 993 </t>
  </si>
  <si>
    <t xml:space="preserve">Slide 785 </t>
  </si>
  <si>
    <t>Slide 781A</t>
  </si>
  <si>
    <t xml:space="preserve">Slide 833 </t>
  </si>
  <si>
    <t>Slide 834</t>
  </si>
  <si>
    <t>Slide 725</t>
  </si>
  <si>
    <t>Slide 792</t>
  </si>
  <si>
    <t>Slide No.</t>
  </si>
  <si>
    <t>Treatment</t>
  </si>
  <si>
    <t>Total Area</t>
  </si>
  <si>
    <t>Degenerated area</t>
  </si>
  <si>
    <t>%Degeneration</t>
  </si>
  <si>
    <t>PBS</t>
  </si>
  <si>
    <t xml:space="preserve">Slide 783A </t>
  </si>
  <si>
    <t>NaIO3</t>
  </si>
  <si>
    <t>Age/Genotype</t>
  </si>
  <si>
    <t>3mo/C57</t>
  </si>
  <si>
    <t>3mo/DJ-1</t>
  </si>
  <si>
    <t xml:space="preserve">Slide 789A </t>
  </si>
  <si>
    <t xml:space="preserve">Slide 791A </t>
  </si>
  <si>
    <t>15mo/C57</t>
  </si>
  <si>
    <t>Slide 796</t>
  </si>
  <si>
    <t>Slide 1155</t>
  </si>
  <si>
    <t>Slide 1160</t>
  </si>
  <si>
    <t>15mo/DJ-1</t>
  </si>
  <si>
    <t>Av % Degeneration</t>
  </si>
  <si>
    <t>SEM</t>
  </si>
  <si>
    <t>STD DEV</t>
  </si>
  <si>
    <t>3mo Control</t>
  </si>
  <si>
    <t>3mo Control+NaIO3</t>
  </si>
  <si>
    <t>3mo DJ-1 KO</t>
  </si>
  <si>
    <t>3moDJ-1 KO+NaIO3</t>
  </si>
  <si>
    <t>15mo Control</t>
  </si>
  <si>
    <t>15mo Control+NaIO3</t>
  </si>
  <si>
    <t>15mo DJ-1 Ko</t>
  </si>
  <si>
    <t>15mo DJ-1 Ko+NaIO3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</si>
</sst>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 tint="0.3999755851924192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b/>
      <sz val="11"/>
      <color theme="8" tint="0.39997558519241921"/>
      <name val="Calibri"/>
      <family val="2"/>
      <scheme val="minor"/>
    </font>
    <font>
      <sz val="11"/>
      <color theme="8" tint="0.39997558519241921"/>
      <name val="Calibri"/>
      <family val="2"/>
      <scheme val="minor"/>
    </font>
    <font>
      <b/>
      <sz val="11"/>
      <color rgb="FFFFA3FF"/>
      <name val="Calibri"/>
      <family val="2"/>
      <scheme val="minor"/>
    </font>
    <font>
      <sz val="11"/>
      <color rgb="FFFFA3FF"/>
      <name val="Calibri"/>
      <family val="2"/>
      <scheme val="minor"/>
    </font>
    <font>
      <b/>
      <sz val="11"/>
      <color rgb="FFFF6600"/>
      <name val="Calibri"/>
      <family val="2"/>
      <scheme val="minor"/>
    </font>
    <font>
      <sz val="11"/>
      <color rgb="FFFF6600"/>
      <name val="Calibri"/>
      <family val="2"/>
      <scheme val="minor"/>
    </font>
    <font>
      <b/>
      <sz val="11"/>
      <color rgb="FFCC00CC"/>
      <name val="Calibri"/>
      <family val="2"/>
      <scheme val="minor"/>
    </font>
    <font>
      <sz val="11"/>
      <color rgb="FFCC00CC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/>
    <xf numFmtId="11" fontId="0" fillId="0" borderId="0" xfId="0" applyNumberForma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164" fontId="8" fillId="0" borderId="0" xfId="0" applyNumberFormat="1" applyFont="1"/>
    <xf numFmtId="164" fontId="1" fillId="0" borderId="0" xfId="0" applyNumberFormat="1" applyFont="1"/>
    <xf numFmtId="164" fontId="11" fillId="0" borderId="0" xfId="0" applyNumberFormat="1" applyFont="1"/>
    <xf numFmtId="164" fontId="12" fillId="0" borderId="0" xfId="0" applyNumberFormat="1" applyFont="1"/>
    <xf numFmtId="164" fontId="4" fillId="0" borderId="0" xfId="0" applyNumberFormat="1" applyFont="1"/>
    <xf numFmtId="164" fontId="6" fillId="0" borderId="0" xfId="0" applyNumberFormat="1" applyFont="1"/>
    <xf numFmtId="164" fontId="10" fillId="0" borderId="0" xfId="0" applyNumberFormat="1" applyFont="1"/>
    <xf numFmtId="0" fontId="13" fillId="0" borderId="0" xfId="0" applyFont="1"/>
    <xf numFmtId="0" fontId="14" fillId="0" borderId="0" xfId="0" applyFont="1"/>
    <xf numFmtId="164" fontId="14" fillId="0" borderId="0" xfId="0" applyNumberFormat="1" applyFont="1"/>
    <xf numFmtId="0" fontId="3" fillId="0" borderId="0" xfId="0" applyFont="1"/>
    <xf numFmtId="0" fontId="15" fillId="0" borderId="0" xfId="0" applyFont="1"/>
    <xf numFmtId="0" fontId="16" fillId="0" borderId="0" xfId="0" applyFont="1"/>
    <xf numFmtId="164" fontId="16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A3FF"/>
      <color rgb="FFE2BFE3"/>
      <color rgb="FFCC00CC"/>
      <color rgb="FFFF6600"/>
      <color rgb="FFFFE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3"/>
            <c:invertIfNegative val="0"/>
            <c:bubble3D val="0"/>
            <c:spPr>
              <a:solidFill>
                <a:srgbClr val="E2BFE3"/>
              </a:solidFill>
              <a:ln>
                <a:solidFill>
                  <a:schemeClr val="tx1"/>
                </a:solidFill>
              </a:ln>
              <a:effectLst/>
            </c:spPr>
          </c:dPt>
          <c:dPt>
            <c:idx val="7"/>
            <c:invertIfNegative val="0"/>
            <c:bubble3D val="0"/>
            <c:spPr>
              <a:solidFill>
                <a:srgbClr val="FFA3FF"/>
              </a:solidFill>
              <a:ln>
                <a:solidFill>
                  <a:schemeClr val="tx1"/>
                </a:solidFill>
              </a:ln>
              <a:effectLst/>
            </c:spPr>
          </c:dPt>
          <c:errBars>
            <c:errBarType val="both"/>
            <c:errValType val="cust"/>
            <c:noEndCap val="0"/>
            <c:plus>
              <c:numRef>
                <c:f>Summary!$D$30:$D$37</c:f>
                <c:numCache>
                  <c:formatCode>General</c:formatCode>
                  <c:ptCount val="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4.1247391143953553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1.5142576092319966</c:v>
                  </c:pt>
                </c:numCache>
              </c:numRef>
            </c:plus>
            <c:minus>
              <c:numRef>
                <c:f>Summary!$D$30:$D$37</c:f>
                <c:numCache>
                  <c:formatCode>General</c:formatCode>
                  <c:ptCount val="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4.1247391143953553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1.5142576092319966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Summary!$A$30:$A$37</c:f>
              <c:strCache>
                <c:ptCount val="8"/>
                <c:pt idx="0">
                  <c:v>3mo Control</c:v>
                </c:pt>
                <c:pt idx="1">
                  <c:v>3mo Control+NaIO3</c:v>
                </c:pt>
                <c:pt idx="2">
                  <c:v>3mo DJ-1 KO</c:v>
                </c:pt>
                <c:pt idx="3">
                  <c:v>3moDJ-1 KO+NaIO3</c:v>
                </c:pt>
                <c:pt idx="4">
                  <c:v>15mo Control</c:v>
                </c:pt>
                <c:pt idx="5">
                  <c:v>15mo Control+NaIO3</c:v>
                </c:pt>
                <c:pt idx="6">
                  <c:v>15mo DJ-1 Ko</c:v>
                </c:pt>
                <c:pt idx="7">
                  <c:v>15mo DJ-1 Ko+NaIO3</c:v>
                </c:pt>
              </c:strCache>
            </c:strRef>
          </c:cat>
          <c:val>
            <c:numRef>
              <c:f>Summary!$C$30:$C$37</c:f>
              <c:numCache>
                <c:formatCode>0.0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69.394843845487671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85.355148586458142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5216152"/>
        <c:axId val="75219288"/>
      </c:barChart>
      <c:catAx>
        <c:axId val="75216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219288"/>
        <c:crosses val="autoZero"/>
        <c:auto val="1"/>
        <c:lblAlgn val="ctr"/>
        <c:lblOffset val="100"/>
        <c:noMultiLvlLbl val="0"/>
      </c:catAx>
      <c:valAx>
        <c:axId val="7521928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 Degeneration in Whole Retina</a:t>
                </a:r>
              </a:p>
            </c:rich>
          </c:tx>
          <c:layout>
            <c:manualLayout>
              <c:xMode val="edge"/>
              <c:yMode val="edge"/>
              <c:x val="3.0555555555555555E-2"/>
              <c:y val="3.7453703703703704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2161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552450</xdr:colOff>
      <xdr:row>37</xdr:row>
      <xdr:rowOff>185737</xdr:rowOff>
    </xdr:from>
    <xdr:to>
      <xdr:col>7</xdr:col>
      <xdr:colOff>76200</xdr:colOff>
      <xdr:row>52</xdr:row>
      <xdr:rowOff>71437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180975</xdr:colOff>
      <xdr:row>15</xdr:row>
      <xdr:rowOff>161925</xdr:rowOff>
    </xdr:from>
    <xdr:to>
      <xdr:col>26</xdr:col>
      <xdr:colOff>221067</xdr:colOff>
      <xdr:row>38</xdr:row>
      <xdr:rowOff>45715</xdr:rowOff>
    </xdr:to>
    <xdr:grpSp>
      <xdr:nvGrpSpPr>
        <xdr:cNvPr id="22" name="Group 21"/>
        <xdr:cNvGrpSpPr/>
      </xdr:nvGrpSpPr>
      <xdr:grpSpPr>
        <a:xfrm>
          <a:off x="8277225" y="3019425"/>
          <a:ext cx="8698317" cy="4265290"/>
          <a:chOff x="12278209" y="16175420"/>
          <a:chExt cx="8698317" cy="4265290"/>
        </a:xfrm>
      </xdr:grpSpPr>
      <xdr:pic>
        <xdr:nvPicPr>
          <xdr:cNvPr id="23" name="Picture 22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2683244" y="16585993"/>
            <a:ext cx="8293282" cy="3073342"/>
          </a:xfrm>
          <a:prstGeom prst="rect">
            <a:avLst/>
          </a:prstGeom>
        </xdr:spPr>
      </xdr:pic>
      <xdr:sp macro="" textlink="">
        <xdr:nvSpPr>
          <xdr:cNvPr id="24" name="TextBox 2"/>
          <xdr:cNvSpPr txBox="1"/>
        </xdr:nvSpPr>
        <xdr:spPr>
          <a:xfrm>
            <a:off x="13113190" y="16199723"/>
            <a:ext cx="1223639" cy="400110"/>
          </a:xfrm>
          <a:prstGeom prst="rect">
            <a:avLst/>
          </a:prstGeom>
          <a:noFill/>
          <a:ln>
            <a:noFill/>
          </a:ln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sz="2000" b="1">
                <a:solidFill>
                  <a:srgbClr val="0344C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Control</a:t>
            </a:r>
          </a:p>
        </xdr:txBody>
      </xdr:sp>
      <xdr:sp macro="" textlink="">
        <xdr:nvSpPr>
          <xdr:cNvPr id="25" name="TextBox 3"/>
          <xdr:cNvSpPr txBox="1"/>
        </xdr:nvSpPr>
        <xdr:spPr>
          <a:xfrm>
            <a:off x="15144492" y="16175420"/>
            <a:ext cx="1464696" cy="400110"/>
          </a:xfrm>
          <a:prstGeom prst="rect">
            <a:avLst/>
          </a:prstGeom>
          <a:noFill/>
          <a:ln>
            <a:noFill/>
          </a:ln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sz="2000" b="1">
                <a:solidFill>
                  <a:srgbClr val="FF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DJ-1 KO</a:t>
            </a:r>
          </a:p>
        </xdr:txBody>
      </xdr:sp>
      <xdr:sp macro="" textlink="">
        <xdr:nvSpPr>
          <xdr:cNvPr id="26" name="TextBox 4"/>
          <xdr:cNvSpPr txBox="1"/>
        </xdr:nvSpPr>
        <xdr:spPr>
          <a:xfrm rot="16200000">
            <a:off x="12084238" y="16782037"/>
            <a:ext cx="851684" cy="405035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sz="2000" b="1">
                <a:latin typeface="Arial" panose="020B0604020202020204" pitchFamily="34" charset="0"/>
                <a:cs typeface="Arial" panose="020B0604020202020204" pitchFamily="34" charset="0"/>
              </a:rPr>
              <a:t>PBS</a:t>
            </a:r>
          </a:p>
        </xdr:txBody>
      </xdr:sp>
      <xdr:sp macro="" textlink="">
        <xdr:nvSpPr>
          <xdr:cNvPr id="27" name="TextBox 5"/>
          <xdr:cNvSpPr txBox="1"/>
        </xdr:nvSpPr>
        <xdr:spPr>
          <a:xfrm rot="16200000">
            <a:off x="12035267" y="18740743"/>
            <a:ext cx="890920" cy="405035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sz="2000" b="1">
                <a:latin typeface="Arial" panose="020B0604020202020204" pitchFamily="34" charset="0"/>
                <a:cs typeface="Arial" panose="020B0604020202020204" pitchFamily="34" charset="0"/>
              </a:rPr>
              <a:t>NaIO</a:t>
            </a:r>
            <a:r>
              <a:rPr lang="en-US" sz="2000" b="1" baseline="-30000">
                <a:latin typeface="Arial" panose="020B0604020202020204" pitchFamily="34" charset="0"/>
                <a:cs typeface="Arial" panose="020B0604020202020204" pitchFamily="34" charset="0"/>
              </a:rPr>
              <a:t>3</a:t>
            </a:r>
          </a:p>
        </xdr:txBody>
      </xdr:sp>
      <xdr:sp macro="" textlink="">
        <xdr:nvSpPr>
          <xdr:cNvPr id="28" name="TextBox 6"/>
          <xdr:cNvSpPr txBox="1"/>
        </xdr:nvSpPr>
        <xdr:spPr>
          <a:xfrm>
            <a:off x="17165771" y="16181696"/>
            <a:ext cx="1223639" cy="400110"/>
          </a:xfrm>
          <a:prstGeom prst="rect">
            <a:avLst/>
          </a:prstGeom>
          <a:noFill/>
          <a:ln>
            <a:noFill/>
          </a:ln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sz="2000" b="1">
                <a:solidFill>
                  <a:srgbClr val="008FFA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Control</a:t>
            </a:r>
          </a:p>
        </xdr:txBody>
      </xdr:sp>
      <xdr:sp macro="" textlink="">
        <xdr:nvSpPr>
          <xdr:cNvPr id="29" name="TextBox 7"/>
          <xdr:cNvSpPr txBox="1"/>
        </xdr:nvSpPr>
        <xdr:spPr>
          <a:xfrm>
            <a:off x="19231593" y="16210697"/>
            <a:ext cx="1464696" cy="400110"/>
          </a:xfrm>
          <a:prstGeom prst="rect">
            <a:avLst/>
          </a:prstGeom>
          <a:noFill/>
          <a:ln>
            <a:noFill/>
          </a:ln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sz="2000" b="1">
                <a:solidFill>
                  <a:srgbClr val="FBA9D4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DJ-1 KO</a:t>
            </a:r>
          </a:p>
        </xdr:txBody>
      </xdr:sp>
      <xdr:sp macro="" textlink="">
        <xdr:nvSpPr>
          <xdr:cNvPr id="30" name="TextBox 8"/>
          <xdr:cNvSpPr txBox="1"/>
        </xdr:nvSpPr>
        <xdr:spPr>
          <a:xfrm>
            <a:off x="14290536" y="20040600"/>
            <a:ext cx="847349" cy="400110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sz="2000" b="1">
                <a:latin typeface="Arial" panose="020B0604020202020204" pitchFamily="34" charset="0"/>
                <a:cs typeface="Arial" panose="020B0604020202020204" pitchFamily="34" charset="0"/>
              </a:rPr>
              <a:t>3 mo</a:t>
            </a:r>
          </a:p>
        </xdr:txBody>
      </xdr:sp>
      <xdr:sp macro="" textlink="">
        <xdr:nvSpPr>
          <xdr:cNvPr id="31" name="TextBox 9"/>
          <xdr:cNvSpPr txBox="1"/>
        </xdr:nvSpPr>
        <xdr:spPr>
          <a:xfrm>
            <a:off x="18483641" y="20040600"/>
            <a:ext cx="990336" cy="400110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sz="2000" b="1">
                <a:latin typeface="Arial" panose="020B0604020202020204" pitchFamily="34" charset="0"/>
                <a:cs typeface="Arial" panose="020B0604020202020204" pitchFamily="34" charset="0"/>
              </a:rPr>
              <a:t>15 mo</a:t>
            </a:r>
          </a:p>
        </xdr:txBody>
      </xdr:sp>
      <xdr:sp macro="" textlink="">
        <xdr:nvSpPr>
          <xdr:cNvPr id="32" name="Right Brace 31"/>
          <xdr:cNvSpPr/>
        </xdr:nvSpPr>
        <xdr:spPr bwMode="auto">
          <a:xfrm rot="5400000">
            <a:off x="14506793" y="18187691"/>
            <a:ext cx="272445" cy="3501625"/>
          </a:xfrm>
          <a:prstGeom prst="rightBrace">
            <a:avLst/>
          </a:prstGeom>
          <a:noFill/>
          <a:ln w="9525" cap="flat" cmpd="sng" algn="ctr">
            <a:solidFill>
              <a:schemeClr val="tx1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="horz" wrap="square" lIns="91440" tIns="45720" rIns="91440" bIns="45720" numCol="1" rtlCol="0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endParaRPr kumimoji="0" lang="en-US" sz="24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33" name="Right Brace 32"/>
          <xdr:cNvSpPr/>
        </xdr:nvSpPr>
        <xdr:spPr bwMode="auto">
          <a:xfrm rot="5400000">
            <a:off x="18821362" y="18170604"/>
            <a:ext cx="272445" cy="3501625"/>
          </a:xfrm>
          <a:prstGeom prst="rightBrace">
            <a:avLst/>
          </a:prstGeom>
          <a:noFill/>
          <a:ln w="9525" cap="flat" cmpd="sng" algn="ctr">
            <a:solidFill>
              <a:schemeClr val="tx1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="horz" wrap="square" lIns="91440" tIns="45720" rIns="91440" bIns="45720" numCol="1" rtlCol="0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endParaRPr kumimoji="0" lang="en-US" sz="24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cxnSp macro="">
        <xdr:nvCxnSpPr>
          <xdr:cNvPr id="34" name="Straight Arrow Connector 33"/>
          <xdr:cNvCxnSpPr/>
        </xdr:nvCxnSpPr>
        <xdr:spPr bwMode="auto">
          <a:xfrm>
            <a:off x="16317490" y="18971763"/>
            <a:ext cx="43992" cy="30556"/>
          </a:xfrm>
          <a:prstGeom prst="straightConnector1">
            <a:avLst/>
          </a:prstGeom>
          <a:solidFill>
            <a:schemeClr val="accent1"/>
          </a:solidFill>
          <a:ln w="9525" cap="flat" cmpd="sng" algn="ctr">
            <a:solidFill>
              <a:schemeClr val="tx1"/>
            </a:solidFill>
            <a:prstDash val="solid"/>
            <a:round/>
            <a:headEnd type="none" w="med" len="med"/>
            <a:tailEnd type="stealth" w="sm" len="sm"/>
          </a:ln>
          <a:effectLst/>
        </xdr:spPr>
      </xdr:cxnSp>
      <xdr:cxnSp macro="">
        <xdr:nvCxnSpPr>
          <xdr:cNvPr id="35" name="Straight Arrow Connector 34"/>
          <xdr:cNvCxnSpPr/>
        </xdr:nvCxnSpPr>
        <xdr:spPr bwMode="auto">
          <a:xfrm>
            <a:off x="18532788" y="18995227"/>
            <a:ext cx="50623" cy="34655"/>
          </a:xfrm>
          <a:prstGeom prst="straightConnector1">
            <a:avLst/>
          </a:prstGeom>
          <a:solidFill>
            <a:schemeClr val="accent1"/>
          </a:solidFill>
          <a:ln w="9525" cap="flat" cmpd="sng" algn="ctr">
            <a:solidFill>
              <a:schemeClr val="tx1"/>
            </a:solidFill>
            <a:prstDash val="solid"/>
            <a:round/>
            <a:headEnd type="none" w="med" len="med"/>
            <a:tailEnd type="stealth" w="sm" len="sm"/>
          </a:ln>
          <a:effectLst/>
        </xdr:spPr>
      </xdr:cxnSp>
      <xdr:cxnSp macro="">
        <xdr:nvCxnSpPr>
          <xdr:cNvPr id="36" name="Straight Arrow Connector 35"/>
          <xdr:cNvCxnSpPr/>
        </xdr:nvCxnSpPr>
        <xdr:spPr bwMode="auto">
          <a:xfrm>
            <a:off x="20708397" y="18934543"/>
            <a:ext cx="59068" cy="45252"/>
          </a:xfrm>
          <a:prstGeom prst="straightConnector1">
            <a:avLst/>
          </a:prstGeom>
          <a:solidFill>
            <a:schemeClr val="accent1"/>
          </a:solidFill>
          <a:ln w="9525" cap="flat" cmpd="sng" algn="ctr">
            <a:solidFill>
              <a:schemeClr val="tx1"/>
            </a:solidFill>
            <a:prstDash val="solid"/>
            <a:round/>
            <a:headEnd type="none" w="med" len="med"/>
            <a:tailEnd type="stealth" w="sm" len="sm"/>
          </a:ln>
          <a:effectLst/>
        </xdr:spPr>
      </xdr:cxnSp>
      <xdr:cxnSp macro="">
        <xdr:nvCxnSpPr>
          <xdr:cNvPr id="37" name="Straight Arrow Connector 36"/>
          <xdr:cNvCxnSpPr/>
        </xdr:nvCxnSpPr>
        <xdr:spPr bwMode="auto">
          <a:xfrm flipH="1">
            <a:off x="19475754" y="19110325"/>
            <a:ext cx="28133" cy="56018"/>
          </a:xfrm>
          <a:prstGeom prst="straightConnector1">
            <a:avLst/>
          </a:prstGeom>
          <a:solidFill>
            <a:schemeClr val="accent1"/>
          </a:solidFill>
          <a:ln w="9525" cap="flat" cmpd="sng" algn="ctr">
            <a:solidFill>
              <a:schemeClr val="tx1"/>
            </a:solidFill>
            <a:prstDash val="solid"/>
            <a:round/>
            <a:headEnd type="none" w="med" len="med"/>
            <a:tailEnd type="stealth" w="sm" len="sm"/>
          </a:ln>
          <a:effectLst/>
        </xdr:spPr>
      </xdr:cxnSp>
      <xdr:cxnSp macro="">
        <xdr:nvCxnSpPr>
          <xdr:cNvPr id="38" name="Straight Arrow Connector 37"/>
          <xdr:cNvCxnSpPr/>
        </xdr:nvCxnSpPr>
        <xdr:spPr bwMode="auto">
          <a:xfrm flipH="1">
            <a:off x="17329235" y="19270920"/>
            <a:ext cx="23476" cy="45840"/>
          </a:xfrm>
          <a:prstGeom prst="straightConnector1">
            <a:avLst/>
          </a:prstGeom>
          <a:solidFill>
            <a:schemeClr val="accent1"/>
          </a:solidFill>
          <a:ln w="9525" cap="flat" cmpd="sng" algn="ctr">
            <a:solidFill>
              <a:schemeClr val="tx1"/>
            </a:solidFill>
            <a:prstDash val="solid"/>
            <a:round/>
            <a:headEnd type="none" w="med" len="med"/>
            <a:tailEnd type="stealth" w="sm" len="sm"/>
          </a:ln>
          <a:effectLst/>
        </xdr:spPr>
      </xdr:cxnSp>
      <xdr:cxnSp macro="">
        <xdr:nvCxnSpPr>
          <xdr:cNvPr id="39" name="Straight Arrow Connector 38"/>
          <xdr:cNvCxnSpPr/>
        </xdr:nvCxnSpPr>
        <xdr:spPr bwMode="auto">
          <a:xfrm flipH="1">
            <a:off x="15121711" y="19029882"/>
            <a:ext cx="28133" cy="56018"/>
          </a:xfrm>
          <a:prstGeom prst="straightConnector1">
            <a:avLst/>
          </a:prstGeom>
          <a:solidFill>
            <a:schemeClr val="accent1"/>
          </a:solidFill>
          <a:ln w="9525" cap="flat" cmpd="sng" algn="ctr">
            <a:solidFill>
              <a:schemeClr val="tx1"/>
            </a:solidFill>
            <a:prstDash val="solid"/>
            <a:round/>
            <a:headEnd type="none" w="med" len="med"/>
            <a:tailEnd type="stealth" w="sm" len="sm"/>
          </a:ln>
          <a:effectLst/>
        </xdr:spPr>
      </xdr:cxn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48"/>
  <sheetViews>
    <sheetView topLeftCell="A10" workbookViewId="0">
      <selection activeCell="L28" sqref="L28:N44"/>
    </sheetView>
  </sheetViews>
  <sheetFormatPr defaultRowHeight="15" x14ac:dyDescent="0.25"/>
  <sheetData>
    <row r="2" spans="1:16" ht="18.75" x14ac:dyDescent="0.3">
      <c r="A2" s="2" t="s">
        <v>7</v>
      </c>
      <c r="L2" s="2" t="s">
        <v>9</v>
      </c>
    </row>
    <row r="3" spans="1:16" x14ac:dyDescent="0.25">
      <c r="A3" s="1" t="s">
        <v>29</v>
      </c>
      <c r="L3" s="1" t="s">
        <v>20</v>
      </c>
    </row>
    <row r="4" spans="1:16" x14ac:dyDescent="0.25">
      <c r="A4" t="s">
        <v>1</v>
      </c>
      <c r="B4">
        <v>779886.70400000003</v>
      </c>
    </row>
    <row r="5" spans="1:16" x14ac:dyDescent="0.25">
      <c r="A5" t="s">
        <v>0</v>
      </c>
      <c r="B5">
        <v>0</v>
      </c>
      <c r="L5" t="s">
        <v>1</v>
      </c>
      <c r="M5">
        <v>1014986.275</v>
      </c>
    </row>
    <row r="6" spans="1:16" x14ac:dyDescent="0.25">
      <c r="A6" t="s">
        <v>3</v>
      </c>
      <c r="B6">
        <v>0</v>
      </c>
      <c r="L6" t="s">
        <v>0</v>
      </c>
      <c r="M6">
        <v>0</v>
      </c>
    </row>
    <row r="7" spans="1:16" x14ac:dyDescent="0.25">
      <c r="L7" t="s">
        <v>3</v>
      </c>
      <c r="M7">
        <f>(M6/M5)*100</f>
        <v>0</v>
      </c>
    </row>
    <row r="8" spans="1:16" x14ac:dyDescent="0.25">
      <c r="A8" s="1" t="s">
        <v>30</v>
      </c>
    </row>
    <row r="9" spans="1:16" x14ac:dyDescent="0.25">
      <c r="A9" t="s">
        <v>1</v>
      </c>
      <c r="B9">
        <v>851891.69</v>
      </c>
      <c r="L9" s="1" t="s">
        <v>21</v>
      </c>
    </row>
    <row r="10" spans="1:16" x14ac:dyDescent="0.25">
      <c r="A10" t="s">
        <v>0</v>
      </c>
      <c r="B10">
        <v>0</v>
      </c>
      <c r="P10" s="3"/>
    </row>
    <row r="11" spans="1:16" x14ac:dyDescent="0.25">
      <c r="A11" t="s">
        <v>3</v>
      </c>
      <c r="B11">
        <f>(B10/B9)*100</f>
        <v>0</v>
      </c>
      <c r="L11" t="s">
        <v>1</v>
      </c>
      <c r="M11">
        <v>884248.62100000004</v>
      </c>
    </row>
    <row r="12" spans="1:16" x14ac:dyDescent="0.25">
      <c r="A12" s="1" t="s">
        <v>31</v>
      </c>
      <c r="L12" t="s">
        <v>0</v>
      </c>
      <c r="M12">
        <v>0</v>
      </c>
    </row>
    <row r="13" spans="1:16" x14ac:dyDescent="0.25">
      <c r="A13" t="s">
        <v>1</v>
      </c>
      <c r="B13">
        <v>992440.50300000003</v>
      </c>
      <c r="L13" t="s">
        <v>3</v>
      </c>
      <c r="M13">
        <f>M12/M11*100</f>
        <v>0</v>
      </c>
    </row>
    <row r="14" spans="1:16" x14ac:dyDescent="0.25">
      <c r="A14" t="s">
        <v>0</v>
      </c>
      <c r="B14">
        <v>0</v>
      </c>
    </row>
    <row r="15" spans="1:16" x14ac:dyDescent="0.25">
      <c r="A15" t="s">
        <v>3</v>
      </c>
      <c r="B15">
        <f>(B14/B13)*100</f>
        <v>0</v>
      </c>
      <c r="L15" s="1" t="s">
        <v>22</v>
      </c>
    </row>
    <row r="17" spans="1:13" ht="18.75" x14ac:dyDescent="0.3">
      <c r="A17" s="2" t="s">
        <v>8</v>
      </c>
      <c r="L17" t="s">
        <v>1</v>
      </c>
      <c r="M17">
        <v>899894.61499999999</v>
      </c>
    </row>
    <row r="18" spans="1:13" x14ac:dyDescent="0.25">
      <c r="A18" s="1" t="s">
        <v>6</v>
      </c>
      <c r="L18" t="s">
        <v>0</v>
      </c>
      <c r="M18">
        <v>0</v>
      </c>
    </row>
    <row r="19" spans="1:13" x14ac:dyDescent="0.25">
      <c r="L19" t="s">
        <v>3</v>
      </c>
      <c r="M19">
        <f>M18/M17*100</f>
        <v>0</v>
      </c>
    </row>
    <row r="20" spans="1:13" x14ac:dyDescent="0.25">
      <c r="A20" t="s">
        <v>1</v>
      </c>
      <c r="B20">
        <v>849417.79700000002</v>
      </c>
    </row>
    <row r="21" spans="1:13" x14ac:dyDescent="0.25">
      <c r="A21" t="s">
        <v>0</v>
      </c>
      <c r="B21">
        <v>0</v>
      </c>
      <c r="L21" s="1" t="s">
        <v>23</v>
      </c>
    </row>
    <row r="22" spans="1:13" x14ac:dyDescent="0.25">
      <c r="A22" t="s">
        <v>3</v>
      </c>
      <c r="B22">
        <f>(B21/B20)*100</f>
        <v>0</v>
      </c>
    </row>
    <row r="23" spans="1:13" x14ac:dyDescent="0.25">
      <c r="L23" t="s">
        <v>1</v>
      </c>
      <c r="M23">
        <v>981991.96699999995</v>
      </c>
    </row>
    <row r="24" spans="1:13" x14ac:dyDescent="0.25">
      <c r="A24" s="1" t="s">
        <v>28</v>
      </c>
      <c r="L24" t="s">
        <v>0</v>
      </c>
      <c r="M24">
        <v>0</v>
      </c>
    </row>
    <row r="25" spans="1:13" x14ac:dyDescent="0.25">
      <c r="L25" t="s">
        <v>3</v>
      </c>
      <c r="M25">
        <f>M24/M23*100</f>
        <v>0</v>
      </c>
    </row>
    <row r="26" spans="1:13" x14ac:dyDescent="0.25">
      <c r="A26" t="s">
        <v>1</v>
      </c>
      <c r="B26">
        <v>822837.85499999998</v>
      </c>
    </row>
    <row r="27" spans="1:13" ht="18.75" x14ac:dyDescent="0.3">
      <c r="A27" t="s">
        <v>0</v>
      </c>
      <c r="B27">
        <v>0</v>
      </c>
      <c r="L27" s="2" t="s">
        <v>10</v>
      </c>
    </row>
    <row r="28" spans="1:13" x14ac:dyDescent="0.25">
      <c r="A28" t="s">
        <v>3</v>
      </c>
      <c r="B28">
        <f>B27/B26*100</f>
        <v>0</v>
      </c>
      <c r="L28" s="1" t="s">
        <v>4</v>
      </c>
    </row>
    <row r="30" spans="1:13" x14ac:dyDescent="0.25">
      <c r="A30" s="1" t="s">
        <v>19</v>
      </c>
      <c r="L30" t="s">
        <v>1</v>
      </c>
      <c r="M30">
        <v>861373.75300000003</v>
      </c>
    </row>
    <row r="31" spans="1:13" x14ac:dyDescent="0.25">
      <c r="A31" t="s">
        <v>2</v>
      </c>
      <c r="L31" t="s">
        <v>0</v>
      </c>
      <c r="M31">
        <v>620692.57700000005</v>
      </c>
    </row>
    <row r="32" spans="1:13" x14ac:dyDescent="0.25">
      <c r="A32" t="s">
        <v>1</v>
      </c>
      <c r="B32">
        <v>974396.42500000005</v>
      </c>
      <c r="L32" t="s">
        <v>3</v>
      </c>
      <c r="M32">
        <f>M31/M30*100</f>
        <v>72.058450218415231</v>
      </c>
    </row>
    <row r="33" spans="1:13" x14ac:dyDescent="0.25">
      <c r="A33" t="s">
        <v>0</v>
      </c>
      <c r="B33">
        <v>0</v>
      </c>
    </row>
    <row r="34" spans="1:13" x14ac:dyDescent="0.25">
      <c r="A34" t="s">
        <v>3</v>
      </c>
      <c r="B34">
        <f>C33/B32*100</f>
        <v>0</v>
      </c>
      <c r="L34" s="1" t="s">
        <v>5</v>
      </c>
    </row>
    <row r="36" spans="1:13" x14ac:dyDescent="0.25">
      <c r="L36" t="s">
        <v>1</v>
      </c>
      <c r="M36">
        <v>905924.33499999996</v>
      </c>
    </row>
    <row r="37" spans="1:13" x14ac:dyDescent="0.25">
      <c r="L37" t="s">
        <v>0</v>
      </c>
      <c r="M37">
        <v>555344.61199999996</v>
      </c>
    </row>
    <row r="38" spans="1:13" x14ac:dyDescent="0.25">
      <c r="L38" t="s">
        <v>3</v>
      </c>
      <c r="M38">
        <f>M37/M36*100</f>
        <v>61.301434407322773</v>
      </c>
    </row>
    <row r="40" spans="1:13" x14ac:dyDescent="0.25">
      <c r="L40" s="1" t="s">
        <v>17</v>
      </c>
    </row>
    <row r="41" spans="1:13" x14ac:dyDescent="0.25">
      <c r="L41" t="s">
        <v>2</v>
      </c>
    </row>
    <row r="42" spans="1:13" x14ac:dyDescent="0.25">
      <c r="L42" t="s">
        <v>1</v>
      </c>
      <c r="M42">
        <v>588803.28500000003</v>
      </c>
    </row>
    <row r="43" spans="1:13" x14ac:dyDescent="0.25">
      <c r="L43" t="s">
        <v>0</v>
      </c>
      <c r="M43">
        <v>440569.97899999999</v>
      </c>
    </row>
    <row r="44" spans="1:13" x14ac:dyDescent="0.25">
      <c r="L44" t="s">
        <v>3</v>
      </c>
      <c r="M44">
        <f>M43/M42*100</f>
        <v>74.824646910725022</v>
      </c>
    </row>
    <row r="48" spans="1:13" x14ac:dyDescent="0.25">
      <c r="L48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60"/>
  <sheetViews>
    <sheetView workbookViewId="0">
      <selection activeCell="K24" sqref="K24:L39"/>
    </sheetView>
  </sheetViews>
  <sheetFormatPr defaultRowHeight="15" x14ac:dyDescent="0.25"/>
  <sheetData>
    <row r="2" spans="1:15" ht="18.75" x14ac:dyDescent="0.3">
      <c r="A2" s="2" t="s">
        <v>7</v>
      </c>
      <c r="K2" s="2" t="s">
        <v>9</v>
      </c>
    </row>
    <row r="4" spans="1:15" x14ac:dyDescent="0.25">
      <c r="A4" s="1" t="s">
        <v>26</v>
      </c>
      <c r="K4" s="1" t="s">
        <v>14</v>
      </c>
    </row>
    <row r="5" spans="1:15" x14ac:dyDescent="0.25">
      <c r="A5" t="s">
        <v>2</v>
      </c>
      <c r="O5" s="3"/>
    </row>
    <row r="6" spans="1:15" x14ac:dyDescent="0.25">
      <c r="A6" t="s">
        <v>1</v>
      </c>
      <c r="B6">
        <v>897557.61600000004</v>
      </c>
      <c r="K6" t="s">
        <v>1</v>
      </c>
      <c r="L6">
        <v>866967.43099999998</v>
      </c>
    </row>
    <row r="7" spans="1:15" x14ac:dyDescent="0.25">
      <c r="A7" t="s">
        <v>0</v>
      </c>
      <c r="B7">
        <v>0</v>
      </c>
      <c r="K7" t="s">
        <v>0</v>
      </c>
      <c r="L7">
        <v>0</v>
      </c>
    </row>
    <row r="8" spans="1:15" x14ac:dyDescent="0.25">
      <c r="A8" t="s">
        <v>3</v>
      </c>
      <c r="B8">
        <f>(B7/B6)*100</f>
        <v>0</v>
      </c>
      <c r="K8" t="s">
        <v>3</v>
      </c>
      <c r="L8">
        <f>(L7/L6)*100</f>
        <v>0</v>
      </c>
    </row>
    <row r="10" spans="1:15" x14ac:dyDescent="0.25">
      <c r="A10" s="1" t="s">
        <v>27</v>
      </c>
      <c r="K10" s="1" t="s">
        <v>15</v>
      </c>
    </row>
    <row r="11" spans="1:15" x14ac:dyDescent="0.25">
      <c r="A11" t="s">
        <v>2</v>
      </c>
    </row>
    <row r="12" spans="1:15" x14ac:dyDescent="0.25">
      <c r="A12" t="s">
        <v>1</v>
      </c>
      <c r="B12">
        <v>768565.21</v>
      </c>
      <c r="K12" t="s">
        <v>1</v>
      </c>
      <c r="L12">
        <v>1023143.372</v>
      </c>
    </row>
    <row r="13" spans="1:15" x14ac:dyDescent="0.25">
      <c r="A13" t="s">
        <v>0</v>
      </c>
      <c r="B13">
        <v>0</v>
      </c>
      <c r="K13" t="s">
        <v>0</v>
      </c>
      <c r="L13">
        <v>0</v>
      </c>
    </row>
    <row r="14" spans="1:15" x14ac:dyDescent="0.25">
      <c r="A14" t="s">
        <v>3</v>
      </c>
      <c r="B14">
        <f>(B13/B12)*100</f>
        <v>0</v>
      </c>
      <c r="K14" t="s">
        <v>3</v>
      </c>
      <c r="L14">
        <f>L13/L12*100</f>
        <v>0</v>
      </c>
    </row>
    <row r="16" spans="1:15" x14ac:dyDescent="0.25">
      <c r="A16" s="1" t="s">
        <v>13</v>
      </c>
    </row>
    <row r="17" spans="1:12" x14ac:dyDescent="0.25">
      <c r="K17" s="1" t="s">
        <v>16</v>
      </c>
    </row>
    <row r="18" spans="1:12" x14ac:dyDescent="0.25">
      <c r="A18" t="s">
        <v>1</v>
      </c>
      <c r="B18">
        <v>831621.02899999998</v>
      </c>
      <c r="K18" t="s">
        <v>1</v>
      </c>
      <c r="L18">
        <v>1421910.1980000001</v>
      </c>
    </row>
    <row r="19" spans="1:12" x14ac:dyDescent="0.25">
      <c r="A19" t="s">
        <v>0</v>
      </c>
      <c r="B19">
        <v>0</v>
      </c>
      <c r="K19" t="s">
        <v>0</v>
      </c>
      <c r="L19">
        <v>0</v>
      </c>
    </row>
    <row r="20" spans="1:12" x14ac:dyDescent="0.25">
      <c r="A20" t="s">
        <v>3</v>
      </c>
      <c r="B20">
        <f>B19/B18*100</f>
        <v>0</v>
      </c>
      <c r="K20" t="s">
        <v>3</v>
      </c>
      <c r="L20">
        <v>0</v>
      </c>
    </row>
    <row r="22" spans="1:12" ht="18.75" x14ac:dyDescent="0.3">
      <c r="A22" s="2" t="s">
        <v>8</v>
      </c>
      <c r="K22" s="2" t="s">
        <v>10</v>
      </c>
    </row>
    <row r="24" spans="1:12" x14ac:dyDescent="0.25">
      <c r="A24" s="1" t="s">
        <v>24</v>
      </c>
      <c r="K24" s="1" t="s">
        <v>32</v>
      </c>
    </row>
    <row r="26" spans="1:12" x14ac:dyDescent="0.25">
      <c r="A26" t="s">
        <v>1</v>
      </c>
      <c r="B26">
        <v>1068158.29</v>
      </c>
      <c r="K26" t="s">
        <v>1</v>
      </c>
      <c r="L26">
        <v>1045258.687</v>
      </c>
    </row>
    <row r="27" spans="1:12" x14ac:dyDescent="0.25">
      <c r="A27" t="s">
        <v>0</v>
      </c>
      <c r="B27">
        <v>0</v>
      </c>
      <c r="K27" t="s">
        <v>0</v>
      </c>
      <c r="L27">
        <v>867171.59400000004</v>
      </c>
    </row>
    <row r="28" spans="1:12" x14ac:dyDescent="0.25">
      <c r="A28" t="s">
        <v>3</v>
      </c>
      <c r="B28">
        <f>(B27/B26)*100</f>
        <v>0</v>
      </c>
      <c r="K28" t="s">
        <v>3</v>
      </c>
      <c r="L28">
        <f>(L27/L26)*100</f>
        <v>82.962390534047771</v>
      </c>
    </row>
    <row r="30" spans="1:12" x14ac:dyDescent="0.25">
      <c r="A30" s="1" t="s">
        <v>25</v>
      </c>
      <c r="K30" s="1" t="s">
        <v>12</v>
      </c>
    </row>
    <row r="31" spans="1:12" x14ac:dyDescent="0.25">
      <c r="A31" t="s">
        <v>2</v>
      </c>
    </row>
    <row r="32" spans="1:12" x14ac:dyDescent="0.25">
      <c r="A32" t="s">
        <v>1</v>
      </c>
      <c r="B32">
        <v>700289.48400000005</v>
      </c>
      <c r="K32" t="s">
        <v>1</v>
      </c>
      <c r="L32">
        <v>865037.53599999996</v>
      </c>
    </row>
    <row r="33" spans="1:12" x14ac:dyDescent="0.25">
      <c r="A33" t="s">
        <v>0</v>
      </c>
      <c r="B33">
        <v>0</v>
      </c>
      <c r="K33" t="s">
        <v>0</v>
      </c>
      <c r="L33">
        <v>734795.29200000002</v>
      </c>
    </row>
    <row r="34" spans="1:12" x14ac:dyDescent="0.25">
      <c r="A34" t="s">
        <v>3</v>
      </c>
      <c r="B34">
        <f>(B33/B32)*100</f>
        <v>0</v>
      </c>
      <c r="K34" t="s">
        <v>3</v>
      </c>
      <c r="L34">
        <f>(L33/L32)*100</f>
        <v>84.943746533560841</v>
      </c>
    </row>
    <row r="36" spans="1:12" x14ac:dyDescent="0.25">
      <c r="A36" s="1" t="s">
        <v>11</v>
      </c>
      <c r="K36" s="1" t="s">
        <v>18</v>
      </c>
    </row>
    <row r="37" spans="1:12" x14ac:dyDescent="0.25">
      <c r="A37" t="s">
        <v>2</v>
      </c>
      <c r="K37" t="s">
        <v>1</v>
      </c>
      <c r="L37">
        <v>390185.89199999999</v>
      </c>
    </row>
    <row r="38" spans="1:12" x14ac:dyDescent="0.25">
      <c r="A38" t="s">
        <v>1</v>
      </c>
      <c r="B38">
        <v>760249.45200000005</v>
      </c>
      <c r="K38" t="s">
        <v>0</v>
      </c>
      <c r="L38">
        <v>343985.185</v>
      </c>
    </row>
    <row r="39" spans="1:12" x14ac:dyDescent="0.25">
      <c r="A39" t="s">
        <v>0</v>
      </c>
      <c r="B39">
        <v>0</v>
      </c>
      <c r="K39" t="s">
        <v>3</v>
      </c>
      <c r="L39">
        <f>(L38/L37)*100</f>
        <v>88.15930869176583</v>
      </c>
    </row>
    <row r="41" spans="1:12" x14ac:dyDescent="0.25">
      <c r="A41" t="s">
        <v>3</v>
      </c>
      <c r="B41">
        <f>(B39/B38)*100</f>
        <v>0</v>
      </c>
    </row>
    <row r="60" spans="15:15" x14ac:dyDescent="0.25">
      <c r="O60" s="3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54"/>
  <sheetViews>
    <sheetView tabSelected="1" topLeftCell="A7" workbookViewId="0">
      <selection activeCell="N19" sqref="N19"/>
    </sheetView>
  </sheetViews>
  <sheetFormatPr defaultRowHeight="15" x14ac:dyDescent="0.25"/>
  <cols>
    <col min="1" max="1" width="11" customWidth="1"/>
    <col min="3" max="3" width="11.85546875" customWidth="1"/>
    <col min="4" max="4" width="13.7109375" customWidth="1"/>
    <col min="5" max="5" width="11.7109375" customWidth="1"/>
    <col min="13" max="13" width="11" customWidth="1"/>
  </cols>
  <sheetData>
    <row r="2" spans="1:9" s="23" customFormat="1" x14ac:dyDescent="0.25">
      <c r="A2" s="23" t="s">
        <v>33</v>
      </c>
      <c r="B2" s="23" t="s">
        <v>41</v>
      </c>
      <c r="C2" s="23" t="s">
        <v>34</v>
      </c>
      <c r="D2" s="23" t="s">
        <v>36</v>
      </c>
      <c r="E2" s="23" t="s">
        <v>35</v>
      </c>
      <c r="F2" s="23" t="s">
        <v>37</v>
      </c>
      <c r="G2" s="23" t="s">
        <v>51</v>
      </c>
      <c r="H2" s="23" t="s">
        <v>53</v>
      </c>
      <c r="I2" s="23" t="s">
        <v>52</v>
      </c>
    </row>
    <row r="3" spans="1:9" s="8" customFormat="1" x14ac:dyDescent="0.25">
      <c r="A3" s="7" t="s">
        <v>29</v>
      </c>
      <c r="B3" s="8" t="s">
        <v>42</v>
      </c>
      <c r="C3" s="8" t="s">
        <v>38</v>
      </c>
      <c r="D3" s="8">
        <v>0</v>
      </c>
      <c r="E3" s="8">
        <v>779886.70400000003</v>
      </c>
      <c r="F3" s="13">
        <f>(D3/E3)*100</f>
        <v>0</v>
      </c>
      <c r="G3" s="13">
        <f>AVERAGE(F3:F5)</f>
        <v>0</v>
      </c>
      <c r="H3" s="13">
        <f>STDEV(F3:F5)</f>
        <v>0</v>
      </c>
      <c r="I3" s="13">
        <f>H3/SQRT(3)</f>
        <v>0</v>
      </c>
    </row>
    <row r="4" spans="1:9" s="8" customFormat="1" x14ac:dyDescent="0.25">
      <c r="A4" s="7" t="s">
        <v>30</v>
      </c>
      <c r="B4" s="8" t="s">
        <v>42</v>
      </c>
      <c r="C4" s="8" t="s">
        <v>38</v>
      </c>
      <c r="D4" s="8">
        <v>0</v>
      </c>
      <c r="E4" s="8">
        <v>851891.69</v>
      </c>
      <c r="F4" s="13">
        <f t="shared" ref="F4:F27" si="0">(D4/E4)*100</f>
        <v>0</v>
      </c>
      <c r="H4" s="13"/>
      <c r="I4" s="13"/>
    </row>
    <row r="5" spans="1:9" s="8" customFormat="1" x14ac:dyDescent="0.25">
      <c r="A5" s="7" t="s">
        <v>31</v>
      </c>
      <c r="B5" s="8" t="s">
        <v>42</v>
      </c>
      <c r="C5" s="8" t="s">
        <v>38</v>
      </c>
      <c r="D5" s="8">
        <v>0</v>
      </c>
      <c r="E5" s="8">
        <v>992440.50300000003</v>
      </c>
      <c r="F5" s="13">
        <f t="shared" si="0"/>
        <v>0</v>
      </c>
      <c r="H5" s="13"/>
      <c r="I5" s="13"/>
    </row>
    <row r="6" spans="1:9" s="4" customFormat="1" x14ac:dyDescent="0.25">
      <c r="A6" s="4" t="s">
        <v>39</v>
      </c>
      <c r="B6" s="4" t="s">
        <v>42</v>
      </c>
      <c r="C6" s="4" t="s">
        <v>40</v>
      </c>
      <c r="D6" s="4">
        <v>0</v>
      </c>
      <c r="E6" s="4">
        <v>849417.79700000002</v>
      </c>
      <c r="F6" s="17">
        <f t="shared" si="0"/>
        <v>0</v>
      </c>
      <c r="G6" s="17">
        <f>AVERAGE(F6:F8)</f>
        <v>0</v>
      </c>
      <c r="H6" s="17">
        <f>STDEV(F6:F8)</f>
        <v>0</v>
      </c>
      <c r="I6" s="17">
        <f>H6/SQRT(3)</f>
        <v>0</v>
      </c>
    </row>
    <row r="7" spans="1:9" s="4" customFormat="1" x14ac:dyDescent="0.25">
      <c r="A7" s="4" t="s">
        <v>28</v>
      </c>
      <c r="B7" s="4" t="s">
        <v>42</v>
      </c>
      <c r="C7" s="4" t="s">
        <v>40</v>
      </c>
      <c r="D7" s="4">
        <v>0</v>
      </c>
      <c r="E7" s="4">
        <v>822837.85499999998</v>
      </c>
      <c r="F7" s="17">
        <f t="shared" si="0"/>
        <v>0</v>
      </c>
      <c r="H7" s="17"/>
      <c r="I7" s="17"/>
    </row>
    <row r="8" spans="1:9" s="4" customFormat="1" x14ac:dyDescent="0.25">
      <c r="A8" s="4" t="s">
        <v>19</v>
      </c>
      <c r="B8" s="4" t="s">
        <v>42</v>
      </c>
      <c r="C8" s="4" t="s">
        <v>40</v>
      </c>
      <c r="D8" s="4">
        <v>0</v>
      </c>
      <c r="E8" s="4">
        <v>974396.42500000005</v>
      </c>
      <c r="F8" s="17">
        <f t="shared" si="0"/>
        <v>0</v>
      </c>
      <c r="H8" s="17"/>
      <c r="I8" s="17"/>
    </row>
    <row r="9" spans="1:9" s="1" customFormat="1" x14ac:dyDescent="0.25">
      <c r="A9" s="1" t="s">
        <v>20</v>
      </c>
      <c r="B9" s="1" t="s">
        <v>43</v>
      </c>
      <c r="C9" s="1" t="s">
        <v>38</v>
      </c>
      <c r="D9" s="1">
        <v>0</v>
      </c>
      <c r="E9" s="1">
        <v>1014986.275</v>
      </c>
      <c r="F9" s="14">
        <f t="shared" si="0"/>
        <v>0</v>
      </c>
      <c r="G9" s="14">
        <f>AVERAGE(F9:F12)</f>
        <v>0</v>
      </c>
      <c r="H9" s="14">
        <f>STDEV(F9:F12)</f>
        <v>0</v>
      </c>
      <c r="I9" s="14">
        <f>H9/SQRT(4)</f>
        <v>0</v>
      </c>
    </row>
    <row r="10" spans="1:9" s="1" customFormat="1" x14ac:dyDescent="0.25">
      <c r="A10" s="1" t="s">
        <v>21</v>
      </c>
      <c r="B10" s="1" t="s">
        <v>43</v>
      </c>
      <c r="C10" s="1" t="s">
        <v>38</v>
      </c>
      <c r="D10" s="1">
        <v>0</v>
      </c>
      <c r="E10" s="1">
        <v>884248.62100000004</v>
      </c>
      <c r="F10" s="14">
        <f t="shared" si="0"/>
        <v>0</v>
      </c>
      <c r="H10" s="14"/>
      <c r="I10" s="14"/>
    </row>
    <row r="11" spans="1:9" s="1" customFormat="1" x14ac:dyDescent="0.25">
      <c r="A11" s="1" t="s">
        <v>22</v>
      </c>
      <c r="B11" s="1" t="s">
        <v>43</v>
      </c>
      <c r="C11" s="1" t="s">
        <v>38</v>
      </c>
      <c r="D11" s="1">
        <v>0</v>
      </c>
      <c r="E11" s="1">
        <v>899894.61499999999</v>
      </c>
      <c r="F11" s="14">
        <f t="shared" si="0"/>
        <v>0</v>
      </c>
      <c r="H11" s="14"/>
      <c r="I11" s="14"/>
    </row>
    <row r="12" spans="1:9" s="1" customFormat="1" x14ac:dyDescent="0.25">
      <c r="A12" s="1" t="s">
        <v>23</v>
      </c>
      <c r="B12" s="1" t="s">
        <v>43</v>
      </c>
      <c r="C12" s="1" t="s">
        <v>38</v>
      </c>
      <c r="D12" s="1">
        <v>0</v>
      </c>
      <c r="E12" s="1">
        <v>981991.96699999995</v>
      </c>
      <c r="F12" s="14">
        <f t="shared" si="0"/>
        <v>0</v>
      </c>
      <c r="H12" s="14"/>
      <c r="I12" s="14"/>
    </row>
    <row r="13" spans="1:9" s="11" customFormat="1" x14ac:dyDescent="0.25">
      <c r="A13" s="11" t="s">
        <v>44</v>
      </c>
      <c r="B13" s="11" t="s">
        <v>43</v>
      </c>
      <c r="C13" s="11" t="s">
        <v>40</v>
      </c>
      <c r="D13" s="11">
        <v>620692.57700000005</v>
      </c>
      <c r="E13" s="11">
        <v>861373.75300000003</v>
      </c>
      <c r="F13" s="15">
        <f t="shared" si="0"/>
        <v>72.058450218415231</v>
      </c>
      <c r="G13" s="15">
        <f>AVERAGE(F13:F15)</f>
        <v>69.394843845487671</v>
      </c>
      <c r="H13" s="15">
        <f>STDEV(F13:F15)</f>
        <v>7.1442577140994112</v>
      </c>
      <c r="I13" s="15">
        <f>H13/SQRT(3)</f>
        <v>4.1247391143953553</v>
      </c>
    </row>
    <row r="14" spans="1:9" s="11" customFormat="1" x14ac:dyDescent="0.25">
      <c r="A14" s="11" t="s">
        <v>45</v>
      </c>
      <c r="B14" s="11" t="s">
        <v>43</v>
      </c>
      <c r="C14" s="11" t="s">
        <v>40</v>
      </c>
      <c r="D14" s="11">
        <v>555344.61199999996</v>
      </c>
      <c r="E14" s="11">
        <v>905924.33499999996</v>
      </c>
      <c r="F14" s="15">
        <f t="shared" si="0"/>
        <v>61.301434407322773</v>
      </c>
      <c r="H14" s="15"/>
      <c r="I14" s="15"/>
    </row>
    <row r="15" spans="1:9" s="12" customFormat="1" x14ac:dyDescent="0.25">
      <c r="A15" s="11" t="s">
        <v>17</v>
      </c>
      <c r="B15" s="12" t="s">
        <v>43</v>
      </c>
      <c r="C15" s="12" t="s">
        <v>40</v>
      </c>
      <c r="D15" s="12">
        <v>440569.97899999999</v>
      </c>
      <c r="E15" s="12">
        <v>588803.28500000003</v>
      </c>
      <c r="F15" s="16">
        <f t="shared" si="0"/>
        <v>74.824646910725022</v>
      </c>
      <c r="H15" s="16"/>
      <c r="I15" s="16"/>
    </row>
    <row r="16" spans="1:9" s="6" customFormat="1" x14ac:dyDescent="0.25">
      <c r="A16" s="5" t="s">
        <v>26</v>
      </c>
      <c r="B16" s="6" t="s">
        <v>46</v>
      </c>
      <c r="C16" s="6" t="s">
        <v>38</v>
      </c>
      <c r="D16" s="6">
        <v>0</v>
      </c>
      <c r="E16" s="6">
        <v>897557.61600000004</v>
      </c>
      <c r="F16" s="18">
        <f>(D16/E16)*100</f>
        <v>0</v>
      </c>
      <c r="G16" s="18">
        <f>AVERAGE(F16:F18)</f>
        <v>0</v>
      </c>
      <c r="H16" s="18">
        <f>STDEV(F16:F18)</f>
        <v>0</v>
      </c>
      <c r="I16" s="18">
        <f>H16/SQRT(3)</f>
        <v>0</v>
      </c>
    </row>
    <row r="17" spans="1:13" s="6" customFormat="1" x14ac:dyDescent="0.25">
      <c r="A17" s="5" t="s">
        <v>27</v>
      </c>
      <c r="B17" s="6" t="s">
        <v>46</v>
      </c>
      <c r="C17" s="6" t="s">
        <v>38</v>
      </c>
      <c r="D17" s="6">
        <v>0</v>
      </c>
      <c r="E17" s="6">
        <v>768565.21</v>
      </c>
      <c r="F17" s="18">
        <f t="shared" si="0"/>
        <v>0</v>
      </c>
      <c r="H17" s="18"/>
      <c r="I17" s="18"/>
    </row>
    <row r="18" spans="1:13" s="6" customFormat="1" x14ac:dyDescent="0.25">
      <c r="A18" s="5" t="s">
        <v>13</v>
      </c>
      <c r="B18" s="6" t="s">
        <v>46</v>
      </c>
      <c r="C18" s="6" t="s">
        <v>38</v>
      </c>
      <c r="D18" s="6">
        <f>(D17/E17)*100</f>
        <v>0</v>
      </c>
      <c r="E18" s="6">
        <v>831621.02899999998</v>
      </c>
      <c r="F18" s="18">
        <f t="shared" si="0"/>
        <v>0</v>
      </c>
      <c r="H18" s="18"/>
      <c r="I18" s="18"/>
    </row>
    <row r="19" spans="1:13" s="10" customFormat="1" x14ac:dyDescent="0.25">
      <c r="A19" s="9" t="s">
        <v>24</v>
      </c>
      <c r="B19" s="10" t="s">
        <v>46</v>
      </c>
      <c r="C19" s="10" t="s">
        <v>40</v>
      </c>
      <c r="D19" s="10">
        <v>0</v>
      </c>
      <c r="E19" s="10">
        <v>1068158.29</v>
      </c>
      <c r="F19" s="19">
        <f t="shared" si="0"/>
        <v>0</v>
      </c>
      <c r="G19" s="19">
        <f>AVERAGE(F19:F21)</f>
        <v>0</v>
      </c>
      <c r="H19" s="19">
        <f>STDEV(F19:F21)</f>
        <v>0</v>
      </c>
      <c r="I19" s="19">
        <f>H19/SQRT(3)</f>
        <v>0</v>
      </c>
    </row>
    <row r="20" spans="1:13" s="10" customFormat="1" x14ac:dyDescent="0.25">
      <c r="A20" s="9" t="s">
        <v>25</v>
      </c>
      <c r="B20" s="10" t="s">
        <v>46</v>
      </c>
      <c r="C20" s="10" t="s">
        <v>40</v>
      </c>
      <c r="D20" s="10">
        <v>0</v>
      </c>
      <c r="E20" s="10">
        <v>700289.48400000005</v>
      </c>
      <c r="F20" s="19">
        <f t="shared" si="0"/>
        <v>0</v>
      </c>
      <c r="H20" s="19"/>
      <c r="I20" s="19"/>
    </row>
    <row r="21" spans="1:13" s="10" customFormat="1" x14ac:dyDescent="0.25">
      <c r="A21" s="9" t="s">
        <v>11</v>
      </c>
      <c r="B21" s="10" t="s">
        <v>46</v>
      </c>
      <c r="C21" s="10" t="s">
        <v>40</v>
      </c>
      <c r="D21" s="10">
        <v>0</v>
      </c>
      <c r="E21" s="10">
        <v>760249.45200000005</v>
      </c>
      <c r="F21" s="19">
        <f t="shared" si="0"/>
        <v>0</v>
      </c>
      <c r="H21" s="19"/>
      <c r="I21" s="19"/>
    </row>
    <row r="22" spans="1:13" s="21" customFormat="1" x14ac:dyDescent="0.25">
      <c r="A22" s="20" t="s">
        <v>47</v>
      </c>
      <c r="B22" s="21" t="s">
        <v>50</v>
      </c>
      <c r="C22" s="21" t="s">
        <v>38</v>
      </c>
      <c r="D22" s="21">
        <v>0</v>
      </c>
      <c r="E22" s="21">
        <v>866967.43099999998</v>
      </c>
      <c r="F22" s="22">
        <f>(D22/E22)*100</f>
        <v>0</v>
      </c>
      <c r="G22" s="22">
        <f>AVERAGE(F22:F24)</f>
        <v>0</v>
      </c>
      <c r="H22" s="22">
        <f>STDEV(F22:F24)</f>
        <v>0</v>
      </c>
      <c r="I22" s="22">
        <f>H22/SQRT(3)</f>
        <v>0</v>
      </c>
    </row>
    <row r="23" spans="1:13" s="21" customFormat="1" x14ac:dyDescent="0.25">
      <c r="A23" s="20" t="s">
        <v>48</v>
      </c>
      <c r="B23" s="21" t="s">
        <v>50</v>
      </c>
      <c r="C23" s="21" t="s">
        <v>38</v>
      </c>
      <c r="D23" s="21">
        <v>0</v>
      </c>
      <c r="E23" s="21">
        <v>1023143.372</v>
      </c>
      <c r="F23" s="22">
        <f t="shared" si="0"/>
        <v>0</v>
      </c>
      <c r="H23" s="22"/>
      <c r="I23" s="22"/>
    </row>
    <row r="24" spans="1:13" s="21" customFormat="1" x14ac:dyDescent="0.25">
      <c r="A24" s="20" t="s">
        <v>49</v>
      </c>
      <c r="B24" s="21" t="s">
        <v>50</v>
      </c>
      <c r="C24" s="21" t="s">
        <v>38</v>
      </c>
      <c r="D24" s="21">
        <v>0</v>
      </c>
      <c r="E24" s="21">
        <v>1421910.1980000001</v>
      </c>
      <c r="F24" s="22">
        <f t="shared" si="0"/>
        <v>0</v>
      </c>
      <c r="H24" s="22"/>
      <c r="I24" s="22"/>
    </row>
    <row r="25" spans="1:13" s="25" customFormat="1" x14ac:dyDescent="0.25">
      <c r="A25" s="24" t="s">
        <v>32</v>
      </c>
      <c r="B25" s="25" t="s">
        <v>50</v>
      </c>
      <c r="C25" s="25" t="s">
        <v>40</v>
      </c>
      <c r="D25" s="25">
        <v>867171.59400000004</v>
      </c>
      <c r="E25" s="25">
        <v>1045258.687</v>
      </c>
      <c r="F25" s="26">
        <f t="shared" si="0"/>
        <v>82.962390534047771</v>
      </c>
      <c r="G25" s="26">
        <f>AVERAGE(F25:F27)</f>
        <v>85.355148586458142</v>
      </c>
      <c r="H25" s="26">
        <f>STDEV(F25:F27)</f>
        <v>2.622771114937597</v>
      </c>
      <c r="I25" s="26">
        <f>H25/SQRT(3)</f>
        <v>1.5142576092319966</v>
      </c>
    </row>
    <row r="26" spans="1:13" s="25" customFormat="1" x14ac:dyDescent="0.25">
      <c r="A26" s="24" t="s">
        <v>12</v>
      </c>
      <c r="B26" s="25" t="s">
        <v>50</v>
      </c>
      <c r="C26" s="25" t="s">
        <v>40</v>
      </c>
      <c r="D26" s="25">
        <v>734795.29200000002</v>
      </c>
      <c r="E26" s="25">
        <v>865037.53599999996</v>
      </c>
      <c r="F26" s="26">
        <f t="shared" si="0"/>
        <v>84.943746533560841</v>
      </c>
      <c r="H26" s="26"/>
      <c r="I26" s="26"/>
    </row>
    <row r="27" spans="1:13" s="25" customFormat="1" x14ac:dyDescent="0.25">
      <c r="A27" s="24" t="s">
        <v>18</v>
      </c>
      <c r="B27" s="25" t="s">
        <v>50</v>
      </c>
      <c r="C27" s="25" t="s">
        <v>40</v>
      </c>
      <c r="D27" s="25">
        <v>343985.185</v>
      </c>
      <c r="E27" s="25">
        <v>390185.89199999999</v>
      </c>
      <c r="F27" s="26">
        <f t="shared" si="0"/>
        <v>88.15930869176583</v>
      </c>
      <c r="H27" s="26"/>
      <c r="I27" s="26"/>
    </row>
    <row r="29" spans="1:13" x14ac:dyDescent="0.25">
      <c r="C29" s="25" t="s">
        <v>51</v>
      </c>
      <c r="D29" t="s">
        <v>52</v>
      </c>
    </row>
    <row r="30" spans="1:13" x14ac:dyDescent="0.25">
      <c r="A30" s="24" t="s">
        <v>54</v>
      </c>
      <c r="C30" s="13">
        <v>0</v>
      </c>
      <c r="D30">
        <v>0</v>
      </c>
      <c r="M30" s="25"/>
    </row>
    <row r="31" spans="1:13" x14ac:dyDescent="0.25">
      <c r="A31" s="24" t="s">
        <v>55</v>
      </c>
      <c r="C31" s="17">
        <v>0</v>
      </c>
      <c r="D31">
        <v>0</v>
      </c>
    </row>
    <row r="32" spans="1:13" x14ac:dyDescent="0.25">
      <c r="A32" s="24" t="s">
        <v>56</v>
      </c>
      <c r="C32" s="14">
        <v>0</v>
      </c>
      <c r="D32">
        <v>0</v>
      </c>
    </row>
    <row r="33" spans="1:13" x14ac:dyDescent="0.25">
      <c r="A33" s="24" t="s">
        <v>57</v>
      </c>
      <c r="C33" s="15">
        <v>69.394843845487671</v>
      </c>
      <c r="D33">
        <v>4.1247391143953553</v>
      </c>
      <c r="M33" s="25"/>
    </row>
    <row r="34" spans="1:13" x14ac:dyDescent="0.25">
      <c r="A34" s="24" t="s">
        <v>58</v>
      </c>
      <c r="C34" s="18">
        <v>0</v>
      </c>
      <c r="D34">
        <v>0</v>
      </c>
    </row>
    <row r="35" spans="1:13" x14ac:dyDescent="0.25">
      <c r="A35" s="24" t="s">
        <v>59</v>
      </c>
      <c r="C35" s="19">
        <v>0</v>
      </c>
      <c r="D35">
        <v>0</v>
      </c>
    </row>
    <row r="36" spans="1:13" x14ac:dyDescent="0.25">
      <c r="A36" s="24" t="s">
        <v>60</v>
      </c>
      <c r="C36" s="22">
        <v>0</v>
      </c>
      <c r="D36">
        <v>0</v>
      </c>
    </row>
    <row r="37" spans="1:13" x14ac:dyDescent="0.25">
      <c r="A37" s="24" t="s">
        <v>61</v>
      </c>
      <c r="C37" s="26">
        <v>85.355148586458142</v>
      </c>
      <c r="D37">
        <v>1.5142576092319966</v>
      </c>
    </row>
    <row r="38" spans="1:13" x14ac:dyDescent="0.25">
      <c r="C38" s="1"/>
    </row>
    <row r="39" spans="1:13" x14ac:dyDescent="0.25">
      <c r="C39" s="1"/>
    </row>
    <row r="41" spans="1:13" x14ac:dyDescent="0.25">
      <c r="C41" s="11"/>
    </row>
    <row r="42" spans="1:13" x14ac:dyDescent="0.25">
      <c r="C42" s="12"/>
    </row>
    <row r="44" spans="1:13" x14ac:dyDescent="0.25">
      <c r="C44" s="6"/>
    </row>
    <row r="45" spans="1:13" x14ac:dyDescent="0.25">
      <c r="C45" s="6"/>
    </row>
    <row r="47" spans="1:13" x14ac:dyDescent="0.25">
      <c r="C47" s="10"/>
    </row>
    <row r="48" spans="1:13" x14ac:dyDescent="0.25">
      <c r="C48" s="10"/>
    </row>
    <row r="50" spans="3:3" x14ac:dyDescent="0.25">
      <c r="C50" s="21"/>
    </row>
    <row r="51" spans="3:3" x14ac:dyDescent="0.25">
      <c r="C51" s="21"/>
    </row>
    <row r="53" spans="3:3" x14ac:dyDescent="0.25">
      <c r="C53" s="25"/>
    </row>
    <row r="54" spans="3:3" x14ac:dyDescent="0.25">
      <c r="C54" s="25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3mo data</vt:lpstr>
      <vt:lpstr>15mo Data</vt:lpstr>
      <vt:lpstr>Summary</vt:lpstr>
    </vt:vector>
  </TitlesOfParts>
  <Company>Cleveland Clinic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Upadhyay, Mala</dc:creator>
  <cp:lastModifiedBy>Upadhyay, Mala</cp:lastModifiedBy>
  <dcterms:created xsi:type="dcterms:W3CDTF">2018-09-07T15:51:10Z</dcterms:created>
  <dcterms:modified xsi:type="dcterms:W3CDTF">2019-10-31T15:09:01Z</dcterms:modified>
</cp:coreProperties>
</file>