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20" yWindow="1020" windowWidth="25120" windowHeight="14280" tabRatio="733" activeTab="7"/>
  </bookViews>
  <sheets>
    <sheet name="Variable Defns Survival &amp; Quan" sheetId="10" r:id="rId1"/>
    <sheet name="Data Survival &amp; Quantity" sheetId="1" r:id="rId2"/>
    <sheet name="Variable Defn Manual Rain" sheetId="11" r:id="rId3"/>
    <sheet name="Manual Rain Rate" sheetId="5" r:id="rId4"/>
    <sheet name="Var Def Satellite Rain" sheetId="13" r:id="rId5"/>
    <sheet name="Satellite Rain Rate" sheetId="14" r:id="rId6"/>
    <sheet name="Variable Defn Baits." sheetId="12" r:id="rId7"/>
    <sheet name="Data Ant (Tuna) Bait " sheetId="7" r:id="rId8"/>
    <sheet name="Data Ant (Spider) Bait" sheetId="8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4" i="8" l="1"/>
  <c r="H173" i="8"/>
  <c r="H169" i="8"/>
  <c r="H162" i="8"/>
  <c r="H161" i="8"/>
  <c r="H159" i="8"/>
  <c r="H156" i="8"/>
  <c r="H154" i="8"/>
  <c r="H153" i="8"/>
  <c r="H152" i="8"/>
  <c r="H150" i="8"/>
  <c r="H149" i="8"/>
  <c r="H148" i="8"/>
  <c r="H147" i="8"/>
  <c r="H146" i="8"/>
  <c r="H142" i="8"/>
  <c r="H141" i="8"/>
  <c r="H140" i="8"/>
  <c r="H139" i="8"/>
  <c r="H138" i="8"/>
  <c r="H137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0" i="8"/>
  <c r="H118" i="8"/>
  <c r="H117" i="8"/>
  <c r="H116" i="8"/>
  <c r="H114" i="8"/>
  <c r="H113" i="8"/>
  <c r="H112" i="8"/>
  <c r="H111" i="8"/>
  <c r="H110" i="8"/>
  <c r="H109" i="8"/>
  <c r="H108" i="8"/>
  <c r="H105" i="8"/>
  <c r="H103" i="8"/>
  <c r="H102" i="8"/>
  <c r="H101" i="8"/>
  <c r="H100" i="8"/>
  <c r="H99" i="8"/>
  <c r="H97" i="8"/>
  <c r="H96" i="8"/>
  <c r="H95" i="8"/>
  <c r="H94" i="8"/>
  <c r="H93" i="8"/>
  <c r="H92" i="8"/>
  <c r="H91" i="8"/>
  <c r="H90" i="8"/>
  <c r="H88" i="8"/>
  <c r="H86" i="8"/>
  <c r="H85" i="8"/>
  <c r="H84" i="8"/>
  <c r="H72" i="8"/>
  <c r="H67" i="8"/>
  <c r="H62" i="8"/>
  <c r="H61" i="8"/>
  <c r="H60" i="8"/>
  <c r="H59" i="8"/>
  <c r="H57" i="8"/>
  <c r="H56" i="8"/>
  <c r="H55" i="8"/>
  <c r="H51" i="8"/>
  <c r="H50" i="8"/>
  <c r="H47" i="8"/>
  <c r="H19" i="8"/>
  <c r="H17" i="8"/>
  <c r="H16" i="8"/>
  <c r="H2" i="8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Catherine</author>
  </authors>
  <commentList>
    <comment ref="I7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Was mainly juv 3-4 at max check so this is where the age structure comes from
</t>
        </r>
      </text>
    </comment>
    <comment ref="A18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JSC2 was a block of reused nests. </t>
        </r>
      </text>
    </comment>
    <comment ref="I22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Modified from 3.5
</t>
        </r>
      </text>
    </comment>
    <comment ref="I25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Modified from 3.5
</t>
        </r>
      </text>
    </comment>
    <comment ref="A101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Reused
</t>
        </r>
      </text>
    </comment>
    <comment ref="A102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Reused
</t>
        </r>
      </text>
    </comment>
    <comment ref="A103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Reused
</t>
        </r>
      </text>
    </comment>
    <comment ref="A104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Reused. 
</t>
        </r>
      </text>
    </comment>
    <comment ref="I120" authorId="0">
      <text>
        <r>
          <rPr>
            <b/>
            <sz val="9"/>
            <color indexed="81"/>
            <rFont val="Calibri"/>
            <family val="2"/>
          </rPr>
          <t>Catherine:</t>
        </r>
        <r>
          <rPr>
            <sz val="9"/>
            <color indexed="81"/>
            <rFont val="Calibri"/>
            <family val="2"/>
          </rPr>
          <t xml:space="preserve">
Modified from 3.5
</t>
        </r>
      </text>
    </comment>
  </commentList>
</comments>
</file>

<file path=xl/comments2.xml><?xml version="1.0" encoding="utf-8"?>
<comments xmlns="http://schemas.openxmlformats.org/spreadsheetml/2006/main">
  <authors>
    <author>Leticia Aviles</author>
  </authors>
  <commentList>
    <comment ref="H11" authorId="0">
      <text>
        <r>
          <rPr>
            <b/>
            <sz val="9"/>
            <color indexed="81"/>
            <rFont val="Calibri"/>
            <family val="2"/>
          </rPr>
          <t>Leticia Aviles:</t>
        </r>
        <r>
          <rPr>
            <sz val="9"/>
            <color indexed="81"/>
            <rFont val="Calibri"/>
            <family val="2"/>
          </rPr>
          <t xml:space="preserve">
Mins spider bait remained before being found or removed by ants, with cells where spider remained until the end of the observation period  (# hours observatios * 60 mins)  listed as censored.</t>
        </r>
      </text>
    </comment>
  </commentList>
</comments>
</file>

<file path=xl/comments3.xml><?xml version="1.0" encoding="utf-8"?>
<comments xmlns="http://schemas.openxmlformats.org/spreadsheetml/2006/main">
  <authors>
    <author>Leticia Aviles</author>
  </authors>
  <commentList>
    <comment ref="H1" authorId="0">
      <text>
        <r>
          <rPr>
            <b/>
            <sz val="9"/>
            <color indexed="81"/>
            <rFont val="Calibri"/>
            <family val="2"/>
          </rPr>
          <t>Leticia Aviles:</t>
        </r>
        <r>
          <rPr>
            <sz val="9"/>
            <color indexed="81"/>
            <rFont val="Calibri"/>
            <family val="2"/>
          </rPr>
          <t xml:space="preserve">
Mins spider bait remained before being found or removed by ants, with cells where spider remained until the end of the observation period  (# hours observatios * 60 mins)  listed as censored.</t>
        </r>
      </text>
    </comment>
    <comment ref="H124" authorId="0">
      <text>
        <r>
          <rPr>
            <b/>
            <sz val="9"/>
            <color indexed="81"/>
            <rFont val="Calibri"/>
            <family val="2"/>
          </rPr>
          <t>Leticia Aviles:</t>
        </r>
        <r>
          <rPr>
            <sz val="9"/>
            <color indexed="81"/>
            <rFont val="Calibri"/>
            <family val="2"/>
          </rPr>
          <t xml:space="preserve">
Lines in wine colour correspond to specimens found by ants overnight, between 4 pm and 10 am the following day.  </t>
        </r>
      </text>
    </comment>
  </commentList>
</comments>
</file>

<file path=xl/sharedStrings.xml><?xml version="1.0" encoding="utf-8"?>
<sst xmlns="http://schemas.openxmlformats.org/spreadsheetml/2006/main" count="2906" uniqueCount="429">
  <si>
    <t>Colony</t>
  </si>
  <si>
    <t>14.6ELE04</t>
  </si>
  <si>
    <t>43ELE59</t>
  </si>
  <si>
    <t>44.4BAE13</t>
  </si>
  <si>
    <t>44ELE75</t>
  </si>
  <si>
    <t>44BAE16</t>
  </si>
  <si>
    <t>44ELE219</t>
  </si>
  <si>
    <t>44ELE220</t>
  </si>
  <si>
    <t>44ELE224</t>
  </si>
  <si>
    <t>14.6ELE23</t>
  </si>
  <si>
    <t>14.6ELE31</t>
  </si>
  <si>
    <t>14.6ELE35</t>
  </si>
  <si>
    <t>44ELE80</t>
  </si>
  <si>
    <t>14.6ELE11</t>
  </si>
  <si>
    <t>44.4ELE34</t>
  </si>
  <si>
    <t>44ELE85</t>
  </si>
  <si>
    <t>54ELE90</t>
  </si>
  <si>
    <t>28.8SUB1</t>
  </si>
  <si>
    <t>44.4ELE77</t>
  </si>
  <si>
    <t>44.4SUB09</t>
  </si>
  <si>
    <t>44ELE50</t>
  </si>
  <si>
    <t>44.4ELE48</t>
  </si>
  <si>
    <t>44.6ELE32</t>
  </si>
  <si>
    <t>44ELEUNK01</t>
  </si>
  <si>
    <t>54ELE92</t>
  </si>
  <si>
    <t>44ELE216</t>
  </si>
  <si>
    <t>44ELE222</t>
  </si>
  <si>
    <t>44ELE225</t>
  </si>
  <si>
    <t>15ELE01</t>
  </si>
  <si>
    <t>44ELE27</t>
  </si>
  <si>
    <t>54ELE88</t>
  </si>
  <si>
    <t>54ELE89</t>
  </si>
  <si>
    <t>44.4ELE06</t>
  </si>
  <si>
    <t>44.4ELE108</t>
  </si>
  <si>
    <t>44.4ELE47</t>
  </si>
  <si>
    <t>44ELE02</t>
  </si>
  <si>
    <t>44.4ELE53</t>
  </si>
  <si>
    <t>44ELE03</t>
  </si>
  <si>
    <t>44ELE109</t>
  </si>
  <si>
    <t>44ELE36</t>
  </si>
  <si>
    <t>44BAE05</t>
  </si>
  <si>
    <t>44ELE54</t>
  </si>
  <si>
    <t>44ELE87</t>
  </si>
  <si>
    <t>44SUB2</t>
  </si>
  <si>
    <t>44.4BAE14</t>
  </si>
  <si>
    <t>44ELE14PART1</t>
  </si>
  <si>
    <t>44ELE16</t>
  </si>
  <si>
    <t>44ELE65</t>
  </si>
  <si>
    <t>21ELE123</t>
  </si>
  <si>
    <t>44.4ELE204</t>
  </si>
  <si>
    <t>44.4ELE205</t>
  </si>
  <si>
    <t>44.4ELE355</t>
  </si>
  <si>
    <t>21ELE115</t>
  </si>
  <si>
    <t>21ELE116</t>
  </si>
  <si>
    <t>21ELE121</t>
  </si>
  <si>
    <t>28.8ELE107</t>
  </si>
  <si>
    <t>21ELE120</t>
  </si>
  <si>
    <t>44.4ELE352</t>
  </si>
  <si>
    <t>44.4ELE354</t>
  </si>
  <si>
    <t>44ELE351</t>
  </si>
  <si>
    <t>44ELE212</t>
  </si>
  <si>
    <t>44ELE217</t>
  </si>
  <si>
    <t>44ELE221</t>
  </si>
  <si>
    <t>44ELE26</t>
  </si>
  <si>
    <t>14.6ELE22</t>
  </si>
  <si>
    <t>14.6ELE5</t>
  </si>
  <si>
    <t>44.4ELE45</t>
  </si>
  <si>
    <t>44ELE104</t>
  </si>
  <si>
    <t>44ELE206</t>
  </si>
  <si>
    <t>44ELE403</t>
  </si>
  <si>
    <t>44ELE98</t>
  </si>
  <si>
    <t>44ELE99</t>
  </si>
  <si>
    <t>44.4ELE78</t>
  </si>
  <si>
    <t>44.4SUB10</t>
  </si>
  <si>
    <t>44ELE19</t>
  </si>
  <si>
    <t>44ELE402</t>
  </si>
  <si>
    <t>SC1CX2</t>
  </si>
  <si>
    <t>SC1XP5</t>
  </si>
  <si>
    <t>SD1XP2</t>
  </si>
  <si>
    <t>14.6ELE9</t>
  </si>
  <si>
    <t>44.4ELE37A</t>
  </si>
  <si>
    <t>44ELE103</t>
  </si>
  <si>
    <t>44ELE200</t>
  </si>
  <si>
    <t>44ELE207</t>
  </si>
  <si>
    <t>44ELE400</t>
  </si>
  <si>
    <t>SC1CX5</t>
  </si>
  <si>
    <t>44.4ELE73</t>
  </si>
  <si>
    <t>44ELE106</t>
  </si>
  <si>
    <t>44ELE201</t>
  </si>
  <si>
    <t>44ELE401</t>
  </si>
  <si>
    <t>SC1CP3</t>
  </si>
  <si>
    <t>SC1CX3</t>
  </si>
  <si>
    <t>28.8SUB2</t>
  </si>
  <si>
    <t>28.8SUB3</t>
  </si>
  <si>
    <t>44.4ELE105</t>
  </si>
  <si>
    <t>44ELE61</t>
  </si>
  <si>
    <t>14.6ELE29</t>
  </si>
  <si>
    <t>15ELE05</t>
  </si>
  <si>
    <t>19ELE02</t>
  </si>
  <si>
    <t>19ELE05</t>
  </si>
  <si>
    <t>14.6ELE41</t>
  </si>
  <si>
    <t>19ELE01</t>
  </si>
  <si>
    <t>19ELE04</t>
  </si>
  <si>
    <t>14.6ELE25</t>
  </si>
  <si>
    <t>15ELE5</t>
  </si>
  <si>
    <t>44.4ELE24</t>
  </si>
  <si>
    <t>44.4ELE25</t>
  </si>
  <si>
    <t>54ELE100</t>
  </si>
  <si>
    <t>54ELE101</t>
  </si>
  <si>
    <t>44.4ELE203</t>
  </si>
  <si>
    <t>44ELE07</t>
  </si>
  <si>
    <t>44ELE51</t>
  </si>
  <si>
    <t>44SUB07</t>
  </si>
  <si>
    <t>44.4ELE44</t>
  </si>
  <si>
    <t>44.4ELE49</t>
  </si>
  <si>
    <t>54ELE102</t>
  </si>
  <si>
    <t>54ELE104</t>
  </si>
  <si>
    <t>Location</t>
  </si>
  <si>
    <t>JS</t>
  </si>
  <si>
    <t>S</t>
  </si>
  <si>
    <t>Block</t>
  </si>
  <si>
    <t>JSA1</t>
  </si>
  <si>
    <t>JSA2</t>
  </si>
  <si>
    <t>JSB1</t>
  </si>
  <si>
    <t>JSC1</t>
  </si>
  <si>
    <t>JSC2</t>
  </si>
  <si>
    <t>JSD1</t>
  </si>
  <si>
    <t>JSD2</t>
  </si>
  <si>
    <t>JSE1</t>
  </si>
  <si>
    <t>JSG1</t>
  </si>
  <si>
    <t>JSH1</t>
  </si>
  <si>
    <t>JSI1</t>
  </si>
  <si>
    <t>JSJ1</t>
  </si>
  <si>
    <t>JSK1</t>
  </si>
  <si>
    <t>JSL1</t>
  </si>
  <si>
    <t>JSM1</t>
  </si>
  <si>
    <t>JSN1</t>
  </si>
  <si>
    <t>SA1</t>
  </si>
  <si>
    <t>SA2</t>
  </si>
  <si>
    <t>SB1</t>
  </si>
  <si>
    <t>SB2</t>
  </si>
  <si>
    <t>SC1</t>
  </si>
  <si>
    <t>SC2</t>
  </si>
  <si>
    <t>SD1</t>
  </si>
  <si>
    <t>SD2</t>
  </si>
  <si>
    <t>SE1</t>
  </si>
  <si>
    <t>SE2</t>
  </si>
  <si>
    <t>SF1</t>
  </si>
  <si>
    <t>SG1</t>
  </si>
  <si>
    <t>SH1</t>
  </si>
  <si>
    <t>SI1</t>
  </si>
  <si>
    <t>SJ1</t>
  </si>
  <si>
    <t>Treated</t>
  </si>
  <si>
    <t>group_size</t>
  </si>
  <si>
    <t>log.group_size</t>
  </si>
  <si>
    <t>No Rain</t>
  </si>
  <si>
    <t>X</t>
  </si>
  <si>
    <t>Y</t>
  </si>
  <si>
    <t>P</t>
  </si>
  <si>
    <t>Rain</t>
  </si>
  <si>
    <t>N</t>
  </si>
  <si>
    <t>Age.Structure</t>
  </si>
  <si>
    <t>Days.Persist</t>
  </si>
  <si>
    <t>Censored</t>
  </si>
  <si>
    <t>Ants</t>
  </si>
  <si>
    <t>Year</t>
  </si>
  <si>
    <t>Elevation</t>
  </si>
  <si>
    <t>Date</t>
  </si>
  <si>
    <t>Notes</t>
  </si>
  <si>
    <t>Bait.Type</t>
  </si>
  <si>
    <t>Set.ID</t>
  </si>
  <si>
    <t>Bait.Num</t>
  </si>
  <si>
    <t>Start</t>
  </si>
  <si>
    <t>End</t>
  </si>
  <si>
    <t>Time.elapse</t>
  </si>
  <si>
    <t>Censor/Found</t>
  </si>
  <si>
    <t>Tuna</t>
  </si>
  <si>
    <t>JS-J</t>
  </si>
  <si>
    <t>on rim</t>
  </si>
  <si>
    <t>1 ant at start, wasp near by</t>
  </si>
  <si>
    <t>ant at start</t>
  </si>
  <si>
    <t>9:43 large ant near by</t>
  </si>
  <si>
    <t>ant near plant stem</t>
  </si>
  <si>
    <t>JS-A</t>
  </si>
  <si>
    <t>ants on tape at start, lots, missed a few checks</t>
  </si>
  <si>
    <t>ants at start two types</t>
  </si>
  <si>
    <t>ants on tube at start</t>
  </si>
  <si>
    <t>ants on tape at start, reddish ant, 4-5mm</t>
  </si>
  <si>
    <t>waspe near at 1:43, wasp at 1:47</t>
  </si>
  <si>
    <t>JS-B</t>
  </si>
  <si>
    <t>3:59 wasp</t>
  </si>
  <si>
    <t>4:44 orthoptera</t>
  </si>
  <si>
    <t>JS-D</t>
  </si>
  <si>
    <t>crem at start</t>
  </si>
  <si>
    <t>maybe Azteca</t>
  </si>
  <si>
    <t>Ant lost</t>
  </si>
  <si>
    <t>CREMATOGASTER</t>
  </si>
  <si>
    <t>JS-E</t>
  </si>
  <si>
    <t>Ectactoma around</t>
  </si>
  <si>
    <t>JS-K</t>
  </si>
  <si>
    <t>Azteca?</t>
  </si>
  <si>
    <t>JS-F</t>
  </si>
  <si>
    <t>wasps at 10:38</t>
  </si>
  <si>
    <t>ectactoma, only there briefly</t>
  </si>
  <si>
    <t>crematogaster and ectactoma</t>
  </si>
  <si>
    <t>wasp at 12:03</t>
  </si>
  <si>
    <t>wasp/fly at 10:36</t>
  </si>
  <si>
    <t>JS-G</t>
  </si>
  <si>
    <t>JS-H</t>
  </si>
  <si>
    <t>ants on branch at 10:13</t>
  </si>
  <si>
    <t>not collected</t>
  </si>
  <si>
    <t>not collected, long petiole reddish ~5mm</t>
  </si>
  <si>
    <t>collected</t>
  </si>
  <si>
    <t>S-G</t>
  </si>
  <si>
    <t>orthoptera at 14:43</t>
  </si>
  <si>
    <t>fly at 14:22</t>
  </si>
  <si>
    <t>two types</t>
  </si>
  <si>
    <t xml:space="preserve">14:44 ants on stem. </t>
  </si>
  <si>
    <t>S-A</t>
  </si>
  <si>
    <t>ants on tape at 12:09</t>
  </si>
  <si>
    <t>10:45 on tape</t>
  </si>
  <si>
    <t>10:37 on leaf</t>
  </si>
  <si>
    <t>11:07 near lid, 11:40 on lid</t>
  </si>
  <si>
    <t>S-B</t>
  </si>
  <si>
    <t>crem on tape at 17:12</t>
  </si>
  <si>
    <t>Y-A</t>
  </si>
  <si>
    <t>20:36 stick bug</t>
  </si>
  <si>
    <t>Y-B</t>
  </si>
  <si>
    <t>Y-C</t>
  </si>
  <si>
    <t>another ant collected outside tube</t>
  </si>
  <si>
    <t>15:15 caterpillar</t>
  </si>
  <si>
    <t>Y-D</t>
  </si>
  <si>
    <t>11:11 other bug</t>
  </si>
  <si>
    <t>Y-E</t>
  </si>
  <si>
    <t>on lid at 15:41, ants tending nearby</t>
  </si>
  <si>
    <t xml:space="preserve">15:19 on tape </t>
  </si>
  <si>
    <t>1780-1950</t>
  </si>
  <si>
    <t>C-B</t>
  </si>
  <si>
    <t>C-D</t>
  </si>
  <si>
    <t>C-F</t>
  </si>
  <si>
    <t>S-D</t>
  </si>
  <si>
    <t>ant lost</t>
  </si>
  <si>
    <t>S-F</t>
  </si>
  <si>
    <t xml:space="preserve">grashopper at 19:06, </t>
  </si>
  <si>
    <t>katydid</t>
  </si>
  <si>
    <t>C-H</t>
  </si>
  <si>
    <t>C-I</t>
  </si>
  <si>
    <t>C-A</t>
  </si>
  <si>
    <t>Ant inside tube (NOTe FROM ESTEBAn)</t>
  </si>
  <si>
    <t>C-C</t>
  </si>
  <si>
    <t>wasps</t>
  </si>
  <si>
    <t>C-E</t>
  </si>
  <si>
    <t>C-G</t>
  </si>
  <si>
    <t>S-C</t>
  </si>
  <si>
    <t>S-E</t>
  </si>
  <si>
    <t>C</t>
  </si>
  <si>
    <t>D</t>
  </si>
  <si>
    <t>E</t>
  </si>
  <si>
    <t>F</t>
  </si>
  <si>
    <t>G</t>
  </si>
  <si>
    <t>H</t>
  </si>
  <si>
    <t>I</t>
  </si>
  <si>
    <t>J</t>
  </si>
  <si>
    <t>Duration</t>
  </si>
  <si>
    <t xml:space="preserve">Spider </t>
  </si>
  <si>
    <t>JS.S-G</t>
  </si>
  <si>
    <t>Bullet Ant</t>
  </si>
  <si>
    <t>JS.S-E</t>
  </si>
  <si>
    <t>In tact</t>
  </si>
  <si>
    <t>in tact</t>
  </si>
  <si>
    <t>mostly intact</t>
  </si>
  <si>
    <t>Spider</t>
  </si>
  <si>
    <t>JS.S-C</t>
  </si>
  <si>
    <t>thorax remains</t>
  </si>
  <si>
    <t>abdomen thorax separted</t>
  </si>
  <si>
    <t>JS.S-D</t>
  </si>
  <si>
    <t xml:space="preserve">only a few legs gone. </t>
  </si>
  <si>
    <t>JS.S-A</t>
  </si>
  <si>
    <t>crematogaster</t>
  </si>
  <si>
    <t>JS.S-B</t>
  </si>
  <si>
    <t>not collected, probably camponotus</t>
  </si>
  <si>
    <t>small</t>
  </si>
  <si>
    <t>S.S-C</t>
  </si>
  <si>
    <t>13:45 closed</t>
  </si>
  <si>
    <t>small leg bits remain</t>
  </si>
  <si>
    <t xml:space="preserve">abdomen looks deflated. </t>
  </si>
  <si>
    <t>fell off at 8:13</t>
  </si>
  <si>
    <t>13:42 closed</t>
  </si>
  <si>
    <t>damage to abdomen, ant near base of plant, hemiptera? Bite mark on leaf</t>
  </si>
  <si>
    <t>legs and thorax remain</t>
  </si>
  <si>
    <t>S.S-A</t>
  </si>
  <si>
    <t>two species</t>
  </si>
  <si>
    <t>18:04 closed</t>
  </si>
  <si>
    <t>dual color</t>
  </si>
  <si>
    <t>huge ant (15mm)</t>
  </si>
  <si>
    <t>dual color ant</t>
  </si>
  <si>
    <t>18:06 closed</t>
  </si>
  <si>
    <t>18:08 closed</t>
  </si>
  <si>
    <t>crematogaster and dual color ant, hemipter at 9:53</t>
  </si>
  <si>
    <t>Y.S-A</t>
  </si>
  <si>
    <t>same ant as tuna #8 at last check, only thorax remains</t>
  </si>
  <si>
    <t>beetle</t>
  </si>
  <si>
    <t>beetle at 17:37</t>
  </si>
  <si>
    <t>maybe due to rain?</t>
  </si>
  <si>
    <t>ants tending nearby</t>
  </si>
  <si>
    <t xml:space="preserve">abdomen sucked out. </t>
  </si>
  <si>
    <t>Y.S-B</t>
  </si>
  <si>
    <t>only legs remain</t>
  </si>
  <si>
    <t>only legs and thorax left</t>
  </si>
  <si>
    <t>abdomen gone</t>
  </si>
  <si>
    <t>C.S-A</t>
  </si>
  <si>
    <t>Only small part of thorax</t>
  </si>
  <si>
    <t>ants near at 10:30, closed at 10:02</t>
  </si>
  <si>
    <t>10:03, closed</t>
  </si>
  <si>
    <t>10:04, closed</t>
  </si>
  <si>
    <t>10:05, closed</t>
  </si>
  <si>
    <t>10:06 closed</t>
  </si>
  <si>
    <t>10:08, closed, a little damage</t>
  </si>
  <si>
    <t>abdomen missing</t>
  </si>
  <si>
    <t>a few missing legs but mostly intact</t>
  </si>
  <si>
    <t>collected, abdomen gone</t>
  </si>
  <si>
    <t>10:12. closed</t>
  </si>
  <si>
    <t>abdomen sucked out</t>
  </si>
  <si>
    <t>C.S-B</t>
  </si>
  <si>
    <t>16:18, closed</t>
  </si>
  <si>
    <t>C.S-C</t>
  </si>
  <si>
    <t>14:00, closed</t>
  </si>
  <si>
    <t>wasp, collected</t>
  </si>
  <si>
    <t>wasp</t>
  </si>
  <si>
    <t>collected near leafe</t>
  </si>
  <si>
    <t>leaf gone at 8:42</t>
  </si>
  <si>
    <t>pseudomyrmex</t>
  </si>
  <si>
    <t>11:17 ant near eating a bit, another at 12:00</t>
  </si>
  <si>
    <t>hemiptera abbomen sucked out, dual colored crematogaster</t>
  </si>
  <si>
    <t>closed at 9:45</t>
  </si>
  <si>
    <t>Unique ID given to each colony collected</t>
  </si>
  <si>
    <t xml:space="preserve">Identifier given to each group of 4 nests we transplanted. The JS or S indicate location as before. </t>
  </si>
  <si>
    <r>
      <rPr>
        <b/>
        <sz val="12"/>
        <color theme="1"/>
        <rFont val="Calibri"/>
        <family val="2"/>
        <scheme val="minor"/>
      </rPr>
      <t>JS</t>
    </r>
    <r>
      <rPr>
        <sz val="12"/>
        <color theme="1"/>
        <rFont val="Calibri"/>
        <family val="2"/>
        <scheme val="minor"/>
      </rPr>
      <t xml:space="preserve">=Jatun Sacha Biological Station (400m). 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=Sumaco (1000m)</t>
    </r>
  </si>
  <si>
    <r>
      <rPr>
        <b/>
        <sz val="12"/>
        <color theme="1"/>
        <rFont val="Calibri"/>
        <family val="2"/>
        <scheme val="minor"/>
      </rPr>
      <t>No Rain</t>
    </r>
    <r>
      <rPr>
        <sz val="12"/>
        <color theme="1"/>
        <rFont val="Calibri"/>
        <family val="2"/>
        <scheme val="minor"/>
      </rPr>
      <t xml:space="preserve">= Nests covered with tarp, </t>
    </r>
    <r>
      <rPr>
        <b/>
        <sz val="12"/>
        <color theme="1"/>
        <rFont val="Calibri"/>
        <family val="2"/>
        <scheme val="minor"/>
      </rPr>
      <t>Rain</t>
    </r>
    <r>
      <rPr>
        <sz val="12"/>
        <color theme="1"/>
        <rFont val="Calibri"/>
        <family val="2"/>
        <scheme val="minor"/>
      </rPr>
      <t>=Exposed nests</t>
    </r>
  </si>
  <si>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= Nests protected from Ants with Tanglefoot disc,</t>
    </r>
    <r>
      <rPr>
        <b/>
        <sz val="12"/>
        <color theme="1"/>
        <rFont val="Calibri"/>
        <family val="2"/>
        <scheme val="minor"/>
      </rPr>
      <t xml:space="preserve"> X</t>
    </r>
    <r>
      <rPr>
        <sz val="12"/>
        <color theme="1"/>
        <rFont val="Calibri"/>
        <family val="2"/>
        <scheme val="minor"/>
      </rPr>
      <t>=Nests without protection from ants</t>
    </r>
  </si>
  <si>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=Indicates nests that were treated (i.e covered from rain or protected from ants).</t>
    </r>
    <r>
      <rPr>
        <b/>
        <sz val="12"/>
        <color theme="1"/>
        <rFont val="Calibri"/>
        <family val="2"/>
        <scheme val="minor"/>
      </rPr>
      <t xml:space="preserve"> N</t>
    </r>
    <r>
      <rPr>
        <sz val="12"/>
        <color theme="1"/>
        <rFont val="Calibri"/>
        <family val="2"/>
        <scheme val="minor"/>
      </rPr>
      <t>=Nests completely exposed to both elements</t>
    </r>
  </si>
  <si>
    <t>Maximum number of spiders seen in the nest. Does not include spiderlings from recently eclosed egg sacs.</t>
  </si>
  <si>
    <t>The log transformation of the group size.</t>
  </si>
  <si>
    <r>
      <t xml:space="preserve">Presented on a scale from 1-5 based on which age class was most abundant in the nest at the beginning of transplant.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=single Ad female, 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=Mostly Juvs instar 1-2, </t>
    </r>
    <r>
      <rPr>
        <b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=Mostly juvs instar 3-4, </t>
    </r>
    <r>
      <rPr>
        <b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=Mostly subadult 1(instar 5), </t>
    </r>
    <r>
      <rPr>
        <b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=Mostly subadult 2 (instar 6)</t>
    </r>
  </si>
  <si>
    <t xml:space="preserve">Colony survival time was the difference between the time a nest was transplanted and the first of three consecutive checks with zero spiders. Half day intervals represent extinction during a twice a day checks. </t>
  </si>
  <si>
    <t>0=Colony was extinct prior to the sampling period ending. 1=Colony was still persisting during our last checks.</t>
  </si>
  <si>
    <t>Elevation (m) where the data was  collected. Based on GPS measurements</t>
  </si>
  <si>
    <t xml:space="preserve">Elevation where the bait was placed. </t>
  </si>
  <si>
    <t>Year the bait was conducted</t>
  </si>
  <si>
    <t>Type of bait (tuna or spider)</t>
  </si>
  <si>
    <t>Unique ID given to each set of baits. First letters indicate location as before (JS-Jatun Sacha, S=Sumaco, C=Cocodrillo, Y=Yanayacu</t>
  </si>
  <si>
    <t>Which numbered bait it was within the set</t>
  </si>
  <si>
    <t xml:space="preserve">Start time of the bait. </t>
  </si>
  <si>
    <t>End time. Either when the bait was discovered or time of the conclusion of monitoring</t>
  </si>
  <si>
    <t>Time elapsed (hh:min)</t>
  </si>
  <si>
    <t>1=Bait was found by ants 0=Bait was never found by ants</t>
  </si>
  <si>
    <t>Assorted notes about collection and observations. None used in Analysis</t>
  </si>
  <si>
    <t>Date of bait monitoring</t>
  </si>
  <si>
    <t>Time (in hours) that bait was out to be found by ants or other predators</t>
  </si>
  <si>
    <t>Time when monitoring began</t>
  </si>
  <si>
    <t xml:space="preserve">VARIABLE DEFINITIONS FOR ANT (TUNA) BAITS </t>
  </si>
  <si>
    <t>VARIABLE DEFINITIONS FOR ANT (SPIDER) BAITS</t>
  </si>
  <si>
    <t>Ave.Web.Quantity</t>
  </si>
  <si>
    <t>rain event</t>
  </si>
  <si>
    <t>elevation</t>
  </si>
  <si>
    <t>locality</t>
  </si>
  <si>
    <t>year</t>
  </si>
  <si>
    <t>date</t>
  </si>
  <si>
    <t>replicates</t>
  </si>
  <si>
    <t>mm/hr</t>
  </si>
  <si>
    <t>Jatun Sacha</t>
  </si>
  <si>
    <t>Sumaco</t>
  </si>
  <si>
    <t>Cocodrilo</t>
  </si>
  <si>
    <t>Baeza</t>
  </si>
  <si>
    <t xml:space="preserve">1-no new visible prey capture lines or webbing on the basket , 2-less than five new prey capture lines, no visible change to the basket, 3-more than five prey capture lines, some new webbing on the basket, but not a full basket, 4- significant new and dense prey capture lines and new basket and/or moved totally to a new plant. </t>
  </si>
  <si>
    <t>Date of data collection</t>
  </si>
  <si>
    <t>Locality where data was collected</t>
  </si>
  <si>
    <t># of rain gauges used per rain event</t>
  </si>
  <si>
    <t>numbered rain event</t>
  </si>
  <si>
    <t>mm/hr calculated based on mm of rain collected in rain gauges over 1-2 30-min collection periods</t>
  </si>
  <si>
    <t>Year data was collected</t>
  </si>
  <si>
    <t>transect</t>
  </si>
  <si>
    <t>latitude</t>
  </si>
  <si>
    <t>longitude</t>
  </si>
  <si>
    <t>province</t>
  </si>
  <si>
    <t>quarter</t>
  </si>
  <si>
    <t>no.months</t>
  </si>
  <si>
    <t>Mean(mm/hr)</t>
  </si>
  <si>
    <t>Stad.Dev(mm/hr)</t>
  </si>
  <si>
    <t>Yanayacu</t>
  </si>
  <si>
    <t>Napo</t>
  </si>
  <si>
    <t>Cocodrilos.1850</t>
  </si>
  <si>
    <t>Cocodrilos.1744</t>
  </si>
  <si>
    <t>Jondachi</t>
  </si>
  <si>
    <t>Yuturi</t>
  </si>
  <si>
    <t>Orellana</t>
  </si>
  <si>
    <t>Baños.1741</t>
  </si>
  <si>
    <t>Tungurahua</t>
  </si>
  <si>
    <t>Agoyan1</t>
  </si>
  <si>
    <t>Mera2</t>
  </si>
  <si>
    <t>Pastaza</t>
  </si>
  <si>
    <t>Canelos</t>
  </si>
  <si>
    <t>Puyo.985</t>
  </si>
  <si>
    <t>Puyo.917</t>
  </si>
  <si>
    <t>Sarayacu</t>
  </si>
  <si>
    <t>Taracoa</t>
  </si>
  <si>
    <t>Ayamu</t>
  </si>
  <si>
    <t>Quaternly rain rate  [mean(mm/hr)] data for localities in Ecuador, east of the Andes, along two elevational transects</t>
  </si>
  <si>
    <t>Quarters as follows, 1: Feb, Mar, Apr; 2: May, Jun, Jul; 3: Aug, Sep, Oct; 4: Nov, Dec, Jan.  Months grouped based on rain seasonality.</t>
  </si>
  <si>
    <t>two different elevational transects based on localities of roughly similar latitude  along a common road in Ecuador, east of the Andes</t>
  </si>
  <si>
    <t>elevation corresponding to each locality</t>
  </si>
  <si>
    <t>latitude corresponding to each locality</t>
  </si>
  <si>
    <t>longitude corresponding to each locality</t>
  </si>
  <si>
    <t>locality name, tipically closest town to for which satellite rain rate data could be obtained (or extrapolated based on surrounding localities)</t>
  </si>
  <si>
    <t>provice of Ecuador corresponding to locality</t>
  </si>
  <si>
    <t>year corresponding to data point</t>
  </si>
  <si>
    <t>number of months entering in mean(mm/hr) estimates</t>
  </si>
  <si>
    <t>Mean(mm/hr) estimated from monthly rain rate data obtained from NASA's satellites through the TRMM project (https://pmm.nasa.gov/data-access/downloads/trmm)</t>
  </si>
  <si>
    <t>standard deviation corresponding to above described data for which means were obtained</t>
  </si>
  <si>
    <t>Time.minTRUNC</t>
  </si>
  <si>
    <t>Censor/FoundTRUNC</t>
  </si>
  <si>
    <t>Time elapsed in minutes, truncated to max 120 mins to standardize across all baits.  This data column used as "time" in survival analysis.</t>
  </si>
  <si>
    <t>1=Bait was found within the 120 mins; 0=Bait was not found within the 120 mins</t>
  </si>
  <si>
    <t>MinSurvCens</t>
  </si>
  <si>
    <t>Mins spider bait remained before being found or removed by ants, with cells where spider remained until the end of the observation period  (# hours observatios * 60 mins)  listed as censored</t>
  </si>
  <si>
    <t>Data for Hoffman, C. R. and L. Aviles. 2017. Rain, predators and spider sociality: a manipulative experiment.  Behav. Ecol.</t>
  </si>
  <si>
    <t>Data for Hoffman, C. R. and L. Aviles. 2017. Rain, predators, and spider sociality: a manipulative experiment.  Behav. Ecol.</t>
  </si>
  <si>
    <t>closed at 9:45, 11:15 ant near, again at 17:15, hemiptera</t>
  </si>
  <si>
    <t>predator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</si>
</sst>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1"/>
      <name val="Times New Roman"/>
    </font>
    <font>
      <b/>
      <sz val="14"/>
      <color rgb="FF000000"/>
      <name val="Calibri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b/>
      <sz val="14"/>
      <color theme="1"/>
      <name val="Calibri"/>
      <scheme val="minor"/>
    </font>
    <font>
      <b/>
      <sz val="12"/>
      <color rgb="FF0000FF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sz val="12"/>
      <color rgb="FF66006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2" borderId="0" xfId="0" applyFill="1" applyBorder="1"/>
    <xf numFmtId="0" fontId="4" fillId="0" borderId="0" xfId="0" applyFont="1"/>
    <xf numFmtId="15" fontId="0" fillId="0" borderId="0" xfId="0" applyNumberFormat="1"/>
    <xf numFmtId="16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2" fontId="1" fillId="0" borderId="0" xfId="0" applyNumberFormat="1" applyFont="1"/>
    <xf numFmtId="20" fontId="0" fillId="0" borderId="0" xfId="0" applyNumberFormat="1"/>
    <xf numFmtId="2" fontId="0" fillId="0" borderId="0" xfId="0" applyNumberFormat="1"/>
    <xf numFmtId="1" fontId="0" fillId="0" borderId="0" xfId="0" applyNumberFormat="1"/>
    <xf numFmtId="15" fontId="0" fillId="0" borderId="0" xfId="0" applyNumberFormat="1" applyBorder="1"/>
    <xf numFmtId="1" fontId="0" fillId="0" borderId="0" xfId="0" applyNumberFormat="1" applyBorder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2" borderId="0" xfId="0" applyFill="1"/>
    <xf numFmtId="15" fontId="7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14" fillId="0" borderId="0" xfId="0" applyNumberFormat="1" applyFont="1"/>
    <xf numFmtId="1" fontId="14" fillId="0" borderId="0" xfId="0" applyNumberFormat="1" applyFont="1"/>
    <xf numFmtId="2" fontId="15" fillId="0" borderId="0" xfId="0" applyNumberFormat="1" applyFont="1"/>
    <xf numFmtId="1" fontId="16" fillId="0" borderId="0" xfId="0" applyNumberFormat="1" applyFont="1"/>
    <xf numFmtId="0" fontId="15" fillId="0" borderId="0" xfId="0" applyFont="1"/>
    <xf numFmtId="2" fontId="15" fillId="0" borderId="0" xfId="0" applyNumberFormat="1" applyFont="1" applyBorder="1"/>
    <xf numFmtId="1" fontId="16" fillId="0" borderId="0" xfId="0" applyNumberFormat="1" applyFont="1" applyBorder="1"/>
    <xf numFmtId="1" fontId="15" fillId="0" borderId="0" xfId="0" applyNumberFormat="1" applyFont="1" applyBorder="1"/>
    <xf numFmtId="0" fontId="17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/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K26"/>
  <sheetViews>
    <sheetView workbookViewId="0"/>
  </sheetViews>
  <sheetFormatPr baseColWidth="10" defaultColWidth="17.1640625" defaultRowHeight="15" x14ac:dyDescent="0"/>
  <cols>
    <col min="1" max="1" width="17.1640625" style="20"/>
    <col min="2" max="2" width="97.33203125" style="20" customWidth="1"/>
    <col min="3" max="4" width="17.1640625" style="20"/>
    <col min="5" max="5" width="19.1640625" style="20" customWidth="1"/>
    <col min="6" max="11" width="17.1640625" style="20"/>
  </cols>
  <sheetData>
    <row r="1" spans="1:11">
      <c r="A1" s="42" t="s">
        <v>425</v>
      </c>
    </row>
    <row r="3" spans="1:11">
      <c r="K3" s="23"/>
    </row>
    <row r="4" spans="1:11">
      <c r="A4" s="21" t="s">
        <v>0</v>
      </c>
      <c r="B4" s="20" t="s">
        <v>335</v>
      </c>
      <c r="K4" s="23"/>
    </row>
    <row r="6" spans="1:11">
      <c r="A6" s="21" t="s">
        <v>117</v>
      </c>
      <c r="B6" s="20" t="s">
        <v>337</v>
      </c>
    </row>
    <row r="8" spans="1:11">
      <c r="A8" s="21" t="s">
        <v>120</v>
      </c>
      <c r="B8" s="20" t="s">
        <v>336</v>
      </c>
    </row>
    <row r="10" spans="1:11">
      <c r="A10" s="22" t="s">
        <v>159</v>
      </c>
      <c r="B10" s="20" t="s">
        <v>338</v>
      </c>
    </row>
    <row r="12" spans="1:11">
      <c r="A12" s="22" t="s">
        <v>164</v>
      </c>
      <c r="B12" s="20" t="s">
        <v>339</v>
      </c>
    </row>
    <row r="14" spans="1:11" ht="30">
      <c r="A14" s="22" t="s">
        <v>152</v>
      </c>
      <c r="B14" s="20" t="s">
        <v>340</v>
      </c>
    </row>
    <row r="16" spans="1:11">
      <c r="A16" s="21" t="s">
        <v>153</v>
      </c>
      <c r="B16" s="20" t="s">
        <v>341</v>
      </c>
    </row>
    <row r="18" spans="1:2">
      <c r="A18" s="22" t="s">
        <v>154</v>
      </c>
      <c r="B18" s="20" t="s">
        <v>342</v>
      </c>
    </row>
    <row r="20" spans="1:2" ht="45">
      <c r="A20" s="21" t="s">
        <v>161</v>
      </c>
      <c r="B20" s="20" t="s">
        <v>343</v>
      </c>
    </row>
    <row r="22" spans="1:2" ht="30">
      <c r="A22" s="21" t="s">
        <v>162</v>
      </c>
      <c r="B22" s="20" t="s">
        <v>344</v>
      </c>
    </row>
    <row r="24" spans="1:2">
      <c r="A24" s="21" t="s">
        <v>163</v>
      </c>
      <c r="B24" s="20" t="s">
        <v>345</v>
      </c>
    </row>
    <row r="26" spans="1:2" ht="45">
      <c r="A26" s="10" t="s">
        <v>362</v>
      </c>
      <c r="B26" s="25" t="s">
        <v>374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L124"/>
  <sheetViews>
    <sheetView workbookViewId="0">
      <selection activeCell="A2" sqref="A2"/>
    </sheetView>
  </sheetViews>
  <sheetFormatPr baseColWidth="10" defaultRowHeight="15" x14ac:dyDescent="0"/>
  <cols>
    <col min="1" max="1" width="11.5" customWidth="1"/>
    <col min="2" max="2" width="7.6640625" customWidth="1"/>
    <col min="3" max="3" width="10" customWidth="1"/>
    <col min="4" max="4" width="10.33203125" customWidth="1"/>
    <col min="5" max="6" width="7" customWidth="1"/>
    <col min="7" max="7" width="10.33203125" customWidth="1"/>
    <col min="8" max="8" width="13" customWidth="1"/>
    <col min="9" max="9" width="12.1640625" customWidth="1"/>
    <col min="10" max="10" width="10.83203125" customWidth="1"/>
    <col min="11" max="11" width="8.5" customWidth="1"/>
    <col min="12" max="12" width="16.83203125" customWidth="1"/>
  </cols>
  <sheetData>
    <row r="1" spans="1:12">
      <c r="A1" s="1" t="s">
        <v>0</v>
      </c>
      <c r="B1" s="1" t="s">
        <v>117</v>
      </c>
      <c r="C1" s="1" t="s">
        <v>120</v>
      </c>
      <c r="D1" s="2" t="s">
        <v>159</v>
      </c>
      <c r="E1" s="2" t="s">
        <v>164</v>
      </c>
      <c r="F1" s="2" t="s">
        <v>152</v>
      </c>
      <c r="G1" s="1" t="s">
        <v>153</v>
      </c>
      <c r="H1" s="2" t="s">
        <v>154</v>
      </c>
      <c r="I1" s="1" t="s">
        <v>161</v>
      </c>
      <c r="J1" s="1" t="s">
        <v>162</v>
      </c>
      <c r="K1" s="1" t="s">
        <v>163</v>
      </c>
      <c r="L1" s="10" t="s">
        <v>362</v>
      </c>
    </row>
    <row r="2" spans="1:12">
      <c r="A2" s="1" t="s">
        <v>1</v>
      </c>
      <c r="B2" s="1" t="s">
        <v>118</v>
      </c>
      <c r="C2" s="1" t="s">
        <v>121</v>
      </c>
      <c r="D2" s="2" t="s">
        <v>155</v>
      </c>
      <c r="E2" s="2" t="s">
        <v>156</v>
      </c>
      <c r="F2" s="2" t="s">
        <v>157</v>
      </c>
      <c r="G2" s="1">
        <v>4</v>
      </c>
      <c r="H2" s="1">
        <f t="shared" ref="H2:H65" si="0">LOG10(G2)</f>
        <v>0.6020599913279624</v>
      </c>
      <c r="I2" s="1">
        <v>4</v>
      </c>
      <c r="J2" s="1">
        <v>5</v>
      </c>
      <c r="K2" s="1">
        <v>0</v>
      </c>
      <c r="L2" s="15">
        <v>1.2</v>
      </c>
    </row>
    <row r="3" spans="1:12">
      <c r="A3" s="1" t="s">
        <v>2</v>
      </c>
      <c r="B3" s="1" t="s">
        <v>118</v>
      </c>
      <c r="C3" s="1" t="s">
        <v>121</v>
      </c>
      <c r="D3" s="2" t="s">
        <v>155</v>
      </c>
      <c r="E3" s="3" t="s">
        <v>158</v>
      </c>
      <c r="F3" s="3" t="s">
        <v>157</v>
      </c>
      <c r="G3" s="1">
        <v>7</v>
      </c>
      <c r="H3" s="1">
        <f t="shared" si="0"/>
        <v>0.84509804001425681</v>
      </c>
      <c r="I3" s="1">
        <v>4</v>
      </c>
      <c r="J3" s="1">
        <v>7</v>
      </c>
      <c r="K3" s="1">
        <v>0</v>
      </c>
      <c r="L3" s="15">
        <v>3.1</v>
      </c>
    </row>
    <row r="4" spans="1:12">
      <c r="A4" s="1" t="s">
        <v>3</v>
      </c>
      <c r="B4" s="1" t="s">
        <v>118</v>
      </c>
      <c r="C4" s="1" t="s">
        <v>121</v>
      </c>
      <c r="D4" s="2" t="s">
        <v>159</v>
      </c>
      <c r="E4" s="2" t="s">
        <v>156</v>
      </c>
      <c r="F4" s="2" t="s">
        <v>160</v>
      </c>
      <c r="G4" s="1">
        <v>5</v>
      </c>
      <c r="H4" s="1">
        <f t="shared" si="0"/>
        <v>0.69897000433601886</v>
      </c>
      <c r="I4" s="1">
        <v>4</v>
      </c>
      <c r="J4" s="1">
        <v>9</v>
      </c>
      <c r="K4" s="1">
        <v>0</v>
      </c>
      <c r="L4" s="15">
        <v>2.9090909090909092</v>
      </c>
    </row>
    <row r="5" spans="1:12">
      <c r="A5" s="1" t="s">
        <v>4</v>
      </c>
      <c r="B5" s="1" t="s">
        <v>118</v>
      </c>
      <c r="C5" s="1" t="s">
        <v>121</v>
      </c>
      <c r="D5" s="2" t="s">
        <v>159</v>
      </c>
      <c r="E5" s="4" t="s">
        <v>158</v>
      </c>
      <c r="F5" s="4" t="s">
        <v>157</v>
      </c>
      <c r="G5" s="1">
        <v>9</v>
      </c>
      <c r="H5" s="1">
        <f t="shared" si="0"/>
        <v>0.95424250943932487</v>
      </c>
      <c r="I5" s="1">
        <v>4</v>
      </c>
      <c r="J5" s="1">
        <v>0.5</v>
      </c>
      <c r="K5" s="1">
        <v>0</v>
      </c>
      <c r="L5" s="15">
        <v>1.3333333333333333</v>
      </c>
    </row>
    <row r="6" spans="1:12">
      <c r="A6" s="1" t="s">
        <v>5</v>
      </c>
      <c r="B6" s="1" t="s">
        <v>118</v>
      </c>
      <c r="C6" s="1" t="s">
        <v>122</v>
      </c>
      <c r="D6" s="2" t="s">
        <v>159</v>
      </c>
      <c r="E6" s="2" t="s">
        <v>156</v>
      </c>
      <c r="F6" s="2" t="s">
        <v>160</v>
      </c>
      <c r="G6" s="1">
        <v>1</v>
      </c>
      <c r="H6" s="1">
        <f t="shared" si="0"/>
        <v>0</v>
      </c>
      <c r="I6" s="1">
        <v>1</v>
      </c>
      <c r="J6" s="1">
        <v>3.5</v>
      </c>
      <c r="K6" s="1">
        <v>0</v>
      </c>
      <c r="L6" s="15">
        <v>1.1666666666666667</v>
      </c>
    </row>
    <row r="7" spans="1:12">
      <c r="A7" s="1" t="s">
        <v>6</v>
      </c>
      <c r="B7" s="1" t="s">
        <v>118</v>
      </c>
      <c r="C7" s="1" t="s">
        <v>122</v>
      </c>
      <c r="D7" s="2" t="s">
        <v>159</v>
      </c>
      <c r="E7" s="4" t="s">
        <v>158</v>
      </c>
      <c r="F7" s="4" t="s">
        <v>157</v>
      </c>
      <c r="G7" s="1">
        <v>9</v>
      </c>
      <c r="H7" s="1">
        <f t="shared" si="0"/>
        <v>0.95424250943932487</v>
      </c>
      <c r="I7" s="2">
        <v>3</v>
      </c>
      <c r="J7" s="1">
        <v>22</v>
      </c>
      <c r="K7" s="1">
        <v>1</v>
      </c>
      <c r="L7" s="15">
        <v>3.3333333333333335</v>
      </c>
    </row>
    <row r="8" spans="1:12">
      <c r="A8" s="1" t="s">
        <v>7</v>
      </c>
      <c r="B8" s="1" t="s">
        <v>118</v>
      </c>
      <c r="C8" s="1" t="s">
        <v>122</v>
      </c>
      <c r="D8" s="2" t="s">
        <v>155</v>
      </c>
      <c r="E8" s="3" t="s">
        <v>158</v>
      </c>
      <c r="F8" s="3" t="s">
        <v>157</v>
      </c>
      <c r="G8" s="1">
        <v>1</v>
      </c>
      <c r="H8" s="1">
        <f t="shared" si="0"/>
        <v>0</v>
      </c>
      <c r="I8" s="1">
        <v>1</v>
      </c>
      <c r="J8" s="1">
        <v>9</v>
      </c>
      <c r="K8" s="1">
        <v>0</v>
      </c>
      <c r="L8" s="15">
        <v>2.7272727272727271</v>
      </c>
    </row>
    <row r="9" spans="1:12">
      <c r="A9" s="1" t="s">
        <v>8</v>
      </c>
      <c r="B9" s="1" t="s">
        <v>118</v>
      </c>
      <c r="C9" s="1" t="s">
        <v>122</v>
      </c>
      <c r="D9" s="2" t="s">
        <v>155</v>
      </c>
      <c r="E9" s="2" t="s">
        <v>156</v>
      </c>
      <c r="F9" s="2" t="s">
        <v>157</v>
      </c>
      <c r="G9" s="1">
        <v>1</v>
      </c>
      <c r="H9" s="1">
        <f t="shared" si="0"/>
        <v>0</v>
      </c>
      <c r="I9" s="1">
        <v>1</v>
      </c>
      <c r="J9" s="1">
        <v>22</v>
      </c>
      <c r="K9" s="1">
        <v>1</v>
      </c>
      <c r="L9" s="15">
        <v>3.5625</v>
      </c>
    </row>
    <row r="10" spans="1:12">
      <c r="A10" s="1" t="s">
        <v>9</v>
      </c>
      <c r="B10" s="1" t="s">
        <v>118</v>
      </c>
      <c r="C10" s="1" t="s">
        <v>123</v>
      </c>
      <c r="D10" s="2" t="s">
        <v>159</v>
      </c>
      <c r="E10" s="4" t="s">
        <v>158</v>
      </c>
      <c r="F10" s="4" t="s">
        <v>157</v>
      </c>
      <c r="G10" s="1">
        <v>4</v>
      </c>
      <c r="H10" s="1">
        <f t="shared" si="0"/>
        <v>0.6020599913279624</v>
      </c>
      <c r="I10" s="1">
        <v>5</v>
      </c>
      <c r="J10" s="1">
        <v>7</v>
      </c>
      <c r="K10" s="1">
        <v>0</v>
      </c>
      <c r="L10" s="15">
        <v>1.4444444444444444</v>
      </c>
    </row>
    <row r="11" spans="1:12">
      <c r="A11" s="1" t="s">
        <v>10</v>
      </c>
      <c r="B11" s="1" t="s">
        <v>118</v>
      </c>
      <c r="C11" s="1" t="s">
        <v>123</v>
      </c>
      <c r="D11" s="2" t="s">
        <v>155</v>
      </c>
      <c r="E11" s="2" t="s">
        <v>156</v>
      </c>
      <c r="F11" s="2" t="s">
        <v>157</v>
      </c>
      <c r="G11" s="1">
        <v>2</v>
      </c>
      <c r="H11" s="1">
        <f t="shared" si="0"/>
        <v>0.3010299956639812</v>
      </c>
      <c r="I11" s="1">
        <v>5</v>
      </c>
      <c r="J11" s="1">
        <v>3</v>
      </c>
      <c r="K11" s="1">
        <v>0</v>
      </c>
      <c r="L11" s="15">
        <v>1.1428571428571428</v>
      </c>
    </row>
    <row r="12" spans="1:12">
      <c r="A12" s="1" t="s">
        <v>11</v>
      </c>
      <c r="B12" s="1" t="s">
        <v>118</v>
      </c>
      <c r="C12" s="1" t="s">
        <v>123</v>
      </c>
      <c r="D12" s="2" t="s">
        <v>159</v>
      </c>
      <c r="E12" s="2" t="s">
        <v>156</v>
      </c>
      <c r="F12" s="2" t="s">
        <v>160</v>
      </c>
      <c r="G12" s="1">
        <v>2</v>
      </c>
      <c r="H12" s="1">
        <f t="shared" si="0"/>
        <v>0.3010299956639812</v>
      </c>
      <c r="I12" s="1">
        <v>4</v>
      </c>
      <c r="J12" s="1">
        <v>1</v>
      </c>
      <c r="K12" s="1">
        <v>0</v>
      </c>
      <c r="L12" s="15">
        <v>1.1666666666666667</v>
      </c>
    </row>
    <row r="13" spans="1:12">
      <c r="A13" s="1" t="s">
        <v>12</v>
      </c>
      <c r="B13" s="1" t="s">
        <v>118</v>
      </c>
      <c r="C13" s="1" t="s">
        <v>123</v>
      </c>
      <c r="D13" s="2" t="s">
        <v>155</v>
      </c>
      <c r="E13" s="3" t="s">
        <v>158</v>
      </c>
      <c r="F13" s="3" t="s">
        <v>157</v>
      </c>
      <c r="G13" s="1">
        <v>6</v>
      </c>
      <c r="H13" s="1">
        <f t="shared" si="0"/>
        <v>0.77815125038364363</v>
      </c>
      <c r="I13" s="1">
        <v>4</v>
      </c>
      <c r="J13" s="1">
        <v>9</v>
      </c>
      <c r="K13" s="1">
        <v>0</v>
      </c>
      <c r="L13" s="15">
        <v>3.6363636363636362</v>
      </c>
    </row>
    <row r="14" spans="1:12">
      <c r="A14" s="1" t="s">
        <v>13</v>
      </c>
      <c r="B14" s="1" t="s">
        <v>118</v>
      </c>
      <c r="C14" s="1" t="s">
        <v>124</v>
      </c>
      <c r="D14" s="2" t="s">
        <v>155</v>
      </c>
      <c r="E14" s="3" t="s">
        <v>158</v>
      </c>
      <c r="F14" s="3" t="s">
        <v>157</v>
      </c>
      <c r="G14" s="1">
        <v>13</v>
      </c>
      <c r="H14" s="1">
        <f t="shared" si="0"/>
        <v>1.1139433523068367</v>
      </c>
      <c r="I14" s="1">
        <v>3</v>
      </c>
      <c r="J14" s="1">
        <v>19</v>
      </c>
      <c r="K14" s="1">
        <v>0</v>
      </c>
      <c r="L14" s="15">
        <v>3.3888888888888888</v>
      </c>
    </row>
    <row r="15" spans="1:12">
      <c r="A15" s="1" t="s">
        <v>14</v>
      </c>
      <c r="B15" s="1" t="s">
        <v>118</v>
      </c>
      <c r="C15" s="1" t="s">
        <v>124</v>
      </c>
      <c r="D15" s="2" t="s">
        <v>159</v>
      </c>
      <c r="E15" s="2" t="s">
        <v>156</v>
      </c>
      <c r="F15" s="2" t="s">
        <v>160</v>
      </c>
      <c r="G15" s="1">
        <v>11</v>
      </c>
      <c r="H15" s="1">
        <f t="shared" si="0"/>
        <v>1.0413926851582251</v>
      </c>
      <c r="I15" s="1">
        <v>3</v>
      </c>
      <c r="J15" s="1">
        <v>11</v>
      </c>
      <c r="K15" s="1">
        <v>0</v>
      </c>
      <c r="L15" s="15">
        <v>3</v>
      </c>
    </row>
    <row r="16" spans="1:12">
      <c r="A16" s="1" t="s">
        <v>15</v>
      </c>
      <c r="B16" s="1" t="s">
        <v>118</v>
      </c>
      <c r="C16" s="1" t="s">
        <v>124</v>
      </c>
      <c r="D16" s="2" t="s">
        <v>155</v>
      </c>
      <c r="E16" s="2" t="s">
        <v>156</v>
      </c>
      <c r="F16" s="2" t="s">
        <v>157</v>
      </c>
      <c r="G16" s="1">
        <v>4</v>
      </c>
      <c r="H16" s="1">
        <f t="shared" si="0"/>
        <v>0.6020599913279624</v>
      </c>
      <c r="I16" s="1">
        <v>3</v>
      </c>
      <c r="J16" s="1">
        <v>7</v>
      </c>
      <c r="K16" s="1">
        <v>0</v>
      </c>
      <c r="L16" s="15">
        <v>2.7272727272727271</v>
      </c>
    </row>
    <row r="17" spans="1:12">
      <c r="A17" s="1" t="s">
        <v>16</v>
      </c>
      <c r="B17" s="1" t="s">
        <v>118</v>
      </c>
      <c r="C17" s="1" t="s">
        <v>124</v>
      </c>
      <c r="D17" s="2" t="s">
        <v>159</v>
      </c>
      <c r="E17" s="4" t="s">
        <v>158</v>
      </c>
      <c r="F17" s="4" t="s">
        <v>157</v>
      </c>
      <c r="G17" s="1">
        <v>6</v>
      </c>
      <c r="H17" s="1">
        <f t="shared" si="0"/>
        <v>0.77815125038364363</v>
      </c>
      <c r="I17" s="1">
        <v>4</v>
      </c>
      <c r="J17" s="1">
        <v>13</v>
      </c>
      <c r="K17" s="1">
        <v>0</v>
      </c>
      <c r="L17" s="15">
        <v>1.6956521739130435</v>
      </c>
    </row>
    <row r="18" spans="1:12">
      <c r="A18" s="1" t="s">
        <v>17</v>
      </c>
      <c r="B18" s="1" t="s">
        <v>118</v>
      </c>
      <c r="C18" s="1" t="s">
        <v>125</v>
      </c>
      <c r="D18" s="2" t="s">
        <v>159</v>
      </c>
      <c r="E18" s="2" t="s">
        <v>156</v>
      </c>
      <c r="F18" s="2" t="s">
        <v>160</v>
      </c>
      <c r="G18" s="1">
        <v>8</v>
      </c>
      <c r="H18" s="1">
        <f t="shared" si="0"/>
        <v>0.90308998699194354</v>
      </c>
      <c r="I18" s="2">
        <v>3</v>
      </c>
      <c r="J18" s="1">
        <v>5</v>
      </c>
      <c r="K18" s="1">
        <v>0</v>
      </c>
      <c r="L18" s="15">
        <v>2.2000000000000002</v>
      </c>
    </row>
    <row r="19" spans="1:12">
      <c r="A19" s="1" t="s">
        <v>18</v>
      </c>
      <c r="B19" s="1" t="s">
        <v>118</v>
      </c>
      <c r="C19" s="1" t="s">
        <v>125</v>
      </c>
      <c r="D19" s="2" t="s">
        <v>155</v>
      </c>
      <c r="E19" s="3" t="s">
        <v>158</v>
      </c>
      <c r="F19" s="3" t="s">
        <v>157</v>
      </c>
      <c r="G19" s="1">
        <v>10</v>
      </c>
      <c r="H19" s="1">
        <f t="shared" si="0"/>
        <v>1</v>
      </c>
      <c r="I19" s="2">
        <v>4</v>
      </c>
      <c r="J19" s="1">
        <v>22</v>
      </c>
      <c r="K19" s="1">
        <v>1</v>
      </c>
      <c r="L19" s="15">
        <v>3.5</v>
      </c>
    </row>
    <row r="20" spans="1:12">
      <c r="A20" s="1" t="s">
        <v>19</v>
      </c>
      <c r="B20" s="1" t="s">
        <v>118</v>
      </c>
      <c r="C20" s="1" t="s">
        <v>125</v>
      </c>
      <c r="D20" s="2" t="s">
        <v>159</v>
      </c>
      <c r="E20" s="4" t="s">
        <v>158</v>
      </c>
      <c r="F20" s="4" t="s">
        <v>157</v>
      </c>
      <c r="G20" s="1">
        <v>7</v>
      </c>
      <c r="H20" s="1">
        <f t="shared" si="0"/>
        <v>0.84509804001425681</v>
      </c>
      <c r="I20" s="2">
        <v>2</v>
      </c>
      <c r="J20" s="1">
        <v>5</v>
      </c>
      <c r="K20" s="1">
        <v>0</v>
      </c>
      <c r="L20" s="15">
        <v>1</v>
      </c>
    </row>
    <row r="21" spans="1:12">
      <c r="A21" s="1" t="s">
        <v>20</v>
      </c>
      <c r="B21" s="1" t="s">
        <v>118</v>
      </c>
      <c r="C21" s="1" t="s">
        <v>125</v>
      </c>
      <c r="D21" s="2" t="s">
        <v>155</v>
      </c>
      <c r="E21" s="2" t="s">
        <v>156</v>
      </c>
      <c r="F21" s="2" t="s">
        <v>157</v>
      </c>
      <c r="G21" s="1">
        <v>5</v>
      </c>
      <c r="H21" s="1">
        <f t="shared" si="0"/>
        <v>0.69897000433601886</v>
      </c>
      <c r="I21" s="2">
        <v>3</v>
      </c>
      <c r="J21" s="1">
        <v>19</v>
      </c>
      <c r="K21" s="1">
        <v>0</v>
      </c>
      <c r="L21" s="15">
        <v>3.25</v>
      </c>
    </row>
    <row r="22" spans="1:12">
      <c r="A22" s="1" t="s">
        <v>21</v>
      </c>
      <c r="B22" s="1" t="s">
        <v>118</v>
      </c>
      <c r="C22" s="1" t="s">
        <v>126</v>
      </c>
      <c r="D22" s="2" t="s">
        <v>155</v>
      </c>
      <c r="E22" s="2" t="s">
        <v>156</v>
      </c>
      <c r="F22" s="2" t="s">
        <v>157</v>
      </c>
      <c r="G22" s="1">
        <v>11</v>
      </c>
      <c r="H22" s="1">
        <f t="shared" si="0"/>
        <v>1.0413926851582251</v>
      </c>
      <c r="I22" s="2">
        <v>3</v>
      </c>
      <c r="J22" s="1">
        <v>2</v>
      </c>
      <c r="K22" s="1">
        <v>0</v>
      </c>
      <c r="L22" s="15">
        <v>2.8333333333333335</v>
      </c>
    </row>
    <row r="23" spans="1:12">
      <c r="A23" s="1" t="s">
        <v>22</v>
      </c>
      <c r="B23" s="1" t="s">
        <v>118</v>
      </c>
      <c r="C23" s="1" t="s">
        <v>126</v>
      </c>
      <c r="D23" s="2" t="s">
        <v>155</v>
      </c>
      <c r="E23" s="3" t="s">
        <v>158</v>
      </c>
      <c r="F23" s="3" t="s">
        <v>157</v>
      </c>
      <c r="G23" s="1">
        <v>10</v>
      </c>
      <c r="H23" s="1">
        <f t="shared" si="0"/>
        <v>1</v>
      </c>
      <c r="I23" s="1">
        <v>4</v>
      </c>
      <c r="J23" s="1">
        <v>7</v>
      </c>
      <c r="K23" s="1">
        <v>0</v>
      </c>
      <c r="L23" s="15">
        <v>2.5</v>
      </c>
    </row>
    <row r="24" spans="1:12">
      <c r="A24" s="1" t="s">
        <v>23</v>
      </c>
      <c r="B24" s="1" t="s">
        <v>118</v>
      </c>
      <c r="C24" s="1" t="s">
        <v>126</v>
      </c>
      <c r="D24" s="2" t="s">
        <v>159</v>
      </c>
      <c r="E24" s="2" t="s">
        <v>156</v>
      </c>
      <c r="F24" s="2" t="s">
        <v>160</v>
      </c>
      <c r="G24" s="1">
        <v>12</v>
      </c>
      <c r="H24" s="1">
        <f t="shared" si="0"/>
        <v>1.0791812460476249</v>
      </c>
      <c r="I24" s="1">
        <v>3</v>
      </c>
      <c r="J24" s="1">
        <v>7</v>
      </c>
      <c r="K24" s="1">
        <v>0</v>
      </c>
      <c r="L24" s="15">
        <v>2.7777777777777777</v>
      </c>
    </row>
    <row r="25" spans="1:12">
      <c r="A25" s="1" t="s">
        <v>24</v>
      </c>
      <c r="B25" s="1" t="s">
        <v>118</v>
      </c>
      <c r="C25" s="1" t="s">
        <v>126</v>
      </c>
      <c r="D25" s="2" t="s">
        <v>159</v>
      </c>
      <c r="E25" s="4" t="s">
        <v>158</v>
      </c>
      <c r="F25" s="4" t="s">
        <v>157</v>
      </c>
      <c r="G25" s="1">
        <v>7</v>
      </c>
      <c r="H25" s="1">
        <f t="shared" si="0"/>
        <v>0.84509804001425681</v>
      </c>
      <c r="I25" s="2">
        <v>4</v>
      </c>
      <c r="J25" s="1">
        <v>28</v>
      </c>
      <c r="K25" s="1">
        <v>1</v>
      </c>
      <c r="L25" s="15">
        <v>2.2608695652173911</v>
      </c>
    </row>
    <row r="26" spans="1:12">
      <c r="A26" s="1" t="s">
        <v>25</v>
      </c>
      <c r="B26" s="1" t="s">
        <v>118</v>
      </c>
      <c r="C26" s="1" t="s">
        <v>127</v>
      </c>
      <c r="D26" s="2" t="s">
        <v>155</v>
      </c>
      <c r="E26" s="3" t="s">
        <v>158</v>
      </c>
      <c r="F26" s="4" t="s">
        <v>157</v>
      </c>
      <c r="G26" s="1">
        <v>1</v>
      </c>
      <c r="H26" s="1">
        <f t="shared" si="0"/>
        <v>0</v>
      </c>
      <c r="I26" s="1">
        <v>1</v>
      </c>
      <c r="J26" s="1">
        <v>16</v>
      </c>
      <c r="K26" s="1">
        <v>0</v>
      </c>
      <c r="L26" s="15">
        <v>3.5384615384615383</v>
      </c>
    </row>
    <row r="27" spans="1:12">
      <c r="A27" s="1" t="s">
        <v>26</v>
      </c>
      <c r="B27" s="1" t="s">
        <v>118</v>
      </c>
      <c r="C27" s="1" t="s">
        <v>127</v>
      </c>
      <c r="D27" s="2" t="s">
        <v>159</v>
      </c>
      <c r="E27" s="4" t="s">
        <v>158</v>
      </c>
      <c r="F27" s="2" t="s">
        <v>157</v>
      </c>
      <c r="G27" s="1">
        <v>1</v>
      </c>
      <c r="H27" s="1">
        <f t="shared" si="0"/>
        <v>0</v>
      </c>
      <c r="I27" s="1">
        <v>1</v>
      </c>
      <c r="J27" s="1">
        <v>7</v>
      </c>
      <c r="K27" s="1">
        <v>0</v>
      </c>
      <c r="L27" s="15">
        <v>3</v>
      </c>
    </row>
    <row r="28" spans="1:12">
      <c r="A28" s="1" t="s">
        <v>27</v>
      </c>
      <c r="B28" s="1" t="s">
        <v>118</v>
      </c>
      <c r="C28" s="1" t="s">
        <v>127</v>
      </c>
      <c r="D28" s="2" t="s">
        <v>159</v>
      </c>
      <c r="E28" s="2" t="s">
        <v>156</v>
      </c>
      <c r="F28" s="2" t="s">
        <v>160</v>
      </c>
      <c r="G28" s="1">
        <v>1</v>
      </c>
      <c r="H28" s="1">
        <f t="shared" si="0"/>
        <v>0</v>
      </c>
      <c r="I28" s="1">
        <v>1</v>
      </c>
      <c r="J28" s="1">
        <v>0.5</v>
      </c>
      <c r="K28" s="1">
        <v>0</v>
      </c>
      <c r="L28" s="15">
        <v>1</v>
      </c>
    </row>
    <row r="29" spans="1:12">
      <c r="A29" s="1" t="s">
        <v>28</v>
      </c>
      <c r="B29" s="1" t="s">
        <v>118</v>
      </c>
      <c r="C29" s="1" t="s">
        <v>128</v>
      </c>
      <c r="D29" s="2" t="s">
        <v>159</v>
      </c>
      <c r="E29" s="2" t="s">
        <v>156</v>
      </c>
      <c r="F29" s="2" t="s">
        <v>160</v>
      </c>
      <c r="G29" s="1">
        <v>13</v>
      </c>
      <c r="H29" s="1">
        <f t="shared" si="0"/>
        <v>1.1139433523068367</v>
      </c>
      <c r="I29" s="1">
        <v>3</v>
      </c>
      <c r="J29" s="1">
        <v>2</v>
      </c>
      <c r="K29" s="1">
        <v>0</v>
      </c>
      <c r="L29" s="15">
        <v>1.1666666666666667</v>
      </c>
    </row>
    <row r="30" spans="1:12">
      <c r="A30" s="1" t="s">
        <v>29</v>
      </c>
      <c r="B30" s="1" t="s">
        <v>118</v>
      </c>
      <c r="C30" s="1" t="s">
        <v>128</v>
      </c>
      <c r="D30" s="2" t="s">
        <v>155</v>
      </c>
      <c r="E30" s="3" t="s">
        <v>158</v>
      </c>
      <c r="F30" s="3" t="s">
        <v>157</v>
      </c>
      <c r="G30" s="1">
        <v>17</v>
      </c>
      <c r="H30" s="1">
        <f t="shared" si="0"/>
        <v>1.2304489213782739</v>
      </c>
      <c r="I30" s="1">
        <v>2</v>
      </c>
      <c r="J30" s="1">
        <v>13</v>
      </c>
      <c r="K30" s="1">
        <v>0</v>
      </c>
      <c r="L30" s="15">
        <v>3.6666666666666665</v>
      </c>
    </row>
    <row r="31" spans="1:12">
      <c r="A31" s="1" t="s">
        <v>30</v>
      </c>
      <c r="B31" s="1" t="s">
        <v>118</v>
      </c>
      <c r="C31" s="1" t="s">
        <v>128</v>
      </c>
      <c r="D31" s="2" t="s">
        <v>159</v>
      </c>
      <c r="E31" s="4" t="s">
        <v>158</v>
      </c>
      <c r="F31" s="4" t="s">
        <v>157</v>
      </c>
      <c r="G31" s="1">
        <v>35</v>
      </c>
      <c r="H31" s="1">
        <f t="shared" si="0"/>
        <v>1.5440680443502757</v>
      </c>
      <c r="I31" s="1">
        <v>2</v>
      </c>
      <c r="J31" s="1">
        <v>28</v>
      </c>
      <c r="K31" s="1">
        <v>1</v>
      </c>
      <c r="L31" s="15">
        <v>3.3913043478260869</v>
      </c>
    </row>
    <row r="32" spans="1:12">
      <c r="A32" s="1" t="s">
        <v>31</v>
      </c>
      <c r="B32" s="1" t="s">
        <v>118</v>
      </c>
      <c r="C32" s="1" t="s">
        <v>128</v>
      </c>
      <c r="D32" s="2" t="s">
        <v>155</v>
      </c>
      <c r="E32" s="2" t="s">
        <v>156</v>
      </c>
      <c r="F32" s="2" t="s">
        <v>157</v>
      </c>
      <c r="G32" s="1">
        <v>14</v>
      </c>
      <c r="H32" s="1">
        <f t="shared" si="0"/>
        <v>1.146128035678238</v>
      </c>
      <c r="I32" s="1">
        <v>4</v>
      </c>
      <c r="J32" s="1">
        <v>28</v>
      </c>
      <c r="K32" s="1">
        <v>1</v>
      </c>
      <c r="L32" s="15">
        <v>3.9130434782608696</v>
      </c>
    </row>
    <row r="33" spans="1:12">
      <c r="A33" s="1" t="s">
        <v>32</v>
      </c>
      <c r="B33" s="1" t="s">
        <v>118</v>
      </c>
      <c r="C33" s="1" t="s">
        <v>129</v>
      </c>
      <c r="D33" s="2" t="s">
        <v>159</v>
      </c>
      <c r="E33" s="2" t="s">
        <v>156</v>
      </c>
      <c r="F33" s="2" t="s">
        <v>160</v>
      </c>
      <c r="G33" s="1">
        <v>11</v>
      </c>
      <c r="H33" s="1">
        <f t="shared" si="0"/>
        <v>1.0413926851582251</v>
      </c>
      <c r="I33" s="1">
        <v>3</v>
      </c>
      <c r="J33" s="1">
        <v>5</v>
      </c>
      <c r="K33" s="1">
        <v>0</v>
      </c>
      <c r="L33" s="15">
        <v>2</v>
      </c>
    </row>
    <row r="34" spans="1:12">
      <c r="A34" s="1" t="s">
        <v>33</v>
      </c>
      <c r="B34" s="1" t="s">
        <v>118</v>
      </c>
      <c r="C34" s="1" t="s">
        <v>129</v>
      </c>
      <c r="D34" s="2" t="s">
        <v>155</v>
      </c>
      <c r="E34" s="2" t="s">
        <v>156</v>
      </c>
      <c r="F34" s="2" t="s">
        <v>157</v>
      </c>
      <c r="G34" s="1">
        <v>17</v>
      </c>
      <c r="H34" s="1">
        <f t="shared" si="0"/>
        <v>1.2304489213782739</v>
      </c>
      <c r="I34" s="1">
        <v>3</v>
      </c>
      <c r="J34" s="1">
        <v>11</v>
      </c>
      <c r="K34" s="1">
        <v>0</v>
      </c>
      <c r="L34" s="15">
        <v>3.7647058823529411</v>
      </c>
    </row>
    <row r="35" spans="1:12">
      <c r="A35" s="1" t="s">
        <v>34</v>
      </c>
      <c r="B35" s="1" t="s">
        <v>118</v>
      </c>
      <c r="C35" s="1" t="s">
        <v>129</v>
      </c>
      <c r="D35" s="2" t="s">
        <v>155</v>
      </c>
      <c r="E35" s="3" t="s">
        <v>158</v>
      </c>
      <c r="F35" s="3" t="s">
        <v>157</v>
      </c>
      <c r="G35" s="1">
        <v>31</v>
      </c>
      <c r="H35" s="1">
        <f t="shared" si="0"/>
        <v>1.4913616938342726</v>
      </c>
      <c r="I35" s="1">
        <v>4</v>
      </c>
      <c r="J35" s="1">
        <v>25</v>
      </c>
      <c r="K35" s="1">
        <v>0</v>
      </c>
      <c r="L35" s="15">
        <v>2.2105263157894739</v>
      </c>
    </row>
    <row r="36" spans="1:12">
      <c r="A36" s="1" t="s">
        <v>35</v>
      </c>
      <c r="B36" s="1" t="s">
        <v>118</v>
      </c>
      <c r="C36" s="1" t="s">
        <v>129</v>
      </c>
      <c r="D36" s="2" t="s">
        <v>159</v>
      </c>
      <c r="E36" s="4" t="s">
        <v>158</v>
      </c>
      <c r="F36" s="4" t="s">
        <v>157</v>
      </c>
      <c r="G36" s="1">
        <v>11</v>
      </c>
      <c r="H36" s="1">
        <f t="shared" si="0"/>
        <v>1.0413926851582251</v>
      </c>
      <c r="I36" s="1">
        <v>2</v>
      </c>
      <c r="J36" s="1">
        <v>3.5</v>
      </c>
      <c r="K36" s="1">
        <v>0</v>
      </c>
      <c r="L36" s="15">
        <v>2</v>
      </c>
    </row>
    <row r="37" spans="1:12">
      <c r="A37" s="1" t="s">
        <v>36</v>
      </c>
      <c r="B37" s="1" t="s">
        <v>118</v>
      </c>
      <c r="C37" s="1" t="s">
        <v>130</v>
      </c>
      <c r="D37" s="2" t="s">
        <v>159</v>
      </c>
      <c r="E37" s="4" t="s">
        <v>158</v>
      </c>
      <c r="F37" s="4" t="s">
        <v>157</v>
      </c>
      <c r="G37" s="1">
        <v>10</v>
      </c>
      <c r="H37" s="1">
        <f t="shared" si="0"/>
        <v>1</v>
      </c>
      <c r="I37" s="1">
        <v>3</v>
      </c>
      <c r="J37" s="1">
        <v>13</v>
      </c>
      <c r="K37" s="1">
        <v>0</v>
      </c>
      <c r="L37" s="15">
        <v>2.875</v>
      </c>
    </row>
    <row r="38" spans="1:12">
      <c r="A38" s="1" t="s">
        <v>37</v>
      </c>
      <c r="B38" s="1" t="s">
        <v>118</v>
      </c>
      <c r="C38" s="1" t="s">
        <v>130</v>
      </c>
      <c r="D38" s="2" t="s">
        <v>155</v>
      </c>
      <c r="E38" s="2" t="s">
        <v>156</v>
      </c>
      <c r="F38" s="2" t="s">
        <v>157</v>
      </c>
      <c r="G38" s="1">
        <v>4</v>
      </c>
      <c r="H38" s="1">
        <f t="shared" si="0"/>
        <v>0.6020599913279624</v>
      </c>
      <c r="I38" s="1">
        <v>4</v>
      </c>
      <c r="J38" s="1">
        <v>7</v>
      </c>
      <c r="K38" s="1">
        <v>0</v>
      </c>
      <c r="L38" s="15">
        <v>2.1666666666666665</v>
      </c>
    </row>
    <row r="39" spans="1:12">
      <c r="A39" s="1" t="s">
        <v>38</v>
      </c>
      <c r="B39" s="1" t="s">
        <v>118</v>
      </c>
      <c r="C39" s="1" t="s">
        <v>130</v>
      </c>
      <c r="D39" s="2" t="s">
        <v>159</v>
      </c>
      <c r="E39" s="2" t="s">
        <v>156</v>
      </c>
      <c r="F39" s="2" t="s">
        <v>160</v>
      </c>
      <c r="G39" s="1">
        <v>17</v>
      </c>
      <c r="H39" s="1">
        <f t="shared" si="0"/>
        <v>1.2304489213782739</v>
      </c>
      <c r="I39" s="1">
        <v>2</v>
      </c>
      <c r="J39" s="1">
        <v>28</v>
      </c>
      <c r="K39" s="1">
        <v>0</v>
      </c>
      <c r="L39" s="15">
        <v>2.6842105263157894</v>
      </c>
    </row>
    <row r="40" spans="1:12">
      <c r="A40" s="1" t="s">
        <v>39</v>
      </c>
      <c r="B40" s="1" t="s">
        <v>118</v>
      </c>
      <c r="C40" s="1" t="s">
        <v>130</v>
      </c>
      <c r="D40" s="2" t="s">
        <v>155</v>
      </c>
      <c r="E40" s="3" t="s">
        <v>158</v>
      </c>
      <c r="F40" s="3" t="s">
        <v>157</v>
      </c>
      <c r="G40" s="1">
        <v>20</v>
      </c>
      <c r="H40" s="1">
        <f t="shared" si="0"/>
        <v>1.3010299956639813</v>
      </c>
      <c r="I40" s="1">
        <v>3</v>
      </c>
      <c r="J40" s="1">
        <v>22</v>
      </c>
      <c r="K40" s="1">
        <v>0</v>
      </c>
      <c r="L40" s="15">
        <v>4</v>
      </c>
    </row>
    <row r="41" spans="1:12">
      <c r="A41" s="1" t="s">
        <v>40</v>
      </c>
      <c r="B41" s="1" t="s">
        <v>118</v>
      </c>
      <c r="C41" s="1" t="s">
        <v>131</v>
      </c>
      <c r="D41" s="2" t="s">
        <v>159</v>
      </c>
      <c r="E41" s="2" t="s">
        <v>156</v>
      </c>
      <c r="F41" s="2" t="s">
        <v>160</v>
      </c>
      <c r="G41" s="1">
        <v>15</v>
      </c>
      <c r="H41" s="1">
        <f t="shared" si="0"/>
        <v>1.1760912590556813</v>
      </c>
      <c r="I41" s="1">
        <v>2</v>
      </c>
      <c r="J41" s="1">
        <v>5</v>
      </c>
      <c r="K41" s="1">
        <v>0</v>
      </c>
      <c r="L41" s="15">
        <v>1.8333333333333333</v>
      </c>
    </row>
    <row r="42" spans="1:12">
      <c r="A42" s="1" t="s">
        <v>41</v>
      </c>
      <c r="B42" s="1" t="s">
        <v>118</v>
      </c>
      <c r="C42" s="1" t="s">
        <v>131</v>
      </c>
      <c r="D42" s="2" t="s">
        <v>159</v>
      </c>
      <c r="E42" s="4" t="s">
        <v>158</v>
      </c>
      <c r="F42" s="4" t="s">
        <v>157</v>
      </c>
      <c r="G42" s="1">
        <v>31</v>
      </c>
      <c r="H42" s="1">
        <f t="shared" si="0"/>
        <v>1.4913616938342726</v>
      </c>
      <c r="I42" s="1">
        <v>2</v>
      </c>
      <c r="J42" s="1">
        <v>19</v>
      </c>
      <c r="K42" s="1">
        <v>0</v>
      </c>
      <c r="L42" s="15">
        <v>2.5555555555555554</v>
      </c>
    </row>
    <row r="43" spans="1:12">
      <c r="A43" s="1" t="s">
        <v>42</v>
      </c>
      <c r="B43" s="1" t="s">
        <v>118</v>
      </c>
      <c r="C43" s="1" t="s">
        <v>131</v>
      </c>
      <c r="D43" s="2" t="s">
        <v>155</v>
      </c>
      <c r="E43" s="3" t="s">
        <v>158</v>
      </c>
      <c r="F43" s="3" t="s">
        <v>157</v>
      </c>
      <c r="G43" s="1">
        <v>20</v>
      </c>
      <c r="H43" s="1">
        <f t="shared" si="0"/>
        <v>1.3010299956639813</v>
      </c>
      <c r="I43" s="1">
        <v>3</v>
      </c>
      <c r="J43" s="1">
        <v>28</v>
      </c>
      <c r="K43" s="1">
        <v>0</v>
      </c>
      <c r="L43" s="15">
        <v>3.5714285714285716</v>
      </c>
    </row>
    <row r="44" spans="1:12">
      <c r="A44" s="1" t="s">
        <v>43</v>
      </c>
      <c r="B44" s="1" t="s">
        <v>118</v>
      </c>
      <c r="C44" s="1" t="s">
        <v>131</v>
      </c>
      <c r="D44" s="2" t="s">
        <v>155</v>
      </c>
      <c r="E44" s="2" t="s">
        <v>156</v>
      </c>
      <c r="F44" s="2" t="s">
        <v>157</v>
      </c>
      <c r="G44" s="1">
        <v>24</v>
      </c>
      <c r="H44" s="1">
        <f t="shared" si="0"/>
        <v>1.3802112417116059</v>
      </c>
      <c r="I44" s="1">
        <v>2</v>
      </c>
      <c r="J44" s="1">
        <v>22</v>
      </c>
      <c r="K44" s="1">
        <v>0</v>
      </c>
      <c r="L44" s="15">
        <v>2.6111111111111112</v>
      </c>
    </row>
    <row r="45" spans="1:12">
      <c r="A45" s="1" t="s">
        <v>44</v>
      </c>
      <c r="B45" s="1" t="s">
        <v>118</v>
      </c>
      <c r="C45" s="1" t="s">
        <v>132</v>
      </c>
      <c r="D45" s="2" t="s">
        <v>159</v>
      </c>
      <c r="E45" s="2" t="s">
        <v>156</v>
      </c>
      <c r="F45" s="2" t="s">
        <v>160</v>
      </c>
      <c r="G45" s="1">
        <v>5</v>
      </c>
      <c r="H45" s="1">
        <f t="shared" si="0"/>
        <v>0.69897000433601886</v>
      </c>
      <c r="I45" s="1">
        <v>4</v>
      </c>
      <c r="J45" s="1">
        <v>3.5</v>
      </c>
      <c r="K45" s="1">
        <v>0</v>
      </c>
      <c r="L45" s="15">
        <v>2.3333333333333335</v>
      </c>
    </row>
    <row r="46" spans="1:12">
      <c r="A46" s="1" t="s">
        <v>45</v>
      </c>
      <c r="B46" s="1" t="s">
        <v>118</v>
      </c>
      <c r="C46" s="1" t="s">
        <v>132</v>
      </c>
      <c r="D46" s="2" t="s">
        <v>159</v>
      </c>
      <c r="E46" s="4" t="s">
        <v>158</v>
      </c>
      <c r="F46" s="4" t="s">
        <v>157</v>
      </c>
      <c r="G46" s="1">
        <v>2</v>
      </c>
      <c r="H46" s="1">
        <f t="shared" si="0"/>
        <v>0.3010299956639812</v>
      </c>
      <c r="I46" s="1">
        <v>4</v>
      </c>
      <c r="J46" s="1">
        <v>0.5</v>
      </c>
      <c r="K46" s="1">
        <v>0</v>
      </c>
      <c r="L46" s="15">
        <v>2.75</v>
      </c>
    </row>
    <row r="47" spans="1:12">
      <c r="A47" s="1" t="s">
        <v>46</v>
      </c>
      <c r="B47" s="1" t="s">
        <v>118</v>
      </c>
      <c r="C47" s="1" t="s">
        <v>132</v>
      </c>
      <c r="D47" s="2" t="s">
        <v>155</v>
      </c>
      <c r="E47" s="3" t="s">
        <v>158</v>
      </c>
      <c r="F47" s="3" t="s">
        <v>157</v>
      </c>
      <c r="G47" s="1">
        <v>3</v>
      </c>
      <c r="H47" s="1">
        <f t="shared" si="0"/>
        <v>0.47712125471966244</v>
      </c>
      <c r="I47" s="1">
        <v>3</v>
      </c>
      <c r="J47" s="1">
        <v>16</v>
      </c>
      <c r="K47" s="1">
        <v>0</v>
      </c>
      <c r="L47" s="15">
        <v>3.2777777777777777</v>
      </c>
    </row>
    <row r="48" spans="1:12">
      <c r="A48" s="1" t="s">
        <v>47</v>
      </c>
      <c r="B48" s="1" t="s">
        <v>118</v>
      </c>
      <c r="C48" s="1" t="s">
        <v>132</v>
      </c>
      <c r="D48" s="2" t="s">
        <v>155</v>
      </c>
      <c r="E48" s="2" t="s">
        <v>156</v>
      </c>
      <c r="F48" s="2" t="s">
        <v>157</v>
      </c>
      <c r="G48" s="1">
        <v>5</v>
      </c>
      <c r="H48" s="1">
        <f t="shared" si="0"/>
        <v>0.69897000433601886</v>
      </c>
      <c r="I48" s="1">
        <v>5</v>
      </c>
      <c r="J48" s="1">
        <v>16</v>
      </c>
      <c r="K48" s="1">
        <v>0</v>
      </c>
      <c r="L48" s="15">
        <v>2.5</v>
      </c>
    </row>
    <row r="49" spans="1:12">
      <c r="A49" s="1" t="s">
        <v>48</v>
      </c>
      <c r="B49" s="1" t="s">
        <v>118</v>
      </c>
      <c r="C49" s="1" t="s">
        <v>133</v>
      </c>
      <c r="D49" s="2" t="s">
        <v>159</v>
      </c>
      <c r="E49" s="2" t="s">
        <v>156</v>
      </c>
      <c r="F49" s="2" t="s">
        <v>160</v>
      </c>
      <c r="G49" s="1">
        <v>1</v>
      </c>
      <c r="H49" s="1">
        <f t="shared" si="0"/>
        <v>0</v>
      </c>
      <c r="I49" s="1">
        <v>1</v>
      </c>
      <c r="J49" s="1">
        <v>1.5</v>
      </c>
      <c r="K49" s="1">
        <v>0</v>
      </c>
      <c r="L49" s="15">
        <v>1</v>
      </c>
    </row>
    <row r="50" spans="1:12">
      <c r="A50" s="1" t="s">
        <v>49</v>
      </c>
      <c r="B50" s="1" t="s">
        <v>118</v>
      </c>
      <c r="C50" s="1" t="s">
        <v>133</v>
      </c>
      <c r="D50" s="2" t="s">
        <v>155</v>
      </c>
      <c r="E50" s="2" t="s">
        <v>156</v>
      </c>
      <c r="F50" s="2" t="s">
        <v>157</v>
      </c>
      <c r="G50" s="1">
        <v>1</v>
      </c>
      <c r="H50" s="1">
        <f t="shared" si="0"/>
        <v>0</v>
      </c>
      <c r="I50" s="1">
        <v>1</v>
      </c>
      <c r="J50" s="1">
        <v>1</v>
      </c>
      <c r="K50" s="1">
        <v>0</v>
      </c>
      <c r="L50" s="15">
        <v>3.5714285714285716</v>
      </c>
    </row>
    <row r="51" spans="1:12">
      <c r="A51" s="1" t="s">
        <v>50</v>
      </c>
      <c r="B51" s="1" t="s">
        <v>118</v>
      </c>
      <c r="C51" s="1" t="s">
        <v>133</v>
      </c>
      <c r="D51" s="2" t="s">
        <v>159</v>
      </c>
      <c r="E51" s="4" t="s">
        <v>158</v>
      </c>
      <c r="F51" s="4" t="s">
        <v>157</v>
      </c>
      <c r="G51" s="1">
        <v>1</v>
      </c>
      <c r="H51" s="1">
        <f t="shared" si="0"/>
        <v>0</v>
      </c>
      <c r="I51" s="1">
        <v>1</v>
      </c>
      <c r="J51" s="1">
        <v>3.5</v>
      </c>
      <c r="K51" s="1">
        <v>0</v>
      </c>
      <c r="L51" s="15">
        <v>1.6666666666666667</v>
      </c>
    </row>
    <row r="52" spans="1:12">
      <c r="A52" s="1" t="s">
        <v>51</v>
      </c>
      <c r="B52" s="1" t="s">
        <v>118</v>
      </c>
      <c r="C52" s="1" t="s">
        <v>133</v>
      </c>
      <c r="D52" s="2" t="s">
        <v>155</v>
      </c>
      <c r="E52" s="3" t="s">
        <v>158</v>
      </c>
      <c r="F52" s="3" t="s">
        <v>157</v>
      </c>
      <c r="G52" s="1">
        <v>1</v>
      </c>
      <c r="H52" s="1">
        <f t="shared" si="0"/>
        <v>0</v>
      </c>
      <c r="I52" s="1">
        <v>1</v>
      </c>
      <c r="J52" s="1">
        <v>1.5</v>
      </c>
      <c r="K52" s="1">
        <v>0</v>
      </c>
      <c r="L52" s="15"/>
    </row>
    <row r="53" spans="1:12">
      <c r="A53" s="1" t="s">
        <v>52</v>
      </c>
      <c r="B53" s="1" t="s">
        <v>118</v>
      </c>
      <c r="C53" s="1" t="s">
        <v>134</v>
      </c>
      <c r="D53" s="2" t="s">
        <v>159</v>
      </c>
      <c r="E53" s="4" t="s">
        <v>158</v>
      </c>
      <c r="F53" s="4" t="s">
        <v>157</v>
      </c>
      <c r="G53" s="1">
        <v>46</v>
      </c>
      <c r="H53" s="1">
        <f t="shared" si="0"/>
        <v>1.6627578316815741</v>
      </c>
      <c r="I53" s="1">
        <v>4</v>
      </c>
      <c r="J53" s="1">
        <v>22</v>
      </c>
      <c r="K53" s="1">
        <v>0</v>
      </c>
      <c r="L53" s="15">
        <v>3.4117647058823528</v>
      </c>
    </row>
    <row r="54" spans="1:12">
      <c r="A54" s="1" t="s">
        <v>53</v>
      </c>
      <c r="B54" s="1" t="s">
        <v>118</v>
      </c>
      <c r="C54" s="1" t="s">
        <v>134</v>
      </c>
      <c r="D54" s="2" t="s">
        <v>155</v>
      </c>
      <c r="E54" s="2" t="s">
        <v>156</v>
      </c>
      <c r="F54" s="2" t="s">
        <v>157</v>
      </c>
      <c r="G54" s="1">
        <v>60</v>
      </c>
      <c r="H54" s="1">
        <f t="shared" si="0"/>
        <v>1.7781512503836436</v>
      </c>
      <c r="I54" s="1">
        <v>2</v>
      </c>
      <c r="J54" s="1">
        <v>28</v>
      </c>
      <c r="K54" s="1">
        <v>1</v>
      </c>
      <c r="L54" s="15">
        <v>3.5625</v>
      </c>
    </row>
    <row r="55" spans="1:12">
      <c r="A55" s="1" t="s">
        <v>54</v>
      </c>
      <c r="B55" s="1" t="s">
        <v>118</v>
      </c>
      <c r="C55" s="1" t="s">
        <v>134</v>
      </c>
      <c r="D55" s="2" t="s">
        <v>155</v>
      </c>
      <c r="E55" s="3" t="s">
        <v>158</v>
      </c>
      <c r="F55" s="3" t="s">
        <v>157</v>
      </c>
      <c r="G55" s="1">
        <v>29</v>
      </c>
      <c r="H55" s="1">
        <f t="shared" si="0"/>
        <v>1.4623979978989561</v>
      </c>
      <c r="I55" s="1">
        <v>3</v>
      </c>
      <c r="J55" s="1">
        <v>16</v>
      </c>
      <c r="K55" s="1">
        <v>0</v>
      </c>
      <c r="L55" s="15">
        <v>2.6666666666666665</v>
      </c>
    </row>
    <row r="56" spans="1:12">
      <c r="A56" s="1" t="s">
        <v>55</v>
      </c>
      <c r="B56" s="1" t="s">
        <v>118</v>
      </c>
      <c r="C56" s="1" t="s">
        <v>134</v>
      </c>
      <c r="D56" s="2" t="s">
        <v>159</v>
      </c>
      <c r="E56" s="2" t="s">
        <v>156</v>
      </c>
      <c r="F56" s="2" t="s">
        <v>160</v>
      </c>
      <c r="G56" s="1">
        <v>27</v>
      </c>
      <c r="H56" s="1">
        <f t="shared" si="0"/>
        <v>1.4313637641589874</v>
      </c>
      <c r="I56" s="1">
        <v>4</v>
      </c>
      <c r="J56" s="1">
        <v>9</v>
      </c>
      <c r="K56" s="1">
        <v>0</v>
      </c>
      <c r="L56" s="15">
        <v>2.5</v>
      </c>
    </row>
    <row r="57" spans="1:12">
      <c r="A57" s="1" t="s">
        <v>56</v>
      </c>
      <c r="B57" s="1" t="s">
        <v>118</v>
      </c>
      <c r="C57" s="1" t="s">
        <v>135</v>
      </c>
      <c r="D57" s="2" t="s">
        <v>155</v>
      </c>
      <c r="E57" s="3" t="s">
        <v>158</v>
      </c>
      <c r="F57" s="3" t="s">
        <v>157</v>
      </c>
      <c r="G57" s="1">
        <v>24</v>
      </c>
      <c r="H57" s="1">
        <f t="shared" si="0"/>
        <v>1.3802112417116059</v>
      </c>
      <c r="I57" s="1">
        <v>2</v>
      </c>
      <c r="J57" s="1">
        <v>11</v>
      </c>
      <c r="K57" s="1">
        <v>0</v>
      </c>
      <c r="L57" s="15">
        <v>2.7777777777777777</v>
      </c>
    </row>
    <row r="58" spans="1:12">
      <c r="A58" s="1" t="s">
        <v>57</v>
      </c>
      <c r="B58" s="1" t="s">
        <v>118</v>
      </c>
      <c r="C58" s="1" t="s">
        <v>135</v>
      </c>
      <c r="D58" s="2" t="s">
        <v>159</v>
      </c>
      <c r="E58" s="4" t="s">
        <v>158</v>
      </c>
      <c r="F58" s="4" t="s">
        <v>157</v>
      </c>
      <c r="G58" s="1">
        <v>26</v>
      </c>
      <c r="H58" s="1">
        <f t="shared" si="0"/>
        <v>1.414973347970818</v>
      </c>
      <c r="I58" s="1">
        <v>2</v>
      </c>
      <c r="J58" s="1">
        <v>13</v>
      </c>
      <c r="K58" s="1">
        <v>0</v>
      </c>
      <c r="L58" s="15">
        <v>2.2307692307692308</v>
      </c>
    </row>
    <row r="59" spans="1:12">
      <c r="A59" s="1" t="s">
        <v>58</v>
      </c>
      <c r="B59" s="1" t="s">
        <v>118</v>
      </c>
      <c r="C59" s="1" t="s">
        <v>135</v>
      </c>
      <c r="D59" s="2" t="s">
        <v>159</v>
      </c>
      <c r="E59" s="2" t="s">
        <v>156</v>
      </c>
      <c r="F59" s="2" t="s">
        <v>160</v>
      </c>
      <c r="G59" s="1">
        <v>22</v>
      </c>
      <c r="H59" s="1">
        <f t="shared" si="0"/>
        <v>1.3424226808222062</v>
      </c>
      <c r="I59" s="1">
        <v>2</v>
      </c>
      <c r="J59" s="1">
        <v>28</v>
      </c>
      <c r="K59" s="1">
        <v>0</v>
      </c>
      <c r="L59" s="15">
        <v>2.6111111111111112</v>
      </c>
    </row>
    <row r="60" spans="1:12">
      <c r="A60" s="1" t="s">
        <v>59</v>
      </c>
      <c r="B60" s="1" t="s">
        <v>118</v>
      </c>
      <c r="C60" s="1" t="s">
        <v>135</v>
      </c>
      <c r="D60" s="2" t="s">
        <v>155</v>
      </c>
      <c r="E60" s="2" t="s">
        <v>156</v>
      </c>
      <c r="F60" s="2" t="s">
        <v>157</v>
      </c>
      <c r="G60" s="1">
        <v>26</v>
      </c>
      <c r="H60" s="1">
        <f t="shared" si="0"/>
        <v>1.414973347970818</v>
      </c>
      <c r="I60" s="1">
        <v>3</v>
      </c>
      <c r="J60" s="1">
        <v>9</v>
      </c>
      <c r="K60" s="1">
        <v>0</v>
      </c>
      <c r="L60" s="15">
        <v>2.8888888888888888</v>
      </c>
    </row>
    <row r="61" spans="1:12">
      <c r="A61" s="1" t="s">
        <v>60</v>
      </c>
      <c r="B61" s="1" t="s">
        <v>118</v>
      </c>
      <c r="C61" s="1" t="s">
        <v>136</v>
      </c>
      <c r="D61" s="2" t="s">
        <v>159</v>
      </c>
      <c r="E61" s="4" t="s">
        <v>158</v>
      </c>
      <c r="F61" s="4" t="s">
        <v>157</v>
      </c>
      <c r="G61" s="5">
        <v>1</v>
      </c>
      <c r="H61" s="1">
        <f t="shared" si="0"/>
        <v>0</v>
      </c>
      <c r="I61" s="1">
        <v>1</v>
      </c>
      <c r="J61" s="1">
        <v>0</v>
      </c>
      <c r="K61" s="1">
        <v>0</v>
      </c>
      <c r="L61" s="15">
        <v>1</v>
      </c>
    </row>
    <row r="62" spans="1:12">
      <c r="A62" s="1" t="s">
        <v>61</v>
      </c>
      <c r="B62" s="1" t="s">
        <v>118</v>
      </c>
      <c r="C62" s="1" t="s">
        <v>136</v>
      </c>
      <c r="D62" s="2" t="s">
        <v>155</v>
      </c>
      <c r="E62" s="3" t="s">
        <v>158</v>
      </c>
      <c r="F62" s="3" t="s">
        <v>157</v>
      </c>
      <c r="G62" s="5">
        <v>1</v>
      </c>
      <c r="H62" s="1">
        <f t="shared" si="0"/>
        <v>0</v>
      </c>
      <c r="I62" s="1">
        <v>1</v>
      </c>
      <c r="J62" s="1">
        <v>0</v>
      </c>
      <c r="K62" s="1">
        <v>0</v>
      </c>
      <c r="L62" s="15">
        <v>1</v>
      </c>
    </row>
    <row r="63" spans="1:12">
      <c r="A63" s="1" t="s">
        <v>62</v>
      </c>
      <c r="B63" s="1" t="s">
        <v>118</v>
      </c>
      <c r="C63" s="1" t="s">
        <v>136</v>
      </c>
      <c r="D63" s="2" t="s">
        <v>155</v>
      </c>
      <c r="E63" s="2" t="s">
        <v>156</v>
      </c>
      <c r="F63" s="2" t="s">
        <v>157</v>
      </c>
      <c r="G63" s="1">
        <v>1</v>
      </c>
      <c r="H63" s="1">
        <f t="shared" si="0"/>
        <v>0</v>
      </c>
      <c r="I63" s="1">
        <v>1</v>
      </c>
      <c r="J63" s="1">
        <v>5</v>
      </c>
      <c r="K63" s="1">
        <v>0</v>
      </c>
      <c r="L63" s="15">
        <v>2.4285714285714284</v>
      </c>
    </row>
    <row r="64" spans="1:12">
      <c r="A64" s="1" t="s">
        <v>63</v>
      </c>
      <c r="B64" s="1" t="s">
        <v>118</v>
      </c>
      <c r="C64" s="1" t="s">
        <v>136</v>
      </c>
      <c r="D64" s="2" t="s">
        <v>159</v>
      </c>
      <c r="E64" s="2" t="s">
        <v>156</v>
      </c>
      <c r="F64" s="2" t="s">
        <v>160</v>
      </c>
      <c r="G64" s="1">
        <v>1</v>
      </c>
      <c r="H64" s="1">
        <f t="shared" si="0"/>
        <v>0</v>
      </c>
      <c r="I64" s="1">
        <v>1</v>
      </c>
      <c r="J64" s="1">
        <v>3.5</v>
      </c>
      <c r="K64" s="1">
        <v>0</v>
      </c>
      <c r="L64" s="15">
        <v>1.6</v>
      </c>
    </row>
    <row r="65" spans="1:12">
      <c r="A65" s="1" t="s">
        <v>64</v>
      </c>
      <c r="B65" s="1" t="s">
        <v>119</v>
      </c>
      <c r="C65" s="1" t="s">
        <v>137</v>
      </c>
      <c r="D65" s="2" t="s">
        <v>159</v>
      </c>
      <c r="E65" s="4" t="s">
        <v>158</v>
      </c>
      <c r="F65" s="6" t="s">
        <v>157</v>
      </c>
      <c r="G65" s="1">
        <v>11</v>
      </c>
      <c r="H65" s="1">
        <f t="shared" si="0"/>
        <v>1.0413926851582251</v>
      </c>
      <c r="I65" s="1">
        <v>4</v>
      </c>
      <c r="J65" s="1">
        <v>28</v>
      </c>
      <c r="K65" s="1">
        <v>1</v>
      </c>
      <c r="L65" s="15">
        <v>3.3333333333333335</v>
      </c>
    </row>
    <row r="66" spans="1:12">
      <c r="A66" s="1" t="s">
        <v>65</v>
      </c>
      <c r="B66" s="1" t="s">
        <v>119</v>
      </c>
      <c r="C66" s="1" t="s">
        <v>137</v>
      </c>
      <c r="D66" s="2" t="s">
        <v>155</v>
      </c>
      <c r="E66" s="6" t="s">
        <v>156</v>
      </c>
      <c r="F66" s="6" t="s">
        <v>157</v>
      </c>
      <c r="G66" s="1">
        <v>4</v>
      </c>
      <c r="H66" s="1">
        <f t="shared" ref="H66:H124" si="1">LOG10(G66)</f>
        <v>0.6020599913279624</v>
      </c>
      <c r="I66" s="1">
        <v>5</v>
      </c>
      <c r="J66" s="1">
        <v>5</v>
      </c>
      <c r="K66" s="1">
        <v>0</v>
      </c>
      <c r="L66" s="15">
        <v>1.5</v>
      </c>
    </row>
    <row r="67" spans="1:12">
      <c r="A67" s="1" t="s">
        <v>66</v>
      </c>
      <c r="B67" s="1" t="s">
        <v>119</v>
      </c>
      <c r="C67" s="1" t="s">
        <v>137</v>
      </c>
      <c r="D67" s="2" t="s">
        <v>159</v>
      </c>
      <c r="E67" s="6" t="s">
        <v>156</v>
      </c>
      <c r="F67" s="6" t="s">
        <v>160</v>
      </c>
      <c r="G67" s="1">
        <v>2</v>
      </c>
      <c r="H67" s="1">
        <f t="shared" si="1"/>
        <v>0.3010299956639812</v>
      </c>
      <c r="I67" s="1">
        <v>5</v>
      </c>
      <c r="J67" s="1">
        <v>5</v>
      </c>
      <c r="K67" s="1">
        <v>0</v>
      </c>
      <c r="L67" s="15">
        <v>1.5</v>
      </c>
    </row>
    <row r="68" spans="1:12">
      <c r="A68" s="1" t="s">
        <v>67</v>
      </c>
      <c r="B68" s="1" t="s">
        <v>119</v>
      </c>
      <c r="C68" s="1" t="s">
        <v>137</v>
      </c>
      <c r="D68" s="2" t="s">
        <v>155</v>
      </c>
      <c r="E68" s="3" t="s">
        <v>158</v>
      </c>
      <c r="F68" s="6" t="s">
        <v>157</v>
      </c>
      <c r="G68" s="1">
        <v>11</v>
      </c>
      <c r="H68" s="1">
        <f t="shared" si="1"/>
        <v>1.0413926851582251</v>
      </c>
      <c r="I68" s="1">
        <v>4</v>
      </c>
      <c r="J68" s="1">
        <v>28</v>
      </c>
      <c r="K68" s="1">
        <v>1</v>
      </c>
      <c r="L68" s="15">
        <v>3.5833333333333335</v>
      </c>
    </row>
    <row r="69" spans="1:12">
      <c r="A69" s="1" t="s">
        <v>68</v>
      </c>
      <c r="B69" s="1" t="s">
        <v>119</v>
      </c>
      <c r="C69" s="1" t="s">
        <v>138</v>
      </c>
      <c r="D69" s="2" t="s">
        <v>159</v>
      </c>
      <c r="E69" s="6" t="s">
        <v>156</v>
      </c>
      <c r="F69" s="6" t="s">
        <v>160</v>
      </c>
      <c r="G69" s="1">
        <v>1</v>
      </c>
      <c r="H69" s="1">
        <f t="shared" si="1"/>
        <v>0</v>
      </c>
      <c r="I69" s="1">
        <v>1</v>
      </c>
      <c r="J69" s="1">
        <v>5</v>
      </c>
      <c r="K69" s="1">
        <v>0</v>
      </c>
      <c r="L69" s="15">
        <v>1.5714285714285714</v>
      </c>
    </row>
    <row r="70" spans="1:12">
      <c r="A70" s="1" t="s">
        <v>69</v>
      </c>
      <c r="B70" s="1" t="s">
        <v>119</v>
      </c>
      <c r="C70" s="1" t="s">
        <v>138</v>
      </c>
      <c r="D70" s="2" t="s">
        <v>155</v>
      </c>
      <c r="E70" s="3" t="s">
        <v>158</v>
      </c>
      <c r="F70" s="6" t="s">
        <v>157</v>
      </c>
      <c r="G70" s="1">
        <v>1</v>
      </c>
      <c r="H70" s="1">
        <f t="shared" si="1"/>
        <v>0</v>
      </c>
      <c r="I70" s="1">
        <v>1</v>
      </c>
      <c r="J70" s="1">
        <v>22</v>
      </c>
      <c r="K70" s="1">
        <v>0</v>
      </c>
      <c r="L70" s="15">
        <v>2.2857142857142856</v>
      </c>
    </row>
    <row r="71" spans="1:12">
      <c r="A71" s="1" t="s">
        <v>70</v>
      </c>
      <c r="B71" s="1" t="s">
        <v>119</v>
      </c>
      <c r="C71" s="1" t="s">
        <v>138</v>
      </c>
      <c r="D71" s="2" t="s">
        <v>155</v>
      </c>
      <c r="E71" s="6" t="s">
        <v>156</v>
      </c>
      <c r="F71" s="6" t="s">
        <v>157</v>
      </c>
      <c r="G71" s="1">
        <v>1</v>
      </c>
      <c r="H71" s="1">
        <f t="shared" si="1"/>
        <v>0</v>
      </c>
      <c r="I71" s="1">
        <v>1</v>
      </c>
      <c r="J71" s="1">
        <v>5</v>
      </c>
      <c r="K71" s="1">
        <v>0</v>
      </c>
      <c r="L71" s="15">
        <v>3</v>
      </c>
    </row>
    <row r="72" spans="1:12">
      <c r="A72" s="1" t="s">
        <v>71</v>
      </c>
      <c r="B72" s="1" t="s">
        <v>119</v>
      </c>
      <c r="C72" s="1" t="s">
        <v>138</v>
      </c>
      <c r="D72" s="2" t="s">
        <v>159</v>
      </c>
      <c r="E72" s="4" t="s">
        <v>158</v>
      </c>
      <c r="F72" s="6" t="s">
        <v>157</v>
      </c>
      <c r="G72" s="1">
        <v>1</v>
      </c>
      <c r="H72" s="1">
        <f t="shared" si="1"/>
        <v>0</v>
      </c>
      <c r="I72" s="1">
        <v>1</v>
      </c>
      <c r="J72" s="1">
        <v>11</v>
      </c>
      <c r="K72" s="1">
        <v>0</v>
      </c>
      <c r="L72" s="15">
        <v>3</v>
      </c>
    </row>
    <row r="73" spans="1:12">
      <c r="A73" s="1" t="s">
        <v>18</v>
      </c>
      <c r="B73" s="1" t="s">
        <v>119</v>
      </c>
      <c r="C73" s="1" t="s">
        <v>139</v>
      </c>
      <c r="D73" s="2" t="s">
        <v>155</v>
      </c>
      <c r="E73" s="3" t="s">
        <v>158</v>
      </c>
      <c r="F73" s="6" t="s">
        <v>157</v>
      </c>
      <c r="G73" s="1">
        <v>12</v>
      </c>
      <c r="H73" s="1">
        <f t="shared" si="1"/>
        <v>1.0791812460476249</v>
      </c>
      <c r="I73" s="1">
        <v>3</v>
      </c>
      <c r="J73" s="1">
        <v>28</v>
      </c>
      <c r="K73" s="1">
        <v>1</v>
      </c>
      <c r="L73" s="15">
        <v>3.6363636363636362</v>
      </c>
    </row>
    <row r="74" spans="1:12">
      <c r="A74" s="1" t="s">
        <v>72</v>
      </c>
      <c r="B74" s="1" t="s">
        <v>119</v>
      </c>
      <c r="C74" s="1" t="s">
        <v>139</v>
      </c>
      <c r="D74" s="2" t="s">
        <v>159</v>
      </c>
      <c r="E74" s="4" t="s">
        <v>158</v>
      </c>
      <c r="F74" s="6" t="s">
        <v>157</v>
      </c>
      <c r="G74" s="1">
        <v>7</v>
      </c>
      <c r="H74" s="1">
        <f t="shared" si="1"/>
        <v>0.84509804001425681</v>
      </c>
      <c r="I74" s="1">
        <v>2</v>
      </c>
      <c r="J74" s="1">
        <v>28</v>
      </c>
      <c r="K74" s="1">
        <v>1</v>
      </c>
      <c r="L74" s="15">
        <v>2.9166666666666665</v>
      </c>
    </row>
    <row r="75" spans="1:12">
      <c r="A75" s="1" t="s">
        <v>73</v>
      </c>
      <c r="B75" s="1" t="s">
        <v>119</v>
      </c>
      <c r="C75" s="1" t="s">
        <v>139</v>
      </c>
      <c r="D75" s="2" t="s">
        <v>155</v>
      </c>
      <c r="E75" s="6" t="s">
        <v>156</v>
      </c>
      <c r="F75" s="6" t="s">
        <v>157</v>
      </c>
      <c r="G75" s="1">
        <v>13</v>
      </c>
      <c r="H75" s="1">
        <f t="shared" si="1"/>
        <v>1.1139433523068367</v>
      </c>
      <c r="I75" s="1">
        <v>4</v>
      </c>
      <c r="J75" s="1">
        <v>25</v>
      </c>
      <c r="K75" s="1">
        <v>0</v>
      </c>
      <c r="L75" s="15">
        <v>2.0833333333333335</v>
      </c>
    </row>
    <row r="76" spans="1:12">
      <c r="A76" s="1" t="s">
        <v>74</v>
      </c>
      <c r="B76" s="1" t="s">
        <v>119</v>
      </c>
      <c r="C76" s="1" t="s">
        <v>139</v>
      </c>
      <c r="D76" s="2" t="s">
        <v>159</v>
      </c>
      <c r="E76" s="6" t="s">
        <v>156</v>
      </c>
      <c r="F76" s="6" t="s">
        <v>160</v>
      </c>
      <c r="G76" s="1">
        <v>10</v>
      </c>
      <c r="H76" s="1">
        <f t="shared" si="1"/>
        <v>1</v>
      </c>
      <c r="I76" s="1">
        <v>3</v>
      </c>
      <c r="J76" s="1">
        <v>28</v>
      </c>
      <c r="K76" s="1">
        <v>1</v>
      </c>
      <c r="L76" s="15">
        <v>3.25</v>
      </c>
    </row>
    <row r="77" spans="1:12">
      <c r="A77" s="1" t="s">
        <v>75</v>
      </c>
      <c r="B77" s="1" t="s">
        <v>119</v>
      </c>
      <c r="C77" s="1" t="s">
        <v>140</v>
      </c>
      <c r="D77" s="2" t="s">
        <v>159</v>
      </c>
      <c r="E77" s="6" t="s">
        <v>156</v>
      </c>
      <c r="F77" s="6" t="s">
        <v>160</v>
      </c>
      <c r="G77" s="5">
        <v>1</v>
      </c>
      <c r="H77" s="1">
        <f t="shared" si="1"/>
        <v>0</v>
      </c>
      <c r="I77" s="1">
        <v>1</v>
      </c>
      <c r="J77" s="1">
        <v>0</v>
      </c>
      <c r="K77" s="1">
        <v>0</v>
      </c>
      <c r="L77" s="15">
        <v>3</v>
      </c>
    </row>
    <row r="78" spans="1:12">
      <c r="A78" s="1" t="s">
        <v>76</v>
      </c>
      <c r="B78" s="1" t="s">
        <v>119</v>
      </c>
      <c r="C78" s="1" t="s">
        <v>140</v>
      </c>
      <c r="D78" s="2" t="s">
        <v>159</v>
      </c>
      <c r="E78" s="4" t="s">
        <v>158</v>
      </c>
      <c r="F78" s="6" t="s">
        <v>157</v>
      </c>
      <c r="G78" s="1">
        <v>1</v>
      </c>
      <c r="H78" s="1">
        <f t="shared" si="1"/>
        <v>0</v>
      </c>
      <c r="I78" s="1">
        <v>1</v>
      </c>
      <c r="J78" s="1">
        <v>25</v>
      </c>
      <c r="K78" s="1">
        <v>1</v>
      </c>
      <c r="L78" s="15">
        <v>1.7142857142857142</v>
      </c>
    </row>
    <row r="79" spans="1:12">
      <c r="A79" s="1" t="s">
        <v>77</v>
      </c>
      <c r="B79" s="1" t="s">
        <v>119</v>
      </c>
      <c r="C79" s="1" t="s">
        <v>140</v>
      </c>
      <c r="D79" s="2" t="s">
        <v>155</v>
      </c>
      <c r="E79" s="3" t="s">
        <v>158</v>
      </c>
      <c r="F79" s="6" t="s">
        <v>157</v>
      </c>
      <c r="G79" s="1">
        <v>1</v>
      </c>
      <c r="H79" s="1">
        <f t="shared" si="1"/>
        <v>0</v>
      </c>
      <c r="I79" s="1">
        <v>1</v>
      </c>
      <c r="J79" s="1">
        <v>13</v>
      </c>
      <c r="K79" s="1">
        <v>0</v>
      </c>
      <c r="L79" s="15">
        <v>1.2222222222222223</v>
      </c>
    </row>
    <row r="80" spans="1:12">
      <c r="A80" s="1" t="s">
        <v>78</v>
      </c>
      <c r="B80" s="1" t="s">
        <v>119</v>
      </c>
      <c r="C80" s="1" t="s">
        <v>140</v>
      </c>
      <c r="D80" s="2" t="s">
        <v>155</v>
      </c>
      <c r="E80" s="6" t="s">
        <v>156</v>
      </c>
      <c r="F80" s="6" t="s">
        <v>157</v>
      </c>
      <c r="G80" s="1">
        <v>1</v>
      </c>
      <c r="H80" s="1">
        <f t="shared" si="1"/>
        <v>0</v>
      </c>
      <c r="I80" s="1">
        <v>1</v>
      </c>
      <c r="J80" s="1">
        <v>16</v>
      </c>
      <c r="K80" s="1">
        <v>0</v>
      </c>
      <c r="L80" s="15">
        <v>1.5454545454545454</v>
      </c>
    </row>
    <row r="81" spans="1:12">
      <c r="A81" s="1" t="s">
        <v>79</v>
      </c>
      <c r="B81" s="1" t="s">
        <v>119</v>
      </c>
      <c r="C81" s="1" t="s">
        <v>141</v>
      </c>
      <c r="D81" s="2" t="s">
        <v>159</v>
      </c>
      <c r="E81" s="6" t="s">
        <v>156</v>
      </c>
      <c r="F81" s="6" t="s">
        <v>160</v>
      </c>
      <c r="G81" s="1">
        <v>14</v>
      </c>
      <c r="H81" s="1">
        <f t="shared" si="1"/>
        <v>1.146128035678238</v>
      </c>
      <c r="I81" s="1">
        <v>4</v>
      </c>
      <c r="J81" s="1">
        <v>16</v>
      </c>
      <c r="K81" s="1">
        <v>0</v>
      </c>
      <c r="L81" s="15">
        <v>2.4444444444444446</v>
      </c>
    </row>
    <row r="82" spans="1:12">
      <c r="A82" s="1" t="s">
        <v>80</v>
      </c>
      <c r="B82" s="1" t="s">
        <v>119</v>
      </c>
      <c r="C82" s="1" t="s">
        <v>141</v>
      </c>
      <c r="D82" s="2" t="s">
        <v>155</v>
      </c>
      <c r="E82" s="3" t="s">
        <v>158</v>
      </c>
      <c r="F82" s="6" t="s">
        <v>157</v>
      </c>
      <c r="G82" s="1">
        <v>12</v>
      </c>
      <c r="H82" s="1">
        <f t="shared" si="1"/>
        <v>1.0791812460476249</v>
      </c>
      <c r="I82" s="1">
        <v>3</v>
      </c>
      <c r="J82" s="1">
        <v>28</v>
      </c>
      <c r="K82" s="1">
        <v>1</v>
      </c>
      <c r="L82" s="15">
        <v>3.4</v>
      </c>
    </row>
    <row r="83" spans="1:12">
      <c r="A83" s="1" t="s">
        <v>19</v>
      </c>
      <c r="B83" s="1" t="s">
        <v>119</v>
      </c>
      <c r="C83" s="1" t="s">
        <v>141</v>
      </c>
      <c r="D83" s="2" t="s">
        <v>159</v>
      </c>
      <c r="E83" s="4" t="s">
        <v>158</v>
      </c>
      <c r="F83" s="6" t="s">
        <v>157</v>
      </c>
      <c r="G83" s="1">
        <v>30</v>
      </c>
      <c r="H83" s="1">
        <f t="shared" si="1"/>
        <v>1.4771212547196624</v>
      </c>
      <c r="I83" s="1">
        <v>4</v>
      </c>
      <c r="J83" s="1">
        <v>28</v>
      </c>
      <c r="K83" s="1">
        <v>1</v>
      </c>
      <c r="L83" s="15">
        <v>3.5454545454545454</v>
      </c>
    </row>
    <row r="84" spans="1:12">
      <c r="A84" s="1" t="s">
        <v>81</v>
      </c>
      <c r="B84" s="1" t="s">
        <v>119</v>
      </c>
      <c r="C84" s="1" t="s">
        <v>141</v>
      </c>
      <c r="D84" s="2" t="s">
        <v>155</v>
      </c>
      <c r="E84" s="6" t="s">
        <v>156</v>
      </c>
      <c r="F84" s="6" t="s">
        <v>157</v>
      </c>
      <c r="G84" s="1">
        <v>5</v>
      </c>
      <c r="H84" s="1">
        <f t="shared" si="1"/>
        <v>0.69897000433601886</v>
      </c>
      <c r="I84" s="1">
        <v>4</v>
      </c>
      <c r="J84" s="1">
        <v>5</v>
      </c>
      <c r="K84" s="1">
        <v>0</v>
      </c>
      <c r="L84" s="15">
        <v>2.25</v>
      </c>
    </row>
    <row r="85" spans="1:12">
      <c r="A85" s="1" t="s">
        <v>82</v>
      </c>
      <c r="B85" s="1" t="s">
        <v>119</v>
      </c>
      <c r="C85" s="1" t="s">
        <v>142</v>
      </c>
      <c r="D85" s="2" t="s">
        <v>159</v>
      </c>
      <c r="E85" s="4" t="s">
        <v>158</v>
      </c>
      <c r="F85" s="6" t="s">
        <v>157</v>
      </c>
      <c r="G85" s="1">
        <v>1</v>
      </c>
      <c r="H85" s="1">
        <f t="shared" si="1"/>
        <v>0</v>
      </c>
      <c r="I85" s="1">
        <v>1</v>
      </c>
      <c r="J85" s="1">
        <v>13</v>
      </c>
      <c r="K85" s="1">
        <v>0</v>
      </c>
      <c r="L85" s="15">
        <v>2.5454545454545454</v>
      </c>
    </row>
    <row r="86" spans="1:12">
      <c r="A86" s="1" t="s">
        <v>83</v>
      </c>
      <c r="B86" s="1" t="s">
        <v>119</v>
      </c>
      <c r="C86" s="1" t="s">
        <v>142</v>
      </c>
      <c r="D86" s="2" t="s">
        <v>155</v>
      </c>
      <c r="E86" s="6" t="s">
        <v>156</v>
      </c>
      <c r="F86" s="6" t="s">
        <v>157</v>
      </c>
      <c r="G86" s="1">
        <v>1</v>
      </c>
      <c r="H86" s="1">
        <f t="shared" si="1"/>
        <v>0</v>
      </c>
      <c r="I86" s="1">
        <v>1</v>
      </c>
      <c r="J86" s="1">
        <v>25</v>
      </c>
      <c r="K86" s="1">
        <v>1</v>
      </c>
      <c r="L86" s="15">
        <v>2.6923076923076925</v>
      </c>
    </row>
    <row r="87" spans="1:12">
      <c r="A87" s="1" t="s">
        <v>84</v>
      </c>
      <c r="B87" s="1" t="s">
        <v>119</v>
      </c>
      <c r="C87" s="1" t="s">
        <v>142</v>
      </c>
      <c r="D87" s="2" t="s">
        <v>155</v>
      </c>
      <c r="E87" s="3" t="s">
        <v>158</v>
      </c>
      <c r="F87" s="6" t="s">
        <v>157</v>
      </c>
      <c r="G87" s="1">
        <v>1</v>
      </c>
      <c r="H87" s="1">
        <f t="shared" si="1"/>
        <v>0</v>
      </c>
      <c r="I87" s="1">
        <v>1</v>
      </c>
      <c r="J87" s="1">
        <v>0.5</v>
      </c>
      <c r="K87" s="1">
        <v>0</v>
      </c>
      <c r="L87" s="15">
        <v>1</v>
      </c>
    </row>
    <row r="88" spans="1:12">
      <c r="A88" s="1" t="s">
        <v>85</v>
      </c>
      <c r="B88" s="1" t="s">
        <v>119</v>
      </c>
      <c r="C88" s="1" t="s">
        <v>142</v>
      </c>
      <c r="D88" s="2" t="s">
        <v>159</v>
      </c>
      <c r="E88" s="6" t="s">
        <v>156</v>
      </c>
      <c r="F88" s="6" t="s">
        <v>160</v>
      </c>
      <c r="G88" s="1">
        <v>1</v>
      </c>
      <c r="H88" s="1">
        <f t="shared" si="1"/>
        <v>0</v>
      </c>
      <c r="I88" s="1">
        <v>1</v>
      </c>
      <c r="J88" s="1">
        <v>25</v>
      </c>
      <c r="K88" s="1">
        <v>1</v>
      </c>
      <c r="L88" s="15">
        <v>2.8571428571428572</v>
      </c>
    </row>
    <row r="89" spans="1:12">
      <c r="A89" s="1" t="s">
        <v>17</v>
      </c>
      <c r="B89" s="1" t="s">
        <v>119</v>
      </c>
      <c r="C89" s="1" t="s">
        <v>143</v>
      </c>
      <c r="D89" s="2" t="s">
        <v>155</v>
      </c>
      <c r="E89" s="3" t="s">
        <v>158</v>
      </c>
      <c r="F89" s="6" t="s">
        <v>157</v>
      </c>
      <c r="G89" s="1">
        <v>13</v>
      </c>
      <c r="H89" s="1">
        <f t="shared" si="1"/>
        <v>1.1139433523068367</v>
      </c>
      <c r="I89" s="1">
        <v>3</v>
      </c>
      <c r="J89" s="1">
        <v>28</v>
      </c>
      <c r="K89" s="1">
        <v>1</v>
      </c>
      <c r="L89" s="15">
        <v>3.4545454545454546</v>
      </c>
    </row>
    <row r="90" spans="1:12">
      <c r="A90" s="1" t="s">
        <v>86</v>
      </c>
      <c r="B90" s="1" t="s">
        <v>119</v>
      </c>
      <c r="C90" s="1" t="s">
        <v>143</v>
      </c>
      <c r="D90" s="2" t="s">
        <v>155</v>
      </c>
      <c r="E90" s="6" t="s">
        <v>156</v>
      </c>
      <c r="F90" s="6" t="s">
        <v>157</v>
      </c>
      <c r="G90" s="1">
        <v>25</v>
      </c>
      <c r="H90" s="1">
        <f t="shared" si="1"/>
        <v>1.3979400086720377</v>
      </c>
      <c r="I90" s="1">
        <v>3</v>
      </c>
      <c r="J90" s="1">
        <v>28</v>
      </c>
      <c r="K90" s="1">
        <v>1</v>
      </c>
      <c r="L90" s="15">
        <v>3.4545454545454546</v>
      </c>
    </row>
    <row r="91" spans="1:12">
      <c r="A91" s="1" t="s">
        <v>87</v>
      </c>
      <c r="B91" s="1" t="s">
        <v>119</v>
      </c>
      <c r="C91" s="1" t="s">
        <v>143</v>
      </c>
      <c r="D91" s="2" t="s">
        <v>159</v>
      </c>
      <c r="E91" s="6" t="s">
        <v>156</v>
      </c>
      <c r="F91" s="6" t="s">
        <v>160</v>
      </c>
      <c r="G91" s="1">
        <v>19</v>
      </c>
      <c r="H91" s="1">
        <f t="shared" si="1"/>
        <v>1.2787536009528289</v>
      </c>
      <c r="I91" s="1">
        <v>2</v>
      </c>
      <c r="J91" s="1">
        <v>28</v>
      </c>
      <c r="K91" s="1">
        <v>1</v>
      </c>
      <c r="L91" s="15">
        <v>3.2727272727272729</v>
      </c>
    </row>
    <row r="92" spans="1:12">
      <c r="A92" s="1" t="s">
        <v>20</v>
      </c>
      <c r="B92" s="1" t="s">
        <v>119</v>
      </c>
      <c r="C92" s="1" t="s">
        <v>143</v>
      </c>
      <c r="D92" s="2" t="s">
        <v>159</v>
      </c>
      <c r="E92" s="4" t="s">
        <v>158</v>
      </c>
      <c r="F92" s="6" t="s">
        <v>157</v>
      </c>
      <c r="G92" s="1">
        <v>12</v>
      </c>
      <c r="H92" s="1">
        <f t="shared" si="1"/>
        <v>1.0791812460476249</v>
      </c>
      <c r="I92" s="1">
        <v>2</v>
      </c>
      <c r="J92" s="1">
        <v>28</v>
      </c>
      <c r="K92" s="1">
        <v>1</v>
      </c>
      <c r="L92" s="15">
        <v>3.4545454545454546</v>
      </c>
    </row>
    <row r="93" spans="1:12">
      <c r="A93" s="1" t="s">
        <v>88</v>
      </c>
      <c r="B93" s="1" t="s">
        <v>119</v>
      </c>
      <c r="C93" s="1" t="s">
        <v>144</v>
      </c>
      <c r="D93" s="2" t="s">
        <v>155</v>
      </c>
      <c r="E93" s="3" t="s">
        <v>158</v>
      </c>
      <c r="F93" s="6" t="s">
        <v>157</v>
      </c>
      <c r="G93" s="5">
        <v>1</v>
      </c>
      <c r="H93" s="1">
        <f t="shared" si="1"/>
        <v>0</v>
      </c>
      <c r="I93" s="1">
        <v>1</v>
      </c>
      <c r="J93" s="1">
        <v>0</v>
      </c>
      <c r="K93" s="1">
        <v>0</v>
      </c>
      <c r="L93" s="15">
        <v>1</v>
      </c>
    </row>
    <row r="94" spans="1:12">
      <c r="A94" s="1" t="s">
        <v>89</v>
      </c>
      <c r="B94" s="1" t="s">
        <v>119</v>
      </c>
      <c r="C94" s="1" t="s">
        <v>144</v>
      </c>
      <c r="D94" s="2" t="s">
        <v>155</v>
      </c>
      <c r="E94" s="6" t="s">
        <v>156</v>
      </c>
      <c r="F94" s="6" t="s">
        <v>157</v>
      </c>
      <c r="G94" s="1">
        <v>1</v>
      </c>
      <c r="H94" s="1">
        <f t="shared" si="1"/>
        <v>0</v>
      </c>
      <c r="I94" s="1">
        <v>1</v>
      </c>
      <c r="J94" s="1">
        <v>25</v>
      </c>
      <c r="K94" s="1">
        <v>1</v>
      </c>
      <c r="L94" s="15">
        <v>3.3846153846153846</v>
      </c>
    </row>
    <row r="95" spans="1:12">
      <c r="A95" s="1" t="s">
        <v>90</v>
      </c>
      <c r="B95" s="1" t="s">
        <v>119</v>
      </c>
      <c r="C95" s="1" t="s">
        <v>144</v>
      </c>
      <c r="D95" s="2" t="s">
        <v>159</v>
      </c>
      <c r="E95" s="6" t="s">
        <v>156</v>
      </c>
      <c r="F95" s="6" t="s">
        <v>160</v>
      </c>
      <c r="G95" s="1">
        <v>1</v>
      </c>
      <c r="H95" s="1">
        <f t="shared" si="1"/>
        <v>0</v>
      </c>
      <c r="I95" s="1">
        <v>1</v>
      </c>
      <c r="J95" s="1">
        <v>25</v>
      </c>
      <c r="K95" s="1">
        <v>1</v>
      </c>
      <c r="L95" s="15">
        <v>2.8333333333333335</v>
      </c>
    </row>
    <row r="96" spans="1:12">
      <c r="A96" s="1" t="s">
        <v>91</v>
      </c>
      <c r="B96" s="1" t="s">
        <v>119</v>
      </c>
      <c r="C96" s="1" t="s">
        <v>144</v>
      </c>
      <c r="D96" s="2" t="s">
        <v>159</v>
      </c>
      <c r="E96" s="4" t="s">
        <v>158</v>
      </c>
      <c r="F96" s="6" t="s">
        <v>157</v>
      </c>
      <c r="G96" s="5">
        <v>1</v>
      </c>
      <c r="H96" s="1">
        <f t="shared" si="1"/>
        <v>0</v>
      </c>
      <c r="I96" s="1">
        <v>1</v>
      </c>
      <c r="J96" s="1">
        <v>0</v>
      </c>
      <c r="K96" s="1">
        <v>0</v>
      </c>
      <c r="L96" s="15">
        <v>1.5</v>
      </c>
    </row>
    <row r="97" spans="1:12">
      <c r="A97" s="1" t="s">
        <v>92</v>
      </c>
      <c r="B97" s="1" t="s">
        <v>119</v>
      </c>
      <c r="C97" s="1" t="s">
        <v>145</v>
      </c>
      <c r="D97" s="2" t="s">
        <v>159</v>
      </c>
      <c r="E97" s="6" t="s">
        <v>156</v>
      </c>
      <c r="F97" s="6" t="s">
        <v>160</v>
      </c>
      <c r="G97" s="1">
        <v>43</v>
      </c>
      <c r="H97" s="1">
        <f t="shared" si="1"/>
        <v>1.6334684555795864</v>
      </c>
      <c r="I97" s="1">
        <v>2</v>
      </c>
      <c r="J97" s="1">
        <v>25</v>
      </c>
      <c r="K97" s="1">
        <v>1</v>
      </c>
      <c r="L97" s="15">
        <v>3.4545454545454546</v>
      </c>
    </row>
    <row r="98" spans="1:12">
      <c r="A98" s="1" t="s">
        <v>93</v>
      </c>
      <c r="B98" s="1" t="s">
        <v>119</v>
      </c>
      <c r="C98" s="1" t="s">
        <v>145</v>
      </c>
      <c r="D98" s="2" t="s">
        <v>155</v>
      </c>
      <c r="E98" s="3" t="s">
        <v>158</v>
      </c>
      <c r="F98" s="6" t="s">
        <v>157</v>
      </c>
      <c r="G98" s="1">
        <v>83</v>
      </c>
      <c r="H98" s="1">
        <f t="shared" si="1"/>
        <v>1.919078092376074</v>
      </c>
      <c r="I98" s="1">
        <v>3</v>
      </c>
      <c r="J98" s="1">
        <v>25</v>
      </c>
      <c r="K98" s="1">
        <v>1</v>
      </c>
      <c r="L98" s="15">
        <v>3.7272727272727271</v>
      </c>
    </row>
    <row r="99" spans="1:12">
      <c r="A99" s="1" t="s">
        <v>94</v>
      </c>
      <c r="B99" s="1" t="s">
        <v>119</v>
      </c>
      <c r="C99" s="1" t="s">
        <v>145</v>
      </c>
      <c r="D99" s="2" t="s">
        <v>159</v>
      </c>
      <c r="E99" s="4" t="s">
        <v>158</v>
      </c>
      <c r="F99" s="6" t="s">
        <v>157</v>
      </c>
      <c r="G99" s="1">
        <v>28</v>
      </c>
      <c r="H99" s="1">
        <f t="shared" si="1"/>
        <v>1.4471580313422192</v>
      </c>
      <c r="I99" s="1">
        <v>2</v>
      </c>
      <c r="J99" s="1">
        <v>25</v>
      </c>
      <c r="K99" s="1">
        <v>1</v>
      </c>
      <c r="L99" s="15">
        <v>3.5</v>
      </c>
    </row>
    <row r="100" spans="1:12">
      <c r="A100" s="1" t="s">
        <v>95</v>
      </c>
      <c r="B100" s="1" t="s">
        <v>119</v>
      </c>
      <c r="C100" s="1" t="s">
        <v>145</v>
      </c>
      <c r="D100" s="2" t="s">
        <v>155</v>
      </c>
      <c r="E100" s="6" t="s">
        <v>156</v>
      </c>
      <c r="F100" s="6" t="s">
        <v>157</v>
      </c>
      <c r="G100" s="1">
        <v>29</v>
      </c>
      <c r="H100" s="1">
        <f t="shared" si="1"/>
        <v>1.4623979978989561</v>
      </c>
      <c r="I100" s="1">
        <v>2</v>
      </c>
      <c r="J100" s="1">
        <v>25</v>
      </c>
      <c r="K100" s="1">
        <v>1</v>
      </c>
      <c r="L100" s="15">
        <v>3.3</v>
      </c>
    </row>
    <row r="101" spans="1:12">
      <c r="A101" s="1" t="s">
        <v>96</v>
      </c>
      <c r="B101" s="1" t="s">
        <v>119</v>
      </c>
      <c r="C101" s="1" t="s">
        <v>146</v>
      </c>
      <c r="D101" s="2" t="s">
        <v>155</v>
      </c>
      <c r="E101" s="6" t="s">
        <v>156</v>
      </c>
      <c r="F101" s="6" t="s">
        <v>157</v>
      </c>
      <c r="G101" s="1">
        <v>19</v>
      </c>
      <c r="H101" s="1">
        <f t="shared" si="1"/>
        <v>1.2787536009528289</v>
      </c>
      <c r="I101" s="2">
        <v>3</v>
      </c>
      <c r="J101" s="1">
        <v>22</v>
      </c>
      <c r="K101" s="1">
        <v>0</v>
      </c>
      <c r="L101" s="15">
        <v>3</v>
      </c>
    </row>
    <row r="102" spans="1:12">
      <c r="A102" s="1" t="s">
        <v>97</v>
      </c>
      <c r="B102" s="1" t="s">
        <v>119</v>
      </c>
      <c r="C102" s="1" t="s">
        <v>146</v>
      </c>
      <c r="D102" s="2" t="s">
        <v>155</v>
      </c>
      <c r="E102" s="3" t="s">
        <v>158</v>
      </c>
      <c r="F102" s="6" t="s">
        <v>157</v>
      </c>
      <c r="G102" s="1">
        <v>43</v>
      </c>
      <c r="H102" s="1">
        <f t="shared" si="1"/>
        <v>1.6334684555795864</v>
      </c>
      <c r="I102" s="2">
        <v>2</v>
      </c>
      <c r="J102" s="1">
        <v>25</v>
      </c>
      <c r="K102" s="1">
        <v>1</v>
      </c>
      <c r="L102" s="15">
        <v>3.7692307692307692</v>
      </c>
    </row>
    <row r="103" spans="1:12">
      <c r="A103" s="1" t="s">
        <v>98</v>
      </c>
      <c r="B103" s="1" t="s">
        <v>119</v>
      </c>
      <c r="C103" s="1" t="s">
        <v>146</v>
      </c>
      <c r="D103" s="2" t="s">
        <v>159</v>
      </c>
      <c r="E103" s="6" t="s">
        <v>156</v>
      </c>
      <c r="F103" s="6" t="s">
        <v>160</v>
      </c>
      <c r="G103" s="1">
        <v>25</v>
      </c>
      <c r="H103" s="1">
        <f t="shared" si="1"/>
        <v>1.3979400086720377</v>
      </c>
      <c r="I103" s="2">
        <v>3</v>
      </c>
      <c r="J103" s="1">
        <v>25</v>
      </c>
      <c r="K103" s="1">
        <v>1</v>
      </c>
      <c r="L103" s="15">
        <v>3.25</v>
      </c>
    </row>
    <row r="104" spans="1:12">
      <c r="A104" s="1" t="s">
        <v>99</v>
      </c>
      <c r="B104" s="1" t="s">
        <v>119</v>
      </c>
      <c r="C104" s="1" t="s">
        <v>146</v>
      </c>
      <c r="D104" s="2" t="s">
        <v>159</v>
      </c>
      <c r="E104" s="4" t="s">
        <v>158</v>
      </c>
      <c r="F104" s="6" t="s">
        <v>157</v>
      </c>
      <c r="G104" s="1">
        <v>27</v>
      </c>
      <c r="H104" s="1">
        <f t="shared" si="1"/>
        <v>1.4313637641589874</v>
      </c>
      <c r="I104" s="2">
        <v>4</v>
      </c>
      <c r="J104" s="1">
        <v>25</v>
      </c>
      <c r="K104" s="1">
        <v>1</v>
      </c>
      <c r="L104" s="15">
        <v>3.1538461538461537</v>
      </c>
    </row>
    <row r="105" spans="1:12">
      <c r="A105" s="1" t="s">
        <v>100</v>
      </c>
      <c r="B105" s="1" t="s">
        <v>119</v>
      </c>
      <c r="C105" s="1" t="s">
        <v>147</v>
      </c>
      <c r="D105" s="2" t="s">
        <v>155</v>
      </c>
      <c r="E105" s="6" t="s">
        <v>156</v>
      </c>
      <c r="F105" s="6" t="s">
        <v>157</v>
      </c>
      <c r="G105" s="1">
        <v>20</v>
      </c>
      <c r="H105" s="1">
        <f t="shared" si="1"/>
        <v>1.3010299956639813</v>
      </c>
      <c r="I105" s="1">
        <v>3</v>
      </c>
      <c r="J105" s="1">
        <v>28</v>
      </c>
      <c r="K105" s="1">
        <v>1</v>
      </c>
      <c r="L105" s="15">
        <v>3.25</v>
      </c>
    </row>
    <row r="106" spans="1:12">
      <c r="A106" s="1" t="s">
        <v>101</v>
      </c>
      <c r="B106" s="1" t="s">
        <v>119</v>
      </c>
      <c r="C106" s="1" t="s">
        <v>147</v>
      </c>
      <c r="D106" s="2" t="s">
        <v>159</v>
      </c>
      <c r="E106" s="6" t="s">
        <v>156</v>
      </c>
      <c r="F106" s="6" t="s">
        <v>160</v>
      </c>
      <c r="G106" s="1">
        <v>38</v>
      </c>
      <c r="H106" s="1">
        <f t="shared" si="1"/>
        <v>1.5797835966168101</v>
      </c>
      <c r="I106" s="1">
        <v>2</v>
      </c>
      <c r="J106" s="1">
        <v>28</v>
      </c>
      <c r="K106" s="1">
        <v>1</v>
      </c>
      <c r="L106" s="15">
        <v>3.1666666666666665</v>
      </c>
    </row>
    <row r="107" spans="1:12">
      <c r="A107" s="1" t="s">
        <v>102</v>
      </c>
      <c r="B107" s="1" t="s">
        <v>119</v>
      </c>
      <c r="C107" s="1" t="s">
        <v>147</v>
      </c>
      <c r="D107" s="2" t="s">
        <v>155</v>
      </c>
      <c r="E107" s="3" t="s">
        <v>158</v>
      </c>
      <c r="F107" s="6" t="s">
        <v>157</v>
      </c>
      <c r="G107" s="1">
        <v>31</v>
      </c>
      <c r="H107" s="1">
        <f t="shared" si="1"/>
        <v>1.4913616938342726</v>
      </c>
      <c r="I107" s="1">
        <v>2</v>
      </c>
      <c r="J107" s="1">
        <v>28</v>
      </c>
      <c r="K107" s="1">
        <v>1</v>
      </c>
      <c r="L107" s="15">
        <v>3.5833333333333335</v>
      </c>
    </row>
    <row r="108" spans="1:12">
      <c r="A108" s="1" t="s">
        <v>99</v>
      </c>
      <c r="B108" s="1" t="s">
        <v>119</v>
      </c>
      <c r="C108" s="1" t="s">
        <v>147</v>
      </c>
      <c r="D108" s="2" t="s">
        <v>159</v>
      </c>
      <c r="E108" s="4" t="s">
        <v>158</v>
      </c>
      <c r="F108" s="6" t="s">
        <v>157</v>
      </c>
      <c r="G108" s="1">
        <v>25</v>
      </c>
      <c r="H108" s="1">
        <f t="shared" si="1"/>
        <v>1.3979400086720377</v>
      </c>
      <c r="I108" s="1">
        <v>2</v>
      </c>
      <c r="J108" s="1">
        <v>28</v>
      </c>
      <c r="K108" s="1">
        <v>1</v>
      </c>
      <c r="L108" s="15">
        <v>3.5833333333333335</v>
      </c>
    </row>
    <row r="109" spans="1:12">
      <c r="A109" s="1" t="s">
        <v>103</v>
      </c>
      <c r="B109" s="1" t="s">
        <v>119</v>
      </c>
      <c r="C109" s="1" t="s">
        <v>148</v>
      </c>
      <c r="D109" s="2" t="s">
        <v>159</v>
      </c>
      <c r="E109" s="6" t="s">
        <v>156</v>
      </c>
      <c r="F109" s="6" t="s">
        <v>160</v>
      </c>
      <c r="G109" s="1">
        <v>22</v>
      </c>
      <c r="H109" s="1">
        <f t="shared" si="1"/>
        <v>1.3424226808222062</v>
      </c>
      <c r="I109" s="1">
        <v>3</v>
      </c>
      <c r="J109" s="1">
        <v>28</v>
      </c>
      <c r="K109" s="1">
        <v>1</v>
      </c>
      <c r="L109" s="15">
        <v>3.6363636363636362</v>
      </c>
    </row>
    <row r="110" spans="1:12">
      <c r="A110" s="1" t="s">
        <v>96</v>
      </c>
      <c r="B110" s="1" t="s">
        <v>119</v>
      </c>
      <c r="C110" s="1" t="s">
        <v>148</v>
      </c>
      <c r="D110" s="2" t="s">
        <v>155</v>
      </c>
      <c r="E110" s="6" t="s">
        <v>156</v>
      </c>
      <c r="F110" s="6" t="s">
        <v>157</v>
      </c>
      <c r="G110" s="1">
        <v>33</v>
      </c>
      <c r="H110" s="1">
        <f t="shared" si="1"/>
        <v>1.5185139398778875</v>
      </c>
      <c r="I110" s="1">
        <v>2</v>
      </c>
      <c r="J110" s="1">
        <v>28</v>
      </c>
      <c r="K110" s="1">
        <v>1</v>
      </c>
      <c r="L110" s="15">
        <v>3.3</v>
      </c>
    </row>
    <row r="111" spans="1:12">
      <c r="A111" s="1" t="s">
        <v>104</v>
      </c>
      <c r="B111" s="1" t="s">
        <v>119</v>
      </c>
      <c r="C111" s="1" t="s">
        <v>148</v>
      </c>
      <c r="D111" s="2" t="s">
        <v>155</v>
      </c>
      <c r="E111" s="3" t="s">
        <v>158</v>
      </c>
      <c r="F111" s="6" t="s">
        <v>157</v>
      </c>
      <c r="G111" s="1">
        <v>25</v>
      </c>
      <c r="H111" s="1">
        <f t="shared" si="1"/>
        <v>1.3979400086720377</v>
      </c>
      <c r="I111" s="1">
        <v>3</v>
      </c>
      <c r="J111" s="1">
        <v>28</v>
      </c>
      <c r="K111" s="1">
        <v>1</v>
      </c>
      <c r="L111" s="15">
        <v>3.9090909090909092</v>
      </c>
    </row>
    <row r="112" spans="1:12">
      <c r="A112" s="1" t="s">
        <v>98</v>
      </c>
      <c r="B112" s="1" t="s">
        <v>119</v>
      </c>
      <c r="C112" s="1" t="s">
        <v>148</v>
      </c>
      <c r="D112" s="2" t="s">
        <v>159</v>
      </c>
      <c r="E112" s="4" t="s">
        <v>158</v>
      </c>
      <c r="F112" s="6" t="s">
        <v>157</v>
      </c>
      <c r="G112" s="1">
        <v>29</v>
      </c>
      <c r="H112" s="1">
        <f t="shared" si="1"/>
        <v>1.4623979978989561</v>
      </c>
      <c r="I112" s="1">
        <v>2</v>
      </c>
      <c r="J112" s="1">
        <v>28</v>
      </c>
      <c r="K112" s="1">
        <v>1</v>
      </c>
      <c r="L112" s="15">
        <v>3.4545454545454546</v>
      </c>
    </row>
    <row r="113" spans="1:12">
      <c r="A113" s="1" t="s">
        <v>105</v>
      </c>
      <c r="B113" s="1" t="s">
        <v>119</v>
      </c>
      <c r="C113" s="1" t="s">
        <v>149</v>
      </c>
      <c r="D113" s="2" t="s">
        <v>159</v>
      </c>
      <c r="E113" s="6" t="s">
        <v>156</v>
      </c>
      <c r="F113" s="6" t="s">
        <v>160</v>
      </c>
      <c r="G113" s="1">
        <v>20</v>
      </c>
      <c r="H113" s="1">
        <f t="shared" si="1"/>
        <v>1.3010299956639813</v>
      </c>
      <c r="I113" s="1">
        <v>3</v>
      </c>
      <c r="J113" s="1">
        <v>28</v>
      </c>
      <c r="K113" s="1">
        <v>1</v>
      </c>
      <c r="L113" s="15">
        <v>3.8571428571428572</v>
      </c>
    </row>
    <row r="114" spans="1:12">
      <c r="A114" s="1" t="s">
        <v>106</v>
      </c>
      <c r="B114" s="1" t="s">
        <v>119</v>
      </c>
      <c r="C114" s="1" t="s">
        <v>149</v>
      </c>
      <c r="D114" s="2" t="s">
        <v>159</v>
      </c>
      <c r="E114" s="4" t="s">
        <v>158</v>
      </c>
      <c r="F114" s="6" t="s">
        <v>157</v>
      </c>
      <c r="G114" s="1">
        <v>23</v>
      </c>
      <c r="H114" s="1">
        <f t="shared" si="1"/>
        <v>1.3617278360175928</v>
      </c>
      <c r="I114" s="1">
        <v>3</v>
      </c>
      <c r="J114" s="1">
        <v>28</v>
      </c>
      <c r="K114" s="1">
        <v>1</v>
      </c>
      <c r="L114" s="15">
        <v>3.8461538461538463</v>
      </c>
    </row>
    <row r="115" spans="1:12">
      <c r="A115" s="1" t="s">
        <v>107</v>
      </c>
      <c r="B115" s="1" t="s">
        <v>119</v>
      </c>
      <c r="C115" s="1" t="s">
        <v>149</v>
      </c>
      <c r="D115" s="2" t="s">
        <v>155</v>
      </c>
      <c r="E115" s="6" t="s">
        <v>156</v>
      </c>
      <c r="F115" s="6" t="s">
        <v>157</v>
      </c>
      <c r="G115" s="1">
        <v>26</v>
      </c>
      <c r="H115" s="1">
        <f t="shared" si="1"/>
        <v>1.414973347970818</v>
      </c>
      <c r="I115" s="1">
        <v>3</v>
      </c>
      <c r="J115" s="1">
        <v>28</v>
      </c>
      <c r="K115" s="1">
        <v>1</v>
      </c>
      <c r="L115" s="15">
        <v>4</v>
      </c>
    </row>
    <row r="116" spans="1:12">
      <c r="A116" s="1" t="s">
        <v>108</v>
      </c>
      <c r="B116" s="1" t="s">
        <v>119</v>
      </c>
      <c r="C116" s="1" t="s">
        <v>149</v>
      </c>
      <c r="D116" s="2" t="s">
        <v>155</v>
      </c>
      <c r="E116" s="3" t="s">
        <v>158</v>
      </c>
      <c r="F116" s="6" t="s">
        <v>157</v>
      </c>
      <c r="G116" s="1">
        <v>13</v>
      </c>
      <c r="H116" s="1">
        <f t="shared" si="1"/>
        <v>1.1139433523068367</v>
      </c>
      <c r="I116" s="1">
        <v>3</v>
      </c>
      <c r="J116" s="1">
        <v>28</v>
      </c>
      <c r="K116" s="1">
        <v>1</v>
      </c>
      <c r="L116" s="15">
        <v>3.5714285714285716</v>
      </c>
    </row>
    <row r="117" spans="1:12">
      <c r="A117" s="1" t="s">
        <v>109</v>
      </c>
      <c r="B117" s="1" t="s">
        <v>119</v>
      </c>
      <c r="C117" s="1" t="s">
        <v>150</v>
      </c>
      <c r="D117" s="2" t="s">
        <v>155</v>
      </c>
      <c r="E117" s="6" t="s">
        <v>156</v>
      </c>
      <c r="F117" s="6" t="s">
        <v>157</v>
      </c>
      <c r="G117" s="1">
        <v>18</v>
      </c>
      <c r="H117" s="1">
        <f t="shared" si="1"/>
        <v>1.255272505103306</v>
      </c>
      <c r="I117" s="1">
        <v>4</v>
      </c>
      <c r="J117" s="1">
        <v>28</v>
      </c>
      <c r="K117" s="1">
        <v>1</v>
      </c>
      <c r="L117" s="15">
        <v>3.7142857142857144</v>
      </c>
    </row>
    <row r="118" spans="1:12">
      <c r="A118" s="1" t="s">
        <v>110</v>
      </c>
      <c r="B118" s="1" t="s">
        <v>119</v>
      </c>
      <c r="C118" s="1" t="s">
        <v>150</v>
      </c>
      <c r="D118" s="2" t="s">
        <v>155</v>
      </c>
      <c r="E118" s="3" t="s">
        <v>158</v>
      </c>
      <c r="F118" s="6" t="s">
        <v>157</v>
      </c>
      <c r="G118" s="1">
        <v>1</v>
      </c>
      <c r="H118" s="1">
        <f t="shared" si="1"/>
        <v>0</v>
      </c>
      <c r="I118" s="1">
        <v>4</v>
      </c>
      <c r="J118" s="1">
        <v>2</v>
      </c>
      <c r="K118" s="1">
        <v>0</v>
      </c>
      <c r="L118" s="15">
        <v>3</v>
      </c>
    </row>
    <row r="119" spans="1:12">
      <c r="A119" s="1" t="s">
        <v>111</v>
      </c>
      <c r="B119" s="1" t="s">
        <v>119</v>
      </c>
      <c r="C119" s="1" t="s">
        <v>150</v>
      </c>
      <c r="D119" s="2" t="s">
        <v>159</v>
      </c>
      <c r="E119" s="6" t="s">
        <v>156</v>
      </c>
      <c r="F119" s="6" t="s">
        <v>160</v>
      </c>
      <c r="G119" s="1">
        <v>15</v>
      </c>
      <c r="H119" s="1">
        <f t="shared" si="1"/>
        <v>1.1760912590556813</v>
      </c>
      <c r="I119" s="1">
        <v>4</v>
      </c>
      <c r="J119" s="1">
        <v>28</v>
      </c>
      <c r="K119" s="1">
        <v>1</v>
      </c>
      <c r="L119" s="15">
        <v>3.4285714285714284</v>
      </c>
    </row>
    <row r="120" spans="1:12">
      <c r="A120" s="1" t="s">
        <v>112</v>
      </c>
      <c r="B120" s="1" t="s">
        <v>119</v>
      </c>
      <c r="C120" s="1" t="s">
        <v>150</v>
      </c>
      <c r="D120" s="2" t="s">
        <v>159</v>
      </c>
      <c r="E120" s="4" t="s">
        <v>158</v>
      </c>
      <c r="F120" s="6" t="s">
        <v>157</v>
      </c>
      <c r="G120" s="1">
        <v>9</v>
      </c>
      <c r="H120" s="1">
        <f t="shared" si="1"/>
        <v>0.95424250943932487</v>
      </c>
      <c r="I120" s="2">
        <v>4</v>
      </c>
      <c r="J120" s="1">
        <v>28</v>
      </c>
      <c r="K120" s="1">
        <v>1</v>
      </c>
      <c r="L120" s="15">
        <v>2.7142857142857144</v>
      </c>
    </row>
    <row r="121" spans="1:12">
      <c r="A121" s="1" t="s">
        <v>113</v>
      </c>
      <c r="B121" s="1" t="s">
        <v>119</v>
      </c>
      <c r="C121" s="1" t="s">
        <v>151</v>
      </c>
      <c r="D121" s="2" t="s">
        <v>159</v>
      </c>
      <c r="E121" s="6" t="s">
        <v>156</v>
      </c>
      <c r="F121" s="6" t="s">
        <v>160</v>
      </c>
      <c r="G121" s="1">
        <v>6</v>
      </c>
      <c r="H121" s="1">
        <f t="shared" si="1"/>
        <v>0.77815125038364363</v>
      </c>
      <c r="I121" s="1">
        <v>3</v>
      </c>
      <c r="J121" s="1">
        <v>7</v>
      </c>
      <c r="K121" s="1">
        <v>0</v>
      </c>
      <c r="L121" s="15">
        <v>1.5</v>
      </c>
    </row>
    <row r="122" spans="1:12">
      <c r="A122" s="1" t="s">
        <v>114</v>
      </c>
      <c r="B122" s="1" t="s">
        <v>119</v>
      </c>
      <c r="C122" s="1" t="s">
        <v>151</v>
      </c>
      <c r="D122" s="2" t="s">
        <v>155</v>
      </c>
      <c r="E122" s="3" t="s">
        <v>158</v>
      </c>
      <c r="F122" s="6" t="s">
        <v>157</v>
      </c>
      <c r="G122" s="1">
        <v>17</v>
      </c>
      <c r="H122" s="1">
        <f t="shared" si="1"/>
        <v>1.2304489213782739</v>
      </c>
      <c r="I122" s="1">
        <v>3</v>
      </c>
      <c r="J122" s="1">
        <v>28</v>
      </c>
      <c r="K122" s="1">
        <v>1</v>
      </c>
      <c r="L122" s="15">
        <v>3.5</v>
      </c>
    </row>
    <row r="123" spans="1:12">
      <c r="A123" s="1" t="s">
        <v>115</v>
      </c>
      <c r="B123" s="1" t="s">
        <v>119</v>
      </c>
      <c r="C123" s="1" t="s">
        <v>151</v>
      </c>
      <c r="D123" s="2" t="s">
        <v>155</v>
      </c>
      <c r="E123" s="6" t="s">
        <v>156</v>
      </c>
      <c r="F123" s="6" t="s">
        <v>157</v>
      </c>
      <c r="G123" s="1">
        <v>9</v>
      </c>
      <c r="H123" s="1">
        <f t="shared" si="1"/>
        <v>0.95424250943932487</v>
      </c>
      <c r="I123" s="1">
        <v>3</v>
      </c>
      <c r="J123" s="1">
        <v>11</v>
      </c>
      <c r="K123" s="1">
        <v>0</v>
      </c>
      <c r="L123" s="15">
        <v>1.2</v>
      </c>
    </row>
    <row r="124" spans="1:12">
      <c r="A124" s="1" t="s">
        <v>116</v>
      </c>
      <c r="B124" s="1" t="s">
        <v>119</v>
      </c>
      <c r="C124" s="1" t="s">
        <v>151</v>
      </c>
      <c r="D124" s="2" t="s">
        <v>159</v>
      </c>
      <c r="E124" s="4" t="s">
        <v>158</v>
      </c>
      <c r="F124" s="6" t="s">
        <v>157</v>
      </c>
      <c r="G124" s="1">
        <v>35</v>
      </c>
      <c r="H124" s="1">
        <f t="shared" si="1"/>
        <v>1.5440680443502757</v>
      </c>
      <c r="I124" s="1">
        <v>3</v>
      </c>
      <c r="J124" s="1">
        <v>28</v>
      </c>
      <c r="K124" s="1">
        <v>1</v>
      </c>
      <c r="L124" s="15">
        <v>3.8571428571428572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B15"/>
  <sheetViews>
    <sheetView zoomScale="125" zoomScaleNormal="125" zoomScalePageLayoutView="125" workbookViewId="0"/>
  </sheetViews>
  <sheetFormatPr baseColWidth="10" defaultRowHeight="15" x14ac:dyDescent="0"/>
  <cols>
    <col min="1" max="1" width="11.6640625" style="20" customWidth="1"/>
    <col min="2" max="2" width="53.83203125" style="20" customWidth="1"/>
    <col min="3" max="10" width="14.6640625" style="20" customWidth="1"/>
    <col min="11" max="16384" width="10.83203125" style="20"/>
  </cols>
  <sheetData>
    <row r="1" spans="1:2">
      <c r="A1" s="42" t="s">
        <v>425</v>
      </c>
    </row>
    <row r="3" spans="1:2">
      <c r="A3" s="12" t="s">
        <v>363</v>
      </c>
      <c r="B3" s="20" t="s">
        <v>378</v>
      </c>
    </row>
    <row r="4" spans="1:2">
      <c r="A4" s="10"/>
    </row>
    <row r="5" spans="1:2" ht="30">
      <c r="A5" s="12" t="s">
        <v>364</v>
      </c>
      <c r="B5" s="20" t="s">
        <v>346</v>
      </c>
    </row>
    <row r="6" spans="1:2">
      <c r="A6" s="10"/>
    </row>
    <row r="7" spans="1:2">
      <c r="A7" s="12" t="s">
        <v>365</v>
      </c>
      <c r="B7" s="20" t="s">
        <v>376</v>
      </c>
    </row>
    <row r="8" spans="1:2">
      <c r="A8" s="10"/>
    </row>
    <row r="9" spans="1:2">
      <c r="A9" s="12" t="s">
        <v>366</v>
      </c>
      <c r="B9" s="20" t="s">
        <v>380</v>
      </c>
    </row>
    <row r="10" spans="1:2">
      <c r="A10" s="10"/>
    </row>
    <row r="11" spans="1:2">
      <c r="A11" s="12" t="s">
        <v>367</v>
      </c>
      <c r="B11" s="20" t="s">
        <v>375</v>
      </c>
    </row>
    <row r="12" spans="1:2">
      <c r="A12" s="10"/>
    </row>
    <row r="13" spans="1:2">
      <c r="A13" s="12" t="s">
        <v>368</v>
      </c>
      <c r="B13" s="20" t="s">
        <v>377</v>
      </c>
    </row>
    <row r="14" spans="1:2">
      <c r="A14" s="10"/>
    </row>
    <row r="15" spans="1:2" ht="30">
      <c r="A15" s="12" t="s">
        <v>369</v>
      </c>
      <c r="B15" s="20" t="s">
        <v>379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G41"/>
  <sheetViews>
    <sheetView workbookViewId="0">
      <selection activeCell="K8" sqref="K8"/>
    </sheetView>
  </sheetViews>
  <sheetFormatPr baseColWidth="10" defaultRowHeight="15" x14ac:dyDescent="0"/>
  <sheetData>
    <row r="1" spans="1:7">
      <c r="A1" s="12" t="s">
        <v>363</v>
      </c>
      <c r="B1" s="12" t="s">
        <v>364</v>
      </c>
      <c r="C1" s="12" t="s">
        <v>365</v>
      </c>
      <c r="D1" s="12" t="s">
        <v>366</v>
      </c>
      <c r="E1" s="12" t="s">
        <v>367</v>
      </c>
      <c r="F1" s="12" t="s">
        <v>368</v>
      </c>
      <c r="G1" s="12" t="s">
        <v>369</v>
      </c>
    </row>
    <row r="2" spans="1:7">
      <c r="A2" s="11">
        <v>1</v>
      </c>
      <c r="B2" s="11">
        <v>400</v>
      </c>
      <c r="C2" s="11" t="s">
        <v>370</v>
      </c>
      <c r="D2" s="11">
        <v>2013</v>
      </c>
      <c r="E2" s="27">
        <v>41432</v>
      </c>
      <c r="F2" s="11">
        <v>1</v>
      </c>
      <c r="G2" s="11">
        <v>12</v>
      </c>
    </row>
    <row r="3" spans="1:7">
      <c r="A3" s="11">
        <v>2</v>
      </c>
      <c r="B3" s="11">
        <v>400</v>
      </c>
      <c r="C3" s="11" t="s">
        <v>370</v>
      </c>
      <c r="D3" s="11">
        <v>2013</v>
      </c>
      <c r="E3" s="27">
        <v>41451</v>
      </c>
      <c r="F3" s="11">
        <v>2</v>
      </c>
      <c r="G3" s="11">
        <v>26</v>
      </c>
    </row>
    <row r="4" spans="1:7">
      <c r="A4" s="11">
        <v>3</v>
      </c>
      <c r="B4" s="11">
        <v>400</v>
      </c>
      <c r="C4" s="11" t="s">
        <v>370</v>
      </c>
      <c r="D4" s="11">
        <v>2013</v>
      </c>
      <c r="E4" s="27">
        <v>41457</v>
      </c>
      <c r="F4" s="11">
        <v>1</v>
      </c>
      <c r="G4" s="11">
        <v>6</v>
      </c>
    </row>
    <row r="5" spans="1:7">
      <c r="A5" s="11">
        <v>4</v>
      </c>
      <c r="B5" s="11">
        <v>400</v>
      </c>
      <c r="C5" s="11" t="s">
        <v>370</v>
      </c>
      <c r="D5" s="11">
        <v>2013</v>
      </c>
      <c r="E5" s="27">
        <v>41463</v>
      </c>
      <c r="F5" s="11">
        <v>1</v>
      </c>
      <c r="G5" s="11">
        <v>18</v>
      </c>
    </row>
    <row r="6" spans="1:7">
      <c r="A6" s="11">
        <v>5</v>
      </c>
      <c r="B6" s="11">
        <v>400</v>
      </c>
      <c r="C6" s="11" t="s">
        <v>370</v>
      </c>
      <c r="D6" s="11">
        <v>2013</v>
      </c>
      <c r="E6" s="27">
        <v>41464</v>
      </c>
      <c r="F6" s="11">
        <v>1</v>
      </c>
      <c r="G6" s="11">
        <v>14</v>
      </c>
    </row>
    <row r="7" spans="1:7">
      <c r="A7" s="11">
        <v>6</v>
      </c>
      <c r="B7" s="11">
        <v>400</v>
      </c>
      <c r="C7" s="11" t="s">
        <v>370</v>
      </c>
      <c r="D7" s="11">
        <v>2013</v>
      </c>
      <c r="E7" s="27">
        <v>41471</v>
      </c>
      <c r="F7" s="11">
        <v>1</v>
      </c>
      <c r="G7" s="11">
        <v>8</v>
      </c>
    </row>
    <row r="8" spans="1:7">
      <c r="A8" s="11">
        <v>7</v>
      </c>
      <c r="B8" s="11">
        <v>400</v>
      </c>
      <c r="C8" s="11" t="s">
        <v>370</v>
      </c>
      <c r="D8" s="11">
        <v>2013</v>
      </c>
      <c r="E8" s="27">
        <v>41471</v>
      </c>
      <c r="F8" s="11">
        <v>1</v>
      </c>
      <c r="G8" s="11">
        <v>10</v>
      </c>
    </row>
    <row r="9" spans="1:7">
      <c r="A9" s="11">
        <v>8</v>
      </c>
      <c r="B9" s="11">
        <v>400</v>
      </c>
      <c r="C9" s="11" t="s">
        <v>370</v>
      </c>
      <c r="D9" s="11">
        <v>2013</v>
      </c>
      <c r="E9" s="27">
        <v>41479</v>
      </c>
      <c r="F9" s="11">
        <v>1</v>
      </c>
      <c r="G9" s="11">
        <v>14</v>
      </c>
    </row>
    <row r="10" spans="1:7">
      <c r="A10" s="11">
        <v>9</v>
      </c>
      <c r="B10" s="11">
        <v>400</v>
      </c>
      <c r="C10" s="11" t="s">
        <v>370</v>
      </c>
      <c r="D10" s="11">
        <v>2013</v>
      </c>
      <c r="E10" s="27">
        <v>41479</v>
      </c>
      <c r="F10" s="11">
        <v>1</v>
      </c>
      <c r="G10" s="11">
        <v>18</v>
      </c>
    </row>
    <row r="11" spans="1:7">
      <c r="A11" s="11">
        <v>10</v>
      </c>
      <c r="B11" s="11">
        <v>400</v>
      </c>
      <c r="C11" s="11" t="s">
        <v>370</v>
      </c>
      <c r="D11" s="11">
        <v>2013</v>
      </c>
      <c r="E11" s="27">
        <v>41502</v>
      </c>
      <c r="F11" s="11">
        <v>1</v>
      </c>
      <c r="G11" s="11">
        <v>56</v>
      </c>
    </row>
    <row r="12" spans="1:7">
      <c r="A12" s="11">
        <v>11</v>
      </c>
      <c r="B12" s="11">
        <v>400</v>
      </c>
      <c r="C12" s="11" t="s">
        <v>370</v>
      </c>
      <c r="D12" s="11">
        <v>2014</v>
      </c>
      <c r="E12" s="27">
        <v>41819</v>
      </c>
      <c r="F12" s="11">
        <v>1</v>
      </c>
      <c r="G12" s="11">
        <v>9</v>
      </c>
    </row>
    <row r="13" spans="1:7">
      <c r="A13" s="11">
        <v>12</v>
      </c>
      <c r="B13" s="11">
        <v>400</v>
      </c>
      <c r="C13" s="11" t="s">
        <v>370</v>
      </c>
      <c r="D13" s="11">
        <v>2014</v>
      </c>
      <c r="E13" s="27">
        <v>41819</v>
      </c>
      <c r="F13" s="11">
        <v>2</v>
      </c>
      <c r="G13" s="11">
        <v>14.167</v>
      </c>
    </row>
    <row r="14" spans="1:7">
      <c r="A14" s="11">
        <v>13</v>
      </c>
      <c r="B14" s="11">
        <v>400</v>
      </c>
      <c r="C14" s="11" t="s">
        <v>370</v>
      </c>
      <c r="D14" s="11">
        <v>2014</v>
      </c>
      <c r="E14" s="27">
        <v>41829</v>
      </c>
      <c r="F14" s="11">
        <v>1</v>
      </c>
      <c r="G14" s="11">
        <v>12.667</v>
      </c>
    </row>
    <row r="15" spans="1:7">
      <c r="A15" s="11">
        <v>14</v>
      </c>
      <c r="B15" s="11">
        <v>400</v>
      </c>
      <c r="C15" s="11" t="s">
        <v>370</v>
      </c>
      <c r="D15" s="11">
        <v>2014</v>
      </c>
      <c r="E15" s="27">
        <v>41819</v>
      </c>
      <c r="F15" s="11">
        <v>2</v>
      </c>
      <c r="G15" s="11">
        <v>11.262</v>
      </c>
    </row>
    <row r="16" spans="1:7">
      <c r="A16" s="11">
        <v>15</v>
      </c>
      <c r="B16" s="11">
        <v>1000</v>
      </c>
      <c r="C16" s="11" t="s">
        <v>371</v>
      </c>
      <c r="D16" s="11">
        <v>2013</v>
      </c>
      <c r="E16" s="27">
        <v>41408</v>
      </c>
      <c r="F16" s="11">
        <v>1</v>
      </c>
      <c r="G16" s="11">
        <v>7.8</v>
      </c>
    </row>
    <row r="17" spans="1:7">
      <c r="A17" s="11">
        <v>16</v>
      </c>
      <c r="B17" s="11">
        <v>1000</v>
      </c>
      <c r="C17" s="11" t="s">
        <v>371</v>
      </c>
      <c r="D17" s="11">
        <v>2013</v>
      </c>
      <c r="E17" s="27">
        <v>41413</v>
      </c>
      <c r="F17" s="11">
        <v>1</v>
      </c>
      <c r="G17" s="11">
        <v>7.6</v>
      </c>
    </row>
    <row r="18" spans="1:7">
      <c r="A18" s="11">
        <v>17</v>
      </c>
      <c r="B18" s="11">
        <v>1000</v>
      </c>
      <c r="C18" s="11" t="s">
        <v>371</v>
      </c>
      <c r="D18" s="11">
        <v>2013</v>
      </c>
      <c r="E18" s="27">
        <v>41435</v>
      </c>
      <c r="F18" s="11">
        <v>1</v>
      </c>
      <c r="G18" s="11">
        <v>13.2</v>
      </c>
    </row>
    <row r="19" spans="1:7">
      <c r="A19" s="11">
        <v>18</v>
      </c>
      <c r="B19" s="11">
        <v>1000</v>
      </c>
      <c r="C19" s="11" t="s">
        <v>371</v>
      </c>
      <c r="D19" s="11">
        <v>2013</v>
      </c>
      <c r="E19" s="27">
        <v>41438</v>
      </c>
      <c r="F19" s="11">
        <v>1</v>
      </c>
      <c r="G19" s="11">
        <v>10</v>
      </c>
    </row>
    <row r="20" spans="1:7">
      <c r="A20" s="11">
        <v>19</v>
      </c>
      <c r="B20" s="11">
        <v>1000</v>
      </c>
      <c r="C20" s="11" t="s">
        <v>371</v>
      </c>
      <c r="D20" s="11">
        <v>2013</v>
      </c>
      <c r="E20" s="27">
        <v>41441</v>
      </c>
      <c r="F20" s="11">
        <v>1</v>
      </c>
      <c r="G20" s="11">
        <v>12</v>
      </c>
    </row>
    <row r="21" spans="1:7">
      <c r="A21" s="11">
        <v>20</v>
      </c>
      <c r="B21" s="11">
        <v>1000</v>
      </c>
      <c r="C21" s="11" t="s">
        <v>371</v>
      </c>
      <c r="D21" s="11">
        <v>2013</v>
      </c>
      <c r="E21" s="27">
        <v>41445</v>
      </c>
      <c r="F21" s="11">
        <v>1</v>
      </c>
      <c r="G21" s="11">
        <v>6</v>
      </c>
    </row>
    <row r="22" spans="1:7">
      <c r="A22" s="11">
        <v>21</v>
      </c>
      <c r="B22" s="11">
        <v>1000</v>
      </c>
      <c r="C22" s="11" t="s">
        <v>371</v>
      </c>
      <c r="D22" s="11">
        <v>2013</v>
      </c>
      <c r="E22" s="27">
        <v>41447</v>
      </c>
      <c r="F22" s="11">
        <v>1</v>
      </c>
      <c r="G22" s="11">
        <v>16</v>
      </c>
    </row>
    <row r="23" spans="1:7">
      <c r="A23" s="11">
        <v>22</v>
      </c>
      <c r="B23" s="11">
        <v>1000</v>
      </c>
      <c r="C23" s="11" t="s">
        <v>371</v>
      </c>
      <c r="D23" s="11">
        <v>2013</v>
      </c>
      <c r="E23" s="27">
        <v>41448</v>
      </c>
      <c r="F23" s="11">
        <v>1</v>
      </c>
      <c r="G23" s="11">
        <v>44</v>
      </c>
    </row>
    <row r="24" spans="1:7">
      <c r="A24" s="11">
        <v>23</v>
      </c>
      <c r="B24" s="11">
        <v>1000</v>
      </c>
      <c r="C24" s="11" t="s">
        <v>371</v>
      </c>
      <c r="D24" s="11">
        <v>2013</v>
      </c>
      <c r="E24" s="27">
        <v>41451</v>
      </c>
      <c r="F24" s="11">
        <v>1</v>
      </c>
      <c r="G24" s="11">
        <v>12</v>
      </c>
    </row>
    <row r="25" spans="1:7">
      <c r="A25" s="11">
        <v>24</v>
      </c>
      <c r="B25" s="11">
        <v>1000</v>
      </c>
      <c r="C25" s="11" t="s">
        <v>371</v>
      </c>
      <c r="D25" s="11">
        <v>2013</v>
      </c>
      <c r="E25" s="27">
        <v>41461</v>
      </c>
      <c r="F25" s="11">
        <v>1</v>
      </c>
      <c r="G25" s="11">
        <v>12</v>
      </c>
    </row>
    <row r="26" spans="1:7">
      <c r="A26" s="11">
        <v>25</v>
      </c>
      <c r="B26" s="11">
        <v>1000</v>
      </c>
      <c r="C26" s="11" t="s">
        <v>371</v>
      </c>
      <c r="D26" s="11">
        <v>2013</v>
      </c>
      <c r="E26" s="27">
        <v>41462</v>
      </c>
      <c r="F26" s="11">
        <v>1</v>
      </c>
      <c r="G26" s="11">
        <v>8</v>
      </c>
    </row>
    <row r="27" spans="1:7">
      <c r="A27" s="11">
        <v>26</v>
      </c>
      <c r="B27" s="11">
        <v>1000</v>
      </c>
      <c r="C27" s="11" t="s">
        <v>371</v>
      </c>
      <c r="D27" s="11">
        <v>2013</v>
      </c>
      <c r="E27" s="27">
        <v>41467</v>
      </c>
      <c r="F27" s="11">
        <v>1</v>
      </c>
      <c r="G27" s="11">
        <v>12</v>
      </c>
    </row>
    <row r="28" spans="1:7">
      <c r="A28" s="11">
        <v>27</v>
      </c>
      <c r="B28" s="11">
        <v>1000</v>
      </c>
      <c r="C28" s="11" t="s">
        <v>371</v>
      </c>
      <c r="D28" s="11">
        <v>2013</v>
      </c>
      <c r="E28" s="27">
        <v>41468</v>
      </c>
      <c r="F28" s="11">
        <v>2</v>
      </c>
      <c r="G28" s="11">
        <v>8</v>
      </c>
    </row>
    <row r="29" spans="1:7">
      <c r="A29" s="11">
        <v>28</v>
      </c>
      <c r="B29" s="11">
        <v>1000</v>
      </c>
      <c r="C29" s="11" t="s">
        <v>371</v>
      </c>
      <c r="D29" s="11">
        <v>2013</v>
      </c>
      <c r="E29" s="27">
        <v>41468</v>
      </c>
      <c r="F29" s="11">
        <v>1</v>
      </c>
      <c r="G29" s="11">
        <v>20</v>
      </c>
    </row>
    <row r="30" spans="1:7">
      <c r="A30" s="11">
        <v>29</v>
      </c>
      <c r="B30" s="11">
        <v>1000</v>
      </c>
      <c r="C30" s="11" t="s">
        <v>371</v>
      </c>
      <c r="D30" s="11">
        <v>2013</v>
      </c>
      <c r="E30" s="27">
        <v>41474</v>
      </c>
      <c r="F30" s="11">
        <v>1</v>
      </c>
      <c r="G30" s="11">
        <v>32</v>
      </c>
    </row>
    <row r="31" spans="1:7">
      <c r="A31" s="11">
        <v>30</v>
      </c>
      <c r="B31" s="11">
        <v>1000</v>
      </c>
      <c r="C31" s="11" t="s">
        <v>371</v>
      </c>
      <c r="D31" s="11">
        <v>2013</v>
      </c>
      <c r="E31" s="27">
        <v>41477</v>
      </c>
      <c r="F31" s="11">
        <v>1</v>
      </c>
      <c r="G31" s="11">
        <v>8</v>
      </c>
    </row>
    <row r="32" spans="1:7">
      <c r="A32" s="11">
        <v>31</v>
      </c>
      <c r="B32" s="11">
        <v>1000</v>
      </c>
      <c r="C32" s="11" t="s">
        <v>371</v>
      </c>
      <c r="D32" s="11">
        <v>2013</v>
      </c>
      <c r="E32" s="27">
        <v>41479</v>
      </c>
      <c r="F32" s="11">
        <v>1</v>
      </c>
      <c r="G32" s="11">
        <v>9</v>
      </c>
    </row>
    <row r="33" spans="1:7">
      <c r="A33" s="11">
        <v>32</v>
      </c>
      <c r="B33" s="11">
        <v>1000</v>
      </c>
      <c r="C33" s="11" t="s">
        <v>371</v>
      </c>
      <c r="D33" s="11">
        <v>2013</v>
      </c>
      <c r="E33" s="27">
        <v>41479</v>
      </c>
      <c r="F33" s="11">
        <v>1</v>
      </c>
      <c r="G33" s="11">
        <v>12</v>
      </c>
    </row>
    <row r="34" spans="1:7">
      <c r="A34" s="11">
        <v>33</v>
      </c>
      <c r="B34" s="11">
        <v>1000</v>
      </c>
      <c r="C34" s="11" t="s">
        <v>371</v>
      </c>
      <c r="D34" s="11">
        <v>2013</v>
      </c>
      <c r="E34" s="27">
        <v>41488</v>
      </c>
      <c r="F34" s="11">
        <v>1</v>
      </c>
      <c r="G34" s="11">
        <v>11</v>
      </c>
    </row>
    <row r="35" spans="1:7">
      <c r="A35" s="11">
        <v>34</v>
      </c>
      <c r="B35" s="11">
        <v>1000</v>
      </c>
      <c r="C35" s="11" t="s">
        <v>371</v>
      </c>
      <c r="D35" s="11">
        <v>2014</v>
      </c>
      <c r="E35" s="27">
        <v>41833</v>
      </c>
      <c r="F35" s="11">
        <v>1</v>
      </c>
      <c r="G35" s="11">
        <v>3.75</v>
      </c>
    </row>
    <row r="36" spans="1:7">
      <c r="A36" s="11">
        <v>35</v>
      </c>
      <c r="B36" s="11">
        <v>1800</v>
      </c>
      <c r="C36" s="11" t="s">
        <v>372</v>
      </c>
      <c r="D36" s="11">
        <v>2014</v>
      </c>
      <c r="E36" s="27">
        <v>41832</v>
      </c>
      <c r="F36" s="11">
        <v>1</v>
      </c>
      <c r="G36" s="11">
        <v>16</v>
      </c>
    </row>
    <row r="37" spans="1:7">
      <c r="A37" s="11">
        <v>36</v>
      </c>
      <c r="B37" s="11">
        <v>1800</v>
      </c>
      <c r="C37" s="11" t="s">
        <v>372</v>
      </c>
      <c r="D37" s="11">
        <v>2014</v>
      </c>
      <c r="E37" s="27">
        <v>41833</v>
      </c>
      <c r="F37" s="11">
        <v>2</v>
      </c>
      <c r="G37" s="11">
        <v>3.8260000000000001</v>
      </c>
    </row>
    <row r="38" spans="1:7">
      <c r="A38" s="11">
        <v>37</v>
      </c>
      <c r="B38" s="11">
        <v>2100</v>
      </c>
      <c r="C38" s="11" t="s">
        <v>373</v>
      </c>
      <c r="D38" s="11">
        <v>2014</v>
      </c>
      <c r="E38" s="27">
        <v>41826</v>
      </c>
      <c r="F38" s="11">
        <v>1</v>
      </c>
      <c r="G38" s="11">
        <v>1.333</v>
      </c>
    </row>
    <row r="39" spans="1:7">
      <c r="A39" s="11">
        <v>38</v>
      </c>
      <c r="B39" s="11">
        <v>2100</v>
      </c>
      <c r="C39" s="11" t="s">
        <v>373</v>
      </c>
      <c r="D39" s="11">
        <v>2014</v>
      </c>
      <c r="E39" s="27">
        <v>41827</v>
      </c>
      <c r="F39" s="11">
        <v>1</v>
      </c>
      <c r="G39" s="11">
        <v>4</v>
      </c>
    </row>
    <row r="40" spans="1:7">
      <c r="A40" s="11">
        <v>39</v>
      </c>
      <c r="B40" s="11">
        <v>2100</v>
      </c>
      <c r="C40" s="11" t="s">
        <v>373</v>
      </c>
      <c r="D40" s="11">
        <v>2014</v>
      </c>
      <c r="E40" s="27">
        <v>41827</v>
      </c>
      <c r="F40" s="11">
        <v>1</v>
      </c>
      <c r="G40" s="11">
        <v>3.3330000000000002</v>
      </c>
    </row>
    <row r="41" spans="1:7">
      <c r="A41" s="11">
        <v>40</v>
      </c>
      <c r="B41" s="11">
        <v>2100</v>
      </c>
      <c r="C41" s="11" t="s">
        <v>373</v>
      </c>
      <c r="D41" s="11">
        <v>2014</v>
      </c>
      <c r="E41" s="27">
        <v>41827</v>
      </c>
      <c r="F41" s="11">
        <v>1</v>
      </c>
      <c r="G41" s="11">
        <v>3.9329999999999998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baseColWidth="10" defaultRowHeight="15" x14ac:dyDescent="0"/>
  <cols>
    <col min="1" max="1" width="19.33203125" customWidth="1"/>
  </cols>
  <sheetData>
    <row r="1" spans="1:10" ht="18">
      <c r="A1" s="28" t="s">
        <v>425</v>
      </c>
    </row>
    <row r="2" spans="1:10" ht="18">
      <c r="A2" s="28" t="s">
        <v>407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>
      <c r="A3" s="30"/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31" t="s">
        <v>381</v>
      </c>
      <c r="B4" s="29" t="s">
        <v>409</v>
      </c>
      <c r="C4" s="29"/>
      <c r="D4" s="29"/>
      <c r="E4" s="29"/>
      <c r="F4" s="29"/>
      <c r="G4" s="29"/>
      <c r="H4" s="29"/>
      <c r="I4" s="29"/>
      <c r="J4" s="29"/>
    </row>
    <row r="5" spans="1:10" ht="18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8">
      <c r="A6" s="31" t="s">
        <v>364</v>
      </c>
      <c r="B6" s="29" t="s">
        <v>410</v>
      </c>
      <c r="C6" s="29"/>
      <c r="D6" s="29"/>
      <c r="E6" s="29"/>
      <c r="F6" s="29"/>
      <c r="G6" s="29"/>
      <c r="H6" s="29"/>
      <c r="I6" s="29"/>
      <c r="J6" s="29"/>
    </row>
    <row r="7" spans="1:10" ht="18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8">
      <c r="A8" s="31" t="s">
        <v>382</v>
      </c>
      <c r="B8" s="29" t="s">
        <v>411</v>
      </c>
      <c r="C8" s="29"/>
      <c r="D8" s="29"/>
      <c r="E8" s="29"/>
      <c r="F8" s="29"/>
      <c r="G8" s="29"/>
      <c r="H8" s="29"/>
      <c r="I8" s="29"/>
      <c r="J8" s="29"/>
    </row>
    <row r="9" spans="1:10" ht="18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8">
      <c r="A10" s="31" t="s">
        <v>383</v>
      </c>
      <c r="B10" s="29" t="s">
        <v>412</v>
      </c>
      <c r="C10" s="29"/>
      <c r="D10" s="29"/>
      <c r="E10" s="29"/>
      <c r="F10" s="29"/>
      <c r="G10" s="29"/>
      <c r="H10" s="29"/>
      <c r="I10" s="29"/>
      <c r="J10" s="29"/>
    </row>
    <row r="11" spans="1:10" ht="18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8">
      <c r="A12" s="31" t="s">
        <v>365</v>
      </c>
      <c r="B12" s="29" t="s">
        <v>413</v>
      </c>
      <c r="C12" s="29"/>
      <c r="D12" s="29"/>
      <c r="E12" s="29"/>
      <c r="F12" s="29"/>
      <c r="G12" s="29"/>
      <c r="H12" s="29"/>
      <c r="I12" s="29"/>
      <c r="J12" s="29"/>
    </row>
    <row r="13" spans="1:10" ht="18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8">
      <c r="A14" s="31" t="s">
        <v>384</v>
      </c>
      <c r="B14" s="29" t="s">
        <v>414</v>
      </c>
      <c r="C14" s="29"/>
      <c r="D14" s="29"/>
      <c r="E14" s="29"/>
      <c r="F14" s="29"/>
      <c r="G14" s="29"/>
      <c r="H14" s="29"/>
      <c r="I14" s="29"/>
      <c r="J14" s="29"/>
    </row>
    <row r="15" spans="1:10" ht="18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8">
      <c r="A16" s="31" t="s">
        <v>366</v>
      </c>
      <c r="B16" s="29" t="s">
        <v>415</v>
      </c>
      <c r="C16" s="29"/>
      <c r="D16" s="29"/>
      <c r="E16" s="29"/>
      <c r="F16" s="29"/>
      <c r="G16" s="29"/>
      <c r="H16" s="29"/>
      <c r="I16" s="29"/>
      <c r="J16" s="29"/>
    </row>
    <row r="17" spans="1:10" ht="18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">
      <c r="A18" s="31" t="s">
        <v>385</v>
      </c>
      <c r="B18" s="30" t="s">
        <v>408</v>
      </c>
      <c r="C18" s="29"/>
      <c r="D18" s="29"/>
      <c r="E18" s="29"/>
      <c r="F18" s="29"/>
      <c r="G18" s="29"/>
      <c r="H18" s="29"/>
      <c r="I18" s="29"/>
      <c r="J18" s="29"/>
    </row>
    <row r="19" spans="1:10" ht="18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8">
      <c r="A20" s="31" t="s">
        <v>386</v>
      </c>
      <c r="B20" s="29" t="s">
        <v>416</v>
      </c>
      <c r="C20" s="29"/>
      <c r="D20" s="29"/>
      <c r="E20" s="29"/>
      <c r="F20" s="29"/>
      <c r="G20" s="29"/>
      <c r="H20" s="29"/>
      <c r="I20" s="29"/>
      <c r="J20" s="29"/>
    </row>
    <row r="21" spans="1:10" ht="18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8">
      <c r="A22" s="31" t="s">
        <v>387</v>
      </c>
      <c r="B22" s="30" t="s">
        <v>417</v>
      </c>
      <c r="C22" s="29"/>
      <c r="D22" s="29"/>
      <c r="E22" s="29"/>
      <c r="F22" s="29"/>
      <c r="G22" s="29"/>
      <c r="H22" s="29"/>
      <c r="I22" s="29"/>
      <c r="J22" s="29"/>
    </row>
    <row r="23" spans="1:10" ht="18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8">
      <c r="A24" s="31" t="s">
        <v>388</v>
      </c>
      <c r="B24" s="29" t="s">
        <v>418</v>
      </c>
      <c r="C24" s="29"/>
      <c r="D24" s="29"/>
      <c r="E24" s="29"/>
      <c r="F24" s="29"/>
      <c r="G24" s="29"/>
      <c r="H24" s="29"/>
      <c r="I24" s="29"/>
      <c r="J24" s="2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workbookViewId="0">
      <selection activeCell="B1" sqref="B1"/>
    </sheetView>
  </sheetViews>
  <sheetFormatPr baseColWidth="10" defaultRowHeight="15" x14ac:dyDescent="0"/>
  <cols>
    <col min="10" max="10" width="14.1640625" customWidth="1"/>
    <col min="11" max="11" width="15.5" customWidth="1"/>
  </cols>
  <sheetData>
    <row r="1" spans="1:11">
      <c r="A1" s="9" t="s">
        <v>381</v>
      </c>
      <c r="B1" s="9" t="s">
        <v>364</v>
      </c>
      <c r="C1" s="9" t="s">
        <v>382</v>
      </c>
      <c r="D1" s="9" t="s">
        <v>383</v>
      </c>
      <c r="E1" s="9" t="s">
        <v>365</v>
      </c>
      <c r="F1" s="9" t="s">
        <v>384</v>
      </c>
      <c r="G1" s="9" t="s">
        <v>366</v>
      </c>
      <c r="H1" s="9" t="s">
        <v>385</v>
      </c>
      <c r="I1" s="9" t="s">
        <v>386</v>
      </c>
      <c r="J1" s="9" t="s">
        <v>387</v>
      </c>
      <c r="K1" s="9" t="s">
        <v>388</v>
      </c>
    </row>
    <row r="2" spans="1:11">
      <c r="A2">
        <v>2</v>
      </c>
      <c r="B2">
        <v>2100</v>
      </c>
      <c r="C2">
        <v>-0.6</v>
      </c>
      <c r="D2">
        <v>-77.87</v>
      </c>
      <c r="E2" t="s">
        <v>389</v>
      </c>
      <c r="F2" t="s">
        <v>390</v>
      </c>
      <c r="G2">
        <v>2011</v>
      </c>
      <c r="H2">
        <v>1</v>
      </c>
      <c r="I2">
        <v>3</v>
      </c>
      <c r="J2">
        <v>3.3449958667000002</v>
      </c>
      <c r="K2">
        <v>1.3366747963000001</v>
      </c>
    </row>
    <row r="3" spans="1:11">
      <c r="A3">
        <v>2</v>
      </c>
      <c r="B3">
        <v>2100</v>
      </c>
      <c r="C3">
        <v>-0.6</v>
      </c>
      <c r="D3">
        <v>-77.87</v>
      </c>
      <c r="E3" t="s">
        <v>389</v>
      </c>
      <c r="F3" t="s">
        <v>390</v>
      </c>
      <c r="G3">
        <v>2011</v>
      </c>
      <c r="H3">
        <v>2</v>
      </c>
      <c r="I3">
        <v>3</v>
      </c>
      <c r="J3">
        <v>2.2503382567000001</v>
      </c>
      <c r="K3">
        <v>0.4516118274</v>
      </c>
    </row>
    <row r="4" spans="1:11">
      <c r="A4">
        <v>2</v>
      </c>
      <c r="B4">
        <v>2100</v>
      </c>
      <c r="C4">
        <v>-0.6</v>
      </c>
      <c r="D4">
        <v>-77.87</v>
      </c>
      <c r="E4" t="s">
        <v>389</v>
      </c>
      <c r="F4" t="s">
        <v>390</v>
      </c>
      <c r="G4">
        <v>2011</v>
      </c>
      <c r="H4">
        <v>3</v>
      </c>
      <c r="I4">
        <v>3</v>
      </c>
      <c r="J4">
        <v>1.9207849299999999</v>
      </c>
      <c r="K4">
        <v>0.54846817240000001</v>
      </c>
    </row>
    <row r="5" spans="1:11">
      <c r="A5">
        <v>2</v>
      </c>
      <c r="B5">
        <v>2100</v>
      </c>
      <c r="C5">
        <v>-0.6</v>
      </c>
      <c r="D5">
        <v>-77.87</v>
      </c>
      <c r="E5" t="s">
        <v>389</v>
      </c>
      <c r="F5" t="s">
        <v>390</v>
      </c>
      <c r="G5">
        <v>2011</v>
      </c>
      <c r="H5">
        <v>4</v>
      </c>
      <c r="I5">
        <v>3</v>
      </c>
      <c r="J5">
        <v>2.7696259400000001</v>
      </c>
      <c r="K5">
        <v>0.3396721338</v>
      </c>
    </row>
    <row r="6" spans="1:11">
      <c r="A6">
        <v>2</v>
      </c>
      <c r="B6">
        <v>2100</v>
      </c>
      <c r="C6">
        <v>-0.6</v>
      </c>
      <c r="D6">
        <v>-77.87</v>
      </c>
      <c r="E6" t="s">
        <v>389</v>
      </c>
      <c r="F6" t="s">
        <v>390</v>
      </c>
      <c r="G6">
        <v>2012</v>
      </c>
      <c r="H6">
        <v>1</v>
      </c>
      <c r="I6">
        <v>3</v>
      </c>
      <c r="J6">
        <v>3.6342489033000001</v>
      </c>
      <c r="K6">
        <v>0.3621322844</v>
      </c>
    </row>
    <row r="7" spans="1:11">
      <c r="A7">
        <v>2</v>
      </c>
      <c r="B7">
        <v>2100</v>
      </c>
      <c r="C7">
        <v>-0.6</v>
      </c>
      <c r="D7">
        <v>-77.87</v>
      </c>
      <c r="E7" t="s">
        <v>389</v>
      </c>
      <c r="F7" t="s">
        <v>390</v>
      </c>
      <c r="G7">
        <v>2012</v>
      </c>
      <c r="H7">
        <v>2</v>
      </c>
      <c r="I7">
        <v>3</v>
      </c>
      <c r="J7">
        <v>2.5894768067</v>
      </c>
      <c r="K7">
        <v>0.1683991567</v>
      </c>
    </row>
    <row r="8" spans="1:11">
      <c r="A8">
        <v>2</v>
      </c>
      <c r="B8">
        <v>2100</v>
      </c>
      <c r="C8">
        <v>-0.6</v>
      </c>
      <c r="D8">
        <v>-77.87</v>
      </c>
      <c r="E8" t="s">
        <v>389</v>
      </c>
      <c r="F8" t="s">
        <v>390</v>
      </c>
      <c r="G8">
        <v>2012</v>
      </c>
      <c r="H8">
        <v>3</v>
      </c>
      <c r="I8">
        <v>3</v>
      </c>
      <c r="J8">
        <v>1.8954788467000001</v>
      </c>
      <c r="K8">
        <v>0.47558820509999999</v>
      </c>
    </row>
    <row r="9" spans="1:11">
      <c r="A9">
        <v>2</v>
      </c>
      <c r="B9">
        <v>2100</v>
      </c>
      <c r="C9">
        <v>-0.6</v>
      </c>
      <c r="D9">
        <v>-77.87</v>
      </c>
      <c r="E9" t="s">
        <v>389</v>
      </c>
      <c r="F9" t="s">
        <v>390</v>
      </c>
      <c r="G9">
        <v>2012</v>
      </c>
      <c r="H9">
        <v>4</v>
      </c>
      <c r="I9">
        <v>3</v>
      </c>
      <c r="J9">
        <v>3.0180347166999999</v>
      </c>
      <c r="K9">
        <v>0.5958284036</v>
      </c>
    </row>
    <row r="10" spans="1:11">
      <c r="A10">
        <v>2</v>
      </c>
      <c r="B10">
        <v>2100</v>
      </c>
      <c r="C10">
        <v>-0.6</v>
      </c>
      <c r="D10">
        <v>-77.87</v>
      </c>
      <c r="E10" t="s">
        <v>389</v>
      </c>
      <c r="F10" t="s">
        <v>390</v>
      </c>
      <c r="G10">
        <v>2013</v>
      </c>
      <c r="H10">
        <v>1</v>
      </c>
      <c r="I10">
        <v>3</v>
      </c>
      <c r="J10">
        <v>3.09338874</v>
      </c>
      <c r="K10">
        <v>0.39185016509999998</v>
      </c>
    </row>
    <row r="11" spans="1:11">
      <c r="A11">
        <v>2</v>
      </c>
      <c r="B11">
        <v>2100</v>
      </c>
      <c r="C11">
        <v>-0.6</v>
      </c>
      <c r="D11">
        <v>-77.87</v>
      </c>
      <c r="E11" t="s">
        <v>389</v>
      </c>
      <c r="F11" t="s">
        <v>390</v>
      </c>
      <c r="G11">
        <v>2013</v>
      </c>
      <c r="H11">
        <v>2</v>
      </c>
      <c r="I11">
        <v>3</v>
      </c>
      <c r="J11">
        <v>3.1979715732999998</v>
      </c>
      <c r="K11">
        <v>0.6589707159</v>
      </c>
    </row>
    <row r="12" spans="1:11">
      <c r="A12">
        <v>2</v>
      </c>
      <c r="B12">
        <v>2100</v>
      </c>
      <c r="C12">
        <v>-0.6</v>
      </c>
      <c r="D12">
        <v>-77.87</v>
      </c>
      <c r="E12" t="s">
        <v>389</v>
      </c>
      <c r="F12" t="s">
        <v>390</v>
      </c>
      <c r="G12">
        <v>2013</v>
      </c>
      <c r="H12">
        <v>3</v>
      </c>
      <c r="I12">
        <v>3</v>
      </c>
      <c r="J12">
        <v>2.0776380699999999</v>
      </c>
      <c r="K12">
        <v>0.2643243187</v>
      </c>
    </row>
    <row r="13" spans="1:11">
      <c r="A13">
        <v>2</v>
      </c>
      <c r="B13">
        <v>2100</v>
      </c>
      <c r="C13">
        <v>-0.6</v>
      </c>
      <c r="D13">
        <v>-77.87</v>
      </c>
      <c r="E13" t="s">
        <v>389</v>
      </c>
      <c r="F13" t="s">
        <v>390</v>
      </c>
      <c r="G13">
        <v>2013</v>
      </c>
      <c r="H13">
        <v>4</v>
      </c>
      <c r="I13">
        <v>3</v>
      </c>
      <c r="J13">
        <v>1.8664773233</v>
      </c>
      <c r="K13">
        <v>0.30776902979999998</v>
      </c>
    </row>
    <row r="14" spans="1:11">
      <c r="A14">
        <v>2</v>
      </c>
      <c r="B14">
        <v>2100</v>
      </c>
      <c r="C14">
        <v>-0.6</v>
      </c>
      <c r="D14">
        <v>-77.87</v>
      </c>
      <c r="E14" t="s">
        <v>389</v>
      </c>
      <c r="F14" t="s">
        <v>390</v>
      </c>
      <c r="G14">
        <v>2014</v>
      </c>
      <c r="H14">
        <v>1</v>
      </c>
      <c r="I14">
        <v>3</v>
      </c>
      <c r="J14">
        <v>2.4928962932999998</v>
      </c>
      <c r="K14">
        <v>0.44098242589999997</v>
      </c>
    </row>
    <row r="15" spans="1:11">
      <c r="A15">
        <v>2</v>
      </c>
      <c r="B15">
        <v>2100</v>
      </c>
      <c r="C15">
        <v>-0.6</v>
      </c>
      <c r="D15">
        <v>-77.87</v>
      </c>
      <c r="E15" t="s">
        <v>389</v>
      </c>
      <c r="F15" t="s">
        <v>390</v>
      </c>
      <c r="G15">
        <v>2014</v>
      </c>
      <c r="H15">
        <v>2</v>
      </c>
      <c r="I15">
        <v>3</v>
      </c>
      <c r="J15">
        <v>2.7157406467</v>
      </c>
      <c r="K15">
        <v>0.66396674440000003</v>
      </c>
    </row>
    <row r="16" spans="1:11">
      <c r="A16">
        <v>2</v>
      </c>
      <c r="B16">
        <v>2100</v>
      </c>
      <c r="C16">
        <v>-0.6</v>
      </c>
      <c r="D16">
        <v>-77.87</v>
      </c>
      <c r="E16" t="s">
        <v>389</v>
      </c>
      <c r="F16" t="s">
        <v>390</v>
      </c>
      <c r="G16">
        <v>2014</v>
      </c>
      <c r="H16">
        <v>3</v>
      </c>
      <c r="I16">
        <v>3</v>
      </c>
      <c r="J16">
        <v>2.0946788466999999</v>
      </c>
      <c r="K16">
        <v>0.4569862616</v>
      </c>
    </row>
    <row r="17" spans="1:11">
      <c r="A17">
        <v>2</v>
      </c>
      <c r="B17">
        <v>2100</v>
      </c>
      <c r="C17">
        <v>-0.6</v>
      </c>
      <c r="D17">
        <v>-77.87</v>
      </c>
      <c r="E17" t="s">
        <v>389</v>
      </c>
      <c r="F17" t="s">
        <v>390</v>
      </c>
      <c r="G17">
        <v>2014</v>
      </c>
      <c r="H17">
        <v>4</v>
      </c>
      <c r="I17">
        <v>3</v>
      </c>
      <c r="J17">
        <v>2.5808522733000001</v>
      </c>
      <c r="K17">
        <v>0.59661539529999996</v>
      </c>
    </row>
    <row r="18" spans="1:11">
      <c r="A18">
        <v>2</v>
      </c>
      <c r="B18">
        <v>1921</v>
      </c>
      <c r="C18">
        <v>-0.46472799999999997</v>
      </c>
      <c r="D18">
        <v>-77.889825000000002</v>
      </c>
      <c r="E18" t="s">
        <v>373</v>
      </c>
      <c r="F18" t="s">
        <v>390</v>
      </c>
      <c r="G18">
        <v>2011</v>
      </c>
      <c r="H18">
        <v>1</v>
      </c>
      <c r="I18">
        <v>3</v>
      </c>
      <c r="J18">
        <v>3.1755554899999998</v>
      </c>
      <c r="K18">
        <v>1.3132374058</v>
      </c>
    </row>
    <row r="19" spans="1:11">
      <c r="A19">
        <v>2</v>
      </c>
      <c r="B19">
        <v>1921</v>
      </c>
      <c r="C19">
        <v>-0.46472799999999997</v>
      </c>
      <c r="D19">
        <v>-77.889825000000002</v>
      </c>
      <c r="E19" t="s">
        <v>373</v>
      </c>
      <c r="F19" t="s">
        <v>390</v>
      </c>
      <c r="G19">
        <v>2011</v>
      </c>
      <c r="H19">
        <v>2</v>
      </c>
      <c r="I19">
        <v>3</v>
      </c>
      <c r="J19">
        <v>2.0278546099999999</v>
      </c>
      <c r="K19">
        <v>0.42752161970000002</v>
      </c>
    </row>
    <row r="20" spans="1:11">
      <c r="A20">
        <v>2</v>
      </c>
      <c r="B20">
        <v>1921</v>
      </c>
      <c r="C20">
        <v>-0.46472799999999997</v>
      </c>
      <c r="D20">
        <v>-77.889825000000002</v>
      </c>
      <c r="E20" t="s">
        <v>373</v>
      </c>
      <c r="F20" t="s">
        <v>390</v>
      </c>
      <c r="G20">
        <v>2011</v>
      </c>
      <c r="H20">
        <v>3</v>
      </c>
      <c r="I20">
        <v>3</v>
      </c>
      <c r="J20">
        <v>1.7364197333</v>
      </c>
      <c r="K20">
        <v>0.51548155299999998</v>
      </c>
    </row>
    <row r="21" spans="1:11">
      <c r="A21">
        <v>2</v>
      </c>
      <c r="B21">
        <v>1921</v>
      </c>
      <c r="C21">
        <v>-0.46472799999999997</v>
      </c>
      <c r="D21">
        <v>-77.889825000000002</v>
      </c>
      <c r="E21" t="s">
        <v>373</v>
      </c>
      <c r="F21" t="s">
        <v>390</v>
      </c>
      <c r="G21">
        <v>2011</v>
      </c>
      <c r="H21">
        <v>4</v>
      </c>
      <c r="I21">
        <v>3</v>
      </c>
      <c r="J21">
        <v>2.5278872799999998</v>
      </c>
      <c r="K21">
        <v>0.2313791925</v>
      </c>
    </row>
    <row r="22" spans="1:11">
      <c r="A22">
        <v>2</v>
      </c>
      <c r="B22">
        <v>1921</v>
      </c>
      <c r="C22">
        <v>-0.46472799999999997</v>
      </c>
      <c r="D22">
        <v>-77.889825000000002</v>
      </c>
      <c r="E22" t="s">
        <v>373</v>
      </c>
      <c r="F22" t="s">
        <v>390</v>
      </c>
      <c r="G22">
        <v>2012</v>
      </c>
      <c r="H22">
        <v>1</v>
      </c>
      <c r="I22">
        <v>3</v>
      </c>
      <c r="J22">
        <v>3.3805614099999999</v>
      </c>
      <c r="K22">
        <v>0.3095326598</v>
      </c>
    </row>
    <row r="23" spans="1:11">
      <c r="A23">
        <v>2</v>
      </c>
      <c r="B23">
        <v>1921</v>
      </c>
      <c r="C23">
        <v>-0.46472799999999997</v>
      </c>
      <c r="D23">
        <v>-77.889825000000002</v>
      </c>
      <c r="E23" t="s">
        <v>373</v>
      </c>
      <c r="F23" t="s">
        <v>390</v>
      </c>
      <c r="G23">
        <v>2012</v>
      </c>
      <c r="H23">
        <v>2</v>
      </c>
      <c r="I23">
        <v>3</v>
      </c>
      <c r="J23">
        <v>2.24731887</v>
      </c>
      <c r="K23">
        <v>0.1114347775</v>
      </c>
    </row>
    <row r="24" spans="1:11">
      <c r="A24">
        <v>2</v>
      </c>
      <c r="B24">
        <v>1921</v>
      </c>
      <c r="C24">
        <v>-0.46472799999999997</v>
      </c>
      <c r="D24">
        <v>-77.889825000000002</v>
      </c>
      <c r="E24" t="s">
        <v>373</v>
      </c>
      <c r="F24" t="s">
        <v>390</v>
      </c>
      <c r="G24">
        <v>2012</v>
      </c>
      <c r="H24">
        <v>3</v>
      </c>
      <c r="I24">
        <v>3</v>
      </c>
      <c r="J24">
        <v>1.6178028600000001</v>
      </c>
      <c r="K24">
        <v>0.48950792199999998</v>
      </c>
    </row>
    <row r="25" spans="1:11">
      <c r="A25">
        <v>2</v>
      </c>
      <c r="B25">
        <v>1921</v>
      </c>
      <c r="C25">
        <v>-0.46472799999999997</v>
      </c>
      <c r="D25">
        <v>-77.889825000000002</v>
      </c>
      <c r="E25" t="s">
        <v>373</v>
      </c>
      <c r="F25" t="s">
        <v>390</v>
      </c>
      <c r="G25">
        <v>2012</v>
      </c>
      <c r="H25">
        <v>4</v>
      </c>
      <c r="I25">
        <v>3</v>
      </c>
      <c r="J25">
        <v>2.7861673100000002</v>
      </c>
      <c r="K25">
        <v>0.61315647080000002</v>
      </c>
    </row>
    <row r="26" spans="1:11">
      <c r="A26">
        <v>2</v>
      </c>
      <c r="B26">
        <v>1921</v>
      </c>
      <c r="C26">
        <v>-0.46472799999999997</v>
      </c>
      <c r="D26">
        <v>-77.889825000000002</v>
      </c>
      <c r="E26" t="s">
        <v>373</v>
      </c>
      <c r="F26" t="s">
        <v>390</v>
      </c>
      <c r="G26">
        <v>2013</v>
      </c>
      <c r="H26">
        <v>1</v>
      </c>
      <c r="I26">
        <v>3</v>
      </c>
      <c r="J26">
        <v>2.8398241833000002</v>
      </c>
      <c r="K26">
        <v>0.45372162020000001</v>
      </c>
    </row>
    <row r="27" spans="1:11">
      <c r="A27">
        <v>2</v>
      </c>
      <c r="B27">
        <v>1921</v>
      </c>
      <c r="C27">
        <v>-0.46472799999999997</v>
      </c>
      <c r="D27">
        <v>-77.889825000000002</v>
      </c>
      <c r="E27" t="s">
        <v>373</v>
      </c>
      <c r="F27" t="s">
        <v>390</v>
      </c>
      <c r="G27">
        <v>2013</v>
      </c>
      <c r="H27">
        <v>2</v>
      </c>
      <c r="I27">
        <v>3</v>
      </c>
      <c r="J27">
        <v>2.8284509767000001</v>
      </c>
      <c r="K27">
        <v>0.72692642959999998</v>
      </c>
    </row>
    <row r="28" spans="1:11">
      <c r="A28">
        <v>2</v>
      </c>
      <c r="B28">
        <v>1921</v>
      </c>
      <c r="C28">
        <v>-0.46472799999999997</v>
      </c>
      <c r="D28">
        <v>-77.889825000000002</v>
      </c>
      <c r="E28" t="s">
        <v>373</v>
      </c>
      <c r="F28" t="s">
        <v>390</v>
      </c>
      <c r="G28">
        <v>2013</v>
      </c>
      <c r="H28">
        <v>3</v>
      </c>
      <c r="I28">
        <v>3</v>
      </c>
      <c r="J28">
        <v>1.7757292167000001</v>
      </c>
      <c r="K28">
        <v>0.2240651293</v>
      </c>
    </row>
    <row r="29" spans="1:11">
      <c r="A29">
        <v>2</v>
      </c>
      <c r="B29">
        <v>1921</v>
      </c>
      <c r="C29">
        <v>-0.46472799999999997</v>
      </c>
      <c r="D29">
        <v>-77.889825000000002</v>
      </c>
      <c r="E29" t="s">
        <v>373</v>
      </c>
      <c r="F29" t="s">
        <v>390</v>
      </c>
      <c r="G29">
        <v>2013</v>
      </c>
      <c r="H29">
        <v>4</v>
      </c>
      <c r="I29">
        <v>3</v>
      </c>
      <c r="J29">
        <v>1.6579225532999999</v>
      </c>
      <c r="K29">
        <v>0.2433089739</v>
      </c>
    </row>
    <row r="30" spans="1:11">
      <c r="A30">
        <v>2</v>
      </c>
      <c r="B30">
        <v>1921</v>
      </c>
      <c r="C30">
        <v>-0.46472799999999997</v>
      </c>
      <c r="D30">
        <v>-77.889825000000002</v>
      </c>
      <c r="E30" t="s">
        <v>373</v>
      </c>
      <c r="F30" t="s">
        <v>390</v>
      </c>
      <c r="G30">
        <v>2014</v>
      </c>
      <c r="H30">
        <v>1</v>
      </c>
      <c r="I30">
        <v>3</v>
      </c>
      <c r="J30">
        <v>2.1880389400000002</v>
      </c>
      <c r="K30">
        <v>0.33651176710000003</v>
      </c>
    </row>
    <row r="31" spans="1:11">
      <c r="A31">
        <v>2</v>
      </c>
      <c r="B31">
        <v>1921</v>
      </c>
      <c r="C31">
        <v>-0.46472799999999997</v>
      </c>
      <c r="D31">
        <v>-77.889825000000002</v>
      </c>
      <c r="E31" t="s">
        <v>373</v>
      </c>
      <c r="F31" t="s">
        <v>390</v>
      </c>
      <c r="G31">
        <v>2014</v>
      </c>
      <c r="H31">
        <v>2</v>
      </c>
      <c r="I31">
        <v>3</v>
      </c>
      <c r="J31">
        <v>2.4908643867000002</v>
      </c>
      <c r="K31">
        <v>0.80165755360000002</v>
      </c>
    </row>
    <row r="32" spans="1:11">
      <c r="A32">
        <v>2</v>
      </c>
      <c r="B32">
        <v>1921</v>
      </c>
      <c r="C32">
        <v>-0.46472799999999997</v>
      </c>
      <c r="D32">
        <v>-77.889825000000002</v>
      </c>
      <c r="E32" t="s">
        <v>373</v>
      </c>
      <c r="F32" t="s">
        <v>390</v>
      </c>
      <c r="G32">
        <v>2014</v>
      </c>
      <c r="H32">
        <v>3</v>
      </c>
      <c r="I32">
        <v>3</v>
      </c>
      <c r="J32">
        <v>1.86981639</v>
      </c>
      <c r="K32">
        <v>0.46271410670000002</v>
      </c>
    </row>
    <row r="33" spans="1:11">
      <c r="A33">
        <v>2</v>
      </c>
      <c r="B33">
        <v>1921</v>
      </c>
      <c r="C33">
        <v>-0.46472799999999997</v>
      </c>
      <c r="D33">
        <v>-77.889825000000002</v>
      </c>
      <c r="E33" t="s">
        <v>373</v>
      </c>
      <c r="F33" t="s">
        <v>390</v>
      </c>
      <c r="G33">
        <v>2014</v>
      </c>
      <c r="H33">
        <v>4</v>
      </c>
      <c r="I33">
        <v>3</v>
      </c>
      <c r="J33">
        <v>2.3935101266999999</v>
      </c>
      <c r="K33">
        <v>0.53454648709999997</v>
      </c>
    </row>
    <row r="34" spans="1:11">
      <c r="A34">
        <v>2</v>
      </c>
      <c r="B34">
        <v>1850</v>
      </c>
      <c r="C34">
        <v>-0.65</v>
      </c>
      <c r="D34">
        <v>-77.88</v>
      </c>
      <c r="E34" t="s">
        <v>391</v>
      </c>
      <c r="F34" t="s">
        <v>390</v>
      </c>
      <c r="G34">
        <v>2011</v>
      </c>
      <c r="H34">
        <v>1</v>
      </c>
      <c r="I34">
        <v>3</v>
      </c>
      <c r="J34">
        <v>3.3478608233</v>
      </c>
      <c r="K34">
        <v>1.3068041736</v>
      </c>
    </row>
    <row r="35" spans="1:11">
      <c r="A35">
        <v>2</v>
      </c>
      <c r="B35">
        <v>1850</v>
      </c>
      <c r="C35">
        <v>-0.65</v>
      </c>
      <c r="D35">
        <v>-77.88</v>
      </c>
      <c r="E35" t="s">
        <v>391</v>
      </c>
      <c r="F35" t="s">
        <v>390</v>
      </c>
      <c r="G35">
        <v>2011</v>
      </c>
      <c r="H35">
        <v>2</v>
      </c>
      <c r="I35">
        <v>3</v>
      </c>
      <c r="J35">
        <v>2.2544833632999999</v>
      </c>
      <c r="K35">
        <v>0.43906120469999999</v>
      </c>
    </row>
    <row r="36" spans="1:11">
      <c r="A36">
        <v>2</v>
      </c>
      <c r="B36">
        <v>1850</v>
      </c>
      <c r="C36">
        <v>-0.65</v>
      </c>
      <c r="D36">
        <v>-77.88</v>
      </c>
      <c r="E36" t="s">
        <v>391</v>
      </c>
      <c r="F36" t="s">
        <v>390</v>
      </c>
      <c r="G36">
        <v>2011</v>
      </c>
      <c r="H36">
        <v>3</v>
      </c>
      <c r="I36">
        <v>3</v>
      </c>
      <c r="J36">
        <v>1.9379989133</v>
      </c>
      <c r="K36">
        <v>0.53871017119999998</v>
      </c>
    </row>
    <row r="37" spans="1:11">
      <c r="A37">
        <v>2</v>
      </c>
      <c r="B37">
        <v>1850</v>
      </c>
      <c r="C37">
        <v>-0.65</v>
      </c>
      <c r="D37">
        <v>-77.88</v>
      </c>
      <c r="E37" t="s">
        <v>391</v>
      </c>
      <c r="F37" t="s">
        <v>390</v>
      </c>
      <c r="G37">
        <v>2011</v>
      </c>
      <c r="H37">
        <v>4</v>
      </c>
      <c r="I37">
        <v>3</v>
      </c>
      <c r="J37">
        <v>2.7891043067000001</v>
      </c>
      <c r="K37">
        <v>0.34408563640000001</v>
      </c>
    </row>
    <row r="38" spans="1:11">
      <c r="A38">
        <v>2</v>
      </c>
      <c r="B38">
        <v>1850</v>
      </c>
      <c r="C38">
        <v>-0.65</v>
      </c>
      <c r="D38">
        <v>-77.88</v>
      </c>
      <c r="E38" t="s">
        <v>391</v>
      </c>
      <c r="F38" t="s">
        <v>390</v>
      </c>
      <c r="G38">
        <v>2012</v>
      </c>
      <c r="H38">
        <v>1</v>
      </c>
      <c r="I38">
        <v>3</v>
      </c>
      <c r="J38">
        <v>3.64410035</v>
      </c>
      <c r="K38">
        <v>0.35810131630000003</v>
      </c>
    </row>
    <row r="39" spans="1:11">
      <c r="A39">
        <v>2</v>
      </c>
      <c r="B39">
        <v>1850</v>
      </c>
      <c r="C39">
        <v>-0.65</v>
      </c>
      <c r="D39">
        <v>-77.88</v>
      </c>
      <c r="E39" t="s">
        <v>391</v>
      </c>
      <c r="F39" t="s">
        <v>390</v>
      </c>
      <c r="G39">
        <v>2012</v>
      </c>
      <c r="H39">
        <v>2</v>
      </c>
      <c r="I39">
        <v>3</v>
      </c>
      <c r="J39">
        <v>2.5964007432999998</v>
      </c>
      <c r="K39">
        <v>0.1675386307</v>
      </c>
    </row>
    <row r="40" spans="1:11">
      <c r="A40">
        <v>2</v>
      </c>
      <c r="B40">
        <v>1850</v>
      </c>
      <c r="C40">
        <v>-0.65</v>
      </c>
      <c r="D40">
        <v>-77.88</v>
      </c>
      <c r="E40" t="s">
        <v>391</v>
      </c>
      <c r="F40" t="s">
        <v>390</v>
      </c>
      <c r="G40">
        <v>2012</v>
      </c>
      <c r="H40">
        <v>3</v>
      </c>
      <c r="I40">
        <v>3</v>
      </c>
      <c r="J40">
        <v>1.9261860567</v>
      </c>
      <c r="K40">
        <v>0.4918373707</v>
      </c>
    </row>
    <row r="41" spans="1:11">
      <c r="A41">
        <v>2</v>
      </c>
      <c r="B41">
        <v>1850</v>
      </c>
      <c r="C41">
        <v>-0.65</v>
      </c>
      <c r="D41">
        <v>-77.88</v>
      </c>
      <c r="E41" t="s">
        <v>391</v>
      </c>
      <c r="F41" t="s">
        <v>390</v>
      </c>
      <c r="G41">
        <v>2012</v>
      </c>
      <c r="H41">
        <v>4</v>
      </c>
      <c r="I41">
        <v>3</v>
      </c>
      <c r="J41">
        <v>3.0344107967</v>
      </c>
      <c r="K41">
        <v>0.62579908200000001</v>
      </c>
    </row>
    <row r="42" spans="1:11">
      <c r="A42">
        <v>2</v>
      </c>
      <c r="B42">
        <v>1850</v>
      </c>
      <c r="C42">
        <v>-0.65</v>
      </c>
      <c r="D42">
        <v>-77.88</v>
      </c>
      <c r="E42" t="s">
        <v>391</v>
      </c>
      <c r="F42" t="s">
        <v>390</v>
      </c>
      <c r="G42">
        <v>2013</v>
      </c>
      <c r="H42">
        <v>1</v>
      </c>
      <c r="I42">
        <v>3</v>
      </c>
      <c r="J42">
        <v>3.1248863</v>
      </c>
      <c r="K42">
        <v>0.3770508199</v>
      </c>
    </row>
    <row r="43" spans="1:11">
      <c r="A43">
        <v>2</v>
      </c>
      <c r="B43">
        <v>1850</v>
      </c>
      <c r="C43">
        <v>-0.65</v>
      </c>
      <c r="D43">
        <v>-77.88</v>
      </c>
      <c r="E43" t="s">
        <v>391</v>
      </c>
      <c r="F43" t="s">
        <v>390</v>
      </c>
      <c r="G43">
        <v>2013</v>
      </c>
      <c r="H43">
        <v>2</v>
      </c>
      <c r="I43">
        <v>3</v>
      </c>
      <c r="J43">
        <v>3.1989882233000002</v>
      </c>
      <c r="K43">
        <v>0.63294472589999995</v>
      </c>
    </row>
    <row r="44" spans="1:11">
      <c r="A44">
        <v>2</v>
      </c>
      <c r="B44">
        <v>1850</v>
      </c>
      <c r="C44">
        <v>-0.65</v>
      </c>
      <c r="D44">
        <v>-77.88</v>
      </c>
      <c r="E44" t="s">
        <v>391</v>
      </c>
      <c r="F44" t="s">
        <v>390</v>
      </c>
      <c r="G44">
        <v>2013</v>
      </c>
      <c r="H44">
        <v>3</v>
      </c>
      <c r="I44">
        <v>3</v>
      </c>
      <c r="J44">
        <v>2.1286545367</v>
      </c>
      <c r="K44">
        <v>0.27709257609999999</v>
      </c>
    </row>
    <row r="45" spans="1:11">
      <c r="A45">
        <v>2</v>
      </c>
      <c r="B45">
        <v>1850</v>
      </c>
      <c r="C45">
        <v>-0.65</v>
      </c>
      <c r="D45">
        <v>-77.88</v>
      </c>
      <c r="E45" t="s">
        <v>391</v>
      </c>
      <c r="F45" t="s">
        <v>390</v>
      </c>
      <c r="G45">
        <v>2013</v>
      </c>
      <c r="H45">
        <v>4</v>
      </c>
      <c r="I45">
        <v>3</v>
      </c>
      <c r="J45">
        <v>1.9048548032999999</v>
      </c>
      <c r="K45">
        <v>0.30307811530000001</v>
      </c>
    </row>
    <row r="46" spans="1:11">
      <c r="A46">
        <v>2</v>
      </c>
      <c r="B46">
        <v>1850</v>
      </c>
      <c r="C46">
        <v>-0.65</v>
      </c>
      <c r="D46">
        <v>-77.88</v>
      </c>
      <c r="E46" t="s">
        <v>391</v>
      </c>
      <c r="F46" t="s">
        <v>390</v>
      </c>
      <c r="G46">
        <v>2014</v>
      </c>
      <c r="H46">
        <v>1</v>
      </c>
      <c r="I46">
        <v>3</v>
      </c>
      <c r="J46">
        <v>2.5528647866999998</v>
      </c>
      <c r="K46">
        <v>0.46502156490000002</v>
      </c>
    </row>
    <row r="47" spans="1:11">
      <c r="A47">
        <v>2</v>
      </c>
      <c r="B47">
        <v>1850</v>
      </c>
      <c r="C47">
        <v>-0.65</v>
      </c>
      <c r="D47">
        <v>-77.88</v>
      </c>
      <c r="E47" t="s">
        <v>391</v>
      </c>
      <c r="F47" t="s">
        <v>390</v>
      </c>
      <c r="G47">
        <v>2014</v>
      </c>
      <c r="H47">
        <v>2</v>
      </c>
      <c r="I47">
        <v>3</v>
      </c>
      <c r="J47">
        <v>2.7046034733000002</v>
      </c>
      <c r="K47">
        <v>0.64102322540000001</v>
      </c>
    </row>
    <row r="48" spans="1:11">
      <c r="A48">
        <v>2</v>
      </c>
      <c r="B48">
        <v>1850</v>
      </c>
      <c r="C48">
        <v>-0.65</v>
      </c>
      <c r="D48">
        <v>-77.88</v>
      </c>
      <c r="E48" t="s">
        <v>391</v>
      </c>
      <c r="F48" t="s">
        <v>390</v>
      </c>
      <c r="G48">
        <v>2014</v>
      </c>
      <c r="H48">
        <v>3</v>
      </c>
      <c r="I48">
        <v>3</v>
      </c>
      <c r="J48">
        <v>2.1310748567000002</v>
      </c>
      <c r="K48">
        <v>0.4627375071</v>
      </c>
    </row>
    <row r="49" spans="1:11">
      <c r="A49">
        <v>2</v>
      </c>
      <c r="B49">
        <v>1850</v>
      </c>
      <c r="C49">
        <v>-0.65</v>
      </c>
      <c r="D49">
        <v>-77.88</v>
      </c>
      <c r="E49" t="s">
        <v>391</v>
      </c>
      <c r="F49" t="s">
        <v>390</v>
      </c>
      <c r="G49">
        <v>2014</v>
      </c>
      <c r="H49">
        <v>4</v>
      </c>
      <c r="I49">
        <v>3</v>
      </c>
      <c r="J49">
        <v>2.58684789</v>
      </c>
      <c r="K49">
        <v>0.56937703260000005</v>
      </c>
    </row>
    <row r="50" spans="1:11">
      <c r="A50">
        <v>2</v>
      </c>
      <c r="B50">
        <v>1744</v>
      </c>
      <c r="C50">
        <v>-0.65383899999999995</v>
      </c>
      <c r="D50">
        <v>-77.787778000000003</v>
      </c>
      <c r="E50" t="s">
        <v>392</v>
      </c>
      <c r="F50" t="s">
        <v>390</v>
      </c>
      <c r="G50">
        <v>2011</v>
      </c>
      <c r="H50">
        <v>1</v>
      </c>
      <c r="I50">
        <v>3</v>
      </c>
      <c r="J50">
        <v>3.6038105900000001</v>
      </c>
      <c r="K50">
        <v>1.3940429557</v>
      </c>
    </row>
    <row r="51" spans="1:11">
      <c r="A51">
        <v>2</v>
      </c>
      <c r="B51">
        <v>1744</v>
      </c>
      <c r="C51">
        <v>-0.65383899999999995</v>
      </c>
      <c r="D51">
        <v>-77.787778000000003</v>
      </c>
      <c r="E51" t="s">
        <v>392</v>
      </c>
      <c r="F51" t="s">
        <v>390</v>
      </c>
      <c r="G51">
        <v>2011</v>
      </c>
      <c r="H51">
        <v>2</v>
      </c>
      <c r="I51">
        <v>3</v>
      </c>
      <c r="J51">
        <v>2.6498170367</v>
      </c>
      <c r="K51">
        <v>0.56524481540000004</v>
      </c>
    </row>
    <row r="52" spans="1:11">
      <c r="A52">
        <v>2</v>
      </c>
      <c r="B52">
        <v>1744</v>
      </c>
      <c r="C52">
        <v>-0.65383899999999995</v>
      </c>
      <c r="D52">
        <v>-77.787778000000003</v>
      </c>
      <c r="E52" t="s">
        <v>392</v>
      </c>
      <c r="F52" t="s">
        <v>390</v>
      </c>
      <c r="G52">
        <v>2011</v>
      </c>
      <c r="H52">
        <v>3</v>
      </c>
      <c r="I52">
        <v>3</v>
      </c>
      <c r="J52">
        <v>2.1766262699999999</v>
      </c>
      <c r="K52">
        <v>0.62240039199999997</v>
      </c>
    </row>
    <row r="53" spans="1:11">
      <c r="A53">
        <v>2</v>
      </c>
      <c r="B53">
        <v>1744</v>
      </c>
      <c r="C53">
        <v>-0.65383899999999995</v>
      </c>
      <c r="D53">
        <v>-77.787778000000003</v>
      </c>
      <c r="E53" t="s">
        <v>392</v>
      </c>
      <c r="F53" t="s">
        <v>390</v>
      </c>
      <c r="G53">
        <v>2011</v>
      </c>
      <c r="H53">
        <v>4</v>
      </c>
      <c r="I53">
        <v>3</v>
      </c>
      <c r="J53">
        <v>3.1815043033000001</v>
      </c>
      <c r="K53">
        <v>0.49104518050000001</v>
      </c>
    </row>
    <row r="54" spans="1:11">
      <c r="A54">
        <v>2</v>
      </c>
      <c r="B54">
        <v>1744</v>
      </c>
      <c r="C54">
        <v>-0.65383899999999995</v>
      </c>
      <c r="D54">
        <v>-77.787778000000003</v>
      </c>
      <c r="E54" t="s">
        <v>392</v>
      </c>
      <c r="F54" t="s">
        <v>390</v>
      </c>
      <c r="G54">
        <v>2012</v>
      </c>
      <c r="H54">
        <v>1</v>
      </c>
      <c r="I54">
        <v>3</v>
      </c>
      <c r="J54">
        <v>4.0214332866999998</v>
      </c>
      <c r="K54">
        <v>0.47851752339999998</v>
      </c>
    </row>
    <row r="55" spans="1:11">
      <c r="A55">
        <v>2</v>
      </c>
      <c r="B55">
        <v>1744</v>
      </c>
      <c r="C55">
        <v>-0.65383899999999995</v>
      </c>
      <c r="D55">
        <v>-77.787778000000003</v>
      </c>
      <c r="E55" t="s">
        <v>392</v>
      </c>
      <c r="F55" t="s">
        <v>390</v>
      </c>
      <c r="G55">
        <v>2012</v>
      </c>
      <c r="H55">
        <v>2</v>
      </c>
      <c r="I55">
        <v>3</v>
      </c>
      <c r="J55">
        <v>3.1459383867000001</v>
      </c>
      <c r="K55">
        <v>0.30302506670000001</v>
      </c>
    </row>
    <row r="56" spans="1:11">
      <c r="A56">
        <v>2</v>
      </c>
      <c r="B56">
        <v>1744</v>
      </c>
      <c r="C56">
        <v>-0.65383899999999995</v>
      </c>
      <c r="D56">
        <v>-77.787778000000003</v>
      </c>
      <c r="E56" t="s">
        <v>392</v>
      </c>
      <c r="F56" t="s">
        <v>390</v>
      </c>
      <c r="G56">
        <v>2012</v>
      </c>
      <c r="H56">
        <v>3</v>
      </c>
      <c r="I56">
        <v>3</v>
      </c>
      <c r="J56">
        <v>2.2078165467000002</v>
      </c>
      <c r="K56">
        <v>0.44724795109999999</v>
      </c>
    </row>
    <row r="57" spans="1:11">
      <c r="A57">
        <v>2</v>
      </c>
      <c r="B57">
        <v>1744</v>
      </c>
      <c r="C57">
        <v>-0.65383899999999995</v>
      </c>
      <c r="D57">
        <v>-77.787778000000003</v>
      </c>
      <c r="E57" t="s">
        <v>392</v>
      </c>
      <c r="F57" t="s">
        <v>390</v>
      </c>
      <c r="G57">
        <v>2012</v>
      </c>
      <c r="H57">
        <v>4</v>
      </c>
      <c r="I57">
        <v>3</v>
      </c>
      <c r="J57">
        <v>3.3809178332999998</v>
      </c>
      <c r="K57">
        <v>0.52982550539999995</v>
      </c>
    </row>
    <row r="58" spans="1:11">
      <c r="A58">
        <v>2</v>
      </c>
      <c r="B58">
        <v>1744</v>
      </c>
      <c r="C58">
        <v>-0.65383899999999995</v>
      </c>
      <c r="D58">
        <v>-77.787778000000003</v>
      </c>
      <c r="E58" t="s">
        <v>392</v>
      </c>
      <c r="F58" t="s">
        <v>390</v>
      </c>
      <c r="G58">
        <v>2013</v>
      </c>
      <c r="H58">
        <v>1</v>
      </c>
      <c r="I58">
        <v>3</v>
      </c>
      <c r="J58">
        <v>3.4412470332999998</v>
      </c>
      <c r="K58">
        <v>0.30945931729999998</v>
      </c>
    </row>
    <row r="59" spans="1:11">
      <c r="A59">
        <v>2</v>
      </c>
      <c r="B59">
        <v>1744</v>
      </c>
      <c r="C59">
        <v>-0.65383899999999995</v>
      </c>
      <c r="D59">
        <v>-77.787778000000003</v>
      </c>
      <c r="E59" t="s">
        <v>392</v>
      </c>
      <c r="F59" t="s">
        <v>390</v>
      </c>
      <c r="G59">
        <v>2013</v>
      </c>
      <c r="H59">
        <v>2</v>
      </c>
      <c r="I59">
        <v>3</v>
      </c>
      <c r="J59">
        <v>3.8490776367000001</v>
      </c>
      <c r="K59">
        <v>0.60171937929999997</v>
      </c>
    </row>
    <row r="60" spans="1:11">
      <c r="A60">
        <v>2</v>
      </c>
      <c r="B60">
        <v>1744</v>
      </c>
      <c r="C60">
        <v>-0.65383899999999995</v>
      </c>
      <c r="D60">
        <v>-77.787778000000003</v>
      </c>
      <c r="E60" t="s">
        <v>392</v>
      </c>
      <c r="F60" t="s">
        <v>390</v>
      </c>
      <c r="G60">
        <v>2013</v>
      </c>
      <c r="H60">
        <v>3</v>
      </c>
      <c r="I60">
        <v>3</v>
      </c>
      <c r="J60">
        <v>2.4560729467</v>
      </c>
      <c r="K60">
        <v>0.36836073359999999</v>
      </c>
    </row>
    <row r="61" spans="1:11">
      <c r="A61">
        <v>2</v>
      </c>
      <c r="B61">
        <v>1744</v>
      </c>
      <c r="C61">
        <v>-0.65383899999999995</v>
      </c>
      <c r="D61">
        <v>-77.787778000000003</v>
      </c>
      <c r="E61" t="s">
        <v>392</v>
      </c>
      <c r="F61" t="s">
        <v>390</v>
      </c>
      <c r="G61">
        <v>2013</v>
      </c>
      <c r="H61">
        <v>4</v>
      </c>
      <c r="I61">
        <v>3</v>
      </c>
      <c r="J61">
        <v>2.1867685467000002</v>
      </c>
      <c r="K61">
        <v>0.4284653578</v>
      </c>
    </row>
    <row r="62" spans="1:11">
      <c r="A62">
        <v>2</v>
      </c>
      <c r="B62">
        <v>1744</v>
      </c>
      <c r="C62">
        <v>-0.65383899999999995</v>
      </c>
      <c r="D62">
        <v>-77.787778000000003</v>
      </c>
      <c r="E62" t="s">
        <v>392</v>
      </c>
      <c r="F62" t="s">
        <v>390</v>
      </c>
      <c r="G62">
        <v>2014</v>
      </c>
      <c r="H62">
        <v>1</v>
      </c>
      <c r="I62">
        <v>3</v>
      </c>
      <c r="J62">
        <v>2.9436302233</v>
      </c>
      <c r="K62">
        <v>0.58191656670000003</v>
      </c>
    </row>
    <row r="63" spans="1:11">
      <c r="A63">
        <v>2</v>
      </c>
      <c r="B63">
        <v>1744</v>
      </c>
      <c r="C63">
        <v>-0.65383899999999995</v>
      </c>
      <c r="D63">
        <v>-77.787778000000003</v>
      </c>
      <c r="E63" t="s">
        <v>392</v>
      </c>
      <c r="F63" t="s">
        <v>390</v>
      </c>
      <c r="G63">
        <v>2014</v>
      </c>
      <c r="H63">
        <v>2</v>
      </c>
      <c r="I63">
        <v>3</v>
      </c>
      <c r="J63">
        <v>3.2212080266999998</v>
      </c>
      <c r="K63">
        <v>0.59524705560000002</v>
      </c>
    </row>
    <row r="64" spans="1:11">
      <c r="A64">
        <v>2</v>
      </c>
      <c r="B64">
        <v>1744</v>
      </c>
      <c r="C64">
        <v>-0.65383899999999995</v>
      </c>
      <c r="D64">
        <v>-77.787778000000003</v>
      </c>
      <c r="E64" t="s">
        <v>392</v>
      </c>
      <c r="F64" t="s">
        <v>390</v>
      </c>
      <c r="G64">
        <v>2014</v>
      </c>
      <c r="H64">
        <v>3</v>
      </c>
      <c r="I64">
        <v>3</v>
      </c>
      <c r="J64">
        <v>2.3979829399999999</v>
      </c>
      <c r="K64">
        <v>0.43797229609999999</v>
      </c>
    </row>
    <row r="65" spans="1:11">
      <c r="A65">
        <v>2</v>
      </c>
      <c r="B65">
        <v>1744</v>
      </c>
      <c r="C65">
        <v>-0.65383899999999995</v>
      </c>
      <c r="D65">
        <v>-77.787778000000003</v>
      </c>
      <c r="E65" t="s">
        <v>392</v>
      </c>
      <c r="F65" t="s">
        <v>390</v>
      </c>
      <c r="G65">
        <v>2014</v>
      </c>
      <c r="H65">
        <v>4</v>
      </c>
      <c r="I65">
        <v>3</v>
      </c>
      <c r="J65">
        <v>2.9580899</v>
      </c>
      <c r="K65">
        <v>0.73438531709999999</v>
      </c>
    </row>
    <row r="66" spans="1:11">
      <c r="A66">
        <v>2</v>
      </c>
      <c r="B66">
        <v>1223</v>
      </c>
      <c r="C66">
        <v>-0.70772199999999996</v>
      </c>
      <c r="D66">
        <v>-77.803528</v>
      </c>
      <c r="E66" t="s">
        <v>393</v>
      </c>
      <c r="F66" t="s">
        <v>390</v>
      </c>
      <c r="G66">
        <v>2011</v>
      </c>
      <c r="H66">
        <v>1</v>
      </c>
      <c r="I66">
        <v>3</v>
      </c>
      <c r="J66">
        <v>3.6053313667000002</v>
      </c>
      <c r="K66">
        <v>1.3498008384</v>
      </c>
    </row>
    <row r="67" spans="1:11">
      <c r="A67">
        <v>2</v>
      </c>
      <c r="B67">
        <v>1223</v>
      </c>
      <c r="C67">
        <v>-0.70772199999999996</v>
      </c>
      <c r="D67">
        <v>-77.803528</v>
      </c>
      <c r="E67" t="s">
        <v>393</v>
      </c>
      <c r="F67" t="s">
        <v>390</v>
      </c>
      <c r="G67">
        <v>2011</v>
      </c>
      <c r="H67">
        <v>2</v>
      </c>
      <c r="I67">
        <v>3</v>
      </c>
      <c r="J67">
        <v>2.6648281332999999</v>
      </c>
      <c r="K67">
        <v>0.56111515580000004</v>
      </c>
    </row>
    <row r="68" spans="1:11">
      <c r="A68">
        <v>2</v>
      </c>
      <c r="B68">
        <v>1223</v>
      </c>
      <c r="C68">
        <v>-0.70772199999999996</v>
      </c>
      <c r="D68">
        <v>-77.803528</v>
      </c>
      <c r="E68" t="s">
        <v>393</v>
      </c>
      <c r="F68" t="s">
        <v>390</v>
      </c>
      <c r="G68">
        <v>2011</v>
      </c>
      <c r="H68">
        <v>3</v>
      </c>
      <c r="I68">
        <v>3</v>
      </c>
      <c r="J68">
        <v>2.1935446367</v>
      </c>
      <c r="K68">
        <v>0.60530807399999997</v>
      </c>
    </row>
    <row r="69" spans="1:11">
      <c r="A69">
        <v>2</v>
      </c>
      <c r="B69">
        <v>1223</v>
      </c>
      <c r="C69">
        <v>-0.70772199999999996</v>
      </c>
      <c r="D69">
        <v>-77.803528</v>
      </c>
      <c r="E69" t="s">
        <v>393</v>
      </c>
      <c r="F69" t="s">
        <v>390</v>
      </c>
      <c r="G69">
        <v>2011</v>
      </c>
      <c r="H69">
        <v>4</v>
      </c>
      <c r="I69">
        <v>3</v>
      </c>
      <c r="J69">
        <v>3.21421299</v>
      </c>
      <c r="K69">
        <v>0.50410374130000002</v>
      </c>
    </row>
    <row r="70" spans="1:11">
      <c r="A70">
        <v>2</v>
      </c>
      <c r="B70">
        <v>1223</v>
      </c>
      <c r="C70">
        <v>-0.70772199999999996</v>
      </c>
      <c r="D70">
        <v>-77.803528</v>
      </c>
      <c r="E70" t="s">
        <v>393</v>
      </c>
      <c r="F70" t="s">
        <v>390</v>
      </c>
      <c r="G70">
        <v>2012</v>
      </c>
      <c r="H70">
        <v>1</v>
      </c>
      <c r="I70">
        <v>3</v>
      </c>
      <c r="J70">
        <v>4.0394684700000001</v>
      </c>
      <c r="K70">
        <v>0.47718857339999998</v>
      </c>
    </row>
    <row r="71" spans="1:11">
      <c r="A71">
        <v>2</v>
      </c>
      <c r="B71">
        <v>1223</v>
      </c>
      <c r="C71">
        <v>-0.70772199999999996</v>
      </c>
      <c r="D71">
        <v>-77.803528</v>
      </c>
      <c r="E71" t="s">
        <v>393</v>
      </c>
      <c r="F71" t="s">
        <v>390</v>
      </c>
      <c r="G71">
        <v>2012</v>
      </c>
      <c r="H71">
        <v>2</v>
      </c>
      <c r="I71">
        <v>3</v>
      </c>
      <c r="J71">
        <v>3.1678065866999998</v>
      </c>
      <c r="K71">
        <v>0.2985496641</v>
      </c>
    </row>
    <row r="72" spans="1:11">
      <c r="A72">
        <v>2</v>
      </c>
      <c r="B72">
        <v>1223</v>
      </c>
      <c r="C72">
        <v>-0.70772199999999996</v>
      </c>
      <c r="D72">
        <v>-77.803528</v>
      </c>
      <c r="E72" t="s">
        <v>393</v>
      </c>
      <c r="F72" t="s">
        <v>390</v>
      </c>
      <c r="G72">
        <v>2012</v>
      </c>
      <c r="H72">
        <v>3</v>
      </c>
      <c r="I72">
        <v>3</v>
      </c>
      <c r="J72">
        <v>2.2274941667000001</v>
      </c>
      <c r="K72">
        <v>0.47241340599999998</v>
      </c>
    </row>
    <row r="73" spans="1:11">
      <c r="A73">
        <v>2</v>
      </c>
      <c r="B73">
        <v>1223</v>
      </c>
      <c r="C73">
        <v>-0.70772199999999996</v>
      </c>
      <c r="D73">
        <v>-77.803528</v>
      </c>
      <c r="E73" t="s">
        <v>393</v>
      </c>
      <c r="F73" t="s">
        <v>390</v>
      </c>
      <c r="G73">
        <v>2012</v>
      </c>
      <c r="H73">
        <v>4</v>
      </c>
      <c r="I73">
        <v>3</v>
      </c>
      <c r="J73">
        <v>3.4004013466999998</v>
      </c>
      <c r="K73">
        <v>0.56709381759999999</v>
      </c>
    </row>
    <row r="74" spans="1:11">
      <c r="A74">
        <v>2</v>
      </c>
      <c r="B74">
        <v>1223</v>
      </c>
      <c r="C74">
        <v>-0.70772199999999996</v>
      </c>
      <c r="D74">
        <v>-77.803528</v>
      </c>
      <c r="E74" t="s">
        <v>393</v>
      </c>
      <c r="F74" t="s">
        <v>390</v>
      </c>
      <c r="G74">
        <v>2013</v>
      </c>
      <c r="H74">
        <v>1</v>
      </c>
      <c r="I74">
        <v>3</v>
      </c>
      <c r="J74">
        <v>3.4861925399999998</v>
      </c>
      <c r="K74">
        <v>0.28537526990000001</v>
      </c>
    </row>
    <row r="75" spans="1:11">
      <c r="A75">
        <v>2</v>
      </c>
      <c r="B75">
        <v>1223</v>
      </c>
      <c r="C75">
        <v>-0.70772199999999996</v>
      </c>
      <c r="D75">
        <v>-77.803528</v>
      </c>
      <c r="E75" t="s">
        <v>393</v>
      </c>
      <c r="F75" t="s">
        <v>390</v>
      </c>
      <c r="G75">
        <v>2013</v>
      </c>
      <c r="H75">
        <v>2</v>
      </c>
      <c r="I75">
        <v>3</v>
      </c>
      <c r="J75">
        <v>3.8563933600000002</v>
      </c>
      <c r="K75">
        <v>0.55953979330000003</v>
      </c>
    </row>
    <row r="76" spans="1:11">
      <c r="A76">
        <v>2</v>
      </c>
      <c r="B76">
        <v>1223</v>
      </c>
      <c r="C76">
        <v>-0.70772199999999996</v>
      </c>
      <c r="D76">
        <v>-77.803528</v>
      </c>
      <c r="E76" t="s">
        <v>393</v>
      </c>
      <c r="F76" t="s">
        <v>390</v>
      </c>
      <c r="G76">
        <v>2013</v>
      </c>
      <c r="H76">
        <v>3</v>
      </c>
      <c r="I76">
        <v>3</v>
      </c>
      <c r="J76">
        <v>2.5119935032999998</v>
      </c>
      <c r="K76">
        <v>0.36638504420000001</v>
      </c>
    </row>
    <row r="77" spans="1:11">
      <c r="A77">
        <v>2</v>
      </c>
      <c r="B77">
        <v>1223</v>
      </c>
      <c r="C77">
        <v>-0.70772199999999996</v>
      </c>
      <c r="D77">
        <v>-77.803528</v>
      </c>
      <c r="E77" t="s">
        <v>393</v>
      </c>
      <c r="F77" t="s">
        <v>390</v>
      </c>
      <c r="G77">
        <v>2013</v>
      </c>
      <c r="H77">
        <v>4</v>
      </c>
      <c r="I77">
        <v>3</v>
      </c>
      <c r="J77">
        <v>2.2472100199999998</v>
      </c>
      <c r="K77">
        <v>0.42203531150000001</v>
      </c>
    </row>
    <row r="78" spans="1:11">
      <c r="A78">
        <v>2</v>
      </c>
      <c r="B78">
        <v>1223</v>
      </c>
      <c r="C78">
        <v>-0.70772199999999996</v>
      </c>
      <c r="D78">
        <v>-77.803528</v>
      </c>
      <c r="E78" t="s">
        <v>393</v>
      </c>
      <c r="F78" t="s">
        <v>390</v>
      </c>
      <c r="G78">
        <v>2014</v>
      </c>
      <c r="H78">
        <v>1</v>
      </c>
      <c r="I78">
        <v>3</v>
      </c>
      <c r="J78">
        <v>3.0112633632999999</v>
      </c>
      <c r="K78">
        <v>0.59660939440000005</v>
      </c>
    </row>
    <row r="79" spans="1:11">
      <c r="A79">
        <v>2</v>
      </c>
      <c r="B79">
        <v>1223</v>
      </c>
      <c r="C79">
        <v>-0.70772199999999996</v>
      </c>
      <c r="D79">
        <v>-77.803528</v>
      </c>
      <c r="E79" t="s">
        <v>393</v>
      </c>
      <c r="F79" t="s">
        <v>390</v>
      </c>
      <c r="G79">
        <v>2014</v>
      </c>
      <c r="H79">
        <v>2</v>
      </c>
      <c r="I79">
        <v>3</v>
      </c>
      <c r="J79">
        <v>3.2166476867</v>
      </c>
      <c r="K79">
        <v>0.56572865839999997</v>
      </c>
    </row>
    <row r="80" spans="1:11">
      <c r="A80">
        <v>2</v>
      </c>
      <c r="B80">
        <v>1223</v>
      </c>
      <c r="C80">
        <v>-0.70772199999999996</v>
      </c>
      <c r="D80">
        <v>-77.803528</v>
      </c>
      <c r="E80" t="s">
        <v>393</v>
      </c>
      <c r="F80" t="s">
        <v>390</v>
      </c>
      <c r="G80">
        <v>2014</v>
      </c>
      <c r="H80">
        <v>3</v>
      </c>
      <c r="I80">
        <v>3</v>
      </c>
      <c r="J80">
        <v>2.4412866967000002</v>
      </c>
      <c r="K80">
        <v>0.4419834191</v>
      </c>
    </row>
    <row r="81" spans="1:11">
      <c r="A81">
        <v>2</v>
      </c>
      <c r="B81">
        <v>1223</v>
      </c>
      <c r="C81">
        <v>-0.70772199999999996</v>
      </c>
      <c r="D81">
        <v>-77.803528</v>
      </c>
      <c r="E81" t="s">
        <v>393</v>
      </c>
      <c r="F81" t="s">
        <v>390</v>
      </c>
      <c r="G81">
        <v>2014</v>
      </c>
      <c r="H81">
        <v>4</v>
      </c>
      <c r="I81">
        <v>3</v>
      </c>
      <c r="J81">
        <v>2.9608942800000002</v>
      </c>
      <c r="K81">
        <v>0.6952793048</v>
      </c>
    </row>
    <row r="82" spans="1:11">
      <c r="A82">
        <v>2</v>
      </c>
      <c r="B82">
        <v>1167</v>
      </c>
      <c r="C82">
        <v>-0.71</v>
      </c>
      <c r="D82">
        <v>-77.59</v>
      </c>
      <c r="E82" t="s">
        <v>371</v>
      </c>
      <c r="F82" t="s">
        <v>390</v>
      </c>
      <c r="G82">
        <v>2011</v>
      </c>
      <c r="H82">
        <v>1</v>
      </c>
      <c r="I82">
        <v>3</v>
      </c>
      <c r="J82">
        <v>3.9832943633000002</v>
      </c>
      <c r="K82">
        <v>1.4148085808999999</v>
      </c>
    </row>
    <row r="83" spans="1:11">
      <c r="A83">
        <v>2</v>
      </c>
      <c r="B83">
        <v>1167</v>
      </c>
      <c r="C83">
        <v>-0.71</v>
      </c>
      <c r="D83">
        <v>-77.59</v>
      </c>
      <c r="E83" t="s">
        <v>371</v>
      </c>
      <c r="F83" t="s">
        <v>390</v>
      </c>
      <c r="G83">
        <v>2011</v>
      </c>
      <c r="H83">
        <v>2</v>
      </c>
      <c r="I83">
        <v>3</v>
      </c>
      <c r="J83">
        <v>3.2076931232999999</v>
      </c>
      <c r="K83">
        <v>0.71133886820000003</v>
      </c>
    </row>
    <row r="84" spans="1:11">
      <c r="A84">
        <v>2</v>
      </c>
      <c r="B84">
        <v>1167</v>
      </c>
      <c r="C84">
        <v>-0.71</v>
      </c>
      <c r="D84">
        <v>-77.59</v>
      </c>
      <c r="E84" t="s">
        <v>371</v>
      </c>
      <c r="F84" t="s">
        <v>390</v>
      </c>
      <c r="G84">
        <v>2011</v>
      </c>
      <c r="H84">
        <v>3</v>
      </c>
      <c r="I84">
        <v>3</v>
      </c>
      <c r="J84">
        <v>2.5497517233</v>
      </c>
      <c r="K84">
        <v>0.74339816550000004</v>
      </c>
    </row>
    <row r="85" spans="1:11">
      <c r="A85">
        <v>2</v>
      </c>
      <c r="B85">
        <v>1167</v>
      </c>
      <c r="C85">
        <v>-0.71</v>
      </c>
      <c r="D85">
        <v>-77.59</v>
      </c>
      <c r="E85" t="s">
        <v>371</v>
      </c>
      <c r="F85" t="s">
        <v>390</v>
      </c>
      <c r="G85">
        <v>2011</v>
      </c>
      <c r="H85">
        <v>4</v>
      </c>
      <c r="I85">
        <v>3</v>
      </c>
      <c r="J85">
        <v>3.8102779732999998</v>
      </c>
      <c r="K85">
        <v>0.67184739660000004</v>
      </c>
    </row>
    <row r="86" spans="1:11">
      <c r="A86">
        <v>2</v>
      </c>
      <c r="B86">
        <v>1167</v>
      </c>
      <c r="C86">
        <v>-0.71</v>
      </c>
      <c r="D86">
        <v>-77.59</v>
      </c>
      <c r="E86" t="s">
        <v>371</v>
      </c>
      <c r="F86" t="s">
        <v>390</v>
      </c>
      <c r="G86">
        <v>2012</v>
      </c>
      <c r="H86">
        <v>1</v>
      </c>
      <c r="I86">
        <v>3</v>
      </c>
      <c r="J86">
        <v>4.5577787166999997</v>
      </c>
      <c r="K86">
        <v>0.66334970709999996</v>
      </c>
    </row>
    <row r="87" spans="1:11">
      <c r="A87">
        <v>2</v>
      </c>
      <c r="B87">
        <v>1167</v>
      </c>
      <c r="C87">
        <v>-0.71</v>
      </c>
      <c r="D87">
        <v>-77.59</v>
      </c>
      <c r="E87" t="s">
        <v>371</v>
      </c>
      <c r="F87" t="s">
        <v>390</v>
      </c>
      <c r="G87">
        <v>2012</v>
      </c>
      <c r="H87">
        <v>2</v>
      </c>
      <c r="I87">
        <v>3</v>
      </c>
      <c r="J87">
        <v>3.8603903866999998</v>
      </c>
      <c r="K87">
        <v>0.52350845339999996</v>
      </c>
    </row>
    <row r="88" spans="1:11">
      <c r="A88">
        <v>2</v>
      </c>
      <c r="B88">
        <v>1167</v>
      </c>
      <c r="C88">
        <v>-0.71</v>
      </c>
      <c r="D88">
        <v>-77.59</v>
      </c>
      <c r="E88" t="s">
        <v>371</v>
      </c>
      <c r="F88" t="s">
        <v>390</v>
      </c>
      <c r="G88">
        <v>2012</v>
      </c>
      <c r="H88">
        <v>3</v>
      </c>
      <c r="I88">
        <v>3</v>
      </c>
      <c r="J88">
        <v>2.6129515099999998</v>
      </c>
      <c r="K88">
        <v>0.4535285886</v>
      </c>
    </row>
    <row r="89" spans="1:11">
      <c r="A89">
        <v>2</v>
      </c>
      <c r="B89">
        <v>1167</v>
      </c>
      <c r="C89">
        <v>-0.71</v>
      </c>
      <c r="D89">
        <v>-77.59</v>
      </c>
      <c r="E89" t="s">
        <v>371</v>
      </c>
      <c r="F89" t="s">
        <v>390</v>
      </c>
      <c r="G89">
        <v>2012</v>
      </c>
      <c r="H89">
        <v>4</v>
      </c>
      <c r="I89">
        <v>3</v>
      </c>
      <c r="J89">
        <v>3.9550478032999998</v>
      </c>
      <c r="K89">
        <v>0.50412303089999999</v>
      </c>
    </row>
    <row r="90" spans="1:11">
      <c r="A90">
        <v>2</v>
      </c>
      <c r="B90">
        <v>1167</v>
      </c>
      <c r="C90">
        <v>-0.71</v>
      </c>
      <c r="D90">
        <v>-77.59</v>
      </c>
      <c r="E90" t="s">
        <v>371</v>
      </c>
      <c r="F90" t="s">
        <v>390</v>
      </c>
      <c r="G90">
        <v>2013</v>
      </c>
      <c r="H90">
        <v>1</v>
      </c>
      <c r="I90">
        <v>3</v>
      </c>
      <c r="J90">
        <v>3.9018499033</v>
      </c>
      <c r="K90">
        <v>0.16505731269999999</v>
      </c>
    </row>
    <row r="91" spans="1:11">
      <c r="A91">
        <v>2</v>
      </c>
      <c r="B91">
        <v>1167</v>
      </c>
      <c r="C91">
        <v>-0.71</v>
      </c>
      <c r="D91">
        <v>-77.59</v>
      </c>
      <c r="E91" t="s">
        <v>371</v>
      </c>
      <c r="F91" t="s">
        <v>390</v>
      </c>
      <c r="G91">
        <v>2013</v>
      </c>
      <c r="H91">
        <v>2</v>
      </c>
      <c r="I91">
        <v>3</v>
      </c>
      <c r="J91">
        <v>4.7725829367000001</v>
      </c>
      <c r="K91">
        <v>0.57847157839999996</v>
      </c>
    </row>
    <row r="92" spans="1:11">
      <c r="A92">
        <v>2</v>
      </c>
      <c r="B92">
        <v>1167</v>
      </c>
      <c r="C92">
        <v>-0.71</v>
      </c>
      <c r="D92">
        <v>-77.59</v>
      </c>
      <c r="E92" t="s">
        <v>371</v>
      </c>
      <c r="F92" t="s">
        <v>390</v>
      </c>
      <c r="G92">
        <v>2013</v>
      </c>
      <c r="H92">
        <v>3</v>
      </c>
      <c r="I92">
        <v>3</v>
      </c>
      <c r="J92">
        <v>3.0206818599999998</v>
      </c>
      <c r="K92">
        <v>0.56110260160000003</v>
      </c>
    </row>
    <row r="93" spans="1:11">
      <c r="A93">
        <v>2</v>
      </c>
      <c r="B93">
        <v>1167</v>
      </c>
      <c r="C93">
        <v>-0.71</v>
      </c>
      <c r="D93">
        <v>-77.59</v>
      </c>
      <c r="E93" t="s">
        <v>371</v>
      </c>
      <c r="F93" t="s">
        <v>390</v>
      </c>
      <c r="G93">
        <v>2013</v>
      </c>
      <c r="H93">
        <v>4</v>
      </c>
      <c r="I93">
        <v>3</v>
      </c>
      <c r="J93">
        <v>2.6789130299999999</v>
      </c>
      <c r="K93">
        <v>0.61648579270000003</v>
      </c>
    </row>
    <row r="94" spans="1:11">
      <c r="A94">
        <v>2</v>
      </c>
      <c r="B94">
        <v>1167</v>
      </c>
      <c r="C94">
        <v>-0.71</v>
      </c>
      <c r="D94">
        <v>-77.59</v>
      </c>
      <c r="E94" t="s">
        <v>371</v>
      </c>
      <c r="F94" t="s">
        <v>390</v>
      </c>
      <c r="G94">
        <v>2014</v>
      </c>
      <c r="H94">
        <v>1</v>
      </c>
      <c r="I94">
        <v>3</v>
      </c>
      <c r="J94">
        <v>3.6083805167</v>
      </c>
      <c r="K94">
        <v>0.80976888999999996</v>
      </c>
    </row>
    <row r="95" spans="1:11">
      <c r="A95">
        <v>2</v>
      </c>
      <c r="B95">
        <v>1167</v>
      </c>
      <c r="C95">
        <v>-0.71</v>
      </c>
      <c r="D95">
        <v>-77.59</v>
      </c>
      <c r="E95" t="s">
        <v>371</v>
      </c>
      <c r="F95" t="s">
        <v>390</v>
      </c>
      <c r="G95">
        <v>2014</v>
      </c>
      <c r="H95">
        <v>2</v>
      </c>
      <c r="I95">
        <v>3</v>
      </c>
      <c r="J95">
        <v>4.0604649167</v>
      </c>
      <c r="K95">
        <v>0.61864793119999995</v>
      </c>
    </row>
    <row r="96" spans="1:11">
      <c r="A96">
        <v>2</v>
      </c>
      <c r="B96">
        <v>1167</v>
      </c>
      <c r="C96">
        <v>-0.71</v>
      </c>
      <c r="D96">
        <v>-77.59</v>
      </c>
      <c r="E96" t="s">
        <v>371</v>
      </c>
      <c r="F96" t="s">
        <v>390</v>
      </c>
      <c r="G96">
        <v>2014</v>
      </c>
      <c r="H96">
        <v>3</v>
      </c>
      <c r="I96">
        <v>3</v>
      </c>
      <c r="J96">
        <v>2.8556296900000002</v>
      </c>
      <c r="K96">
        <v>0.4486711424</v>
      </c>
    </row>
    <row r="97" spans="1:11">
      <c r="A97">
        <v>2</v>
      </c>
      <c r="B97">
        <v>1167</v>
      </c>
      <c r="C97">
        <v>-0.71</v>
      </c>
      <c r="D97">
        <v>-77.59</v>
      </c>
      <c r="E97" t="s">
        <v>371</v>
      </c>
      <c r="F97" t="s">
        <v>390</v>
      </c>
      <c r="G97">
        <v>2014</v>
      </c>
      <c r="H97">
        <v>4</v>
      </c>
      <c r="I97">
        <v>3</v>
      </c>
      <c r="J97">
        <v>3.6095114700000002</v>
      </c>
      <c r="K97">
        <v>0.93480972009999996</v>
      </c>
    </row>
    <row r="98" spans="1:11">
      <c r="A98">
        <v>2</v>
      </c>
      <c r="B98">
        <v>440</v>
      </c>
      <c r="C98">
        <v>-1.0852470000000001</v>
      </c>
      <c r="D98">
        <v>-77.618925000000004</v>
      </c>
      <c r="E98" t="s">
        <v>370</v>
      </c>
      <c r="F98" t="s">
        <v>390</v>
      </c>
      <c r="G98">
        <v>2011</v>
      </c>
      <c r="H98">
        <v>1</v>
      </c>
      <c r="I98">
        <v>3</v>
      </c>
      <c r="J98">
        <v>4.6105179566999999</v>
      </c>
      <c r="K98">
        <v>1.0535667568</v>
      </c>
    </row>
    <row r="99" spans="1:11">
      <c r="A99">
        <v>2</v>
      </c>
      <c r="B99">
        <v>440</v>
      </c>
      <c r="C99">
        <v>-1.0852470000000001</v>
      </c>
      <c r="D99">
        <v>-77.618925000000004</v>
      </c>
      <c r="E99" t="s">
        <v>370</v>
      </c>
      <c r="F99" t="s">
        <v>390</v>
      </c>
      <c r="G99">
        <v>2011</v>
      </c>
      <c r="H99">
        <v>2</v>
      </c>
      <c r="I99">
        <v>3</v>
      </c>
      <c r="J99">
        <v>3.7741992032999998</v>
      </c>
      <c r="K99">
        <v>0.63046371199999995</v>
      </c>
    </row>
    <row r="100" spans="1:11">
      <c r="A100">
        <v>2</v>
      </c>
      <c r="B100">
        <v>440</v>
      </c>
      <c r="C100">
        <v>-1.0852470000000001</v>
      </c>
      <c r="D100">
        <v>-77.618925000000004</v>
      </c>
      <c r="E100" t="s">
        <v>370</v>
      </c>
      <c r="F100" t="s">
        <v>390</v>
      </c>
      <c r="G100">
        <v>2011</v>
      </c>
      <c r="H100">
        <v>3</v>
      </c>
      <c r="I100">
        <v>3</v>
      </c>
      <c r="J100">
        <v>3.1852701733000002</v>
      </c>
      <c r="K100">
        <v>0.71046009170000002</v>
      </c>
    </row>
    <row r="101" spans="1:11">
      <c r="A101">
        <v>2</v>
      </c>
      <c r="B101">
        <v>440</v>
      </c>
      <c r="C101">
        <v>-1.0852470000000001</v>
      </c>
      <c r="D101">
        <v>-77.618925000000004</v>
      </c>
      <c r="E101" t="s">
        <v>370</v>
      </c>
      <c r="F101" t="s">
        <v>390</v>
      </c>
      <c r="G101">
        <v>2011</v>
      </c>
      <c r="H101">
        <v>4</v>
      </c>
      <c r="I101">
        <v>3</v>
      </c>
      <c r="J101">
        <v>4.6630768766999999</v>
      </c>
      <c r="K101">
        <v>0.82208438480000001</v>
      </c>
    </row>
    <row r="102" spans="1:11">
      <c r="A102">
        <v>2</v>
      </c>
      <c r="B102">
        <v>440</v>
      </c>
      <c r="C102">
        <v>-1.0852470000000001</v>
      </c>
      <c r="D102">
        <v>-77.618925000000004</v>
      </c>
      <c r="E102" t="s">
        <v>370</v>
      </c>
      <c r="F102" t="s">
        <v>390</v>
      </c>
      <c r="G102">
        <v>2012</v>
      </c>
      <c r="H102">
        <v>1</v>
      </c>
      <c r="I102">
        <v>3</v>
      </c>
      <c r="J102">
        <v>5.3323176232999998</v>
      </c>
      <c r="K102">
        <v>0.65071761500000003</v>
      </c>
    </row>
    <row r="103" spans="1:11">
      <c r="A103">
        <v>2</v>
      </c>
      <c r="B103">
        <v>440</v>
      </c>
      <c r="C103">
        <v>-1.0852470000000001</v>
      </c>
      <c r="D103">
        <v>-77.618925000000004</v>
      </c>
      <c r="E103" t="s">
        <v>370</v>
      </c>
      <c r="F103" t="s">
        <v>390</v>
      </c>
      <c r="G103">
        <v>2012</v>
      </c>
      <c r="H103">
        <v>2</v>
      </c>
      <c r="I103">
        <v>3</v>
      </c>
      <c r="J103">
        <v>4.5678892232999999</v>
      </c>
      <c r="K103">
        <v>0.51166522110000001</v>
      </c>
    </row>
    <row r="104" spans="1:11">
      <c r="A104">
        <v>2</v>
      </c>
      <c r="B104">
        <v>440</v>
      </c>
      <c r="C104">
        <v>-1.0852470000000001</v>
      </c>
      <c r="D104">
        <v>-77.618925000000004</v>
      </c>
      <c r="E104" t="s">
        <v>370</v>
      </c>
      <c r="F104" t="s">
        <v>390</v>
      </c>
      <c r="G104">
        <v>2012</v>
      </c>
      <c r="H104">
        <v>3</v>
      </c>
      <c r="I104">
        <v>3</v>
      </c>
      <c r="J104">
        <v>3.4255642499999999</v>
      </c>
      <c r="K104">
        <v>0.88211213529999999</v>
      </c>
    </row>
    <row r="105" spans="1:11">
      <c r="A105">
        <v>2</v>
      </c>
      <c r="B105">
        <v>440</v>
      </c>
      <c r="C105">
        <v>-1.0852470000000001</v>
      </c>
      <c r="D105">
        <v>-77.618925000000004</v>
      </c>
      <c r="E105" t="s">
        <v>370</v>
      </c>
      <c r="F105" t="s">
        <v>390</v>
      </c>
      <c r="G105">
        <v>2012</v>
      </c>
      <c r="H105">
        <v>4</v>
      </c>
      <c r="I105">
        <v>3</v>
      </c>
      <c r="J105">
        <v>4.3575761399999999</v>
      </c>
      <c r="K105">
        <v>0.74574435279999995</v>
      </c>
    </row>
    <row r="106" spans="1:11">
      <c r="A106">
        <v>2</v>
      </c>
      <c r="B106">
        <v>440</v>
      </c>
      <c r="C106">
        <v>-1.0852470000000001</v>
      </c>
      <c r="D106">
        <v>-77.618925000000004</v>
      </c>
      <c r="E106" t="s">
        <v>370</v>
      </c>
      <c r="F106" t="s">
        <v>390</v>
      </c>
      <c r="G106">
        <v>2013</v>
      </c>
      <c r="H106">
        <v>1</v>
      </c>
      <c r="I106">
        <v>3</v>
      </c>
      <c r="J106">
        <v>4.9626614699999996</v>
      </c>
      <c r="K106">
        <v>0.3162683711</v>
      </c>
    </row>
    <row r="107" spans="1:11">
      <c r="A107">
        <v>2</v>
      </c>
      <c r="B107">
        <v>440</v>
      </c>
      <c r="C107">
        <v>-1.0852470000000001</v>
      </c>
      <c r="D107">
        <v>-77.618925000000004</v>
      </c>
      <c r="E107" t="s">
        <v>370</v>
      </c>
      <c r="F107" t="s">
        <v>390</v>
      </c>
      <c r="G107">
        <v>2013</v>
      </c>
      <c r="H107">
        <v>2</v>
      </c>
      <c r="I107">
        <v>3</v>
      </c>
      <c r="J107">
        <v>5.4628267932999997</v>
      </c>
      <c r="K107">
        <v>0.62026085419999999</v>
      </c>
    </row>
    <row r="108" spans="1:11">
      <c r="A108">
        <v>2</v>
      </c>
      <c r="B108">
        <v>440</v>
      </c>
      <c r="C108">
        <v>-1.0852470000000001</v>
      </c>
      <c r="D108">
        <v>-77.618925000000004</v>
      </c>
      <c r="E108" t="s">
        <v>370</v>
      </c>
      <c r="F108" t="s">
        <v>390</v>
      </c>
      <c r="G108">
        <v>2013</v>
      </c>
      <c r="H108">
        <v>3</v>
      </c>
      <c r="I108">
        <v>3</v>
      </c>
      <c r="J108">
        <v>4.2410644433</v>
      </c>
      <c r="K108">
        <v>0.57324506090000005</v>
      </c>
    </row>
    <row r="109" spans="1:11">
      <c r="A109">
        <v>2</v>
      </c>
      <c r="B109">
        <v>440</v>
      </c>
      <c r="C109">
        <v>-1.0852470000000001</v>
      </c>
      <c r="D109">
        <v>-77.618925000000004</v>
      </c>
      <c r="E109" t="s">
        <v>370</v>
      </c>
      <c r="F109" t="s">
        <v>390</v>
      </c>
      <c r="G109">
        <v>2013</v>
      </c>
      <c r="H109">
        <v>4</v>
      </c>
      <c r="I109">
        <v>3</v>
      </c>
      <c r="J109">
        <v>3.8046910899999999</v>
      </c>
      <c r="K109">
        <v>0.71335616020000003</v>
      </c>
    </row>
    <row r="110" spans="1:11">
      <c r="A110">
        <v>2</v>
      </c>
      <c r="B110">
        <v>440</v>
      </c>
      <c r="C110">
        <v>-1.0852470000000001</v>
      </c>
      <c r="D110">
        <v>-77.618925000000004</v>
      </c>
      <c r="E110" t="s">
        <v>370</v>
      </c>
      <c r="F110" t="s">
        <v>390</v>
      </c>
      <c r="G110">
        <v>2014</v>
      </c>
      <c r="H110">
        <v>1</v>
      </c>
      <c r="I110">
        <v>3</v>
      </c>
      <c r="J110">
        <v>4.1919733632999998</v>
      </c>
      <c r="K110">
        <v>0.68474376510000001</v>
      </c>
    </row>
    <row r="111" spans="1:11">
      <c r="A111">
        <v>2</v>
      </c>
      <c r="B111">
        <v>440</v>
      </c>
      <c r="C111">
        <v>-1.0852470000000001</v>
      </c>
      <c r="D111">
        <v>-77.618925000000004</v>
      </c>
      <c r="E111" t="s">
        <v>370</v>
      </c>
      <c r="F111" t="s">
        <v>390</v>
      </c>
      <c r="G111">
        <v>2014</v>
      </c>
      <c r="H111">
        <v>2</v>
      </c>
      <c r="I111">
        <v>3</v>
      </c>
      <c r="J111">
        <v>4.4198189667000003</v>
      </c>
      <c r="K111">
        <v>0.294187266</v>
      </c>
    </row>
    <row r="112" spans="1:11">
      <c r="A112">
        <v>2</v>
      </c>
      <c r="B112">
        <v>440</v>
      </c>
      <c r="C112">
        <v>-1.0852470000000001</v>
      </c>
      <c r="D112">
        <v>-77.618925000000004</v>
      </c>
      <c r="E112" t="s">
        <v>370</v>
      </c>
      <c r="F112" t="s">
        <v>390</v>
      </c>
      <c r="G112">
        <v>2014</v>
      </c>
      <c r="H112">
        <v>3</v>
      </c>
      <c r="I112">
        <v>3</v>
      </c>
      <c r="J112">
        <v>3.8858548399999999</v>
      </c>
      <c r="K112">
        <v>0.54269546010000003</v>
      </c>
    </row>
    <row r="113" spans="1:11">
      <c r="A113">
        <v>2</v>
      </c>
      <c r="B113">
        <v>440</v>
      </c>
      <c r="C113">
        <v>-1.0852470000000001</v>
      </c>
      <c r="D113">
        <v>-77.618925000000004</v>
      </c>
      <c r="E113" t="s">
        <v>370</v>
      </c>
      <c r="F113" t="s">
        <v>390</v>
      </c>
      <c r="G113">
        <v>2014</v>
      </c>
      <c r="H113">
        <v>4</v>
      </c>
      <c r="I113">
        <v>3</v>
      </c>
      <c r="J113">
        <v>4.2551522433000004</v>
      </c>
      <c r="K113">
        <v>0.634332864</v>
      </c>
    </row>
    <row r="114" spans="1:11">
      <c r="A114">
        <v>2</v>
      </c>
      <c r="B114">
        <v>218</v>
      </c>
      <c r="C114">
        <v>-0.570183</v>
      </c>
      <c r="D114">
        <v>-76.011589000000001</v>
      </c>
      <c r="E114" t="s">
        <v>394</v>
      </c>
      <c r="F114" t="s">
        <v>395</v>
      </c>
      <c r="G114">
        <v>2011</v>
      </c>
      <c r="H114">
        <v>1</v>
      </c>
      <c r="I114">
        <v>3</v>
      </c>
      <c r="J114">
        <v>4.2997274533000001</v>
      </c>
      <c r="K114">
        <v>1.0886383358</v>
      </c>
    </row>
    <row r="115" spans="1:11">
      <c r="A115">
        <v>2</v>
      </c>
      <c r="B115">
        <v>218</v>
      </c>
      <c r="C115">
        <v>-0.570183</v>
      </c>
      <c r="D115">
        <v>-76.011589000000001</v>
      </c>
      <c r="E115" t="s">
        <v>394</v>
      </c>
      <c r="F115" t="s">
        <v>395</v>
      </c>
      <c r="G115">
        <v>2011</v>
      </c>
      <c r="H115">
        <v>2</v>
      </c>
      <c r="I115">
        <v>3</v>
      </c>
      <c r="J115">
        <v>3.6851604299999998</v>
      </c>
      <c r="K115">
        <v>0.60264955460000003</v>
      </c>
    </row>
    <row r="116" spans="1:11">
      <c r="A116">
        <v>2</v>
      </c>
      <c r="B116">
        <v>218</v>
      </c>
      <c r="C116">
        <v>-0.570183</v>
      </c>
      <c r="D116">
        <v>-76.011589000000001</v>
      </c>
      <c r="E116" t="s">
        <v>394</v>
      </c>
      <c r="F116" t="s">
        <v>395</v>
      </c>
      <c r="G116">
        <v>2011</v>
      </c>
      <c r="H116">
        <v>3</v>
      </c>
      <c r="I116">
        <v>3</v>
      </c>
      <c r="J116">
        <v>2.30027727</v>
      </c>
      <c r="K116">
        <v>0.29110628779999997</v>
      </c>
    </row>
    <row r="117" spans="1:11">
      <c r="A117">
        <v>2</v>
      </c>
      <c r="B117">
        <v>218</v>
      </c>
      <c r="C117">
        <v>-0.570183</v>
      </c>
      <c r="D117">
        <v>-76.011589000000001</v>
      </c>
      <c r="E117" t="s">
        <v>394</v>
      </c>
      <c r="F117" t="s">
        <v>395</v>
      </c>
      <c r="G117">
        <v>2011</v>
      </c>
      <c r="H117">
        <v>4</v>
      </c>
      <c r="I117">
        <v>3</v>
      </c>
      <c r="J117">
        <v>3.6253093700000001</v>
      </c>
      <c r="K117">
        <v>1.2148097951000001</v>
      </c>
    </row>
    <row r="118" spans="1:11">
      <c r="A118">
        <v>2</v>
      </c>
      <c r="B118">
        <v>218</v>
      </c>
      <c r="C118">
        <v>-0.570183</v>
      </c>
      <c r="D118">
        <v>-76.011589000000001</v>
      </c>
      <c r="E118" t="s">
        <v>394</v>
      </c>
      <c r="F118" t="s">
        <v>395</v>
      </c>
      <c r="G118">
        <v>2012</v>
      </c>
      <c r="H118">
        <v>1</v>
      </c>
      <c r="I118">
        <v>3</v>
      </c>
      <c r="J118">
        <v>4.1721067566999999</v>
      </c>
      <c r="K118">
        <v>1.6070928687999999</v>
      </c>
    </row>
    <row r="119" spans="1:11">
      <c r="A119">
        <v>2</v>
      </c>
      <c r="B119">
        <v>218</v>
      </c>
      <c r="C119">
        <v>-0.570183</v>
      </c>
      <c r="D119">
        <v>-76.011589000000001</v>
      </c>
      <c r="E119" t="s">
        <v>394</v>
      </c>
      <c r="F119" t="s">
        <v>395</v>
      </c>
      <c r="G119">
        <v>2012</v>
      </c>
      <c r="H119">
        <v>2</v>
      </c>
      <c r="I119">
        <v>3</v>
      </c>
      <c r="J119">
        <v>3.8372101932999998</v>
      </c>
      <c r="K119">
        <v>0.94247130830000003</v>
      </c>
    </row>
    <row r="120" spans="1:11">
      <c r="A120">
        <v>2</v>
      </c>
      <c r="B120">
        <v>218</v>
      </c>
      <c r="C120">
        <v>-0.570183</v>
      </c>
      <c r="D120">
        <v>-76.011589000000001</v>
      </c>
      <c r="E120" t="s">
        <v>394</v>
      </c>
      <c r="F120" t="s">
        <v>395</v>
      </c>
      <c r="G120">
        <v>2012</v>
      </c>
      <c r="H120">
        <v>3</v>
      </c>
      <c r="I120">
        <v>3</v>
      </c>
      <c r="J120">
        <v>2.5985307899999999</v>
      </c>
      <c r="K120">
        <v>0.58837122850000001</v>
      </c>
    </row>
    <row r="121" spans="1:11">
      <c r="A121">
        <v>2</v>
      </c>
      <c r="B121">
        <v>218</v>
      </c>
      <c r="C121">
        <v>-0.570183</v>
      </c>
      <c r="D121">
        <v>-76.011589000000001</v>
      </c>
      <c r="E121" t="s">
        <v>394</v>
      </c>
      <c r="F121" t="s">
        <v>395</v>
      </c>
      <c r="G121">
        <v>2012</v>
      </c>
      <c r="H121">
        <v>4</v>
      </c>
      <c r="I121">
        <v>3</v>
      </c>
      <c r="J121">
        <v>2.9337730799999999</v>
      </c>
      <c r="K121">
        <v>0.6635865702</v>
      </c>
    </row>
    <row r="122" spans="1:11">
      <c r="A122">
        <v>2</v>
      </c>
      <c r="B122">
        <v>218</v>
      </c>
      <c r="C122">
        <v>-0.570183</v>
      </c>
      <c r="D122">
        <v>-76.011589000000001</v>
      </c>
      <c r="E122" t="s">
        <v>394</v>
      </c>
      <c r="F122" t="s">
        <v>395</v>
      </c>
      <c r="G122">
        <v>2013</v>
      </c>
      <c r="H122">
        <v>1</v>
      </c>
      <c r="I122">
        <v>3</v>
      </c>
      <c r="J122">
        <v>3.4307181933000002</v>
      </c>
      <c r="K122">
        <v>0.16810497520000001</v>
      </c>
    </row>
    <row r="123" spans="1:11">
      <c r="A123">
        <v>2</v>
      </c>
      <c r="B123">
        <v>218</v>
      </c>
      <c r="C123">
        <v>-0.570183</v>
      </c>
      <c r="D123">
        <v>-76.011589000000001</v>
      </c>
      <c r="E123" t="s">
        <v>394</v>
      </c>
      <c r="F123" t="s">
        <v>395</v>
      </c>
      <c r="G123">
        <v>2013</v>
      </c>
      <c r="H123">
        <v>2</v>
      </c>
      <c r="I123">
        <v>3</v>
      </c>
      <c r="J123">
        <v>4.9513567233</v>
      </c>
      <c r="K123">
        <v>0.64071123119999995</v>
      </c>
    </row>
    <row r="124" spans="1:11">
      <c r="A124">
        <v>2</v>
      </c>
      <c r="B124">
        <v>218</v>
      </c>
      <c r="C124">
        <v>-0.570183</v>
      </c>
      <c r="D124">
        <v>-76.011589000000001</v>
      </c>
      <c r="E124" t="s">
        <v>394</v>
      </c>
      <c r="F124" t="s">
        <v>395</v>
      </c>
      <c r="G124">
        <v>2013</v>
      </c>
      <c r="H124">
        <v>3</v>
      </c>
      <c r="I124">
        <v>3</v>
      </c>
      <c r="J124">
        <v>2.5911221533000002</v>
      </c>
      <c r="K124">
        <v>1.0554697193</v>
      </c>
    </row>
    <row r="125" spans="1:11">
      <c r="A125">
        <v>2</v>
      </c>
      <c r="B125">
        <v>218</v>
      </c>
      <c r="C125">
        <v>-0.570183</v>
      </c>
      <c r="D125">
        <v>-76.011589000000001</v>
      </c>
      <c r="E125" t="s">
        <v>394</v>
      </c>
      <c r="F125" t="s">
        <v>395</v>
      </c>
      <c r="G125">
        <v>2013</v>
      </c>
      <c r="H125">
        <v>4</v>
      </c>
      <c r="I125">
        <v>3</v>
      </c>
      <c r="J125">
        <v>2.38200593</v>
      </c>
      <c r="K125">
        <v>0.247610103</v>
      </c>
    </row>
    <row r="126" spans="1:11">
      <c r="A126">
        <v>2</v>
      </c>
      <c r="B126">
        <v>218</v>
      </c>
      <c r="C126">
        <v>-0.570183</v>
      </c>
      <c r="D126">
        <v>-76.011589000000001</v>
      </c>
      <c r="E126" t="s">
        <v>394</v>
      </c>
      <c r="F126" t="s">
        <v>395</v>
      </c>
      <c r="G126">
        <v>2014</v>
      </c>
      <c r="H126">
        <v>1</v>
      </c>
      <c r="I126">
        <v>3</v>
      </c>
      <c r="J126">
        <v>3.5250597966999999</v>
      </c>
      <c r="K126">
        <v>0.24436000990000001</v>
      </c>
    </row>
    <row r="127" spans="1:11">
      <c r="A127">
        <v>2</v>
      </c>
      <c r="B127">
        <v>218</v>
      </c>
      <c r="C127">
        <v>-0.570183</v>
      </c>
      <c r="D127">
        <v>-76.011589000000001</v>
      </c>
      <c r="E127" t="s">
        <v>394</v>
      </c>
      <c r="F127" t="s">
        <v>395</v>
      </c>
      <c r="G127">
        <v>2014</v>
      </c>
      <c r="H127">
        <v>2</v>
      </c>
      <c r="I127">
        <v>3</v>
      </c>
      <c r="J127">
        <v>4.65940654</v>
      </c>
      <c r="K127">
        <v>1.0430161807</v>
      </c>
    </row>
    <row r="128" spans="1:11">
      <c r="A128">
        <v>2</v>
      </c>
      <c r="B128">
        <v>218</v>
      </c>
      <c r="C128">
        <v>-0.570183</v>
      </c>
      <c r="D128">
        <v>-76.011589000000001</v>
      </c>
      <c r="E128" t="s">
        <v>394</v>
      </c>
      <c r="F128" t="s">
        <v>395</v>
      </c>
      <c r="G128">
        <v>2014</v>
      </c>
      <c r="H128">
        <v>3</v>
      </c>
      <c r="I128">
        <v>3</v>
      </c>
      <c r="J128">
        <v>3.0877530332999998</v>
      </c>
      <c r="K128">
        <v>0.82269845880000003</v>
      </c>
    </row>
    <row r="129" spans="1:11">
      <c r="A129">
        <v>2</v>
      </c>
      <c r="B129">
        <v>218</v>
      </c>
      <c r="C129">
        <v>-0.570183</v>
      </c>
      <c r="D129">
        <v>-76.011589000000001</v>
      </c>
      <c r="E129" t="s">
        <v>394</v>
      </c>
      <c r="F129" t="s">
        <v>395</v>
      </c>
      <c r="G129">
        <v>2014</v>
      </c>
      <c r="H129">
        <v>4</v>
      </c>
      <c r="I129">
        <v>3</v>
      </c>
      <c r="J129">
        <v>3.2572366100000001</v>
      </c>
      <c r="K129">
        <v>1.0039839794000001</v>
      </c>
    </row>
    <row r="130" spans="1:11">
      <c r="A130">
        <v>3</v>
      </c>
      <c r="B130">
        <v>1741</v>
      </c>
      <c r="C130">
        <v>-1.391111</v>
      </c>
      <c r="D130">
        <v>-78.420894000000004</v>
      </c>
      <c r="E130" t="s">
        <v>396</v>
      </c>
      <c r="F130" t="s">
        <v>397</v>
      </c>
      <c r="G130">
        <v>2011</v>
      </c>
      <c r="H130">
        <v>1</v>
      </c>
      <c r="I130">
        <v>3</v>
      </c>
      <c r="J130">
        <v>2.1330881367000001</v>
      </c>
      <c r="K130">
        <v>0.57423888329999995</v>
      </c>
    </row>
    <row r="131" spans="1:11">
      <c r="A131">
        <v>3</v>
      </c>
      <c r="B131">
        <v>1741</v>
      </c>
      <c r="C131">
        <v>-1.391111</v>
      </c>
      <c r="D131">
        <v>-78.420894000000004</v>
      </c>
      <c r="E131" t="s">
        <v>396</v>
      </c>
      <c r="F131" t="s">
        <v>397</v>
      </c>
      <c r="G131">
        <v>2011</v>
      </c>
      <c r="H131">
        <v>2</v>
      </c>
      <c r="I131">
        <v>3</v>
      </c>
      <c r="J131">
        <v>1.4471439699999999</v>
      </c>
      <c r="K131">
        <v>0.27922057960000002</v>
      </c>
    </row>
    <row r="132" spans="1:11">
      <c r="A132">
        <v>3</v>
      </c>
      <c r="B132">
        <v>1741</v>
      </c>
      <c r="C132">
        <v>-1.391111</v>
      </c>
      <c r="D132">
        <v>-78.420894000000004</v>
      </c>
      <c r="E132" t="s">
        <v>396</v>
      </c>
      <c r="F132" t="s">
        <v>397</v>
      </c>
      <c r="G132">
        <v>2011</v>
      </c>
      <c r="H132">
        <v>3</v>
      </c>
      <c r="I132">
        <v>3</v>
      </c>
      <c r="J132">
        <v>1.2164015500000001</v>
      </c>
      <c r="K132">
        <v>8.2546585899999997E-2</v>
      </c>
    </row>
    <row r="133" spans="1:11">
      <c r="A133">
        <v>3</v>
      </c>
      <c r="B133">
        <v>1741</v>
      </c>
      <c r="C133">
        <v>-1.391111</v>
      </c>
      <c r="D133">
        <v>-78.420894000000004</v>
      </c>
      <c r="E133" t="s">
        <v>396</v>
      </c>
      <c r="F133" t="s">
        <v>397</v>
      </c>
      <c r="G133">
        <v>2011</v>
      </c>
      <c r="H133">
        <v>4</v>
      </c>
      <c r="I133">
        <v>3</v>
      </c>
      <c r="J133">
        <v>1.74952511</v>
      </c>
      <c r="K133">
        <v>0.36469361500000003</v>
      </c>
    </row>
    <row r="134" spans="1:11">
      <c r="A134">
        <v>3</v>
      </c>
      <c r="B134">
        <v>1741</v>
      </c>
      <c r="C134">
        <v>-1.391111</v>
      </c>
      <c r="D134">
        <v>-78.420894000000004</v>
      </c>
      <c r="E134" t="s">
        <v>396</v>
      </c>
      <c r="F134" t="s">
        <v>397</v>
      </c>
      <c r="G134">
        <v>2012</v>
      </c>
      <c r="H134">
        <v>1</v>
      </c>
      <c r="I134">
        <v>3</v>
      </c>
      <c r="J134">
        <v>1.98908576</v>
      </c>
      <c r="K134">
        <v>0.1534214253</v>
      </c>
    </row>
    <row r="135" spans="1:11">
      <c r="A135">
        <v>3</v>
      </c>
      <c r="B135">
        <v>1741</v>
      </c>
      <c r="C135">
        <v>-1.391111</v>
      </c>
      <c r="D135">
        <v>-78.420894000000004</v>
      </c>
      <c r="E135" t="s">
        <v>396</v>
      </c>
      <c r="F135" t="s">
        <v>397</v>
      </c>
      <c r="G135">
        <v>2012</v>
      </c>
      <c r="H135">
        <v>2</v>
      </c>
      <c r="I135">
        <v>3</v>
      </c>
      <c r="J135">
        <v>1.6767684233</v>
      </c>
      <c r="K135">
        <v>6.7108656000000003E-2</v>
      </c>
    </row>
    <row r="136" spans="1:11">
      <c r="A136">
        <v>3</v>
      </c>
      <c r="B136">
        <v>1741</v>
      </c>
      <c r="C136">
        <v>-1.391111</v>
      </c>
      <c r="D136">
        <v>-78.420894000000004</v>
      </c>
      <c r="E136" t="s">
        <v>396</v>
      </c>
      <c r="F136" t="s">
        <v>397</v>
      </c>
      <c r="G136">
        <v>2012</v>
      </c>
      <c r="H136">
        <v>3</v>
      </c>
      <c r="I136">
        <v>3</v>
      </c>
      <c r="J136">
        <v>1.5182816166999999</v>
      </c>
      <c r="K136">
        <v>0.34854728330000001</v>
      </c>
    </row>
    <row r="137" spans="1:11">
      <c r="A137">
        <v>3</v>
      </c>
      <c r="B137">
        <v>1741</v>
      </c>
      <c r="C137">
        <v>-1.391111</v>
      </c>
      <c r="D137">
        <v>-78.420894000000004</v>
      </c>
      <c r="E137" t="s">
        <v>396</v>
      </c>
      <c r="F137" t="s">
        <v>397</v>
      </c>
      <c r="G137">
        <v>2012</v>
      </c>
      <c r="H137">
        <v>4</v>
      </c>
      <c r="I137">
        <v>3</v>
      </c>
      <c r="J137">
        <v>1.5026515233</v>
      </c>
      <c r="K137">
        <v>0.75937720050000002</v>
      </c>
    </row>
    <row r="138" spans="1:11">
      <c r="A138">
        <v>3</v>
      </c>
      <c r="B138">
        <v>1741</v>
      </c>
      <c r="C138">
        <v>-1.391111</v>
      </c>
      <c r="D138">
        <v>-78.420894000000004</v>
      </c>
      <c r="E138" t="s">
        <v>396</v>
      </c>
      <c r="F138" t="s">
        <v>397</v>
      </c>
      <c r="G138">
        <v>2013</v>
      </c>
      <c r="H138">
        <v>1</v>
      </c>
      <c r="I138">
        <v>3</v>
      </c>
      <c r="J138">
        <v>2.1682365300000002</v>
      </c>
      <c r="K138">
        <v>0.18937773699999999</v>
      </c>
    </row>
    <row r="139" spans="1:11">
      <c r="A139">
        <v>3</v>
      </c>
      <c r="B139">
        <v>1741</v>
      </c>
      <c r="C139">
        <v>-1.391111</v>
      </c>
      <c r="D139">
        <v>-78.420894000000004</v>
      </c>
      <c r="E139" t="s">
        <v>396</v>
      </c>
      <c r="F139" t="s">
        <v>397</v>
      </c>
      <c r="G139">
        <v>2013</v>
      </c>
      <c r="H139">
        <v>2</v>
      </c>
      <c r="I139">
        <v>3</v>
      </c>
      <c r="J139">
        <v>2.0041564900000002</v>
      </c>
      <c r="K139">
        <v>0.2575658991</v>
      </c>
    </row>
    <row r="140" spans="1:11">
      <c r="A140">
        <v>3</v>
      </c>
      <c r="B140">
        <v>1741</v>
      </c>
      <c r="C140">
        <v>-1.391111</v>
      </c>
      <c r="D140">
        <v>-78.420894000000004</v>
      </c>
      <c r="E140" t="s">
        <v>396</v>
      </c>
      <c r="F140" t="s">
        <v>397</v>
      </c>
      <c r="G140">
        <v>2013</v>
      </c>
      <c r="H140">
        <v>3</v>
      </c>
      <c r="I140">
        <v>3</v>
      </c>
      <c r="J140">
        <v>1.6892002467</v>
      </c>
      <c r="K140">
        <v>0.23916480770000001</v>
      </c>
    </row>
    <row r="141" spans="1:11">
      <c r="A141">
        <v>3</v>
      </c>
      <c r="B141">
        <v>1741</v>
      </c>
      <c r="C141">
        <v>-1.391111</v>
      </c>
      <c r="D141">
        <v>-78.420894000000004</v>
      </c>
      <c r="E141" t="s">
        <v>396</v>
      </c>
      <c r="F141" t="s">
        <v>397</v>
      </c>
      <c r="G141">
        <v>2013</v>
      </c>
      <c r="H141">
        <v>4</v>
      </c>
      <c r="I141">
        <v>3</v>
      </c>
      <c r="J141">
        <v>1.3178962700000001</v>
      </c>
      <c r="K141">
        <v>0.14431968640000001</v>
      </c>
    </row>
    <row r="142" spans="1:11">
      <c r="A142">
        <v>3</v>
      </c>
      <c r="B142">
        <v>1741</v>
      </c>
      <c r="C142">
        <v>-1.391111</v>
      </c>
      <c r="D142">
        <v>-78.420894000000004</v>
      </c>
      <c r="E142" t="s">
        <v>396</v>
      </c>
      <c r="F142" t="s">
        <v>397</v>
      </c>
      <c r="G142">
        <v>2014</v>
      </c>
      <c r="H142">
        <v>1</v>
      </c>
      <c r="I142">
        <v>3</v>
      </c>
      <c r="J142">
        <v>1.3780361467</v>
      </c>
      <c r="K142">
        <v>0.17734678840000001</v>
      </c>
    </row>
    <row r="143" spans="1:11">
      <c r="A143">
        <v>3</v>
      </c>
      <c r="B143">
        <v>1741</v>
      </c>
      <c r="C143">
        <v>-1.391111</v>
      </c>
      <c r="D143">
        <v>-78.420894000000004</v>
      </c>
      <c r="E143" t="s">
        <v>396</v>
      </c>
      <c r="F143" t="s">
        <v>397</v>
      </c>
      <c r="G143">
        <v>2014</v>
      </c>
      <c r="H143">
        <v>2</v>
      </c>
      <c r="I143">
        <v>3</v>
      </c>
      <c r="J143">
        <v>1.6725352932999999</v>
      </c>
      <c r="K143">
        <v>0.1722671409</v>
      </c>
    </row>
    <row r="144" spans="1:11">
      <c r="A144">
        <v>3</v>
      </c>
      <c r="B144">
        <v>1741</v>
      </c>
      <c r="C144">
        <v>-1.391111</v>
      </c>
      <c r="D144">
        <v>-78.420894000000004</v>
      </c>
      <c r="E144" t="s">
        <v>396</v>
      </c>
      <c r="F144" t="s">
        <v>397</v>
      </c>
      <c r="G144">
        <v>2014</v>
      </c>
      <c r="H144">
        <v>3</v>
      </c>
      <c r="I144">
        <v>3</v>
      </c>
      <c r="J144">
        <v>1.5861537367</v>
      </c>
      <c r="K144">
        <v>0.1091369467</v>
      </c>
    </row>
    <row r="145" spans="1:11">
      <c r="A145">
        <v>3</v>
      </c>
      <c r="B145">
        <v>1741</v>
      </c>
      <c r="C145">
        <v>-1.391111</v>
      </c>
      <c r="D145">
        <v>-78.420894000000004</v>
      </c>
      <c r="E145" t="s">
        <v>396</v>
      </c>
      <c r="F145" t="s">
        <v>397</v>
      </c>
      <c r="G145">
        <v>2014</v>
      </c>
      <c r="H145">
        <v>4</v>
      </c>
      <c r="I145">
        <v>3</v>
      </c>
      <c r="J145">
        <v>1.4103611899999999</v>
      </c>
      <c r="K145">
        <v>0.1315102444</v>
      </c>
    </row>
    <row r="146" spans="1:11">
      <c r="A146">
        <v>3</v>
      </c>
      <c r="B146">
        <v>1573</v>
      </c>
      <c r="C146">
        <v>-1.3840220000000001</v>
      </c>
      <c r="D146">
        <v>-78.315349999999995</v>
      </c>
      <c r="E146" t="s">
        <v>398</v>
      </c>
      <c r="F146" t="s">
        <v>397</v>
      </c>
      <c r="G146">
        <v>2011</v>
      </c>
      <c r="H146">
        <v>1</v>
      </c>
      <c r="I146">
        <v>3</v>
      </c>
      <c r="J146">
        <v>2.1853666732999999</v>
      </c>
      <c r="K146">
        <v>0.5541573367</v>
      </c>
    </row>
    <row r="147" spans="1:11">
      <c r="A147">
        <v>3</v>
      </c>
      <c r="B147">
        <v>1573</v>
      </c>
      <c r="C147">
        <v>-1.3840220000000001</v>
      </c>
      <c r="D147">
        <v>-78.315349999999995</v>
      </c>
      <c r="E147" t="s">
        <v>398</v>
      </c>
      <c r="F147" t="s">
        <v>397</v>
      </c>
      <c r="G147">
        <v>2011</v>
      </c>
      <c r="H147">
        <v>2</v>
      </c>
      <c r="I147">
        <v>3</v>
      </c>
      <c r="J147">
        <v>1.6283215932999999</v>
      </c>
      <c r="K147">
        <v>0.29182017090000001</v>
      </c>
    </row>
    <row r="148" spans="1:11">
      <c r="A148">
        <v>3</v>
      </c>
      <c r="B148">
        <v>1573</v>
      </c>
      <c r="C148">
        <v>-1.3840220000000001</v>
      </c>
      <c r="D148">
        <v>-78.315349999999995</v>
      </c>
      <c r="E148" t="s">
        <v>398</v>
      </c>
      <c r="F148" t="s">
        <v>397</v>
      </c>
      <c r="G148">
        <v>2011</v>
      </c>
      <c r="H148">
        <v>3</v>
      </c>
      <c r="I148">
        <v>3</v>
      </c>
      <c r="J148">
        <v>1.4032035332999999</v>
      </c>
      <c r="K148">
        <v>9.9330743999999999E-2</v>
      </c>
    </row>
    <row r="149" spans="1:11">
      <c r="A149">
        <v>3</v>
      </c>
      <c r="B149">
        <v>1573</v>
      </c>
      <c r="C149">
        <v>-1.3840220000000001</v>
      </c>
      <c r="D149">
        <v>-78.315349999999995</v>
      </c>
      <c r="E149" t="s">
        <v>398</v>
      </c>
      <c r="F149" t="s">
        <v>397</v>
      </c>
      <c r="G149">
        <v>2011</v>
      </c>
      <c r="H149">
        <v>4</v>
      </c>
      <c r="I149">
        <v>3</v>
      </c>
      <c r="J149">
        <v>1.9239407367000001</v>
      </c>
      <c r="K149">
        <v>0.4772814615</v>
      </c>
    </row>
    <row r="150" spans="1:11">
      <c r="A150">
        <v>3</v>
      </c>
      <c r="B150">
        <v>1573</v>
      </c>
      <c r="C150">
        <v>-1.3840220000000001</v>
      </c>
      <c r="D150">
        <v>-78.315349999999995</v>
      </c>
      <c r="E150" t="s">
        <v>398</v>
      </c>
      <c r="F150" t="s">
        <v>397</v>
      </c>
      <c r="G150">
        <v>2012</v>
      </c>
      <c r="H150">
        <v>1</v>
      </c>
      <c r="I150">
        <v>3</v>
      </c>
      <c r="J150">
        <v>2.0014486633000002</v>
      </c>
      <c r="K150">
        <v>0.1425310726</v>
      </c>
    </row>
    <row r="151" spans="1:11">
      <c r="A151">
        <v>3</v>
      </c>
      <c r="B151">
        <v>1573</v>
      </c>
      <c r="C151">
        <v>-1.3840220000000001</v>
      </c>
      <c r="D151">
        <v>-78.315349999999995</v>
      </c>
      <c r="E151" t="s">
        <v>398</v>
      </c>
      <c r="F151" t="s">
        <v>397</v>
      </c>
      <c r="G151">
        <v>2012</v>
      </c>
      <c r="H151">
        <v>2</v>
      </c>
      <c r="I151">
        <v>3</v>
      </c>
      <c r="J151">
        <v>1.8695276000000001</v>
      </c>
      <c r="K151">
        <v>0.15917226070000001</v>
      </c>
    </row>
    <row r="152" spans="1:11">
      <c r="A152">
        <v>3</v>
      </c>
      <c r="B152">
        <v>1573</v>
      </c>
      <c r="C152">
        <v>-1.3840220000000001</v>
      </c>
      <c r="D152">
        <v>-78.315349999999995</v>
      </c>
      <c r="E152" t="s">
        <v>398</v>
      </c>
      <c r="F152" t="s">
        <v>397</v>
      </c>
      <c r="G152">
        <v>2012</v>
      </c>
      <c r="H152">
        <v>3</v>
      </c>
      <c r="I152">
        <v>3</v>
      </c>
      <c r="J152">
        <v>1.7150178466999999</v>
      </c>
      <c r="K152">
        <v>0.3915498845</v>
      </c>
    </row>
    <row r="153" spans="1:11">
      <c r="A153">
        <v>3</v>
      </c>
      <c r="B153">
        <v>1573</v>
      </c>
      <c r="C153">
        <v>-1.3840220000000001</v>
      </c>
      <c r="D153">
        <v>-78.315349999999995</v>
      </c>
      <c r="E153" t="s">
        <v>398</v>
      </c>
      <c r="F153" t="s">
        <v>397</v>
      </c>
      <c r="G153">
        <v>2012</v>
      </c>
      <c r="H153">
        <v>4</v>
      </c>
      <c r="I153">
        <v>3</v>
      </c>
      <c r="J153">
        <v>1.6257576600000001</v>
      </c>
      <c r="K153">
        <v>0.69929581370000005</v>
      </c>
    </row>
    <row r="154" spans="1:11">
      <c r="A154">
        <v>3</v>
      </c>
      <c r="B154">
        <v>1573</v>
      </c>
      <c r="C154">
        <v>-1.3840220000000001</v>
      </c>
      <c r="D154">
        <v>-78.315349999999995</v>
      </c>
      <c r="E154" t="s">
        <v>398</v>
      </c>
      <c r="F154" t="s">
        <v>397</v>
      </c>
      <c r="G154">
        <v>2013</v>
      </c>
      <c r="H154">
        <v>1</v>
      </c>
      <c r="I154">
        <v>3</v>
      </c>
      <c r="J154">
        <v>2.2540773333000002</v>
      </c>
      <c r="K154">
        <v>0.14012102879999999</v>
      </c>
    </row>
    <row r="155" spans="1:11">
      <c r="A155">
        <v>3</v>
      </c>
      <c r="B155">
        <v>1573</v>
      </c>
      <c r="C155">
        <v>-1.3840220000000001</v>
      </c>
      <c r="D155">
        <v>-78.315349999999995</v>
      </c>
      <c r="E155" t="s">
        <v>398</v>
      </c>
      <c r="F155" t="s">
        <v>397</v>
      </c>
      <c r="G155">
        <v>2013</v>
      </c>
      <c r="H155">
        <v>2</v>
      </c>
      <c r="I155">
        <v>3</v>
      </c>
      <c r="J155">
        <v>2.2954968099999999</v>
      </c>
      <c r="K155">
        <v>0.32609956629999998</v>
      </c>
    </row>
    <row r="156" spans="1:11">
      <c r="A156">
        <v>3</v>
      </c>
      <c r="B156">
        <v>1573</v>
      </c>
      <c r="C156">
        <v>-1.3840220000000001</v>
      </c>
      <c r="D156">
        <v>-78.315349999999995</v>
      </c>
      <c r="E156" t="s">
        <v>398</v>
      </c>
      <c r="F156" t="s">
        <v>397</v>
      </c>
      <c r="G156">
        <v>2013</v>
      </c>
      <c r="H156">
        <v>3</v>
      </c>
      <c r="I156">
        <v>3</v>
      </c>
      <c r="J156">
        <v>1.9234921332999999</v>
      </c>
      <c r="K156">
        <v>0.2754629716</v>
      </c>
    </row>
    <row r="157" spans="1:11">
      <c r="A157">
        <v>3</v>
      </c>
      <c r="B157">
        <v>1573</v>
      </c>
      <c r="C157">
        <v>-1.3840220000000001</v>
      </c>
      <c r="D157">
        <v>-78.315349999999995</v>
      </c>
      <c r="E157" t="s">
        <v>398</v>
      </c>
      <c r="F157" t="s">
        <v>397</v>
      </c>
      <c r="G157">
        <v>2013</v>
      </c>
      <c r="H157">
        <v>4</v>
      </c>
      <c r="I157">
        <v>3</v>
      </c>
      <c r="J157">
        <v>1.4604146033000001</v>
      </c>
      <c r="K157">
        <v>0.25268135590000002</v>
      </c>
    </row>
    <row r="158" spans="1:11">
      <c r="A158">
        <v>3</v>
      </c>
      <c r="B158">
        <v>1573</v>
      </c>
      <c r="C158">
        <v>-1.3840220000000001</v>
      </c>
      <c r="D158">
        <v>-78.315349999999995</v>
      </c>
      <c r="E158" t="s">
        <v>398</v>
      </c>
      <c r="F158" t="s">
        <v>397</v>
      </c>
      <c r="G158">
        <v>2014</v>
      </c>
      <c r="H158">
        <v>1</v>
      </c>
      <c r="I158">
        <v>3</v>
      </c>
      <c r="J158">
        <v>1.5295038400000001</v>
      </c>
      <c r="K158">
        <v>0.34470277040000002</v>
      </c>
    </row>
    <row r="159" spans="1:11">
      <c r="A159">
        <v>3</v>
      </c>
      <c r="B159">
        <v>1573</v>
      </c>
      <c r="C159">
        <v>-1.3840220000000001</v>
      </c>
      <c r="D159">
        <v>-78.315349999999995</v>
      </c>
      <c r="E159" t="s">
        <v>398</v>
      </c>
      <c r="F159" t="s">
        <v>397</v>
      </c>
      <c r="G159">
        <v>2014</v>
      </c>
      <c r="H159">
        <v>2</v>
      </c>
      <c r="I159">
        <v>3</v>
      </c>
      <c r="J159">
        <v>1.9020835233</v>
      </c>
      <c r="K159">
        <v>0.20608916220000001</v>
      </c>
    </row>
    <row r="160" spans="1:11">
      <c r="A160">
        <v>3</v>
      </c>
      <c r="B160">
        <v>1573</v>
      </c>
      <c r="C160">
        <v>-1.3840220000000001</v>
      </c>
      <c r="D160">
        <v>-78.315349999999995</v>
      </c>
      <c r="E160" t="s">
        <v>398</v>
      </c>
      <c r="F160" t="s">
        <v>397</v>
      </c>
      <c r="G160">
        <v>2014</v>
      </c>
      <c r="H160">
        <v>3</v>
      </c>
      <c r="I160">
        <v>3</v>
      </c>
      <c r="J160">
        <v>1.80746787</v>
      </c>
      <c r="K160">
        <v>0.12550948770000001</v>
      </c>
    </row>
    <row r="161" spans="1:11">
      <c r="A161">
        <v>3</v>
      </c>
      <c r="B161">
        <v>1573</v>
      </c>
      <c r="C161">
        <v>-1.3840220000000001</v>
      </c>
      <c r="D161">
        <v>-78.315349999999995</v>
      </c>
      <c r="E161" t="s">
        <v>398</v>
      </c>
      <c r="F161" t="s">
        <v>397</v>
      </c>
      <c r="G161">
        <v>2014</v>
      </c>
      <c r="H161">
        <v>4</v>
      </c>
      <c r="I161">
        <v>3</v>
      </c>
      <c r="J161">
        <v>1.5700390167</v>
      </c>
      <c r="K161">
        <v>6.5192726899999998E-2</v>
      </c>
    </row>
    <row r="162" spans="1:11">
      <c r="A162">
        <v>3</v>
      </c>
      <c r="B162">
        <v>1117</v>
      </c>
      <c r="C162">
        <v>-1.4566669999999999</v>
      </c>
      <c r="D162">
        <v>-78.11</v>
      </c>
      <c r="E162" t="s">
        <v>399</v>
      </c>
      <c r="F162" t="s">
        <v>400</v>
      </c>
      <c r="G162">
        <v>2011</v>
      </c>
      <c r="H162">
        <v>1</v>
      </c>
      <c r="I162">
        <v>3</v>
      </c>
      <c r="J162">
        <v>2.7023623266999999</v>
      </c>
      <c r="K162">
        <v>0.63399691719999995</v>
      </c>
    </row>
    <row r="163" spans="1:11">
      <c r="A163">
        <v>3</v>
      </c>
      <c r="B163">
        <v>1117</v>
      </c>
      <c r="C163">
        <v>-1.4566669999999999</v>
      </c>
      <c r="D163">
        <v>-78.11</v>
      </c>
      <c r="E163" t="s">
        <v>399</v>
      </c>
      <c r="F163" t="s">
        <v>400</v>
      </c>
      <c r="G163">
        <v>2011</v>
      </c>
      <c r="H163">
        <v>2</v>
      </c>
      <c r="I163">
        <v>3</v>
      </c>
      <c r="J163">
        <v>2.2206176200000001</v>
      </c>
      <c r="K163">
        <v>0.40669391310000003</v>
      </c>
    </row>
    <row r="164" spans="1:11">
      <c r="A164">
        <v>3</v>
      </c>
      <c r="B164">
        <v>1117</v>
      </c>
      <c r="C164">
        <v>-1.4566669999999999</v>
      </c>
      <c r="D164">
        <v>-78.11</v>
      </c>
      <c r="E164" t="s">
        <v>399</v>
      </c>
      <c r="F164" t="s">
        <v>400</v>
      </c>
      <c r="G164">
        <v>2011</v>
      </c>
      <c r="H164">
        <v>3</v>
      </c>
      <c r="I164">
        <v>3</v>
      </c>
      <c r="J164">
        <v>1.9441493933</v>
      </c>
      <c r="K164">
        <v>0.27096381809999998</v>
      </c>
    </row>
    <row r="165" spans="1:11">
      <c r="A165">
        <v>3</v>
      </c>
      <c r="B165">
        <v>1117</v>
      </c>
      <c r="C165">
        <v>-1.4566669999999999</v>
      </c>
      <c r="D165">
        <v>-78.11</v>
      </c>
      <c r="E165" t="s">
        <v>399</v>
      </c>
      <c r="F165" t="s">
        <v>400</v>
      </c>
      <c r="G165">
        <v>2011</v>
      </c>
      <c r="H165">
        <v>4</v>
      </c>
      <c r="I165">
        <v>3</v>
      </c>
      <c r="J165">
        <v>2.7238674999999999</v>
      </c>
      <c r="K165">
        <v>0.63644485699999997</v>
      </c>
    </row>
    <row r="166" spans="1:11">
      <c r="A166">
        <v>3</v>
      </c>
      <c r="B166">
        <v>1117</v>
      </c>
      <c r="C166">
        <v>-1.4566669999999999</v>
      </c>
      <c r="D166">
        <v>-78.11</v>
      </c>
      <c r="E166" t="s">
        <v>399</v>
      </c>
      <c r="F166" t="s">
        <v>400</v>
      </c>
      <c r="G166">
        <v>2012</v>
      </c>
      <c r="H166">
        <v>1</v>
      </c>
      <c r="I166">
        <v>3</v>
      </c>
      <c r="J166">
        <v>2.7018425132999999</v>
      </c>
      <c r="K166">
        <v>0.29733251350000001</v>
      </c>
    </row>
    <row r="167" spans="1:11">
      <c r="A167">
        <v>3</v>
      </c>
      <c r="B167">
        <v>1117</v>
      </c>
      <c r="C167">
        <v>-1.4566669999999999</v>
      </c>
      <c r="D167">
        <v>-78.11</v>
      </c>
      <c r="E167" t="s">
        <v>399</v>
      </c>
      <c r="F167" t="s">
        <v>400</v>
      </c>
      <c r="G167">
        <v>2012</v>
      </c>
      <c r="H167">
        <v>2</v>
      </c>
      <c r="I167">
        <v>3</v>
      </c>
      <c r="J167">
        <v>2.5806850632999998</v>
      </c>
      <c r="K167">
        <v>0.36726998719999998</v>
      </c>
    </row>
    <row r="168" spans="1:11">
      <c r="A168">
        <v>3</v>
      </c>
      <c r="B168">
        <v>1117</v>
      </c>
      <c r="C168">
        <v>-1.4566669999999999</v>
      </c>
      <c r="D168">
        <v>-78.11</v>
      </c>
      <c r="E168" t="s">
        <v>399</v>
      </c>
      <c r="F168" t="s">
        <v>400</v>
      </c>
      <c r="G168">
        <v>2012</v>
      </c>
      <c r="H168">
        <v>3</v>
      </c>
      <c r="I168">
        <v>3</v>
      </c>
      <c r="J168">
        <v>2.3119523733</v>
      </c>
      <c r="K168">
        <v>0.48252188169999999</v>
      </c>
    </row>
    <row r="169" spans="1:11">
      <c r="A169">
        <v>3</v>
      </c>
      <c r="B169">
        <v>1117</v>
      </c>
      <c r="C169">
        <v>-1.4566669999999999</v>
      </c>
      <c r="D169">
        <v>-78.11</v>
      </c>
      <c r="E169" t="s">
        <v>399</v>
      </c>
      <c r="F169" t="s">
        <v>400</v>
      </c>
      <c r="G169">
        <v>2012</v>
      </c>
      <c r="H169">
        <v>4</v>
      </c>
      <c r="I169">
        <v>3</v>
      </c>
      <c r="J169">
        <v>2.1919171500000001</v>
      </c>
      <c r="K169">
        <v>0.7390811853</v>
      </c>
    </row>
    <row r="170" spans="1:11">
      <c r="A170">
        <v>3</v>
      </c>
      <c r="B170">
        <v>1117</v>
      </c>
      <c r="C170">
        <v>-1.4566669999999999</v>
      </c>
      <c r="D170">
        <v>-78.11</v>
      </c>
      <c r="E170" t="s">
        <v>399</v>
      </c>
      <c r="F170" t="s">
        <v>400</v>
      </c>
      <c r="G170">
        <v>2013</v>
      </c>
      <c r="H170">
        <v>1</v>
      </c>
      <c r="I170">
        <v>3</v>
      </c>
      <c r="J170">
        <v>2.9290353232999999</v>
      </c>
      <c r="K170">
        <v>0.1187341368</v>
      </c>
    </row>
    <row r="171" spans="1:11">
      <c r="A171">
        <v>3</v>
      </c>
      <c r="B171">
        <v>1117</v>
      </c>
      <c r="C171">
        <v>-1.4566669999999999</v>
      </c>
      <c r="D171">
        <v>-78.11</v>
      </c>
      <c r="E171" t="s">
        <v>399</v>
      </c>
      <c r="F171" t="s">
        <v>400</v>
      </c>
      <c r="G171">
        <v>2013</v>
      </c>
      <c r="H171">
        <v>2</v>
      </c>
      <c r="I171">
        <v>3</v>
      </c>
      <c r="J171">
        <v>3.1739147967000001</v>
      </c>
      <c r="K171">
        <v>0.55548148119999996</v>
      </c>
    </row>
    <row r="172" spans="1:11">
      <c r="A172">
        <v>3</v>
      </c>
      <c r="B172">
        <v>1117</v>
      </c>
      <c r="C172">
        <v>-1.4566669999999999</v>
      </c>
      <c r="D172">
        <v>-78.11</v>
      </c>
      <c r="E172" t="s">
        <v>399</v>
      </c>
      <c r="F172" t="s">
        <v>400</v>
      </c>
      <c r="G172">
        <v>2013</v>
      </c>
      <c r="H172">
        <v>3</v>
      </c>
      <c r="I172">
        <v>3</v>
      </c>
      <c r="J172">
        <v>2.6486527433</v>
      </c>
      <c r="K172">
        <v>0.30968081980000001</v>
      </c>
    </row>
    <row r="173" spans="1:11">
      <c r="A173">
        <v>3</v>
      </c>
      <c r="B173">
        <v>1117</v>
      </c>
      <c r="C173">
        <v>-1.4566669999999999</v>
      </c>
      <c r="D173">
        <v>-78.11</v>
      </c>
      <c r="E173" t="s">
        <v>399</v>
      </c>
      <c r="F173" t="s">
        <v>400</v>
      </c>
      <c r="G173">
        <v>2013</v>
      </c>
      <c r="H173">
        <v>4</v>
      </c>
      <c r="I173">
        <v>3</v>
      </c>
      <c r="J173">
        <v>2.0810818367000001</v>
      </c>
      <c r="K173">
        <v>0.46186778379999999</v>
      </c>
    </row>
    <row r="174" spans="1:11">
      <c r="A174">
        <v>3</v>
      </c>
      <c r="B174">
        <v>1117</v>
      </c>
      <c r="C174">
        <v>-1.4566669999999999</v>
      </c>
      <c r="D174">
        <v>-78.11</v>
      </c>
      <c r="E174" t="s">
        <v>399</v>
      </c>
      <c r="F174" t="s">
        <v>400</v>
      </c>
      <c r="G174">
        <v>2014</v>
      </c>
      <c r="H174">
        <v>1</v>
      </c>
      <c r="I174">
        <v>3</v>
      </c>
      <c r="J174">
        <v>2.4204681067</v>
      </c>
      <c r="K174">
        <v>0.55894827479999998</v>
      </c>
    </row>
    <row r="175" spans="1:11">
      <c r="A175">
        <v>3</v>
      </c>
      <c r="B175">
        <v>1117</v>
      </c>
      <c r="C175">
        <v>-1.4566669999999999</v>
      </c>
      <c r="D175">
        <v>-78.11</v>
      </c>
      <c r="E175" t="s">
        <v>399</v>
      </c>
      <c r="F175" t="s">
        <v>400</v>
      </c>
      <c r="G175">
        <v>2014</v>
      </c>
      <c r="H175">
        <v>2</v>
      </c>
      <c r="I175">
        <v>3</v>
      </c>
      <c r="J175">
        <v>2.7063043932999999</v>
      </c>
      <c r="K175">
        <v>0.1505154584</v>
      </c>
    </row>
    <row r="176" spans="1:11">
      <c r="A176">
        <v>3</v>
      </c>
      <c r="B176">
        <v>1117</v>
      </c>
      <c r="C176">
        <v>-1.4566669999999999</v>
      </c>
      <c r="D176">
        <v>-78.11</v>
      </c>
      <c r="E176" t="s">
        <v>399</v>
      </c>
      <c r="F176" t="s">
        <v>400</v>
      </c>
      <c r="G176">
        <v>2014</v>
      </c>
      <c r="H176">
        <v>3</v>
      </c>
      <c r="I176">
        <v>3</v>
      </c>
      <c r="J176">
        <v>2.4776640532999998</v>
      </c>
      <c r="K176">
        <v>0.2047320275</v>
      </c>
    </row>
    <row r="177" spans="1:11">
      <c r="A177">
        <v>3</v>
      </c>
      <c r="B177">
        <v>1117</v>
      </c>
      <c r="C177">
        <v>-1.4566669999999999</v>
      </c>
      <c r="D177">
        <v>-78.11</v>
      </c>
      <c r="E177" t="s">
        <v>399</v>
      </c>
      <c r="F177" t="s">
        <v>400</v>
      </c>
      <c r="G177">
        <v>2014</v>
      </c>
      <c r="H177">
        <v>4</v>
      </c>
      <c r="I177">
        <v>3</v>
      </c>
      <c r="J177">
        <v>2.2458909533</v>
      </c>
      <c r="K177">
        <v>0.1223642016</v>
      </c>
    </row>
    <row r="178" spans="1:11">
      <c r="A178">
        <v>3</v>
      </c>
      <c r="B178">
        <v>1069</v>
      </c>
      <c r="C178">
        <v>-1.4945440000000001</v>
      </c>
      <c r="D178">
        <v>-78.066166999999993</v>
      </c>
      <c r="E178" t="s">
        <v>401</v>
      </c>
      <c r="F178" t="s">
        <v>400</v>
      </c>
      <c r="G178">
        <v>2011</v>
      </c>
      <c r="H178">
        <v>1</v>
      </c>
      <c r="I178">
        <v>3</v>
      </c>
      <c r="J178">
        <v>2.8168402399999999</v>
      </c>
      <c r="K178">
        <v>0.64089815090000002</v>
      </c>
    </row>
    <row r="179" spans="1:11">
      <c r="A179">
        <v>3</v>
      </c>
      <c r="B179">
        <v>1069</v>
      </c>
      <c r="C179">
        <v>-1.4945440000000001</v>
      </c>
      <c r="D179">
        <v>-78.066166999999993</v>
      </c>
      <c r="E179" t="s">
        <v>401</v>
      </c>
      <c r="F179" t="s">
        <v>400</v>
      </c>
      <c r="G179">
        <v>2011</v>
      </c>
      <c r="H179">
        <v>2</v>
      </c>
      <c r="I179">
        <v>3</v>
      </c>
      <c r="J179">
        <v>2.3450497932999999</v>
      </c>
      <c r="K179">
        <v>0.44014281360000002</v>
      </c>
    </row>
    <row r="180" spans="1:11">
      <c r="A180">
        <v>3</v>
      </c>
      <c r="B180">
        <v>1069</v>
      </c>
      <c r="C180">
        <v>-1.4945440000000001</v>
      </c>
      <c r="D180">
        <v>-78.066166999999993</v>
      </c>
      <c r="E180" t="s">
        <v>401</v>
      </c>
      <c r="F180" t="s">
        <v>400</v>
      </c>
      <c r="G180">
        <v>2011</v>
      </c>
      <c r="H180">
        <v>3</v>
      </c>
      <c r="I180">
        <v>3</v>
      </c>
      <c r="J180">
        <v>2.0405621166999999</v>
      </c>
      <c r="K180">
        <v>0.3133489149</v>
      </c>
    </row>
    <row r="181" spans="1:11">
      <c r="A181">
        <v>3</v>
      </c>
      <c r="B181">
        <v>1069</v>
      </c>
      <c r="C181">
        <v>-1.4945440000000001</v>
      </c>
      <c r="D181">
        <v>-78.066166999999993</v>
      </c>
      <c r="E181" t="s">
        <v>401</v>
      </c>
      <c r="F181" t="s">
        <v>400</v>
      </c>
      <c r="G181">
        <v>2011</v>
      </c>
      <c r="H181">
        <v>4</v>
      </c>
      <c r="I181">
        <v>3</v>
      </c>
      <c r="J181">
        <v>2.8925359233000001</v>
      </c>
      <c r="K181">
        <v>0.66227465620000003</v>
      </c>
    </row>
    <row r="182" spans="1:11">
      <c r="A182">
        <v>3</v>
      </c>
      <c r="B182">
        <v>1069</v>
      </c>
      <c r="C182">
        <v>-1.4945440000000001</v>
      </c>
      <c r="D182">
        <v>-78.066166999999993</v>
      </c>
      <c r="E182" t="s">
        <v>401</v>
      </c>
      <c r="F182" t="s">
        <v>400</v>
      </c>
      <c r="G182">
        <v>2012</v>
      </c>
      <c r="H182">
        <v>1</v>
      </c>
      <c r="I182">
        <v>3</v>
      </c>
      <c r="J182">
        <v>2.8586719867000001</v>
      </c>
      <c r="K182">
        <v>0.3442193361</v>
      </c>
    </row>
    <row r="183" spans="1:11">
      <c r="A183">
        <v>3</v>
      </c>
      <c r="B183">
        <v>1069</v>
      </c>
      <c r="C183">
        <v>-1.4945440000000001</v>
      </c>
      <c r="D183">
        <v>-78.066166999999993</v>
      </c>
      <c r="E183" t="s">
        <v>401</v>
      </c>
      <c r="F183" t="s">
        <v>400</v>
      </c>
      <c r="G183">
        <v>2012</v>
      </c>
      <c r="H183">
        <v>2</v>
      </c>
      <c r="I183">
        <v>3</v>
      </c>
      <c r="J183">
        <v>2.7299997999999999</v>
      </c>
      <c r="K183">
        <v>0.40282254179999999</v>
      </c>
    </row>
    <row r="184" spans="1:11">
      <c r="A184">
        <v>3</v>
      </c>
      <c r="B184">
        <v>1069</v>
      </c>
      <c r="C184">
        <v>-1.4945440000000001</v>
      </c>
      <c r="D184">
        <v>-78.066166999999993</v>
      </c>
      <c r="E184" t="s">
        <v>401</v>
      </c>
      <c r="F184" t="s">
        <v>400</v>
      </c>
      <c r="G184">
        <v>2012</v>
      </c>
      <c r="H184">
        <v>3</v>
      </c>
      <c r="I184">
        <v>3</v>
      </c>
      <c r="J184">
        <v>2.4291669966999998</v>
      </c>
      <c r="K184">
        <v>0.49828602620000001</v>
      </c>
    </row>
    <row r="185" spans="1:11">
      <c r="A185">
        <v>3</v>
      </c>
      <c r="B185">
        <v>1069</v>
      </c>
      <c r="C185">
        <v>-1.4945440000000001</v>
      </c>
      <c r="D185">
        <v>-78.066166999999993</v>
      </c>
      <c r="E185" t="s">
        <v>401</v>
      </c>
      <c r="F185" t="s">
        <v>400</v>
      </c>
      <c r="G185">
        <v>2012</v>
      </c>
      <c r="H185">
        <v>4</v>
      </c>
      <c r="I185">
        <v>3</v>
      </c>
      <c r="J185">
        <v>2.3169461832999998</v>
      </c>
      <c r="K185">
        <v>0.7515577806</v>
      </c>
    </row>
    <row r="186" spans="1:11">
      <c r="A186">
        <v>3</v>
      </c>
      <c r="B186">
        <v>1069</v>
      </c>
      <c r="C186">
        <v>-1.4945440000000001</v>
      </c>
      <c r="D186">
        <v>-78.066166999999993</v>
      </c>
      <c r="E186" t="s">
        <v>401</v>
      </c>
      <c r="F186" t="s">
        <v>400</v>
      </c>
      <c r="G186">
        <v>2013</v>
      </c>
      <c r="H186">
        <v>1</v>
      </c>
      <c r="I186">
        <v>3</v>
      </c>
      <c r="J186">
        <v>3.0822441267</v>
      </c>
      <c r="K186">
        <v>0.1436043236</v>
      </c>
    </row>
    <row r="187" spans="1:11">
      <c r="A187">
        <v>3</v>
      </c>
      <c r="B187">
        <v>1069</v>
      </c>
      <c r="C187">
        <v>-1.4945440000000001</v>
      </c>
      <c r="D187">
        <v>-78.066166999999993</v>
      </c>
      <c r="E187" t="s">
        <v>401</v>
      </c>
      <c r="F187" t="s">
        <v>400</v>
      </c>
      <c r="G187">
        <v>2013</v>
      </c>
      <c r="H187">
        <v>2</v>
      </c>
      <c r="I187">
        <v>3</v>
      </c>
      <c r="J187">
        <v>3.3528509167</v>
      </c>
      <c r="K187">
        <v>0.59855236759999997</v>
      </c>
    </row>
    <row r="188" spans="1:11">
      <c r="A188">
        <v>3</v>
      </c>
      <c r="B188">
        <v>1069</v>
      </c>
      <c r="C188">
        <v>-1.4945440000000001</v>
      </c>
      <c r="D188">
        <v>-78.066166999999993</v>
      </c>
      <c r="E188" t="s">
        <v>401</v>
      </c>
      <c r="F188" t="s">
        <v>400</v>
      </c>
      <c r="G188">
        <v>2013</v>
      </c>
      <c r="H188">
        <v>3</v>
      </c>
      <c r="I188">
        <v>3</v>
      </c>
      <c r="J188">
        <v>2.8053844432999999</v>
      </c>
      <c r="K188">
        <v>0.3011026315</v>
      </c>
    </row>
    <row r="189" spans="1:11">
      <c r="A189">
        <v>3</v>
      </c>
      <c r="B189">
        <v>1069</v>
      </c>
      <c r="C189">
        <v>-1.4945440000000001</v>
      </c>
      <c r="D189">
        <v>-78.066166999999993</v>
      </c>
      <c r="E189" t="s">
        <v>401</v>
      </c>
      <c r="F189" t="s">
        <v>400</v>
      </c>
      <c r="G189">
        <v>2013</v>
      </c>
      <c r="H189">
        <v>4</v>
      </c>
      <c r="I189">
        <v>3</v>
      </c>
      <c r="J189">
        <v>2.2253492367000001</v>
      </c>
      <c r="K189">
        <v>0.49839176600000001</v>
      </c>
    </row>
    <row r="190" spans="1:11">
      <c r="A190">
        <v>3</v>
      </c>
      <c r="B190">
        <v>1069</v>
      </c>
      <c r="C190">
        <v>-1.4945440000000001</v>
      </c>
      <c r="D190">
        <v>-78.066166999999993</v>
      </c>
      <c r="E190" t="s">
        <v>401</v>
      </c>
      <c r="F190" t="s">
        <v>400</v>
      </c>
      <c r="G190">
        <v>2014</v>
      </c>
      <c r="H190">
        <v>1</v>
      </c>
      <c r="I190">
        <v>3</v>
      </c>
      <c r="J190">
        <v>2.6437284999999999</v>
      </c>
      <c r="K190">
        <v>0.6417426423</v>
      </c>
    </row>
    <row r="191" spans="1:11">
      <c r="A191">
        <v>3</v>
      </c>
      <c r="B191">
        <v>1069</v>
      </c>
      <c r="C191">
        <v>-1.4945440000000001</v>
      </c>
      <c r="D191">
        <v>-78.066166999999993</v>
      </c>
      <c r="E191" t="s">
        <v>401</v>
      </c>
      <c r="F191" t="s">
        <v>400</v>
      </c>
      <c r="G191">
        <v>2014</v>
      </c>
      <c r="H191">
        <v>2</v>
      </c>
      <c r="I191">
        <v>3</v>
      </c>
      <c r="J191">
        <v>2.8767454733000002</v>
      </c>
      <c r="K191">
        <v>0.15056546670000001</v>
      </c>
    </row>
    <row r="192" spans="1:11">
      <c r="A192">
        <v>3</v>
      </c>
      <c r="B192">
        <v>1069</v>
      </c>
      <c r="C192">
        <v>-1.4945440000000001</v>
      </c>
      <c r="D192">
        <v>-78.066166999999993</v>
      </c>
      <c r="E192" t="s">
        <v>401</v>
      </c>
      <c r="F192" t="s">
        <v>400</v>
      </c>
      <c r="G192">
        <v>2014</v>
      </c>
      <c r="H192">
        <v>3</v>
      </c>
      <c r="I192">
        <v>3</v>
      </c>
      <c r="J192">
        <v>2.6088570099999999</v>
      </c>
      <c r="K192">
        <v>0.2299403579</v>
      </c>
    </row>
    <row r="193" spans="1:11">
      <c r="A193">
        <v>3</v>
      </c>
      <c r="B193">
        <v>1069</v>
      </c>
      <c r="C193">
        <v>-1.4945440000000001</v>
      </c>
      <c r="D193">
        <v>-78.066166999999993</v>
      </c>
      <c r="E193" t="s">
        <v>401</v>
      </c>
      <c r="F193" t="s">
        <v>400</v>
      </c>
      <c r="G193">
        <v>2014</v>
      </c>
      <c r="H193">
        <v>4</v>
      </c>
      <c r="I193">
        <v>3</v>
      </c>
      <c r="J193">
        <v>2.3864455033</v>
      </c>
      <c r="K193">
        <v>0.14207192860000001</v>
      </c>
    </row>
    <row r="194" spans="1:11">
      <c r="A194">
        <v>3</v>
      </c>
      <c r="B194">
        <v>985</v>
      </c>
      <c r="C194">
        <v>-1.4930890000000001</v>
      </c>
      <c r="D194">
        <v>-78.020897000000005</v>
      </c>
      <c r="E194" t="s">
        <v>402</v>
      </c>
      <c r="F194" t="s">
        <v>400</v>
      </c>
      <c r="G194">
        <v>2011</v>
      </c>
      <c r="H194">
        <v>1</v>
      </c>
      <c r="I194">
        <v>3</v>
      </c>
      <c r="J194">
        <v>3.1392516600000002</v>
      </c>
      <c r="K194">
        <v>0.66058373579999996</v>
      </c>
    </row>
    <row r="195" spans="1:11">
      <c r="A195">
        <v>3</v>
      </c>
      <c r="B195">
        <v>985</v>
      </c>
      <c r="C195">
        <v>-1.4930890000000001</v>
      </c>
      <c r="D195">
        <v>-78.020897000000005</v>
      </c>
      <c r="E195" t="s">
        <v>402</v>
      </c>
      <c r="F195" t="s">
        <v>400</v>
      </c>
      <c r="G195">
        <v>2011</v>
      </c>
      <c r="H195">
        <v>2</v>
      </c>
      <c r="I195">
        <v>3</v>
      </c>
      <c r="J195">
        <v>2.5727364433000002</v>
      </c>
      <c r="K195">
        <v>0.45969539500000001</v>
      </c>
    </row>
    <row r="196" spans="1:11">
      <c r="A196">
        <v>3</v>
      </c>
      <c r="B196">
        <v>985</v>
      </c>
      <c r="C196">
        <v>-1.4930890000000001</v>
      </c>
      <c r="D196">
        <v>-78.020897000000005</v>
      </c>
      <c r="E196" t="s">
        <v>402</v>
      </c>
      <c r="F196" t="s">
        <v>400</v>
      </c>
      <c r="G196">
        <v>2011</v>
      </c>
      <c r="H196">
        <v>3</v>
      </c>
      <c r="I196">
        <v>3</v>
      </c>
      <c r="J196">
        <v>2.2570018799999998</v>
      </c>
      <c r="K196">
        <v>0.4638444075</v>
      </c>
    </row>
    <row r="197" spans="1:11">
      <c r="A197">
        <v>3</v>
      </c>
      <c r="B197">
        <v>985</v>
      </c>
      <c r="C197">
        <v>-1.4930890000000001</v>
      </c>
      <c r="D197">
        <v>-78.020897000000005</v>
      </c>
      <c r="E197" t="s">
        <v>402</v>
      </c>
      <c r="F197" t="s">
        <v>400</v>
      </c>
      <c r="G197">
        <v>2011</v>
      </c>
      <c r="H197">
        <v>4</v>
      </c>
      <c r="I197">
        <v>3</v>
      </c>
      <c r="J197">
        <v>3.1833994166999999</v>
      </c>
      <c r="K197">
        <v>0.70827346739999997</v>
      </c>
    </row>
    <row r="198" spans="1:11">
      <c r="A198">
        <v>3</v>
      </c>
      <c r="B198">
        <v>985</v>
      </c>
      <c r="C198">
        <v>-1.4930890000000001</v>
      </c>
      <c r="D198">
        <v>-78.020897000000005</v>
      </c>
      <c r="E198" t="s">
        <v>402</v>
      </c>
      <c r="F198" t="s">
        <v>400</v>
      </c>
      <c r="G198">
        <v>2012</v>
      </c>
      <c r="H198">
        <v>1</v>
      </c>
      <c r="I198">
        <v>3</v>
      </c>
      <c r="J198">
        <v>3.2853724466999998</v>
      </c>
      <c r="K198">
        <v>0.40636337109999998</v>
      </c>
    </row>
    <row r="199" spans="1:11">
      <c r="A199">
        <v>3</v>
      </c>
      <c r="B199">
        <v>985</v>
      </c>
      <c r="C199">
        <v>-1.4930890000000001</v>
      </c>
      <c r="D199">
        <v>-78.020897000000005</v>
      </c>
      <c r="E199" t="s">
        <v>402</v>
      </c>
      <c r="F199" t="s">
        <v>400</v>
      </c>
      <c r="G199">
        <v>2012</v>
      </c>
      <c r="H199">
        <v>2</v>
      </c>
      <c r="I199">
        <v>3</v>
      </c>
      <c r="J199">
        <v>3.0318717767000001</v>
      </c>
      <c r="K199">
        <v>0.40989363540000001</v>
      </c>
    </row>
    <row r="200" spans="1:11">
      <c r="A200">
        <v>3</v>
      </c>
      <c r="B200">
        <v>985</v>
      </c>
      <c r="C200">
        <v>-1.4930890000000001</v>
      </c>
      <c r="D200">
        <v>-78.020897000000005</v>
      </c>
      <c r="E200" t="s">
        <v>402</v>
      </c>
      <c r="F200" t="s">
        <v>400</v>
      </c>
      <c r="G200">
        <v>2012</v>
      </c>
      <c r="H200">
        <v>3</v>
      </c>
      <c r="I200">
        <v>3</v>
      </c>
      <c r="J200">
        <v>2.6343103232999998</v>
      </c>
      <c r="K200">
        <v>0.56401191740000001</v>
      </c>
    </row>
    <row r="201" spans="1:11">
      <c r="A201">
        <v>3</v>
      </c>
      <c r="B201">
        <v>985</v>
      </c>
      <c r="C201">
        <v>-1.4930890000000001</v>
      </c>
      <c r="D201">
        <v>-78.020897000000005</v>
      </c>
      <c r="E201" t="s">
        <v>402</v>
      </c>
      <c r="F201" t="s">
        <v>400</v>
      </c>
      <c r="G201">
        <v>2012</v>
      </c>
      <c r="H201">
        <v>4</v>
      </c>
      <c r="I201">
        <v>3</v>
      </c>
      <c r="J201">
        <v>2.6511538099999998</v>
      </c>
      <c r="K201">
        <v>0.79076334500000001</v>
      </c>
    </row>
    <row r="202" spans="1:11">
      <c r="A202">
        <v>3</v>
      </c>
      <c r="B202">
        <v>985</v>
      </c>
      <c r="C202">
        <v>-1.4930890000000001</v>
      </c>
      <c r="D202">
        <v>-78.020897000000005</v>
      </c>
      <c r="E202" t="s">
        <v>402</v>
      </c>
      <c r="F202" t="s">
        <v>400</v>
      </c>
      <c r="G202">
        <v>2013</v>
      </c>
      <c r="H202">
        <v>1</v>
      </c>
      <c r="I202">
        <v>3</v>
      </c>
      <c r="J202">
        <v>3.4817395033</v>
      </c>
      <c r="K202">
        <v>0.2173768683</v>
      </c>
    </row>
    <row r="203" spans="1:11">
      <c r="A203">
        <v>3</v>
      </c>
      <c r="B203">
        <v>985</v>
      </c>
      <c r="C203">
        <v>-1.4930890000000001</v>
      </c>
      <c r="D203">
        <v>-78.020897000000005</v>
      </c>
      <c r="E203" t="s">
        <v>402</v>
      </c>
      <c r="F203" t="s">
        <v>400</v>
      </c>
      <c r="G203">
        <v>2013</v>
      </c>
      <c r="H203">
        <v>2</v>
      </c>
      <c r="I203">
        <v>3</v>
      </c>
      <c r="J203">
        <v>3.6930090999999998</v>
      </c>
      <c r="K203">
        <v>0.60885695230000003</v>
      </c>
    </row>
    <row r="204" spans="1:11">
      <c r="A204">
        <v>3</v>
      </c>
      <c r="B204">
        <v>985</v>
      </c>
      <c r="C204">
        <v>-1.4930890000000001</v>
      </c>
      <c r="D204">
        <v>-78.020897000000005</v>
      </c>
      <c r="E204" t="s">
        <v>402</v>
      </c>
      <c r="F204" t="s">
        <v>400</v>
      </c>
      <c r="G204">
        <v>2013</v>
      </c>
      <c r="H204">
        <v>3</v>
      </c>
      <c r="I204">
        <v>3</v>
      </c>
      <c r="J204">
        <v>3.0957042867000002</v>
      </c>
      <c r="K204">
        <v>0.29827877629999999</v>
      </c>
    </row>
    <row r="205" spans="1:11">
      <c r="A205">
        <v>3</v>
      </c>
      <c r="B205">
        <v>985</v>
      </c>
      <c r="C205">
        <v>-1.4930890000000001</v>
      </c>
      <c r="D205">
        <v>-78.020897000000005</v>
      </c>
      <c r="E205" t="s">
        <v>402</v>
      </c>
      <c r="F205" t="s">
        <v>400</v>
      </c>
      <c r="G205">
        <v>2013</v>
      </c>
      <c r="H205">
        <v>4</v>
      </c>
      <c r="I205">
        <v>3</v>
      </c>
      <c r="J205">
        <v>2.5156484033000002</v>
      </c>
      <c r="K205">
        <v>0.49485360039999998</v>
      </c>
    </row>
    <row r="206" spans="1:11">
      <c r="A206">
        <v>3</v>
      </c>
      <c r="B206">
        <v>985</v>
      </c>
      <c r="C206">
        <v>-1.4930890000000001</v>
      </c>
      <c r="D206">
        <v>-78.020897000000005</v>
      </c>
      <c r="E206" t="s">
        <v>402</v>
      </c>
      <c r="F206" t="s">
        <v>400</v>
      </c>
      <c r="G206">
        <v>2014</v>
      </c>
      <c r="H206">
        <v>1</v>
      </c>
      <c r="I206">
        <v>3</v>
      </c>
      <c r="J206">
        <v>2.9219263167</v>
      </c>
      <c r="K206">
        <v>0.60552606890000005</v>
      </c>
    </row>
    <row r="207" spans="1:11">
      <c r="A207">
        <v>3</v>
      </c>
      <c r="B207">
        <v>985</v>
      </c>
      <c r="C207">
        <v>-1.4930890000000001</v>
      </c>
      <c r="D207">
        <v>-78.020897000000005</v>
      </c>
      <c r="E207" t="s">
        <v>402</v>
      </c>
      <c r="F207" t="s">
        <v>400</v>
      </c>
      <c r="G207">
        <v>2014</v>
      </c>
      <c r="H207">
        <v>2</v>
      </c>
      <c r="I207">
        <v>3</v>
      </c>
      <c r="J207">
        <v>3.1027683433000002</v>
      </c>
      <c r="K207">
        <v>0.1050727623</v>
      </c>
    </row>
    <row r="208" spans="1:11">
      <c r="A208">
        <v>3</v>
      </c>
      <c r="B208">
        <v>985</v>
      </c>
      <c r="C208">
        <v>-1.4930890000000001</v>
      </c>
      <c r="D208">
        <v>-78.020897000000005</v>
      </c>
      <c r="E208" t="s">
        <v>402</v>
      </c>
      <c r="F208" t="s">
        <v>400</v>
      </c>
      <c r="G208">
        <v>2014</v>
      </c>
      <c r="H208">
        <v>3</v>
      </c>
      <c r="I208">
        <v>3</v>
      </c>
      <c r="J208">
        <v>2.8786265766999999</v>
      </c>
      <c r="K208">
        <v>0.28545955200000001</v>
      </c>
    </row>
    <row r="209" spans="1:11">
      <c r="A209">
        <v>3</v>
      </c>
      <c r="B209">
        <v>985</v>
      </c>
      <c r="C209">
        <v>-1.4930890000000001</v>
      </c>
      <c r="D209">
        <v>-78.020897000000005</v>
      </c>
      <c r="E209" t="s">
        <v>402</v>
      </c>
      <c r="F209" t="s">
        <v>400</v>
      </c>
      <c r="G209">
        <v>2014</v>
      </c>
      <c r="H209">
        <v>4</v>
      </c>
      <c r="I209">
        <v>3</v>
      </c>
      <c r="J209">
        <v>2.7133548567000001</v>
      </c>
      <c r="K209">
        <v>0.15714962730000001</v>
      </c>
    </row>
    <row r="210" spans="1:11">
      <c r="A210">
        <v>3</v>
      </c>
      <c r="B210">
        <v>917</v>
      </c>
      <c r="C210">
        <v>-1.5078750000000001</v>
      </c>
      <c r="D210">
        <v>-77.988602999999998</v>
      </c>
      <c r="E210" t="s">
        <v>403</v>
      </c>
      <c r="F210" t="s">
        <v>400</v>
      </c>
      <c r="G210">
        <v>2011</v>
      </c>
      <c r="H210">
        <v>1</v>
      </c>
      <c r="I210">
        <v>3</v>
      </c>
      <c r="J210">
        <v>3.3506089533000001</v>
      </c>
      <c r="K210">
        <v>0.666236787</v>
      </c>
    </row>
    <row r="211" spans="1:11">
      <c r="A211">
        <v>3</v>
      </c>
      <c r="B211">
        <v>917</v>
      </c>
      <c r="C211">
        <v>-1.5078750000000001</v>
      </c>
      <c r="D211">
        <v>-77.988602999999998</v>
      </c>
      <c r="E211" t="s">
        <v>403</v>
      </c>
      <c r="F211" t="s">
        <v>400</v>
      </c>
      <c r="G211">
        <v>2011</v>
      </c>
      <c r="H211">
        <v>2</v>
      </c>
      <c r="I211">
        <v>3</v>
      </c>
      <c r="J211">
        <v>2.7248727100000001</v>
      </c>
      <c r="K211">
        <v>0.48391030219999998</v>
      </c>
    </row>
    <row r="212" spans="1:11">
      <c r="A212">
        <v>3</v>
      </c>
      <c r="B212">
        <v>917</v>
      </c>
      <c r="C212">
        <v>-1.5078750000000001</v>
      </c>
      <c r="D212">
        <v>-77.988602999999998</v>
      </c>
      <c r="E212" t="s">
        <v>403</v>
      </c>
      <c r="F212" t="s">
        <v>400</v>
      </c>
      <c r="G212">
        <v>2011</v>
      </c>
      <c r="H212">
        <v>3</v>
      </c>
      <c r="I212">
        <v>3</v>
      </c>
      <c r="J212">
        <v>2.3961949833</v>
      </c>
      <c r="K212">
        <v>0.56844581350000001</v>
      </c>
    </row>
    <row r="213" spans="1:11">
      <c r="A213">
        <v>3</v>
      </c>
      <c r="B213">
        <v>917</v>
      </c>
      <c r="C213">
        <v>-1.5078750000000001</v>
      </c>
      <c r="D213">
        <v>-77.988602999999998</v>
      </c>
      <c r="E213" t="s">
        <v>403</v>
      </c>
      <c r="F213" t="s">
        <v>400</v>
      </c>
      <c r="G213">
        <v>2011</v>
      </c>
      <c r="H213">
        <v>4</v>
      </c>
      <c r="I213">
        <v>3</v>
      </c>
      <c r="J213">
        <v>3.3814428467000002</v>
      </c>
      <c r="K213">
        <v>0.73894897599999998</v>
      </c>
    </row>
    <row r="214" spans="1:11">
      <c r="A214">
        <v>3</v>
      </c>
      <c r="B214">
        <v>917</v>
      </c>
      <c r="C214">
        <v>-1.5078750000000001</v>
      </c>
      <c r="D214">
        <v>-77.988602999999998</v>
      </c>
      <c r="E214" t="s">
        <v>403</v>
      </c>
      <c r="F214" t="s">
        <v>400</v>
      </c>
      <c r="G214">
        <v>2012</v>
      </c>
      <c r="H214">
        <v>1</v>
      </c>
      <c r="I214">
        <v>3</v>
      </c>
      <c r="J214">
        <v>3.5710945333000002</v>
      </c>
      <c r="K214">
        <v>0.45578301789999998</v>
      </c>
    </row>
    <row r="215" spans="1:11">
      <c r="A215">
        <v>3</v>
      </c>
      <c r="B215">
        <v>917</v>
      </c>
      <c r="C215">
        <v>-1.5078750000000001</v>
      </c>
      <c r="D215">
        <v>-77.988602999999998</v>
      </c>
      <c r="E215" t="s">
        <v>403</v>
      </c>
      <c r="F215" t="s">
        <v>400</v>
      </c>
      <c r="G215">
        <v>2012</v>
      </c>
      <c r="H215">
        <v>2</v>
      </c>
      <c r="I215">
        <v>3</v>
      </c>
      <c r="J215">
        <v>3.2337752733</v>
      </c>
      <c r="K215">
        <v>0.41234377709999998</v>
      </c>
    </row>
    <row r="216" spans="1:11">
      <c r="A216">
        <v>3</v>
      </c>
      <c r="B216">
        <v>917</v>
      </c>
      <c r="C216">
        <v>-1.5078750000000001</v>
      </c>
      <c r="D216">
        <v>-77.988602999999998</v>
      </c>
      <c r="E216" t="s">
        <v>403</v>
      </c>
      <c r="F216" t="s">
        <v>400</v>
      </c>
      <c r="G216">
        <v>2012</v>
      </c>
      <c r="H216">
        <v>3</v>
      </c>
      <c r="I216">
        <v>3</v>
      </c>
      <c r="J216">
        <v>2.7714423400000001</v>
      </c>
      <c r="K216">
        <v>0.60146620819999996</v>
      </c>
    </row>
    <row r="217" spans="1:11">
      <c r="A217">
        <v>3</v>
      </c>
      <c r="B217">
        <v>917</v>
      </c>
      <c r="C217">
        <v>-1.5078750000000001</v>
      </c>
      <c r="D217">
        <v>-77.988602999999998</v>
      </c>
      <c r="E217" t="s">
        <v>403</v>
      </c>
      <c r="F217" t="s">
        <v>400</v>
      </c>
      <c r="G217">
        <v>2012</v>
      </c>
      <c r="H217">
        <v>4</v>
      </c>
      <c r="I217">
        <v>3</v>
      </c>
      <c r="J217">
        <v>2.8757905632999998</v>
      </c>
      <c r="K217">
        <v>0.82159696910000002</v>
      </c>
    </row>
    <row r="218" spans="1:11">
      <c r="A218">
        <v>3</v>
      </c>
      <c r="B218">
        <v>917</v>
      </c>
      <c r="C218">
        <v>-1.5078750000000001</v>
      </c>
      <c r="D218">
        <v>-77.988602999999998</v>
      </c>
      <c r="E218" t="s">
        <v>403</v>
      </c>
      <c r="F218" t="s">
        <v>400</v>
      </c>
      <c r="G218">
        <v>2013</v>
      </c>
      <c r="H218">
        <v>1</v>
      </c>
      <c r="I218">
        <v>3</v>
      </c>
      <c r="J218">
        <v>3.7536149167000001</v>
      </c>
      <c r="K218">
        <v>0.2773386222</v>
      </c>
    </row>
    <row r="219" spans="1:11">
      <c r="A219">
        <v>3</v>
      </c>
      <c r="B219">
        <v>917</v>
      </c>
      <c r="C219">
        <v>-1.5078750000000001</v>
      </c>
      <c r="D219">
        <v>-77.988602999999998</v>
      </c>
      <c r="E219" t="s">
        <v>403</v>
      </c>
      <c r="F219" t="s">
        <v>400</v>
      </c>
      <c r="G219">
        <v>2013</v>
      </c>
      <c r="H219">
        <v>2</v>
      </c>
      <c r="I219">
        <v>3</v>
      </c>
      <c r="J219">
        <v>3.92226192</v>
      </c>
      <c r="K219">
        <v>0.62223755489999999</v>
      </c>
    </row>
    <row r="220" spans="1:11">
      <c r="A220">
        <v>3</v>
      </c>
      <c r="B220">
        <v>917</v>
      </c>
      <c r="C220">
        <v>-1.5078750000000001</v>
      </c>
      <c r="D220">
        <v>-77.988602999999998</v>
      </c>
      <c r="E220" t="s">
        <v>403</v>
      </c>
      <c r="F220" t="s">
        <v>400</v>
      </c>
      <c r="G220">
        <v>2013</v>
      </c>
      <c r="H220">
        <v>3</v>
      </c>
      <c r="I220">
        <v>3</v>
      </c>
      <c r="J220">
        <v>3.2948162832999999</v>
      </c>
      <c r="K220">
        <v>0.29546948010000001</v>
      </c>
    </row>
    <row r="221" spans="1:11">
      <c r="A221">
        <v>3</v>
      </c>
      <c r="B221">
        <v>917</v>
      </c>
      <c r="C221">
        <v>-1.5078750000000001</v>
      </c>
      <c r="D221">
        <v>-77.988602999999998</v>
      </c>
      <c r="E221" t="s">
        <v>403</v>
      </c>
      <c r="F221" t="s">
        <v>400</v>
      </c>
      <c r="G221">
        <v>2013</v>
      </c>
      <c r="H221">
        <v>4</v>
      </c>
      <c r="I221">
        <v>3</v>
      </c>
      <c r="J221">
        <v>2.7174815266999999</v>
      </c>
      <c r="K221">
        <v>0.48717185489999998</v>
      </c>
    </row>
    <row r="222" spans="1:11">
      <c r="A222">
        <v>3</v>
      </c>
      <c r="B222">
        <v>917</v>
      </c>
      <c r="C222">
        <v>-1.5078750000000001</v>
      </c>
      <c r="D222">
        <v>-77.988602999999998</v>
      </c>
      <c r="E222" t="s">
        <v>403</v>
      </c>
      <c r="F222" t="s">
        <v>400</v>
      </c>
      <c r="G222">
        <v>2014</v>
      </c>
      <c r="H222">
        <v>1</v>
      </c>
      <c r="I222">
        <v>3</v>
      </c>
      <c r="J222">
        <v>3.1268914300000001</v>
      </c>
      <c r="K222">
        <v>0.6033378533</v>
      </c>
    </row>
    <row r="223" spans="1:11">
      <c r="A223">
        <v>3</v>
      </c>
      <c r="B223">
        <v>917</v>
      </c>
      <c r="C223">
        <v>-1.5078750000000001</v>
      </c>
      <c r="D223">
        <v>-77.988602999999998</v>
      </c>
      <c r="E223" t="s">
        <v>403</v>
      </c>
      <c r="F223" t="s">
        <v>400</v>
      </c>
      <c r="G223">
        <v>2014</v>
      </c>
      <c r="H223">
        <v>2</v>
      </c>
      <c r="I223">
        <v>3</v>
      </c>
      <c r="J223">
        <v>3.2547537166999998</v>
      </c>
      <c r="K223">
        <v>6.1980869100000002E-2</v>
      </c>
    </row>
    <row r="224" spans="1:11">
      <c r="A224">
        <v>3</v>
      </c>
      <c r="B224">
        <v>917</v>
      </c>
      <c r="C224">
        <v>-1.5078750000000001</v>
      </c>
      <c r="D224">
        <v>-77.988602999999998</v>
      </c>
      <c r="E224" t="s">
        <v>403</v>
      </c>
      <c r="F224" t="s">
        <v>400</v>
      </c>
      <c r="G224">
        <v>2014</v>
      </c>
      <c r="H224">
        <v>3</v>
      </c>
      <c r="I224">
        <v>3</v>
      </c>
      <c r="J224">
        <v>3.0573632733</v>
      </c>
      <c r="K224">
        <v>0.32801222369999999</v>
      </c>
    </row>
    <row r="225" spans="1:11">
      <c r="A225">
        <v>3</v>
      </c>
      <c r="B225">
        <v>917</v>
      </c>
      <c r="C225">
        <v>-1.5078750000000001</v>
      </c>
      <c r="D225">
        <v>-77.988602999999998</v>
      </c>
      <c r="E225" t="s">
        <v>403</v>
      </c>
      <c r="F225" t="s">
        <v>400</v>
      </c>
      <c r="G225">
        <v>2014</v>
      </c>
      <c r="H225">
        <v>4</v>
      </c>
      <c r="I225">
        <v>3</v>
      </c>
      <c r="J225">
        <v>2.9296936467000001</v>
      </c>
      <c r="K225">
        <v>0.17015869519999999</v>
      </c>
    </row>
    <row r="226" spans="1:11">
      <c r="A226">
        <v>3</v>
      </c>
      <c r="B226">
        <v>400</v>
      </c>
      <c r="C226">
        <v>-1.7338560000000001</v>
      </c>
      <c r="D226">
        <v>-77.483549999999994</v>
      </c>
      <c r="E226" t="s">
        <v>404</v>
      </c>
      <c r="F226" t="s">
        <v>400</v>
      </c>
      <c r="G226">
        <v>2011</v>
      </c>
      <c r="H226">
        <v>1</v>
      </c>
      <c r="I226">
        <v>3</v>
      </c>
      <c r="J226">
        <v>4.7997452032999997</v>
      </c>
      <c r="K226">
        <v>0.6216619136</v>
      </c>
    </row>
    <row r="227" spans="1:11">
      <c r="A227">
        <v>3</v>
      </c>
      <c r="B227">
        <v>400</v>
      </c>
      <c r="C227">
        <v>-1.7338560000000001</v>
      </c>
      <c r="D227">
        <v>-77.483549999999994</v>
      </c>
      <c r="E227" t="s">
        <v>404</v>
      </c>
      <c r="F227" t="s">
        <v>400</v>
      </c>
      <c r="G227">
        <v>2011</v>
      </c>
      <c r="H227">
        <v>2</v>
      </c>
      <c r="I227">
        <v>3</v>
      </c>
      <c r="J227">
        <v>4.0932354366999997</v>
      </c>
      <c r="K227">
        <v>0.74204514440000002</v>
      </c>
    </row>
    <row r="228" spans="1:11">
      <c r="A228">
        <v>3</v>
      </c>
      <c r="B228">
        <v>400</v>
      </c>
      <c r="C228">
        <v>-1.7338560000000001</v>
      </c>
      <c r="D228">
        <v>-77.483549999999994</v>
      </c>
      <c r="E228" t="s">
        <v>404</v>
      </c>
      <c r="F228" t="s">
        <v>400</v>
      </c>
      <c r="G228">
        <v>2011</v>
      </c>
      <c r="H228">
        <v>3</v>
      </c>
      <c r="I228">
        <v>3</v>
      </c>
      <c r="J228">
        <v>3.4843515567000001</v>
      </c>
      <c r="K228">
        <v>1.1860573840999999</v>
      </c>
    </row>
    <row r="229" spans="1:11">
      <c r="A229">
        <v>3</v>
      </c>
      <c r="B229">
        <v>400</v>
      </c>
      <c r="C229">
        <v>-1.7338560000000001</v>
      </c>
      <c r="D229">
        <v>-77.483549999999994</v>
      </c>
      <c r="E229" t="s">
        <v>404</v>
      </c>
      <c r="F229" t="s">
        <v>400</v>
      </c>
      <c r="G229">
        <v>2011</v>
      </c>
      <c r="H229">
        <v>4</v>
      </c>
      <c r="I229">
        <v>3</v>
      </c>
      <c r="J229">
        <v>4.9368727566999997</v>
      </c>
      <c r="K229">
        <v>1.0382575636</v>
      </c>
    </row>
    <row r="230" spans="1:11">
      <c r="A230">
        <v>3</v>
      </c>
      <c r="B230">
        <v>400</v>
      </c>
      <c r="C230">
        <v>-1.7338560000000001</v>
      </c>
      <c r="D230">
        <v>-77.483549999999994</v>
      </c>
      <c r="E230" t="s">
        <v>404</v>
      </c>
      <c r="F230" t="s">
        <v>400</v>
      </c>
      <c r="G230">
        <v>2012</v>
      </c>
      <c r="H230">
        <v>1</v>
      </c>
      <c r="I230">
        <v>3</v>
      </c>
      <c r="J230">
        <v>5.5563510200000001</v>
      </c>
      <c r="K230">
        <v>0.82697298330000002</v>
      </c>
    </row>
    <row r="231" spans="1:11">
      <c r="A231">
        <v>3</v>
      </c>
      <c r="B231">
        <v>400</v>
      </c>
      <c r="C231">
        <v>-1.7338560000000001</v>
      </c>
      <c r="D231">
        <v>-77.483549999999994</v>
      </c>
      <c r="E231" t="s">
        <v>404</v>
      </c>
      <c r="F231" t="s">
        <v>400</v>
      </c>
      <c r="G231">
        <v>2012</v>
      </c>
      <c r="H231">
        <v>2</v>
      </c>
      <c r="I231">
        <v>3</v>
      </c>
      <c r="J231">
        <v>5.0850016800000004</v>
      </c>
      <c r="K231">
        <v>0.48553623769999998</v>
      </c>
    </row>
    <row r="232" spans="1:11">
      <c r="A232">
        <v>3</v>
      </c>
      <c r="B232">
        <v>400</v>
      </c>
      <c r="C232">
        <v>-1.7338560000000001</v>
      </c>
      <c r="D232">
        <v>-77.483549999999994</v>
      </c>
      <c r="E232" t="s">
        <v>404</v>
      </c>
      <c r="F232" t="s">
        <v>400</v>
      </c>
      <c r="G232">
        <v>2012</v>
      </c>
      <c r="H232">
        <v>3</v>
      </c>
      <c r="I232">
        <v>3</v>
      </c>
      <c r="J232">
        <v>3.8817146267</v>
      </c>
      <c r="K232">
        <v>0.84268932379999995</v>
      </c>
    </row>
    <row r="233" spans="1:11">
      <c r="A233">
        <v>3</v>
      </c>
      <c r="B233">
        <v>400</v>
      </c>
      <c r="C233">
        <v>-1.7338560000000001</v>
      </c>
      <c r="D233">
        <v>-77.483549999999994</v>
      </c>
      <c r="E233" t="s">
        <v>404</v>
      </c>
      <c r="F233" t="s">
        <v>400</v>
      </c>
      <c r="G233">
        <v>2012</v>
      </c>
      <c r="H233">
        <v>4</v>
      </c>
      <c r="I233">
        <v>3</v>
      </c>
      <c r="J233">
        <v>4.6946313567000004</v>
      </c>
      <c r="K233">
        <v>1.0375822597</v>
      </c>
    </row>
    <row r="234" spans="1:11">
      <c r="A234">
        <v>3</v>
      </c>
      <c r="B234">
        <v>400</v>
      </c>
      <c r="C234">
        <v>-1.7338560000000001</v>
      </c>
      <c r="D234">
        <v>-77.483549999999994</v>
      </c>
      <c r="E234" t="s">
        <v>404</v>
      </c>
      <c r="F234" t="s">
        <v>400</v>
      </c>
      <c r="G234">
        <v>2013</v>
      </c>
      <c r="H234">
        <v>1</v>
      </c>
      <c r="I234">
        <v>3</v>
      </c>
      <c r="J234">
        <v>5.6353293799999999</v>
      </c>
      <c r="K234">
        <v>0.57858496579999996</v>
      </c>
    </row>
    <row r="235" spans="1:11">
      <c r="A235">
        <v>3</v>
      </c>
      <c r="B235">
        <v>400</v>
      </c>
      <c r="C235">
        <v>-1.7338560000000001</v>
      </c>
      <c r="D235">
        <v>-77.483549999999994</v>
      </c>
      <c r="E235" t="s">
        <v>404</v>
      </c>
      <c r="F235" t="s">
        <v>400</v>
      </c>
      <c r="G235">
        <v>2013</v>
      </c>
      <c r="H235">
        <v>2</v>
      </c>
      <c r="I235">
        <v>3</v>
      </c>
      <c r="J235">
        <v>5.9987269699999999</v>
      </c>
      <c r="K235">
        <v>0.88233174599999997</v>
      </c>
    </row>
    <row r="236" spans="1:11">
      <c r="A236">
        <v>3</v>
      </c>
      <c r="B236">
        <v>400</v>
      </c>
      <c r="C236">
        <v>-1.7338560000000001</v>
      </c>
      <c r="D236">
        <v>-77.483549999999994</v>
      </c>
      <c r="E236" t="s">
        <v>404</v>
      </c>
      <c r="F236" t="s">
        <v>400</v>
      </c>
      <c r="G236">
        <v>2013</v>
      </c>
      <c r="H236">
        <v>3</v>
      </c>
      <c r="I236">
        <v>3</v>
      </c>
      <c r="J236">
        <v>4.9275666766999997</v>
      </c>
      <c r="K236">
        <v>0.37855719319999998</v>
      </c>
    </row>
    <row r="237" spans="1:11">
      <c r="A237">
        <v>3</v>
      </c>
      <c r="B237">
        <v>400</v>
      </c>
      <c r="C237">
        <v>-1.7338560000000001</v>
      </c>
      <c r="D237">
        <v>-77.483549999999994</v>
      </c>
      <c r="E237" t="s">
        <v>404</v>
      </c>
      <c r="F237" t="s">
        <v>400</v>
      </c>
      <c r="G237">
        <v>2013</v>
      </c>
      <c r="H237">
        <v>4</v>
      </c>
      <c r="I237">
        <v>3</v>
      </c>
      <c r="J237">
        <v>4.3732272500000002</v>
      </c>
      <c r="K237">
        <v>0.44787234860000003</v>
      </c>
    </row>
    <row r="238" spans="1:11">
      <c r="A238">
        <v>3</v>
      </c>
      <c r="B238">
        <v>400</v>
      </c>
      <c r="C238">
        <v>-1.7338560000000001</v>
      </c>
      <c r="D238">
        <v>-77.483549999999994</v>
      </c>
      <c r="E238" t="s">
        <v>404</v>
      </c>
      <c r="F238" t="s">
        <v>400</v>
      </c>
      <c r="G238">
        <v>2014</v>
      </c>
      <c r="H238">
        <v>1</v>
      </c>
      <c r="I238">
        <v>3</v>
      </c>
      <c r="J238">
        <v>4.74878058</v>
      </c>
      <c r="K238">
        <v>0.67374670550000004</v>
      </c>
    </row>
    <row r="239" spans="1:11">
      <c r="A239">
        <v>3</v>
      </c>
      <c r="B239">
        <v>400</v>
      </c>
      <c r="C239">
        <v>-1.7338560000000001</v>
      </c>
      <c r="D239">
        <v>-77.483549999999994</v>
      </c>
      <c r="E239" t="s">
        <v>404</v>
      </c>
      <c r="F239" t="s">
        <v>400</v>
      </c>
      <c r="G239">
        <v>2014</v>
      </c>
      <c r="H239">
        <v>2</v>
      </c>
      <c r="I239">
        <v>3</v>
      </c>
      <c r="J239">
        <v>4.6028703233000003</v>
      </c>
      <c r="K239">
        <v>0.53160647000000005</v>
      </c>
    </row>
    <row r="240" spans="1:11">
      <c r="A240">
        <v>3</v>
      </c>
      <c r="B240">
        <v>400</v>
      </c>
      <c r="C240">
        <v>-1.7338560000000001</v>
      </c>
      <c r="D240">
        <v>-77.483549999999994</v>
      </c>
      <c r="E240" t="s">
        <v>404</v>
      </c>
      <c r="F240" t="s">
        <v>400</v>
      </c>
      <c r="G240">
        <v>2014</v>
      </c>
      <c r="H240">
        <v>3</v>
      </c>
      <c r="I240">
        <v>3</v>
      </c>
      <c r="J240">
        <v>4.5272836833000003</v>
      </c>
      <c r="K240">
        <v>0.62465881700000003</v>
      </c>
    </row>
    <row r="241" spans="1:11">
      <c r="A241">
        <v>3</v>
      </c>
      <c r="B241">
        <v>400</v>
      </c>
      <c r="C241">
        <v>-1.7338560000000001</v>
      </c>
      <c r="D241">
        <v>-77.483549999999994</v>
      </c>
      <c r="E241" t="s">
        <v>404</v>
      </c>
      <c r="F241" t="s">
        <v>400</v>
      </c>
      <c r="G241">
        <v>2014</v>
      </c>
      <c r="H241">
        <v>4</v>
      </c>
      <c r="I241">
        <v>3</v>
      </c>
      <c r="J241">
        <v>4.6368629933000003</v>
      </c>
      <c r="K241">
        <v>0.36820407719999998</v>
      </c>
    </row>
    <row r="242" spans="1:11">
      <c r="A242">
        <v>3</v>
      </c>
      <c r="B242">
        <v>270</v>
      </c>
      <c r="C242">
        <v>-1.417692</v>
      </c>
      <c r="D242">
        <v>-76.787668999999994</v>
      </c>
      <c r="E242" t="s">
        <v>405</v>
      </c>
      <c r="F242" t="s">
        <v>400</v>
      </c>
      <c r="G242">
        <v>2011</v>
      </c>
      <c r="H242">
        <v>1</v>
      </c>
      <c r="I242">
        <v>3</v>
      </c>
      <c r="J242">
        <v>4.0513463666999998</v>
      </c>
      <c r="K242">
        <v>0.61101545089999998</v>
      </c>
    </row>
    <row r="243" spans="1:11">
      <c r="A243">
        <v>3</v>
      </c>
      <c r="B243">
        <v>270</v>
      </c>
      <c r="C243">
        <v>-1.417692</v>
      </c>
      <c r="D243">
        <v>-76.787668999999994</v>
      </c>
      <c r="E243" t="s">
        <v>405</v>
      </c>
      <c r="F243" t="s">
        <v>400</v>
      </c>
      <c r="G243">
        <v>2011</v>
      </c>
      <c r="H243">
        <v>2</v>
      </c>
      <c r="I243">
        <v>3</v>
      </c>
      <c r="J243">
        <v>3.7941119699999999</v>
      </c>
      <c r="K243">
        <v>0.6258090288</v>
      </c>
    </row>
    <row r="244" spans="1:11">
      <c r="A244">
        <v>3</v>
      </c>
      <c r="B244">
        <v>270</v>
      </c>
      <c r="C244">
        <v>-1.417692</v>
      </c>
      <c r="D244">
        <v>-76.787668999999994</v>
      </c>
      <c r="E244" t="s">
        <v>405</v>
      </c>
      <c r="F244" t="s">
        <v>400</v>
      </c>
      <c r="G244">
        <v>2011</v>
      </c>
      <c r="H244">
        <v>3</v>
      </c>
      <c r="I244">
        <v>3</v>
      </c>
      <c r="J244">
        <v>2.82299167</v>
      </c>
      <c r="K244">
        <v>0.47271230590000002</v>
      </c>
    </row>
    <row r="245" spans="1:11">
      <c r="A245">
        <v>3</v>
      </c>
      <c r="B245">
        <v>270</v>
      </c>
      <c r="C245">
        <v>-1.417692</v>
      </c>
      <c r="D245">
        <v>-76.787668999999994</v>
      </c>
      <c r="E245" t="s">
        <v>405</v>
      </c>
      <c r="F245" t="s">
        <v>400</v>
      </c>
      <c r="G245">
        <v>2011</v>
      </c>
      <c r="H245">
        <v>4</v>
      </c>
      <c r="I245">
        <v>3</v>
      </c>
      <c r="J245">
        <v>3.4857110100000002</v>
      </c>
      <c r="K245">
        <v>0.62189365090000004</v>
      </c>
    </row>
    <row r="246" spans="1:11">
      <c r="A246">
        <v>3</v>
      </c>
      <c r="B246">
        <v>270</v>
      </c>
      <c r="C246">
        <v>-1.417692</v>
      </c>
      <c r="D246">
        <v>-76.787668999999994</v>
      </c>
      <c r="E246" t="s">
        <v>405</v>
      </c>
      <c r="F246" t="s">
        <v>400</v>
      </c>
      <c r="G246">
        <v>2012</v>
      </c>
      <c r="H246">
        <v>1</v>
      </c>
      <c r="I246">
        <v>3</v>
      </c>
      <c r="J246">
        <v>4.1852386233000001</v>
      </c>
      <c r="K246">
        <v>0.82389464749999997</v>
      </c>
    </row>
    <row r="247" spans="1:11">
      <c r="A247">
        <v>3</v>
      </c>
      <c r="B247">
        <v>270</v>
      </c>
      <c r="C247">
        <v>-1.417692</v>
      </c>
      <c r="D247">
        <v>-76.787668999999994</v>
      </c>
      <c r="E247" t="s">
        <v>405</v>
      </c>
      <c r="F247" t="s">
        <v>400</v>
      </c>
      <c r="G247">
        <v>2012</v>
      </c>
      <c r="H247">
        <v>2</v>
      </c>
      <c r="I247">
        <v>3</v>
      </c>
      <c r="J247">
        <v>3.9207714999999999</v>
      </c>
      <c r="K247">
        <v>0.92300212589999997</v>
      </c>
    </row>
    <row r="248" spans="1:11">
      <c r="A248">
        <v>3</v>
      </c>
      <c r="B248">
        <v>270</v>
      </c>
      <c r="C248">
        <v>-1.417692</v>
      </c>
      <c r="D248">
        <v>-76.787668999999994</v>
      </c>
      <c r="E248" t="s">
        <v>405</v>
      </c>
      <c r="F248" t="s">
        <v>400</v>
      </c>
      <c r="G248">
        <v>2012</v>
      </c>
      <c r="H248">
        <v>3</v>
      </c>
      <c r="I248">
        <v>3</v>
      </c>
      <c r="J248">
        <v>2.5382697099999998</v>
      </c>
      <c r="K248">
        <v>0.91084932750000003</v>
      </c>
    </row>
    <row r="249" spans="1:11">
      <c r="A249">
        <v>3</v>
      </c>
      <c r="B249">
        <v>270</v>
      </c>
      <c r="C249">
        <v>-1.417692</v>
      </c>
      <c r="D249">
        <v>-76.787668999999994</v>
      </c>
      <c r="E249" t="s">
        <v>405</v>
      </c>
      <c r="F249" t="s">
        <v>400</v>
      </c>
      <c r="G249">
        <v>2012</v>
      </c>
      <c r="H249">
        <v>4</v>
      </c>
      <c r="I249">
        <v>3</v>
      </c>
      <c r="J249">
        <v>3.59446332</v>
      </c>
      <c r="K249">
        <v>0.23082960399999999</v>
      </c>
    </row>
    <row r="250" spans="1:11">
      <c r="A250">
        <v>3</v>
      </c>
      <c r="B250">
        <v>270</v>
      </c>
      <c r="C250">
        <v>-1.417692</v>
      </c>
      <c r="D250">
        <v>-76.787668999999994</v>
      </c>
      <c r="E250" t="s">
        <v>405</v>
      </c>
      <c r="F250" t="s">
        <v>400</v>
      </c>
      <c r="G250">
        <v>2013</v>
      </c>
      <c r="H250">
        <v>1</v>
      </c>
      <c r="I250">
        <v>3</v>
      </c>
      <c r="J250">
        <v>4.1423472132999999</v>
      </c>
      <c r="K250">
        <v>0.57119456440000005</v>
      </c>
    </row>
    <row r="251" spans="1:11">
      <c r="A251">
        <v>3</v>
      </c>
      <c r="B251">
        <v>270</v>
      </c>
      <c r="C251">
        <v>-1.417692</v>
      </c>
      <c r="D251">
        <v>-76.787668999999994</v>
      </c>
      <c r="E251" t="s">
        <v>405</v>
      </c>
      <c r="F251" t="s">
        <v>400</v>
      </c>
      <c r="G251">
        <v>2013</v>
      </c>
      <c r="H251">
        <v>2</v>
      </c>
      <c r="I251">
        <v>3</v>
      </c>
      <c r="J251">
        <v>4.4382840899999998</v>
      </c>
      <c r="K251">
        <v>0.73945870520000001</v>
      </c>
    </row>
    <row r="252" spans="1:11">
      <c r="A252">
        <v>3</v>
      </c>
      <c r="B252">
        <v>270</v>
      </c>
      <c r="C252">
        <v>-1.417692</v>
      </c>
      <c r="D252">
        <v>-76.787668999999994</v>
      </c>
      <c r="E252" t="s">
        <v>405</v>
      </c>
      <c r="F252" t="s">
        <v>400</v>
      </c>
      <c r="G252">
        <v>2013</v>
      </c>
      <c r="H252">
        <v>3</v>
      </c>
      <c r="I252">
        <v>3</v>
      </c>
      <c r="J252">
        <v>3.01896707</v>
      </c>
      <c r="K252">
        <v>0.58130493419999996</v>
      </c>
    </row>
    <row r="253" spans="1:11">
      <c r="A253">
        <v>3</v>
      </c>
      <c r="B253">
        <v>270</v>
      </c>
      <c r="C253">
        <v>-1.417692</v>
      </c>
      <c r="D253">
        <v>-76.787668999999994</v>
      </c>
      <c r="E253" t="s">
        <v>405</v>
      </c>
      <c r="F253" t="s">
        <v>400</v>
      </c>
      <c r="G253">
        <v>2013</v>
      </c>
      <c r="H253">
        <v>4</v>
      </c>
      <c r="I253">
        <v>3</v>
      </c>
      <c r="J253">
        <v>3.0170232533000001</v>
      </c>
      <c r="K253">
        <v>0.82928185600000004</v>
      </c>
    </row>
    <row r="254" spans="1:11">
      <c r="A254">
        <v>3</v>
      </c>
      <c r="B254">
        <v>270</v>
      </c>
      <c r="C254">
        <v>-1.417692</v>
      </c>
      <c r="D254">
        <v>-76.787668999999994</v>
      </c>
      <c r="E254" t="s">
        <v>405</v>
      </c>
      <c r="F254" t="s">
        <v>400</v>
      </c>
      <c r="G254">
        <v>2014</v>
      </c>
      <c r="H254">
        <v>1</v>
      </c>
      <c r="I254">
        <v>3</v>
      </c>
      <c r="J254">
        <v>4.2748588432999997</v>
      </c>
      <c r="K254">
        <v>0.95711611190000001</v>
      </c>
    </row>
    <row r="255" spans="1:11">
      <c r="A255">
        <v>3</v>
      </c>
      <c r="B255">
        <v>270</v>
      </c>
      <c r="C255">
        <v>-1.417692</v>
      </c>
      <c r="D255">
        <v>-76.787668999999994</v>
      </c>
      <c r="E255" t="s">
        <v>405</v>
      </c>
      <c r="F255" t="s">
        <v>400</v>
      </c>
      <c r="G255">
        <v>2014</v>
      </c>
      <c r="H255">
        <v>2</v>
      </c>
      <c r="I255">
        <v>3</v>
      </c>
      <c r="J255">
        <v>4.0817084667000003</v>
      </c>
      <c r="K255">
        <v>0.82088165010000003</v>
      </c>
    </row>
    <row r="256" spans="1:11">
      <c r="A256">
        <v>3</v>
      </c>
      <c r="B256">
        <v>270</v>
      </c>
      <c r="C256">
        <v>-1.417692</v>
      </c>
      <c r="D256">
        <v>-76.787668999999994</v>
      </c>
      <c r="E256" t="s">
        <v>405</v>
      </c>
      <c r="F256" t="s">
        <v>400</v>
      </c>
      <c r="G256">
        <v>2014</v>
      </c>
      <c r="H256">
        <v>3</v>
      </c>
      <c r="I256">
        <v>3</v>
      </c>
      <c r="J256">
        <v>3.23847095</v>
      </c>
      <c r="K256">
        <v>0.39873031129999997</v>
      </c>
    </row>
    <row r="257" spans="1:11">
      <c r="A257">
        <v>3</v>
      </c>
      <c r="B257">
        <v>270</v>
      </c>
      <c r="C257">
        <v>-1.417692</v>
      </c>
      <c r="D257">
        <v>-76.787668999999994</v>
      </c>
      <c r="E257" t="s">
        <v>405</v>
      </c>
      <c r="F257" t="s">
        <v>400</v>
      </c>
      <c r="G257">
        <v>2014</v>
      </c>
      <c r="H257">
        <v>4</v>
      </c>
      <c r="I257">
        <v>3</v>
      </c>
      <c r="J257">
        <v>3.8060222533000001</v>
      </c>
      <c r="K257">
        <v>0.483787562</v>
      </c>
    </row>
    <row r="258" spans="1:11">
      <c r="A258">
        <v>3</v>
      </c>
      <c r="B258">
        <v>211</v>
      </c>
      <c r="C258">
        <v>-1.6533469999999999</v>
      </c>
      <c r="D258">
        <v>-76.072982999999994</v>
      </c>
      <c r="E258" t="s">
        <v>406</v>
      </c>
      <c r="F258" t="s">
        <v>400</v>
      </c>
      <c r="G258">
        <v>2011</v>
      </c>
      <c r="H258">
        <v>1</v>
      </c>
      <c r="I258">
        <v>3</v>
      </c>
      <c r="J258">
        <v>3.6474366300000001</v>
      </c>
      <c r="K258">
        <v>0.5778379522</v>
      </c>
    </row>
    <row r="259" spans="1:11">
      <c r="A259">
        <v>3</v>
      </c>
      <c r="B259">
        <v>211</v>
      </c>
      <c r="C259">
        <v>-1.6533469999999999</v>
      </c>
      <c r="D259">
        <v>-76.072982999999994</v>
      </c>
      <c r="E259" t="s">
        <v>406</v>
      </c>
      <c r="F259" t="s">
        <v>400</v>
      </c>
      <c r="G259">
        <v>2011</v>
      </c>
      <c r="H259">
        <v>2</v>
      </c>
      <c r="I259">
        <v>3</v>
      </c>
      <c r="J259">
        <v>3.8529676732999998</v>
      </c>
      <c r="K259">
        <v>0.4627780292</v>
      </c>
    </row>
    <row r="260" spans="1:11">
      <c r="A260">
        <v>3</v>
      </c>
      <c r="B260">
        <v>211</v>
      </c>
      <c r="C260">
        <v>-1.6533469999999999</v>
      </c>
      <c r="D260">
        <v>-76.072982999999994</v>
      </c>
      <c r="E260" t="s">
        <v>406</v>
      </c>
      <c r="F260" t="s">
        <v>400</v>
      </c>
      <c r="G260">
        <v>2011</v>
      </c>
      <c r="H260">
        <v>3</v>
      </c>
      <c r="I260">
        <v>3</v>
      </c>
      <c r="J260">
        <v>2.4993229499999998</v>
      </c>
      <c r="K260">
        <v>0.44791838649999999</v>
      </c>
    </row>
    <row r="261" spans="1:11">
      <c r="A261">
        <v>3</v>
      </c>
      <c r="B261">
        <v>211</v>
      </c>
      <c r="C261">
        <v>-1.6533469999999999</v>
      </c>
      <c r="D261">
        <v>-76.072982999999994</v>
      </c>
      <c r="E261" t="s">
        <v>406</v>
      </c>
      <c r="F261" t="s">
        <v>400</v>
      </c>
      <c r="G261">
        <v>2011</v>
      </c>
      <c r="H261">
        <v>4</v>
      </c>
      <c r="I261">
        <v>3</v>
      </c>
      <c r="J261">
        <v>3.2157768600000001</v>
      </c>
      <c r="K261">
        <v>0.81728299790000003</v>
      </c>
    </row>
    <row r="262" spans="1:11">
      <c r="A262">
        <v>3</v>
      </c>
      <c r="B262">
        <v>211</v>
      </c>
      <c r="C262">
        <v>-1.6533469999999999</v>
      </c>
      <c r="D262">
        <v>-76.072982999999994</v>
      </c>
      <c r="E262" t="s">
        <v>406</v>
      </c>
      <c r="F262" t="s">
        <v>400</v>
      </c>
      <c r="G262">
        <v>2012</v>
      </c>
      <c r="H262">
        <v>1</v>
      </c>
      <c r="I262">
        <v>3</v>
      </c>
      <c r="J262">
        <v>4.0816064667000003</v>
      </c>
      <c r="K262">
        <v>1.5566490507999999</v>
      </c>
    </row>
    <row r="263" spans="1:11">
      <c r="A263">
        <v>3</v>
      </c>
      <c r="B263">
        <v>211</v>
      </c>
      <c r="C263">
        <v>-1.6533469999999999</v>
      </c>
      <c r="D263">
        <v>-76.072982999999994</v>
      </c>
      <c r="E263" t="s">
        <v>406</v>
      </c>
      <c r="F263" t="s">
        <v>400</v>
      </c>
      <c r="G263">
        <v>2012</v>
      </c>
      <c r="H263">
        <v>2</v>
      </c>
      <c r="I263">
        <v>3</v>
      </c>
      <c r="J263">
        <v>3.8798129433000001</v>
      </c>
      <c r="K263">
        <v>1.4466290592</v>
      </c>
    </row>
    <row r="264" spans="1:11">
      <c r="A264">
        <v>3</v>
      </c>
      <c r="B264">
        <v>211</v>
      </c>
      <c r="C264">
        <v>-1.6533469999999999</v>
      </c>
      <c r="D264">
        <v>-76.072982999999994</v>
      </c>
      <c r="E264" t="s">
        <v>406</v>
      </c>
      <c r="F264" t="s">
        <v>400</v>
      </c>
      <c r="G264">
        <v>2012</v>
      </c>
      <c r="H264">
        <v>3</v>
      </c>
      <c r="I264">
        <v>3</v>
      </c>
      <c r="J264">
        <v>2.3473935767</v>
      </c>
      <c r="K264">
        <v>0.53115442059999995</v>
      </c>
    </row>
    <row r="265" spans="1:11">
      <c r="A265">
        <v>3</v>
      </c>
      <c r="B265">
        <v>211</v>
      </c>
      <c r="C265">
        <v>-1.6533469999999999</v>
      </c>
      <c r="D265">
        <v>-76.072982999999994</v>
      </c>
      <c r="E265" t="s">
        <v>406</v>
      </c>
      <c r="F265" t="s">
        <v>400</v>
      </c>
      <c r="G265">
        <v>2012</v>
      </c>
      <c r="H265">
        <v>4</v>
      </c>
      <c r="I265">
        <v>3</v>
      </c>
      <c r="J265">
        <v>2.9500626366999998</v>
      </c>
      <c r="K265">
        <v>0.14150677989999999</v>
      </c>
    </row>
    <row r="266" spans="1:11">
      <c r="A266">
        <v>3</v>
      </c>
      <c r="B266">
        <v>211</v>
      </c>
      <c r="C266">
        <v>-1.6533469999999999</v>
      </c>
      <c r="D266">
        <v>-76.072982999999994</v>
      </c>
      <c r="E266" t="s">
        <v>406</v>
      </c>
      <c r="F266" t="s">
        <v>400</v>
      </c>
      <c r="G266">
        <v>2013</v>
      </c>
      <c r="H266">
        <v>1</v>
      </c>
      <c r="I266">
        <v>3</v>
      </c>
      <c r="J266">
        <v>3.9233417667000001</v>
      </c>
      <c r="K266">
        <v>9.79661701E-2</v>
      </c>
    </row>
    <row r="267" spans="1:11">
      <c r="A267">
        <v>3</v>
      </c>
      <c r="B267">
        <v>211</v>
      </c>
      <c r="C267">
        <v>-1.6533469999999999</v>
      </c>
      <c r="D267">
        <v>-76.072982999999994</v>
      </c>
      <c r="E267" t="s">
        <v>406</v>
      </c>
      <c r="F267" t="s">
        <v>400</v>
      </c>
      <c r="G267">
        <v>2013</v>
      </c>
      <c r="H267">
        <v>2</v>
      </c>
      <c r="I267">
        <v>3</v>
      </c>
      <c r="J267">
        <v>3.9994081932999999</v>
      </c>
      <c r="K267">
        <v>0.35344889959999998</v>
      </c>
    </row>
    <row r="268" spans="1:11">
      <c r="A268">
        <v>3</v>
      </c>
      <c r="B268">
        <v>211</v>
      </c>
      <c r="C268">
        <v>-1.6533469999999999</v>
      </c>
      <c r="D268">
        <v>-76.072982999999994</v>
      </c>
      <c r="E268" t="s">
        <v>406</v>
      </c>
      <c r="F268" t="s">
        <v>400</v>
      </c>
      <c r="G268">
        <v>2013</v>
      </c>
      <c r="H268">
        <v>3</v>
      </c>
      <c r="I268">
        <v>3</v>
      </c>
      <c r="J268">
        <v>2.9103663232999999</v>
      </c>
      <c r="K268">
        <v>0.6892579835</v>
      </c>
    </row>
    <row r="269" spans="1:11">
      <c r="A269">
        <v>3</v>
      </c>
      <c r="B269">
        <v>211</v>
      </c>
      <c r="C269">
        <v>-1.6533469999999999</v>
      </c>
      <c r="D269">
        <v>-76.072982999999994</v>
      </c>
      <c r="E269" t="s">
        <v>406</v>
      </c>
      <c r="F269" t="s">
        <v>400</v>
      </c>
      <c r="G269">
        <v>2013</v>
      </c>
      <c r="H269">
        <v>4</v>
      </c>
      <c r="I269">
        <v>3</v>
      </c>
      <c r="J269">
        <v>2.8318042267000001</v>
      </c>
      <c r="K269">
        <v>0.71739163620000002</v>
      </c>
    </row>
    <row r="270" spans="1:11">
      <c r="A270">
        <v>3</v>
      </c>
      <c r="B270">
        <v>211</v>
      </c>
      <c r="C270">
        <v>-1.6533469999999999</v>
      </c>
      <c r="D270">
        <v>-76.072982999999994</v>
      </c>
      <c r="E270" t="s">
        <v>406</v>
      </c>
      <c r="F270" t="s">
        <v>400</v>
      </c>
      <c r="G270">
        <v>2014</v>
      </c>
      <c r="H270">
        <v>1</v>
      </c>
      <c r="I270">
        <v>3</v>
      </c>
      <c r="J270">
        <v>4.8826792467000004</v>
      </c>
      <c r="K270">
        <v>0.89302728220000005</v>
      </c>
    </row>
    <row r="271" spans="1:11">
      <c r="A271">
        <v>3</v>
      </c>
      <c r="B271">
        <v>211</v>
      </c>
      <c r="C271">
        <v>-1.6533469999999999</v>
      </c>
      <c r="D271">
        <v>-76.072982999999994</v>
      </c>
      <c r="E271" t="s">
        <v>406</v>
      </c>
      <c r="F271" t="s">
        <v>400</v>
      </c>
      <c r="G271">
        <v>2014</v>
      </c>
      <c r="H271">
        <v>2</v>
      </c>
      <c r="I271">
        <v>3</v>
      </c>
      <c r="J271">
        <v>4.2630997766999998</v>
      </c>
      <c r="K271">
        <v>0.95974994849999995</v>
      </c>
    </row>
    <row r="272" spans="1:11">
      <c r="A272">
        <v>3</v>
      </c>
      <c r="B272">
        <v>211</v>
      </c>
      <c r="C272">
        <v>-1.6533469999999999</v>
      </c>
      <c r="D272">
        <v>-76.072982999999994</v>
      </c>
      <c r="E272" t="s">
        <v>406</v>
      </c>
      <c r="F272" t="s">
        <v>400</v>
      </c>
      <c r="G272">
        <v>2014</v>
      </c>
      <c r="H272">
        <v>3</v>
      </c>
      <c r="I272">
        <v>3</v>
      </c>
      <c r="J272">
        <v>3.2853862299999999</v>
      </c>
      <c r="K272">
        <v>0.94674737050000002</v>
      </c>
    </row>
    <row r="273" spans="1:11">
      <c r="A273">
        <v>3</v>
      </c>
      <c r="B273">
        <v>211</v>
      </c>
      <c r="C273">
        <v>-1.6533469999999999</v>
      </c>
      <c r="D273">
        <v>-76.072982999999994</v>
      </c>
      <c r="E273" t="s">
        <v>406</v>
      </c>
      <c r="F273" t="s">
        <v>400</v>
      </c>
      <c r="G273">
        <v>2014</v>
      </c>
      <c r="H273">
        <v>4</v>
      </c>
      <c r="I273">
        <v>3</v>
      </c>
      <c r="J273">
        <v>3.2660007200000001</v>
      </c>
      <c r="K273">
        <v>0.30954531419999998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 tint="0.59999389629810485"/>
  </sheetPr>
  <dimension ref="A1:V15"/>
  <sheetViews>
    <sheetView topLeftCell="A7" workbookViewId="0">
      <selection activeCell="F11" sqref="F11:J12"/>
    </sheetView>
  </sheetViews>
  <sheetFormatPr baseColWidth="10" defaultRowHeight="15" x14ac:dyDescent="0"/>
  <cols>
    <col min="1" max="9" width="13.83203125" customWidth="1"/>
    <col min="10" max="10" width="15.1640625" customWidth="1"/>
    <col min="11" max="11" width="18.6640625" customWidth="1"/>
    <col min="12" max="12" width="14.5" customWidth="1"/>
    <col min="13" max="13" width="18.83203125" customWidth="1"/>
    <col min="14" max="14" width="18.1640625" customWidth="1"/>
    <col min="15" max="15" width="14.33203125" customWidth="1"/>
  </cols>
  <sheetData>
    <row r="1" spans="1:22">
      <c r="A1" s="12" t="s">
        <v>426</v>
      </c>
    </row>
    <row r="3" spans="1:22">
      <c r="A3" s="26" t="s">
        <v>360</v>
      </c>
      <c r="B3" s="26"/>
      <c r="C3" s="26"/>
    </row>
    <row r="4" spans="1:22">
      <c r="A4" s="9" t="s">
        <v>166</v>
      </c>
      <c r="B4" s="9" t="s">
        <v>165</v>
      </c>
      <c r="C4" s="9" t="s">
        <v>167</v>
      </c>
      <c r="D4" s="9" t="s">
        <v>169</v>
      </c>
      <c r="E4" s="9" t="s">
        <v>170</v>
      </c>
      <c r="F4" s="9" t="s">
        <v>171</v>
      </c>
      <c r="G4" s="9" t="s">
        <v>172</v>
      </c>
      <c r="H4" s="9" t="s">
        <v>173</v>
      </c>
      <c r="I4" s="9" t="s">
        <v>174</v>
      </c>
      <c r="J4" s="32" t="s">
        <v>419</v>
      </c>
      <c r="K4" s="33" t="s">
        <v>420</v>
      </c>
      <c r="L4" s="9" t="s">
        <v>168</v>
      </c>
    </row>
    <row r="5" spans="1:22" s="20" customFormat="1" ht="156" customHeight="1">
      <c r="A5" s="24" t="s">
        <v>347</v>
      </c>
      <c r="B5" s="20" t="s">
        <v>348</v>
      </c>
      <c r="C5" s="20" t="s">
        <v>357</v>
      </c>
      <c r="D5" s="20" t="s">
        <v>349</v>
      </c>
      <c r="E5" s="20" t="s">
        <v>350</v>
      </c>
      <c r="F5" s="20" t="s">
        <v>351</v>
      </c>
      <c r="G5" s="20" t="s">
        <v>352</v>
      </c>
      <c r="H5" s="20" t="s">
        <v>353</v>
      </c>
      <c r="I5" s="20" t="s">
        <v>354</v>
      </c>
      <c r="J5" s="20" t="s">
        <v>421</v>
      </c>
      <c r="K5" s="20" t="s">
        <v>422</v>
      </c>
      <c r="L5" s="20" t="s">
        <v>356</v>
      </c>
    </row>
    <row r="10" spans="1:22">
      <c r="A10" s="26" t="s">
        <v>361</v>
      </c>
      <c r="B10" s="26"/>
      <c r="C10" s="26"/>
    </row>
    <row r="11" spans="1:22" s="9" customFormat="1">
      <c r="A11" s="9" t="s">
        <v>166</v>
      </c>
      <c r="B11" s="9" t="s">
        <v>167</v>
      </c>
      <c r="C11" s="9" t="s">
        <v>169</v>
      </c>
      <c r="D11" s="9" t="s">
        <v>170</v>
      </c>
      <c r="E11" s="9" t="s">
        <v>171</v>
      </c>
      <c r="F11" s="9" t="s">
        <v>172</v>
      </c>
      <c r="G11" s="13" t="s">
        <v>263</v>
      </c>
      <c r="H11" s="36" t="s">
        <v>423</v>
      </c>
      <c r="I11" s="10" t="s">
        <v>175</v>
      </c>
      <c r="J11" s="10" t="s">
        <v>168</v>
      </c>
      <c r="O11"/>
      <c r="P11"/>
      <c r="Q11"/>
      <c r="R11"/>
      <c r="S11"/>
      <c r="V11" s="10"/>
    </row>
    <row r="12" spans="1:22" ht="225">
      <c r="A12" s="24" t="s">
        <v>347</v>
      </c>
      <c r="B12" s="20" t="s">
        <v>357</v>
      </c>
      <c r="C12" s="20" t="s">
        <v>349</v>
      </c>
      <c r="D12" s="20" t="s">
        <v>350</v>
      </c>
      <c r="E12" s="20" t="s">
        <v>351</v>
      </c>
      <c r="F12" s="20" t="s">
        <v>359</v>
      </c>
      <c r="G12" s="20" t="s">
        <v>358</v>
      </c>
      <c r="H12" s="41" t="s">
        <v>424</v>
      </c>
      <c r="I12" s="20" t="s">
        <v>355</v>
      </c>
      <c r="J12" s="20" t="s">
        <v>356</v>
      </c>
      <c r="V12" s="20"/>
    </row>
    <row r="14" spans="1:22" s="20" customFormat="1"/>
    <row r="15" spans="1:22" s="20" customFormat="1"/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I401"/>
  <sheetViews>
    <sheetView tabSelected="1" workbookViewId="0">
      <selection activeCell="K8" sqref="K8"/>
    </sheetView>
  </sheetViews>
  <sheetFormatPr baseColWidth="10" defaultRowHeight="15" x14ac:dyDescent="0"/>
  <cols>
    <col min="6" max="6" width="8.1640625" customWidth="1"/>
    <col min="7" max="7" width="14" style="16" customWidth="1"/>
    <col min="8" max="8" width="18.1640625" style="16" customWidth="1"/>
    <col min="9" max="9" width="23.6640625" customWidth="1"/>
  </cols>
  <sheetData>
    <row r="1" spans="1:9">
      <c r="A1" s="9" t="s">
        <v>166</v>
      </c>
      <c r="B1" s="9" t="s">
        <v>165</v>
      </c>
      <c r="C1" s="9" t="s">
        <v>167</v>
      </c>
      <c r="D1" s="9" t="s">
        <v>169</v>
      </c>
      <c r="E1" s="9" t="s">
        <v>170</v>
      </c>
      <c r="F1" s="9" t="s">
        <v>171</v>
      </c>
      <c r="G1" s="32" t="s">
        <v>419</v>
      </c>
      <c r="H1" s="33" t="s">
        <v>420</v>
      </c>
      <c r="I1" s="9" t="s">
        <v>168</v>
      </c>
    </row>
    <row r="2" spans="1:9">
      <c r="A2">
        <v>400</v>
      </c>
      <c r="B2">
        <v>2014</v>
      </c>
      <c r="C2" s="7">
        <v>41816</v>
      </c>
      <c r="D2" t="s">
        <v>176</v>
      </c>
      <c r="E2" t="s">
        <v>177</v>
      </c>
      <c r="F2">
        <v>1</v>
      </c>
      <c r="G2" s="34">
        <v>14</v>
      </c>
      <c r="H2" s="35">
        <v>1</v>
      </c>
    </row>
    <row r="3" spans="1:9">
      <c r="A3">
        <v>400</v>
      </c>
      <c r="B3">
        <v>2014</v>
      </c>
      <c r="C3" s="7">
        <v>41816</v>
      </c>
      <c r="D3" t="s">
        <v>176</v>
      </c>
      <c r="E3" t="s">
        <v>177</v>
      </c>
      <c r="F3">
        <v>2</v>
      </c>
      <c r="G3" s="34">
        <v>6</v>
      </c>
      <c r="H3" s="35">
        <v>1</v>
      </c>
      <c r="I3" t="s">
        <v>178</v>
      </c>
    </row>
    <row r="4" spans="1:9">
      <c r="A4">
        <v>400</v>
      </c>
      <c r="B4">
        <v>2014</v>
      </c>
      <c r="C4" s="7">
        <v>41816</v>
      </c>
      <c r="D4" t="s">
        <v>176</v>
      </c>
      <c r="E4" t="s">
        <v>177</v>
      </c>
      <c r="F4">
        <v>3</v>
      </c>
      <c r="G4" s="34">
        <v>14</v>
      </c>
      <c r="H4" s="35">
        <v>1</v>
      </c>
    </row>
    <row r="5" spans="1:9">
      <c r="A5">
        <v>400</v>
      </c>
      <c r="B5">
        <v>2014</v>
      </c>
      <c r="C5" s="7">
        <v>41816</v>
      </c>
      <c r="D5" t="s">
        <v>176</v>
      </c>
      <c r="E5" t="s">
        <v>177</v>
      </c>
      <c r="F5">
        <v>4</v>
      </c>
      <c r="G5" s="34">
        <v>117</v>
      </c>
      <c r="H5" s="35">
        <v>0</v>
      </c>
    </row>
    <row r="6" spans="1:9">
      <c r="A6">
        <v>400</v>
      </c>
      <c r="B6">
        <v>2014</v>
      </c>
      <c r="C6" s="7">
        <v>41816</v>
      </c>
      <c r="D6" t="s">
        <v>176</v>
      </c>
      <c r="E6" t="s">
        <v>177</v>
      </c>
      <c r="F6">
        <v>5</v>
      </c>
      <c r="G6" s="34">
        <v>15</v>
      </c>
      <c r="H6" s="35">
        <v>1</v>
      </c>
      <c r="I6" t="s">
        <v>179</v>
      </c>
    </row>
    <row r="7" spans="1:9">
      <c r="A7">
        <v>400</v>
      </c>
      <c r="B7">
        <v>2014</v>
      </c>
      <c r="C7" s="7">
        <v>41816</v>
      </c>
      <c r="D7" t="s">
        <v>176</v>
      </c>
      <c r="E7" t="s">
        <v>177</v>
      </c>
      <c r="F7">
        <v>6</v>
      </c>
      <c r="G7" s="34">
        <v>7</v>
      </c>
      <c r="H7" s="35">
        <v>1</v>
      </c>
      <c r="I7" t="s">
        <v>180</v>
      </c>
    </row>
    <row r="8" spans="1:9">
      <c r="A8">
        <v>400</v>
      </c>
      <c r="B8">
        <v>2014</v>
      </c>
      <c r="C8" s="7">
        <v>41816</v>
      </c>
      <c r="D8" t="s">
        <v>176</v>
      </c>
      <c r="E8" t="s">
        <v>177</v>
      </c>
      <c r="F8">
        <v>7</v>
      </c>
      <c r="G8" s="34">
        <v>7</v>
      </c>
      <c r="H8" s="35">
        <v>1</v>
      </c>
      <c r="I8" t="s">
        <v>180</v>
      </c>
    </row>
    <row r="9" spans="1:9">
      <c r="A9">
        <v>400</v>
      </c>
      <c r="B9">
        <v>2014</v>
      </c>
      <c r="C9" s="7">
        <v>41816</v>
      </c>
      <c r="D9" t="s">
        <v>176</v>
      </c>
      <c r="E9" t="s">
        <v>177</v>
      </c>
      <c r="F9">
        <v>8</v>
      </c>
      <c r="G9" s="34">
        <v>64</v>
      </c>
      <c r="H9" s="35">
        <v>1</v>
      </c>
      <c r="I9" t="s">
        <v>181</v>
      </c>
    </row>
    <row r="10" spans="1:9">
      <c r="A10">
        <v>400</v>
      </c>
      <c r="B10">
        <v>2014</v>
      </c>
      <c r="C10" s="7">
        <v>41816</v>
      </c>
      <c r="D10" t="s">
        <v>176</v>
      </c>
      <c r="E10" t="s">
        <v>177</v>
      </c>
      <c r="F10">
        <v>9</v>
      </c>
      <c r="G10" s="34">
        <v>115</v>
      </c>
      <c r="H10" s="35">
        <v>0</v>
      </c>
    </row>
    <row r="11" spans="1:9">
      <c r="A11">
        <v>400</v>
      </c>
      <c r="B11">
        <v>2014</v>
      </c>
      <c r="C11" s="7">
        <v>41816</v>
      </c>
      <c r="D11" t="s">
        <v>176</v>
      </c>
      <c r="E11" t="s">
        <v>177</v>
      </c>
      <c r="F11">
        <v>10</v>
      </c>
      <c r="G11" s="34">
        <v>8</v>
      </c>
      <c r="H11" s="35">
        <v>1</v>
      </c>
      <c r="I11" t="s">
        <v>180</v>
      </c>
    </row>
    <row r="12" spans="1:9">
      <c r="A12">
        <v>400</v>
      </c>
      <c r="B12">
        <v>2014</v>
      </c>
      <c r="C12" s="7">
        <v>41816</v>
      </c>
      <c r="D12" t="s">
        <v>176</v>
      </c>
      <c r="E12" t="s">
        <v>177</v>
      </c>
      <c r="F12">
        <v>11</v>
      </c>
      <c r="G12" s="34">
        <v>13</v>
      </c>
      <c r="H12" s="35">
        <v>1</v>
      </c>
      <c r="I12" t="s">
        <v>182</v>
      </c>
    </row>
    <row r="13" spans="1:9">
      <c r="A13">
        <v>400</v>
      </c>
      <c r="B13">
        <v>2014</v>
      </c>
      <c r="C13" s="7">
        <v>41816</v>
      </c>
      <c r="D13" t="s">
        <v>176</v>
      </c>
      <c r="E13" t="s">
        <v>183</v>
      </c>
      <c r="F13">
        <v>1</v>
      </c>
      <c r="G13" s="34">
        <v>121</v>
      </c>
      <c r="H13" s="35">
        <v>0</v>
      </c>
      <c r="I13">
        <v>0</v>
      </c>
    </row>
    <row r="14" spans="1:9">
      <c r="A14">
        <v>400</v>
      </c>
      <c r="B14">
        <v>2014</v>
      </c>
      <c r="C14" s="7">
        <v>41816</v>
      </c>
      <c r="D14" t="s">
        <v>176</v>
      </c>
      <c r="E14" t="s">
        <v>183</v>
      </c>
      <c r="F14">
        <v>2</v>
      </c>
      <c r="G14" s="34">
        <v>12</v>
      </c>
      <c r="H14" s="35">
        <v>1</v>
      </c>
      <c r="I14" t="s">
        <v>184</v>
      </c>
    </row>
    <row r="15" spans="1:9">
      <c r="A15">
        <v>400</v>
      </c>
      <c r="B15">
        <v>2014</v>
      </c>
      <c r="C15" s="7">
        <v>41816</v>
      </c>
      <c r="D15" t="s">
        <v>176</v>
      </c>
      <c r="E15" t="s">
        <v>183</v>
      </c>
      <c r="F15">
        <v>3</v>
      </c>
      <c r="G15" s="34">
        <v>6</v>
      </c>
      <c r="H15" s="35">
        <v>1</v>
      </c>
      <c r="I15" t="s">
        <v>185</v>
      </c>
    </row>
    <row r="16" spans="1:9">
      <c r="A16">
        <v>400</v>
      </c>
      <c r="B16">
        <v>2014</v>
      </c>
      <c r="C16" s="7">
        <v>41816</v>
      </c>
      <c r="D16" t="s">
        <v>176</v>
      </c>
      <c r="E16" t="s">
        <v>183</v>
      </c>
      <c r="F16">
        <v>4</v>
      </c>
      <c r="G16" s="34">
        <v>5</v>
      </c>
      <c r="H16" s="35">
        <v>1</v>
      </c>
    </row>
    <row r="17" spans="1:9">
      <c r="A17">
        <v>400</v>
      </c>
      <c r="B17">
        <v>2014</v>
      </c>
      <c r="C17" s="7">
        <v>41816</v>
      </c>
      <c r="D17" t="s">
        <v>176</v>
      </c>
      <c r="E17" t="s">
        <v>183</v>
      </c>
      <c r="F17">
        <v>6</v>
      </c>
      <c r="G17" s="34">
        <v>116</v>
      </c>
      <c r="H17" s="35">
        <v>1</v>
      </c>
    </row>
    <row r="18" spans="1:9">
      <c r="A18">
        <v>400</v>
      </c>
      <c r="B18">
        <v>2014</v>
      </c>
      <c r="C18" s="7">
        <v>41816</v>
      </c>
      <c r="D18" t="s">
        <v>176</v>
      </c>
      <c r="E18" t="s">
        <v>183</v>
      </c>
      <c r="F18">
        <v>7</v>
      </c>
      <c r="G18" s="34">
        <v>5</v>
      </c>
      <c r="H18" s="35">
        <v>1</v>
      </c>
    </row>
    <row r="19" spans="1:9">
      <c r="A19">
        <v>400</v>
      </c>
      <c r="B19">
        <v>2014</v>
      </c>
      <c r="C19" s="7">
        <v>41816</v>
      </c>
      <c r="D19" t="s">
        <v>176</v>
      </c>
      <c r="E19" t="s">
        <v>183</v>
      </c>
      <c r="F19">
        <v>8</v>
      </c>
      <c r="G19" s="34">
        <v>13</v>
      </c>
      <c r="H19" s="35">
        <v>1</v>
      </c>
      <c r="I19" t="s">
        <v>186</v>
      </c>
    </row>
    <row r="20" spans="1:9">
      <c r="A20">
        <v>400</v>
      </c>
      <c r="B20">
        <v>2014</v>
      </c>
      <c r="C20" s="7">
        <v>41816</v>
      </c>
      <c r="D20" t="s">
        <v>176</v>
      </c>
      <c r="E20" t="s">
        <v>183</v>
      </c>
      <c r="F20">
        <v>9</v>
      </c>
      <c r="G20" s="34">
        <v>5</v>
      </c>
      <c r="H20" s="35">
        <v>1</v>
      </c>
      <c r="I20" t="s">
        <v>187</v>
      </c>
    </row>
    <row r="21" spans="1:9">
      <c r="A21">
        <v>400</v>
      </c>
      <c r="B21">
        <v>2014</v>
      </c>
      <c r="C21" s="7">
        <v>41816</v>
      </c>
      <c r="D21" t="s">
        <v>176</v>
      </c>
      <c r="E21" t="s">
        <v>183</v>
      </c>
      <c r="F21">
        <v>10</v>
      </c>
      <c r="G21" s="34">
        <v>117</v>
      </c>
      <c r="H21" s="35">
        <v>1</v>
      </c>
      <c r="I21" t="s">
        <v>188</v>
      </c>
    </row>
    <row r="22" spans="1:9">
      <c r="A22">
        <v>400</v>
      </c>
      <c r="B22">
        <v>2014</v>
      </c>
      <c r="C22" s="7">
        <v>41816</v>
      </c>
      <c r="D22" t="s">
        <v>176</v>
      </c>
      <c r="E22" t="s">
        <v>183</v>
      </c>
      <c r="F22">
        <v>11</v>
      </c>
      <c r="G22" s="34">
        <v>12</v>
      </c>
      <c r="H22" s="35"/>
    </row>
    <row r="23" spans="1:9">
      <c r="A23">
        <v>400</v>
      </c>
      <c r="B23">
        <v>2014</v>
      </c>
      <c r="C23" s="7">
        <v>41816</v>
      </c>
      <c r="D23" t="s">
        <v>176</v>
      </c>
      <c r="E23" t="s">
        <v>189</v>
      </c>
      <c r="F23">
        <v>1</v>
      </c>
      <c r="G23" s="34">
        <v>119</v>
      </c>
      <c r="H23" s="35">
        <v>0</v>
      </c>
    </row>
    <row r="24" spans="1:9">
      <c r="A24">
        <v>400</v>
      </c>
      <c r="B24">
        <v>2014</v>
      </c>
      <c r="C24" s="7">
        <v>41816</v>
      </c>
      <c r="D24" t="s">
        <v>176</v>
      </c>
      <c r="E24" t="s">
        <v>189</v>
      </c>
      <c r="F24">
        <v>2</v>
      </c>
      <c r="G24" s="34">
        <v>118</v>
      </c>
      <c r="H24" s="35">
        <v>0</v>
      </c>
    </row>
    <row r="25" spans="1:9">
      <c r="A25">
        <v>400</v>
      </c>
      <c r="B25">
        <v>2014</v>
      </c>
      <c r="C25" s="7">
        <v>41816</v>
      </c>
      <c r="D25" t="s">
        <v>176</v>
      </c>
      <c r="E25" t="s">
        <v>189</v>
      </c>
      <c r="F25">
        <v>3</v>
      </c>
      <c r="G25" s="34">
        <v>117</v>
      </c>
      <c r="H25" s="35">
        <v>0</v>
      </c>
    </row>
    <row r="26" spans="1:9">
      <c r="A26">
        <v>400</v>
      </c>
      <c r="B26">
        <v>2014</v>
      </c>
      <c r="C26" s="7">
        <v>41816</v>
      </c>
      <c r="D26" t="s">
        <v>176</v>
      </c>
      <c r="E26" t="s">
        <v>189</v>
      </c>
      <c r="F26">
        <v>4</v>
      </c>
      <c r="G26" s="34">
        <v>49</v>
      </c>
      <c r="H26" s="35">
        <v>1</v>
      </c>
    </row>
    <row r="27" spans="1:9">
      <c r="A27">
        <v>400</v>
      </c>
      <c r="B27">
        <v>2014</v>
      </c>
      <c r="C27" s="7">
        <v>41816</v>
      </c>
      <c r="D27" t="s">
        <v>176</v>
      </c>
      <c r="E27" t="s">
        <v>189</v>
      </c>
      <c r="F27">
        <v>6</v>
      </c>
      <c r="G27" s="34">
        <v>8</v>
      </c>
      <c r="H27" s="35">
        <v>1</v>
      </c>
    </row>
    <row r="28" spans="1:9">
      <c r="A28">
        <v>400</v>
      </c>
      <c r="B28">
        <v>2014</v>
      </c>
      <c r="C28" s="7">
        <v>41816</v>
      </c>
      <c r="D28" t="s">
        <v>176</v>
      </c>
      <c r="E28" t="s">
        <v>189</v>
      </c>
      <c r="F28">
        <v>7</v>
      </c>
      <c r="G28" s="34">
        <v>40</v>
      </c>
      <c r="H28" s="35">
        <v>1</v>
      </c>
    </row>
    <row r="29" spans="1:9">
      <c r="A29">
        <v>400</v>
      </c>
      <c r="B29">
        <v>2014</v>
      </c>
      <c r="C29" s="7">
        <v>41816</v>
      </c>
      <c r="D29" t="s">
        <v>176</v>
      </c>
      <c r="E29" t="s">
        <v>189</v>
      </c>
      <c r="F29">
        <v>8</v>
      </c>
      <c r="G29" s="34">
        <v>6</v>
      </c>
      <c r="H29" s="35">
        <v>1</v>
      </c>
      <c r="I29" t="s">
        <v>190</v>
      </c>
    </row>
    <row r="30" spans="1:9">
      <c r="A30">
        <v>400</v>
      </c>
      <c r="B30">
        <v>2014</v>
      </c>
      <c r="C30" s="7">
        <v>41816</v>
      </c>
      <c r="D30" t="s">
        <v>176</v>
      </c>
      <c r="E30" t="s">
        <v>189</v>
      </c>
      <c r="F30">
        <v>9</v>
      </c>
      <c r="G30" s="34">
        <v>112</v>
      </c>
      <c r="H30" s="35">
        <v>0</v>
      </c>
    </row>
    <row r="31" spans="1:9">
      <c r="A31">
        <v>400</v>
      </c>
      <c r="B31">
        <v>2014</v>
      </c>
      <c r="C31" s="7">
        <v>41816</v>
      </c>
      <c r="D31" t="s">
        <v>176</v>
      </c>
      <c r="E31" t="s">
        <v>189</v>
      </c>
      <c r="F31">
        <v>10</v>
      </c>
      <c r="G31" s="34">
        <v>112</v>
      </c>
      <c r="H31" s="35">
        <v>0</v>
      </c>
      <c r="I31" t="s">
        <v>191</v>
      </c>
    </row>
    <row r="32" spans="1:9">
      <c r="A32">
        <v>400</v>
      </c>
      <c r="B32">
        <v>2014</v>
      </c>
      <c r="C32" s="7">
        <v>41817</v>
      </c>
      <c r="D32" t="s">
        <v>176</v>
      </c>
      <c r="E32" t="s">
        <v>192</v>
      </c>
      <c r="F32">
        <v>1</v>
      </c>
      <c r="G32" s="34">
        <v>31</v>
      </c>
      <c r="H32" s="35">
        <v>1</v>
      </c>
    </row>
    <row r="33" spans="1:9">
      <c r="A33">
        <v>400</v>
      </c>
      <c r="B33">
        <v>2014</v>
      </c>
      <c r="C33" s="7">
        <v>41817</v>
      </c>
      <c r="D33" t="s">
        <v>176</v>
      </c>
      <c r="E33" t="s">
        <v>192</v>
      </c>
      <c r="F33">
        <v>2</v>
      </c>
      <c r="G33" s="34">
        <v>5</v>
      </c>
      <c r="H33" s="35">
        <v>1</v>
      </c>
      <c r="I33" t="s">
        <v>193</v>
      </c>
    </row>
    <row r="34" spans="1:9">
      <c r="A34">
        <v>400</v>
      </c>
      <c r="B34">
        <v>2014</v>
      </c>
      <c r="C34" s="7">
        <v>41817</v>
      </c>
      <c r="D34" t="s">
        <v>176</v>
      </c>
      <c r="E34" t="s">
        <v>192</v>
      </c>
      <c r="F34">
        <v>3</v>
      </c>
      <c r="G34" s="34">
        <v>6</v>
      </c>
      <c r="H34" s="35">
        <v>1</v>
      </c>
      <c r="I34" t="s">
        <v>194</v>
      </c>
    </row>
    <row r="35" spans="1:9">
      <c r="A35">
        <v>400</v>
      </c>
      <c r="B35">
        <v>2014</v>
      </c>
      <c r="C35" s="7">
        <v>41817</v>
      </c>
      <c r="D35" t="s">
        <v>176</v>
      </c>
      <c r="E35" t="s">
        <v>192</v>
      </c>
      <c r="F35">
        <v>4</v>
      </c>
      <c r="G35" s="34">
        <v>31</v>
      </c>
      <c r="H35" s="35">
        <v>1</v>
      </c>
    </row>
    <row r="36" spans="1:9">
      <c r="A36">
        <v>400</v>
      </c>
      <c r="B36">
        <v>2014</v>
      </c>
      <c r="C36" s="7">
        <v>41817</v>
      </c>
      <c r="D36" t="s">
        <v>176</v>
      </c>
      <c r="E36" t="s">
        <v>192</v>
      </c>
      <c r="F36">
        <v>5</v>
      </c>
      <c r="G36" s="34">
        <v>6</v>
      </c>
      <c r="H36" s="35">
        <v>1</v>
      </c>
      <c r="I36" t="s">
        <v>195</v>
      </c>
    </row>
    <row r="37" spans="1:9">
      <c r="A37">
        <v>400</v>
      </c>
      <c r="B37">
        <v>2014</v>
      </c>
      <c r="C37" s="7">
        <v>41817</v>
      </c>
      <c r="D37" t="s">
        <v>176</v>
      </c>
      <c r="E37" t="s">
        <v>192</v>
      </c>
      <c r="F37">
        <v>6</v>
      </c>
      <c r="G37" s="34">
        <v>19</v>
      </c>
      <c r="H37" s="35">
        <v>1</v>
      </c>
    </row>
    <row r="38" spans="1:9">
      <c r="A38">
        <v>400</v>
      </c>
      <c r="B38">
        <v>2014</v>
      </c>
      <c r="C38" s="7">
        <v>41817</v>
      </c>
      <c r="D38" t="s">
        <v>176</v>
      </c>
      <c r="E38" t="s">
        <v>192</v>
      </c>
      <c r="F38">
        <v>7</v>
      </c>
      <c r="G38" s="34">
        <v>19</v>
      </c>
      <c r="H38" s="35">
        <v>1</v>
      </c>
      <c r="I38" t="s">
        <v>196</v>
      </c>
    </row>
    <row r="39" spans="1:9">
      <c r="A39">
        <v>400</v>
      </c>
      <c r="B39">
        <v>2014</v>
      </c>
      <c r="C39" s="7">
        <v>41817</v>
      </c>
      <c r="D39" t="s">
        <v>176</v>
      </c>
      <c r="E39" t="s">
        <v>192</v>
      </c>
      <c r="F39">
        <v>8</v>
      </c>
      <c r="G39" s="34">
        <v>48</v>
      </c>
      <c r="H39" s="35">
        <v>0</v>
      </c>
    </row>
    <row r="40" spans="1:9">
      <c r="A40">
        <v>400</v>
      </c>
      <c r="B40">
        <v>2014</v>
      </c>
      <c r="C40" s="7">
        <v>41817</v>
      </c>
      <c r="D40" t="s">
        <v>176</v>
      </c>
      <c r="E40" t="s">
        <v>192</v>
      </c>
      <c r="F40">
        <v>9</v>
      </c>
      <c r="G40" s="34">
        <v>11</v>
      </c>
      <c r="H40" s="35">
        <v>1</v>
      </c>
    </row>
    <row r="41" spans="1:9">
      <c r="A41">
        <v>400</v>
      </c>
      <c r="B41">
        <v>2014</v>
      </c>
      <c r="C41" s="7">
        <v>41817</v>
      </c>
      <c r="D41" t="s">
        <v>176</v>
      </c>
      <c r="E41" t="s">
        <v>192</v>
      </c>
      <c r="F41">
        <v>10</v>
      </c>
      <c r="G41" s="34">
        <v>36</v>
      </c>
      <c r="H41" s="35">
        <v>1</v>
      </c>
      <c r="I41" t="s">
        <v>195</v>
      </c>
    </row>
    <row r="42" spans="1:9">
      <c r="A42">
        <v>400</v>
      </c>
      <c r="B42">
        <v>2014</v>
      </c>
      <c r="C42" s="7">
        <v>41818</v>
      </c>
      <c r="D42" t="s">
        <v>176</v>
      </c>
      <c r="E42" t="s">
        <v>197</v>
      </c>
      <c r="F42">
        <v>1</v>
      </c>
      <c r="G42" s="34">
        <v>18</v>
      </c>
      <c r="H42" s="35">
        <v>1</v>
      </c>
    </row>
    <row r="43" spans="1:9">
      <c r="A43">
        <v>400</v>
      </c>
      <c r="B43">
        <v>2014</v>
      </c>
      <c r="C43" s="7">
        <v>41818</v>
      </c>
      <c r="D43" t="s">
        <v>176</v>
      </c>
      <c r="E43" t="s">
        <v>197</v>
      </c>
      <c r="F43">
        <v>2</v>
      </c>
      <c r="G43" s="34">
        <v>16</v>
      </c>
      <c r="H43" s="35">
        <v>1</v>
      </c>
      <c r="I43" t="s">
        <v>196</v>
      </c>
    </row>
    <row r="44" spans="1:9">
      <c r="A44">
        <v>400</v>
      </c>
      <c r="B44">
        <v>2014</v>
      </c>
      <c r="C44" s="7">
        <v>41818</v>
      </c>
      <c r="D44" t="s">
        <v>176</v>
      </c>
      <c r="E44" t="s">
        <v>197</v>
      </c>
      <c r="F44">
        <v>3</v>
      </c>
      <c r="G44" s="34">
        <v>119</v>
      </c>
      <c r="H44" s="35">
        <v>0</v>
      </c>
    </row>
    <row r="45" spans="1:9">
      <c r="A45">
        <v>400</v>
      </c>
      <c r="B45">
        <v>2014</v>
      </c>
      <c r="C45" s="7">
        <v>41818</v>
      </c>
      <c r="D45" t="s">
        <v>176</v>
      </c>
      <c r="E45" t="s">
        <v>197</v>
      </c>
      <c r="F45">
        <v>4</v>
      </c>
      <c r="G45" s="34">
        <v>119</v>
      </c>
      <c r="H45" s="35">
        <v>0</v>
      </c>
    </row>
    <row r="46" spans="1:9">
      <c r="A46">
        <v>400</v>
      </c>
      <c r="B46">
        <v>2014</v>
      </c>
      <c r="C46" s="7">
        <v>41818</v>
      </c>
      <c r="D46" t="s">
        <v>176</v>
      </c>
      <c r="E46" t="s">
        <v>197</v>
      </c>
      <c r="F46">
        <v>5</v>
      </c>
      <c r="G46" s="34">
        <v>43</v>
      </c>
      <c r="H46" s="35">
        <v>1</v>
      </c>
    </row>
    <row r="47" spans="1:9">
      <c r="A47">
        <v>400</v>
      </c>
      <c r="B47">
        <v>2014</v>
      </c>
      <c r="C47" s="7">
        <v>41818</v>
      </c>
      <c r="D47" t="s">
        <v>176</v>
      </c>
      <c r="E47" t="s">
        <v>197</v>
      </c>
      <c r="F47">
        <v>6</v>
      </c>
      <c r="G47" s="34">
        <v>117</v>
      </c>
      <c r="H47" s="35">
        <v>0</v>
      </c>
      <c r="I47" t="s">
        <v>198</v>
      </c>
    </row>
    <row r="48" spans="1:9">
      <c r="A48">
        <v>400</v>
      </c>
      <c r="B48">
        <v>2014</v>
      </c>
      <c r="C48" s="7">
        <v>41818</v>
      </c>
      <c r="D48" t="s">
        <v>176</v>
      </c>
      <c r="E48" t="s">
        <v>197</v>
      </c>
      <c r="F48">
        <v>7</v>
      </c>
      <c r="G48" s="34">
        <v>70</v>
      </c>
      <c r="H48" s="35">
        <v>1</v>
      </c>
      <c r="I48" t="s">
        <v>196</v>
      </c>
    </row>
    <row r="49" spans="1:9">
      <c r="A49">
        <v>400</v>
      </c>
      <c r="B49">
        <v>2014</v>
      </c>
      <c r="C49" s="7">
        <v>41818</v>
      </c>
      <c r="D49" t="s">
        <v>176</v>
      </c>
      <c r="E49" t="s">
        <v>197</v>
      </c>
      <c r="F49">
        <v>8</v>
      </c>
      <c r="G49" s="34">
        <v>116</v>
      </c>
      <c r="H49" s="35">
        <v>0</v>
      </c>
    </row>
    <row r="50" spans="1:9">
      <c r="A50">
        <v>400</v>
      </c>
      <c r="B50">
        <v>2014</v>
      </c>
      <c r="C50" s="7">
        <v>41818</v>
      </c>
      <c r="D50" t="s">
        <v>176</v>
      </c>
      <c r="E50" t="s">
        <v>197</v>
      </c>
      <c r="F50">
        <v>9</v>
      </c>
      <c r="G50" s="34">
        <v>115</v>
      </c>
      <c r="H50" s="35">
        <v>0</v>
      </c>
    </row>
    <row r="51" spans="1:9">
      <c r="A51">
        <v>400</v>
      </c>
      <c r="B51">
        <v>2014</v>
      </c>
      <c r="C51" s="7">
        <v>41818</v>
      </c>
      <c r="D51" t="s">
        <v>176</v>
      </c>
      <c r="E51" t="s">
        <v>197</v>
      </c>
      <c r="F51">
        <v>10</v>
      </c>
      <c r="G51" s="34">
        <v>90</v>
      </c>
      <c r="H51" s="35">
        <v>1</v>
      </c>
      <c r="I51" t="s">
        <v>196</v>
      </c>
    </row>
    <row r="52" spans="1:9">
      <c r="A52">
        <v>400</v>
      </c>
      <c r="B52">
        <v>2014</v>
      </c>
      <c r="C52" s="7">
        <v>41818</v>
      </c>
      <c r="D52" t="s">
        <v>176</v>
      </c>
      <c r="E52" t="s">
        <v>199</v>
      </c>
      <c r="F52">
        <v>1</v>
      </c>
      <c r="G52" s="34">
        <v>117</v>
      </c>
      <c r="H52" s="35">
        <v>0</v>
      </c>
    </row>
    <row r="53" spans="1:9">
      <c r="A53">
        <v>400</v>
      </c>
      <c r="B53">
        <v>2014</v>
      </c>
      <c r="C53" s="7">
        <v>41818</v>
      </c>
      <c r="D53" t="s">
        <v>176</v>
      </c>
      <c r="E53" t="s">
        <v>199</v>
      </c>
      <c r="F53">
        <v>2</v>
      </c>
      <c r="G53" s="34">
        <v>117</v>
      </c>
      <c r="H53" s="35">
        <v>0</v>
      </c>
    </row>
    <row r="54" spans="1:9">
      <c r="A54">
        <v>400</v>
      </c>
      <c r="B54">
        <v>2014</v>
      </c>
      <c r="C54" s="7">
        <v>41818</v>
      </c>
      <c r="D54" t="s">
        <v>176</v>
      </c>
      <c r="E54" t="s">
        <v>199</v>
      </c>
      <c r="F54">
        <v>3</v>
      </c>
      <c r="G54" s="34">
        <v>50</v>
      </c>
      <c r="H54" s="35">
        <v>1</v>
      </c>
      <c r="I54" t="s">
        <v>200</v>
      </c>
    </row>
    <row r="55" spans="1:9">
      <c r="A55">
        <v>400</v>
      </c>
      <c r="B55">
        <v>2014</v>
      </c>
      <c r="C55" s="7">
        <v>41818</v>
      </c>
      <c r="D55" t="s">
        <v>176</v>
      </c>
      <c r="E55" t="s">
        <v>199</v>
      </c>
      <c r="F55">
        <v>4</v>
      </c>
      <c r="G55" s="34">
        <v>118</v>
      </c>
      <c r="H55" s="35">
        <v>0</v>
      </c>
    </row>
    <row r="56" spans="1:9">
      <c r="A56">
        <v>400</v>
      </c>
      <c r="B56">
        <v>2014</v>
      </c>
      <c r="C56" s="7">
        <v>41818</v>
      </c>
      <c r="D56" t="s">
        <v>176</v>
      </c>
      <c r="E56" t="s">
        <v>199</v>
      </c>
      <c r="F56">
        <v>5</v>
      </c>
      <c r="G56" s="34">
        <v>118</v>
      </c>
      <c r="H56" s="35">
        <v>0</v>
      </c>
    </row>
    <row r="57" spans="1:9">
      <c r="A57">
        <v>400</v>
      </c>
      <c r="B57">
        <v>2014</v>
      </c>
      <c r="C57" s="7">
        <v>41818</v>
      </c>
      <c r="D57" t="s">
        <v>176</v>
      </c>
      <c r="E57" t="s">
        <v>199</v>
      </c>
      <c r="F57">
        <v>6</v>
      </c>
      <c r="G57" s="34">
        <v>119</v>
      </c>
      <c r="H57" s="35">
        <v>0</v>
      </c>
    </row>
    <row r="58" spans="1:9">
      <c r="A58">
        <v>400</v>
      </c>
      <c r="B58">
        <v>2014</v>
      </c>
      <c r="C58" s="7">
        <v>41818</v>
      </c>
      <c r="D58" t="s">
        <v>176</v>
      </c>
      <c r="E58" t="s">
        <v>199</v>
      </c>
      <c r="F58">
        <v>7</v>
      </c>
      <c r="G58" s="34">
        <v>115</v>
      </c>
      <c r="H58" s="35">
        <v>0</v>
      </c>
    </row>
    <row r="59" spans="1:9">
      <c r="A59">
        <v>400</v>
      </c>
      <c r="B59">
        <v>2014</v>
      </c>
      <c r="C59" s="7">
        <v>41818</v>
      </c>
      <c r="D59" t="s">
        <v>176</v>
      </c>
      <c r="E59" t="s">
        <v>199</v>
      </c>
      <c r="F59">
        <v>8</v>
      </c>
      <c r="G59" s="34">
        <v>37</v>
      </c>
      <c r="H59" s="35">
        <v>1</v>
      </c>
      <c r="I59" t="s">
        <v>196</v>
      </c>
    </row>
    <row r="60" spans="1:9">
      <c r="A60">
        <v>400</v>
      </c>
      <c r="B60">
        <v>2014</v>
      </c>
      <c r="C60" s="7">
        <v>41818</v>
      </c>
      <c r="D60" t="s">
        <v>176</v>
      </c>
      <c r="E60" t="s">
        <v>199</v>
      </c>
      <c r="F60">
        <v>9</v>
      </c>
      <c r="G60" s="34">
        <v>112</v>
      </c>
      <c r="H60" s="35">
        <v>0</v>
      </c>
    </row>
    <row r="61" spans="1:9">
      <c r="A61">
        <v>400</v>
      </c>
      <c r="B61">
        <v>2014</v>
      </c>
      <c r="C61" s="7">
        <v>41818</v>
      </c>
      <c r="D61" t="s">
        <v>176</v>
      </c>
      <c r="E61" t="s">
        <v>199</v>
      </c>
      <c r="F61">
        <v>10</v>
      </c>
      <c r="G61" s="34">
        <v>110</v>
      </c>
      <c r="H61" s="35">
        <v>0</v>
      </c>
    </row>
    <row r="62" spans="1:9">
      <c r="A62">
        <v>400</v>
      </c>
      <c r="B62">
        <v>2014</v>
      </c>
      <c r="C62" s="7">
        <v>41819</v>
      </c>
      <c r="D62" t="s">
        <v>176</v>
      </c>
      <c r="E62" t="s">
        <v>201</v>
      </c>
      <c r="F62">
        <v>1</v>
      </c>
      <c r="G62" s="34">
        <v>120</v>
      </c>
      <c r="H62" s="35">
        <v>0</v>
      </c>
      <c r="I62" t="s">
        <v>202</v>
      </c>
    </row>
    <row r="63" spans="1:9">
      <c r="A63">
        <v>400</v>
      </c>
      <c r="B63">
        <v>2014</v>
      </c>
      <c r="C63" s="7">
        <v>41819</v>
      </c>
      <c r="D63" t="s">
        <v>176</v>
      </c>
      <c r="E63" t="s">
        <v>201</v>
      </c>
      <c r="F63">
        <v>2</v>
      </c>
      <c r="G63" s="34">
        <v>12</v>
      </c>
      <c r="H63" s="35">
        <v>1</v>
      </c>
      <c r="I63" t="s">
        <v>203</v>
      </c>
    </row>
    <row r="64" spans="1:9">
      <c r="A64">
        <v>400</v>
      </c>
      <c r="B64">
        <v>2014</v>
      </c>
      <c r="C64" s="7">
        <v>41819</v>
      </c>
      <c r="D64" t="s">
        <v>176</v>
      </c>
      <c r="E64" t="s">
        <v>201</v>
      </c>
      <c r="F64">
        <v>3</v>
      </c>
      <c r="G64" s="34">
        <v>45</v>
      </c>
      <c r="H64" s="35">
        <v>1</v>
      </c>
    </row>
    <row r="65" spans="1:9">
      <c r="A65">
        <v>400</v>
      </c>
      <c r="B65">
        <v>2014</v>
      </c>
      <c r="C65" s="7">
        <v>41819</v>
      </c>
      <c r="D65" t="s">
        <v>176</v>
      </c>
      <c r="E65" t="s">
        <v>201</v>
      </c>
      <c r="F65">
        <v>4</v>
      </c>
      <c r="G65" s="34">
        <v>6</v>
      </c>
      <c r="H65" s="35">
        <v>1</v>
      </c>
      <c r="I65" t="s">
        <v>204</v>
      </c>
    </row>
    <row r="66" spans="1:9">
      <c r="A66">
        <v>400</v>
      </c>
      <c r="B66">
        <v>2014</v>
      </c>
      <c r="C66" s="7">
        <v>41819</v>
      </c>
      <c r="D66" t="s">
        <v>176</v>
      </c>
      <c r="E66" t="s">
        <v>201</v>
      </c>
      <c r="F66">
        <v>5</v>
      </c>
      <c r="G66" s="34">
        <v>11</v>
      </c>
      <c r="H66" s="35">
        <v>1</v>
      </c>
      <c r="I66" t="s">
        <v>196</v>
      </c>
    </row>
    <row r="67" spans="1:9">
      <c r="A67">
        <v>400</v>
      </c>
      <c r="B67">
        <v>2014</v>
      </c>
      <c r="C67" s="7">
        <v>41819</v>
      </c>
      <c r="D67" t="s">
        <v>176</v>
      </c>
      <c r="E67" t="s">
        <v>201</v>
      </c>
      <c r="F67">
        <v>6</v>
      </c>
      <c r="G67" s="34">
        <v>97</v>
      </c>
      <c r="H67" s="35">
        <v>1</v>
      </c>
    </row>
    <row r="68" spans="1:9">
      <c r="A68">
        <v>400</v>
      </c>
      <c r="B68">
        <v>2014</v>
      </c>
      <c r="C68" s="7">
        <v>41819</v>
      </c>
      <c r="D68" t="s">
        <v>176</v>
      </c>
      <c r="E68" t="s">
        <v>201</v>
      </c>
      <c r="F68">
        <v>7</v>
      </c>
      <c r="G68" s="34">
        <v>116</v>
      </c>
      <c r="H68" s="35">
        <v>0</v>
      </c>
      <c r="I68" t="s">
        <v>205</v>
      </c>
    </row>
    <row r="69" spans="1:9">
      <c r="A69">
        <v>400</v>
      </c>
      <c r="B69">
        <v>2014</v>
      </c>
      <c r="C69" s="7">
        <v>41819</v>
      </c>
      <c r="D69" t="s">
        <v>176</v>
      </c>
      <c r="E69" t="s">
        <v>201</v>
      </c>
      <c r="F69">
        <v>8</v>
      </c>
      <c r="G69" s="34">
        <v>15</v>
      </c>
      <c r="H69" s="35">
        <v>1</v>
      </c>
    </row>
    <row r="70" spans="1:9">
      <c r="A70">
        <v>400</v>
      </c>
      <c r="B70">
        <v>2014</v>
      </c>
      <c r="C70" s="7">
        <v>41819</v>
      </c>
      <c r="D70" t="s">
        <v>176</v>
      </c>
      <c r="E70" t="s">
        <v>201</v>
      </c>
      <c r="F70">
        <v>9</v>
      </c>
      <c r="G70" s="34">
        <v>115</v>
      </c>
      <c r="H70" s="35">
        <v>0</v>
      </c>
    </row>
    <row r="71" spans="1:9">
      <c r="A71">
        <v>400</v>
      </c>
      <c r="B71">
        <v>2014</v>
      </c>
      <c r="C71" s="7">
        <v>41819</v>
      </c>
      <c r="D71" t="s">
        <v>176</v>
      </c>
      <c r="E71" t="s">
        <v>201</v>
      </c>
      <c r="F71">
        <v>10</v>
      </c>
      <c r="G71" s="34"/>
      <c r="H71" s="35">
        <v>0</v>
      </c>
    </row>
    <row r="72" spans="1:9">
      <c r="A72">
        <v>400</v>
      </c>
      <c r="B72">
        <v>2014</v>
      </c>
      <c r="C72" s="7">
        <v>41819</v>
      </c>
      <c r="D72" t="s">
        <v>176</v>
      </c>
      <c r="E72" t="s">
        <v>201</v>
      </c>
      <c r="F72">
        <v>11</v>
      </c>
      <c r="G72" s="34">
        <v>24</v>
      </c>
      <c r="H72" s="35">
        <v>1</v>
      </c>
      <c r="I72" t="s">
        <v>196</v>
      </c>
    </row>
    <row r="73" spans="1:9">
      <c r="A73">
        <v>400</v>
      </c>
      <c r="B73">
        <v>2014</v>
      </c>
      <c r="C73" s="7">
        <v>41819</v>
      </c>
      <c r="D73" t="s">
        <v>176</v>
      </c>
      <c r="E73" t="s">
        <v>201</v>
      </c>
      <c r="F73">
        <v>12</v>
      </c>
      <c r="G73" s="34">
        <v>14</v>
      </c>
      <c r="H73" s="35">
        <v>1</v>
      </c>
      <c r="I73" t="s">
        <v>196</v>
      </c>
    </row>
    <row r="74" spans="1:9">
      <c r="A74">
        <v>400</v>
      </c>
      <c r="B74">
        <v>2014</v>
      </c>
      <c r="C74" s="7">
        <v>41819</v>
      </c>
      <c r="D74" t="s">
        <v>176</v>
      </c>
      <c r="E74" t="s">
        <v>201</v>
      </c>
      <c r="F74">
        <v>13</v>
      </c>
      <c r="G74" s="34">
        <v>53</v>
      </c>
      <c r="H74" s="35">
        <v>1</v>
      </c>
      <c r="I74" t="s">
        <v>206</v>
      </c>
    </row>
    <row r="75" spans="1:9">
      <c r="A75">
        <v>400</v>
      </c>
      <c r="B75">
        <v>2014</v>
      </c>
      <c r="C75" s="7">
        <v>41820</v>
      </c>
      <c r="D75" t="s">
        <v>176</v>
      </c>
      <c r="E75" t="s">
        <v>207</v>
      </c>
      <c r="F75">
        <v>1</v>
      </c>
      <c r="G75" s="34">
        <v>114</v>
      </c>
      <c r="H75" s="35">
        <v>1</v>
      </c>
    </row>
    <row r="76" spans="1:9">
      <c r="A76">
        <v>400</v>
      </c>
      <c r="B76">
        <v>2014</v>
      </c>
      <c r="C76" s="7">
        <v>41820</v>
      </c>
      <c r="D76" t="s">
        <v>176</v>
      </c>
      <c r="E76" t="s">
        <v>207</v>
      </c>
      <c r="F76">
        <v>2</v>
      </c>
      <c r="G76" s="34">
        <v>116</v>
      </c>
      <c r="H76" s="35">
        <v>0</v>
      </c>
    </row>
    <row r="77" spans="1:9">
      <c r="A77">
        <v>400</v>
      </c>
      <c r="B77">
        <v>2014</v>
      </c>
      <c r="C77" s="7">
        <v>41820</v>
      </c>
      <c r="D77" t="s">
        <v>176</v>
      </c>
      <c r="E77" t="s">
        <v>207</v>
      </c>
      <c r="F77">
        <v>3</v>
      </c>
      <c r="G77" s="34">
        <v>113</v>
      </c>
      <c r="H77" s="35">
        <v>0</v>
      </c>
    </row>
    <row r="78" spans="1:9">
      <c r="A78">
        <v>400</v>
      </c>
      <c r="B78">
        <v>2014</v>
      </c>
      <c r="C78" s="7">
        <v>41820</v>
      </c>
      <c r="D78" t="s">
        <v>176</v>
      </c>
      <c r="E78" t="s">
        <v>207</v>
      </c>
      <c r="F78">
        <v>4</v>
      </c>
      <c r="G78" s="34">
        <v>114</v>
      </c>
      <c r="H78" s="35">
        <v>0</v>
      </c>
    </row>
    <row r="79" spans="1:9">
      <c r="A79">
        <v>400</v>
      </c>
      <c r="B79">
        <v>2014</v>
      </c>
      <c r="C79" s="7">
        <v>41820</v>
      </c>
      <c r="D79" t="s">
        <v>176</v>
      </c>
      <c r="E79" t="s">
        <v>207</v>
      </c>
      <c r="F79">
        <v>5</v>
      </c>
      <c r="G79" s="34">
        <v>15</v>
      </c>
      <c r="H79" s="35">
        <v>1</v>
      </c>
    </row>
    <row r="80" spans="1:9">
      <c r="A80">
        <v>400</v>
      </c>
      <c r="B80">
        <v>2014</v>
      </c>
      <c r="C80" s="7">
        <v>41820</v>
      </c>
      <c r="D80" t="s">
        <v>176</v>
      </c>
      <c r="E80" t="s">
        <v>207</v>
      </c>
      <c r="F80">
        <v>6</v>
      </c>
      <c r="G80" s="34">
        <v>96</v>
      </c>
      <c r="H80" s="35">
        <v>1</v>
      </c>
    </row>
    <row r="81" spans="1:9">
      <c r="A81">
        <v>400</v>
      </c>
      <c r="B81">
        <v>2014</v>
      </c>
      <c r="C81" s="7">
        <v>41820</v>
      </c>
      <c r="D81" t="s">
        <v>176</v>
      </c>
      <c r="E81" t="s">
        <v>207</v>
      </c>
      <c r="F81">
        <v>7</v>
      </c>
      <c r="G81" s="34">
        <v>27</v>
      </c>
      <c r="H81" s="35">
        <v>1</v>
      </c>
    </row>
    <row r="82" spans="1:9">
      <c r="A82">
        <v>400</v>
      </c>
      <c r="B82">
        <v>2014</v>
      </c>
      <c r="C82" s="7">
        <v>41820</v>
      </c>
      <c r="D82" t="s">
        <v>176</v>
      </c>
      <c r="E82" t="s">
        <v>207</v>
      </c>
      <c r="F82">
        <v>8</v>
      </c>
      <c r="G82" s="34">
        <v>85</v>
      </c>
      <c r="H82" s="35">
        <v>1</v>
      </c>
    </row>
    <row r="83" spans="1:9">
      <c r="A83">
        <v>400</v>
      </c>
      <c r="B83">
        <v>2014</v>
      </c>
      <c r="C83" s="7">
        <v>41820</v>
      </c>
      <c r="D83" t="s">
        <v>176</v>
      </c>
      <c r="E83" t="s">
        <v>207</v>
      </c>
      <c r="F83">
        <v>9</v>
      </c>
      <c r="G83" s="34">
        <v>34</v>
      </c>
      <c r="H83" s="35">
        <v>1</v>
      </c>
    </row>
    <row r="84" spans="1:9">
      <c r="A84">
        <v>400</v>
      </c>
      <c r="B84">
        <v>2014</v>
      </c>
      <c r="C84" s="7">
        <v>41820</v>
      </c>
      <c r="D84" t="s">
        <v>176</v>
      </c>
      <c r="E84" t="s">
        <v>207</v>
      </c>
      <c r="F84">
        <v>10</v>
      </c>
      <c r="G84" s="34">
        <v>37</v>
      </c>
      <c r="H84" s="35">
        <v>1</v>
      </c>
    </row>
    <row r="85" spans="1:9">
      <c r="A85">
        <v>400</v>
      </c>
      <c r="B85">
        <v>2014</v>
      </c>
      <c r="C85" s="7">
        <v>41822</v>
      </c>
      <c r="D85" t="s">
        <v>176</v>
      </c>
      <c r="E85" t="s">
        <v>208</v>
      </c>
      <c r="F85">
        <v>1</v>
      </c>
      <c r="G85" s="34">
        <v>18</v>
      </c>
      <c r="H85" s="35">
        <v>1</v>
      </c>
    </row>
    <row r="86" spans="1:9">
      <c r="A86">
        <v>400</v>
      </c>
      <c r="B86">
        <v>2014</v>
      </c>
      <c r="C86" s="7">
        <v>41822</v>
      </c>
      <c r="D86" t="s">
        <v>176</v>
      </c>
      <c r="E86" t="s">
        <v>208</v>
      </c>
      <c r="F86">
        <v>2</v>
      </c>
      <c r="G86" s="34">
        <v>121</v>
      </c>
      <c r="H86" s="35">
        <v>1</v>
      </c>
    </row>
    <row r="87" spans="1:9">
      <c r="A87">
        <v>400</v>
      </c>
      <c r="B87">
        <v>2014</v>
      </c>
      <c r="C87" s="7">
        <v>41822</v>
      </c>
      <c r="D87" t="s">
        <v>176</v>
      </c>
      <c r="E87" t="s">
        <v>208</v>
      </c>
      <c r="F87">
        <v>3</v>
      </c>
      <c r="G87" s="34">
        <v>5</v>
      </c>
      <c r="H87" s="35">
        <v>1</v>
      </c>
      <c r="I87" t="s">
        <v>193</v>
      </c>
    </row>
    <row r="88" spans="1:9">
      <c r="A88">
        <v>400</v>
      </c>
      <c r="B88">
        <v>2014</v>
      </c>
      <c r="C88" s="7">
        <v>41822</v>
      </c>
      <c r="D88" t="s">
        <v>176</v>
      </c>
      <c r="E88" t="s">
        <v>208</v>
      </c>
      <c r="F88">
        <v>4</v>
      </c>
      <c r="G88" s="34">
        <v>44</v>
      </c>
      <c r="H88" s="35">
        <v>1</v>
      </c>
      <c r="I88" t="s">
        <v>209</v>
      </c>
    </row>
    <row r="89" spans="1:9">
      <c r="A89">
        <v>400</v>
      </c>
      <c r="B89">
        <v>2014</v>
      </c>
      <c r="C89" s="7">
        <v>41822</v>
      </c>
      <c r="D89" t="s">
        <v>176</v>
      </c>
      <c r="E89" t="s">
        <v>208</v>
      </c>
      <c r="F89">
        <v>5</v>
      </c>
      <c r="G89" s="34">
        <v>24</v>
      </c>
      <c r="H89" s="35">
        <v>1</v>
      </c>
    </row>
    <row r="90" spans="1:9">
      <c r="A90">
        <v>400</v>
      </c>
      <c r="B90">
        <v>2014</v>
      </c>
      <c r="C90" s="7">
        <v>41822</v>
      </c>
      <c r="D90" t="s">
        <v>176</v>
      </c>
      <c r="E90" t="s">
        <v>208</v>
      </c>
      <c r="F90">
        <v>6</v>
      </c>
      <c r="G90" s="34">
        <v>74</v>
      </c>
      <c r="H90" s="35">
        <v>1</v>
      </c>
    </row>
    <row r="91" spans="1:9">
      <c r="A91">
        <v>400</v>
      </c>
      <c r="B91">
        <v>2014</v>
      </c>
      <c r="C91" s="7">
        <v>41822</v>
      </c>
      <c r="D91" t="s">
        <v>176</v>
      </c>
      <c r="E91" t="s">
        <v>208</v>
      </c>
      <c r="F91">
        <v>7</v>
      </c>
      <c r="G91" s="34">
        <v>14</v>
      </c>
      <c r="H91" s="35">
        <v>1</v>
      </c>
      <c r="I91" t="s">
        <v>196</v>
      </c>
    </row>
    <row r="92" spans="1:9">
      <c r="A92">
        <v>400</v>
      </c>
      <c r="B92">
        <v>2014</v>
      </c>
      <c r="C92" s="7">
        <v>41822</v>
      </c>
      <c r="D92" t="s">
        <v>176</v>
      </c>
      <c r="E92" t="s">
        <v>208</v>
      </c>
      <c r="F92">
        <v>8</v>
      </c>
      <c r="G92" s="34">
        <v>83</v>
      </c>
      <c r="H92" s="35">
        <v>1</v>
      </c>
      <c r="I92" t="s">
        <v>196</v>
      </c>
    </row>
    <row r="93" spans="1:9">
      <c r="A93">
        <v>400</v>
      </c>
      <c r="B93">
        <v>2014</v>
      </c>
      <c r="C93" s="7">
        <v>41822</v>
      </c>
      <c r="D93" t="s">
        <v>176</v>
      </c>
      <c r="E93" t="s">
        <v>208</v>
      </c>
      <c r="F93">
        <v>9</v>
      </c>
      <c r="G93" s="34">
        <v>9</v>
      </c>
      <c r="H93" s="35">
        <v>1</v>
      </c>
      <c r="I93" t="s">
        <v>210</v>
      </c>
    </row>
    <row r="94" spans="1:9">
      <c r="A94">
        <v>400</v>
      </c>
      <c r="B94">
        <v>2014</v>
      </c>
      <c r="C94" s="7">
        <v>41822</v>
      </c>
      <c r="D94" t="s">
        <v>176</v>
      </c>
      <c r="E94" t="s">
        <v>208</v>
      </c>
      <c r="F94">
        <v>10</v>
      </c>
      <c r="G94" s="34">
        <v>22</v>
      </c>
      <c r="H94" s="35">
        <v>1</v>
      </c>
    </row>
    <row r="95" spans="1:9">
      <c r="A95">
        <v>400</v>
      </c>
      <c r="B95">
        <v>2014</v>
      </c>
      <c r="C95" s="7">
        <v>41823</v>
      </c>
      <c r="D95" t="s">
        <v>176</v>
      </c>
      <c r="E95" t="s">
        <v>177</v>
      </c>
      <c r="F95">
        <v>1</v>
      </c>
      <c r="G95" s="34">
        <v>121</v>
      </c>
      <c r="H95" s="35">
        <v>0</v>
      </c>
    </row>
    <row r="96" spans="1:9">
      <c r="A96">
        <v>400</v>
      </c>
      <c r="B96">
        <v>2014</v>
      </c>
      <c r="C96" s="7">
        <v>41823</v>
      </c>
      <c r="D96" t="s">
        <v>176</v>
      </c>
      <c r="E96" t="s">
        <v>177</v>
      </c>
      <c r="F96">
        <v>2</v>
      </c>
      <c r="G96" s="34">
        <v>15</v>
      </c>
      <c r="H96" s="35">
        <v>1</v>
      </c>
      <c r="I96" t="s">
        <v>196</v>
      </c>
    </row>
    <row r="97" spans="1:9">
      <c r="A97">
        <v>400</v>
      </c>
      <c r="B97">
        <v>2014</v>
      </c>
      <c r="C97" s="7">
        <v>41823</v>
      </c>
      <c r="D97" t="s">
        <v>176</v>
      </c>
      <c r="E97" t="s">
        <v>177</v>
      </c>
      <c r="F97">
        <v>3</v>
      </c>
      <c r="G97" s="34">
        <v>24</v>
      </c>
      <c r="H97" s="35">
        <v>1</v>
      </c>
      <c r="I97" t="s">
        <v>211</v>
      </c>
    </row>
    <row r="98" spans="1:9">
      <c r="A98">
        <v>400</v>
      </c>
      <c r="B98">
        <v>2014</v>
      </c>
      <c r="C98" s="7">
        <v>41823</v>
      </c>
      <c r="D98" t="s">
        <v>176</v>
      </c>
      <c r="E98" t="s">
        <v>177</v>
      </c>
      <c r="F98">
        <v>4</v>
      </c>
      <c r="G98" s="34">
        <v>99</v>
      </c>
      <c r="H98" s="35">
        <v>1</v>
      </c>
      <c r="I98" t="s">
        <v>196</v>
      </c>
    </row>
    <row r="99" spans="1:9">
      <c r="A99">
        <v>400</v>
      </c>
      <c r="B99">
        <v>2014</v>
      </c>
      <c r="C99" s="7">
        <v>41823</v>
      </c>
      <c r="D99" t="s">
        <v>176</v>
      </c>
      <c r="E99" t="s">
        <v>177</v>
      </c>
      <c r="F99">
        <v>5</v>
      </c>
      <c r="G99" s="34">
        <v>115</v>
      </c>
      <c r="H99" s="35">
        <v>0</v>
      </c>
    </row>
    <row r="100" spans="1:9">
      <c r="A100">
        <v>400</v>
      </c>
      <c r="B100">
        <v>2014</v>
      </c>
      <c r="C100" s="7">
        <v>41823</v>
      </c>
      <c r="D100" t="s">
        <v>176</v>
      </c>
      <c r="E100" t="s">
        <v>177</v>
      </c>
      <c r="F100">
        <v>6</v>
      </c>
      <c r="G100" s="34">
        <v>115</v>
      </c>
      <c r="H100" s="35">
        <v>0</v>
      </c>
    </row>
    <row r="101" spans="1:9">
      <c r="A101">
        <v>400</v>
      </c>
      <c r="B101">
        <v>2014</v>
      </c>
      <c r="C101" s="7">
        <v>41823</v>
      </c>
      <c r="D101" t="s">
        <v>176</v>
      </c>
      <c r="E101" t="s">
        <v>177</v>
      </c>
      <c r="F101">
        <v>7</v>
      </c>
      <c r="G101" s="34">
        <v>32</v>
      </c>
      <c r="H101" s="35">
        <v>1</v>
      </c>
      <c r="I101" t="s">
        <v>212</v>
      </c>
    </row>
    <row r="102" spans="1:9">
      <c r="A102">
        <v>400</v>
      </c>
      <c r="B102">
        <v>2014</v>
      </c>
      <c r="C102" s="7">
        <v>41823</v>
      </c>
      <c r="D102" t="s">
        <v>176</v>
      </c>
      <c r="E102" t="s">
        <v>177</v>
      </c>
      <c r="F102">
        <v>8</v>
      </c>
      <c r="G102" s="34">
        <v>32</v>
      </c>
      <c r="H102" s="35">
        <v>1</v>
      </c>
      <c r="I102" t="s">
        <v>212</v>
      </c>
    </row>
    <row r="103" spans="1:9">
      <c r="A103">
        <v>400</v>
      </c>
      <c r="B103">
        <v>2014</v>
      </c>
      <c r="C103" s="7">
        <v>41823</v>
      </c>
      <c r="D103" t="s">
        <v>176</v>
      </c>
      <c r="E103" t="s">
        <v>177</v>
      </c>
      <c r="F103">
        <v>9</v>
      </c>
      <c r="G103" s="34">
        <v>110</v>
      </c>
      <c r="H103" s="35">
        <v>0</v>
      </c>
    </row>
    <row r="104" spans="1:9">
      <c r="A104">
        <v>400</v>
      </c>
      <c r="B104">
        <v>2014</v>
      </c>
      <c r="C104" s="7">
        <v>41823</v>
      </c>
      <c r="D104" t="s">
        <v>176</v>
      </c>
      <c r="E104" t="s">
        <v>177</v>
      </c>
      <c r="F104">
        <v>10</v>
      </c>
      <c r="G104" s="34">
        <v>109</v>
      </c>
      <c r="H104" s="35">
        <v>0</v>
      </c>
    </row>
    <row r="105" spans="1:9">
      <c r="A105">
        <v>1000</v>
      </c>
      <c r="B105">
        <v>2014</v>
      </c>
      <c r="C105" s="7">
        <v>41825</v>
      </c>
      <c r="D105" t="s">
        <v>176</v>
      </c>
      <c r="E105" t="s">
        <v>213</v>
      </c>
      <c r="F105">
        <v>1</v>
      </c>
      <c r="G105" s="34">
        <v>71</v>
      </c>
      <c r="H105" s="35">
        <v>1</v>
      </c>
      <c r="I105" t="s">
        <v>214</v>
      </c>
    </row>
    <row r="106" spans="1:9">
      <c r="A106">
        <v>1000</v>
      </c>
      <c r="B106">
        <v>2014</v>
      </c>
      <c r="C106" s="7">
        <v>41825</v>
      </c>
      <c r="D106" t="s">
        <v>176</v>
      </c>
      <c r="E106" t="s">
        <v>213</v>
      </c>
      <c r="F106">
        <v>2</v>
      </c>
      <c r="G106" s="34">
        <v>60</v>
      </c>
      <c r="H106" s="35">
        <v>1</v>
      </c>
    </row>
    <row r="107" spans="1:9">
      <c r="A107">
        <v>1000</v>
      </c>
      <c r="B107">
        <v>2014</v>
      </c>
      <c r="C107" s="7">
        <v>41825</v>
      </c>
      <c r="D107" t="s">
        <v>176</v>
      </c>
      <c r="E107" t="s">
        <v>213</v>
      </c>
      <c r="F107">
        <v>3</v>
      </c>
      <c r="G107" s="34">
        <v>119</v>
      </c>
      <c r="H107" s="35">
        <v>0</v>
      </c>
      <c r="I107" t="s">
        <v>215</v>
      </c>
    </row>
    <row r="108" spans="1:9">
      <c r="A108">
        <v>1000</v>
      </c>
      <c r="B108">
        <v>2014</v>
      </c>
      <c r="C108" s="7">
        <v>41825</v>
      </c>
      <c r="D108" t="s">
        <v>176</v>
      </c>
      <c r="E108" t="s">
        <v>213</v>
      </c>
      <c r="F108">
        <v>4</v>
      </c>
      <c r="G108" s="34">
        <v>119</v>
      </c>
      <c r="H108" s="35">
        <v>0</v>
      </c>
    </row>
    <row r="109" spans="1:9">
      <c r="A109">
        <v>1000</v>
      </c>
      <c r="B109">
        <v>2014</v>
      </c>
      <c r="C109" s="7">
        <v>41825</v>
      </c>
      <c r="D109" t="s">
        <v>176</v>
      </c>
      <c r="E109" t="s">
        <v>213</v>
      </c>
      <c r="F109">
        <v>5</v>
      </c>
      <c r="G109" s="34">
        <v>52</v>
      </c>
      <c r="H109" s="35">
        <v>1</v>
      </c>
    </row>
    <row r="110" spans="1:9">
      <c r="A110">
        <v>1000</v>
      </c>
      <c r="B110">
        <v>2014</v>
      </c>
      <c r="C110" s="7">
        <v>41825</v>
      </c>
      <c r="D110" t="s">
        <v>176</v>
      </c>
      <c r="E110" t="s">
        <v>213</v>
      </c>
      <c r="F110">
        <v>6</v>
      </c>
      <c r="G110" s="34">
        <v>118</v>
      </c>
      <c r="H110" s="35">
        <v>0</v>
      </c>
    </row>
    <row r="111" spans="1:9">
      <c r="A111">
        <v>1000</v>
      </c>
      <c r="B111">
        <v>2014</v>
      </c>
      <c r="C111" s="7">
        <v>41825</v>
      </c>
      <c r="D111" t="s">
        <v>176</v>
      </c>
      <c r="E111" t="s">
        <v>213</v>
      </c>
      <c r="F111">
        <v>7</v>
      </c>
      <c r="G111" s="34">
        <v>80</v>
      </c>
      <c r="H111" s="35">
        <v>1</v>
      </c>
      <c r="I111" t="s">
        <v>216</v>
      </c>
    </row>
    <row r="112" spans="1:9">
      <c r="A112">
        <v>1000</v>
      </c>
      <c r="B112">
        <v>2014</v>
      </c>
      <c r="C112" s="7">
        <v>41825</v>
      </c>
      <c r="D112" t="s">
        <v>176</v>
      </c>
      <c r="E112" t="s">
        <v>213</v>
      </c>
      <c r="F112">
        <v>8</v>
      </c>
      <c r="G112" s="34">
        <v>90</v>
      </c>
      <c r="H112" s="35">
        <v>1</v>
      </c>
      <c r="I112" t="s">
        <v>196</v>
      </c>
    </row>
    <row r="113" spans="1:9">
      <c r="A113">
        <v>1000</v>
      </c>
      <c r="B113">
        <v>2014</v>
      </c>
      <c r="C113" s="7">
        <v>41825</v>
      </c>
      <c r="D113" t="s">
        <v>176</v>
      </c>
      <c r="E113" t="s">
        <v>213</v>
      </c>
      <c r="F113">
        <v>9</v>
      </c>
      <c r="G113" s="34">
        <v>115</v>
      </c>
      <c r="H113" s="35">
        <v>0</v>
      </c>
    </row>
    <row r="114" spans="1:9">
      <c r="A114">
        <v>1000</v>
      </c>
      <c r="B114">
        <v>2014</v>
      </c>
      <c r="C114" s="7">
        <v>41825</v>
      </c>
      <c r="D114" t="s">
        <v>176</v>
      </c>
      <c r="E114" t="s">
        <v>213</v>
      </c>
      <c r="F114">
        <v>10</v>
      </c>
      <c r="G114" s="34">
        <v>116</v>
      </c>
      <c r="H114" s="35">
        <v>0</v>
      </c>
      <c r="I114" t="s">
        <v>217</v>
      </c>
    </row>
    <row r="115" spans="1:9">
      <c r="A115">
        <v>1000</v>
      </c>
      <c r="B115">
        <v>2014</v>
      </c>
      <c r="C115" s="7">
        <v>41826</v>
      </c>
      <c r="D115" t="s">
        <v>176</v>
      </c>
      <c r="E115" t="s">
        <v>218</v>
      </c>
      <c r="F115">
        <v>1</v>
      </c>
      <c r="G115" s="34">
        <v>125</v>
      </c>
      <c r="H115" s="35">
        <v>0</v>
      </c>
      <c r="I115" t="s">
        <v>219</v>
      </c>
    </row>
    <row r="116" spans="1:9">
      <c r="A116">
        <v>1000</v>
      </c>
      <c r="B116">
        <v>2014</v>
      </c>
      <c r="C116" s="7">
        <v>41826</v>
      </c>
      <c r="D116" t="s">
        <v>176</v>
      </c>
      <c r="E116" t="s">
        <v>218</v>
      </c>
      <c r="F116">
        <v>2</v>
      </c>
      <c r="G116" s="34">
        <v>123</v>
      </c>
      <c r="H116" s="35">
        <v>0</v>
      </c>
    </row>
    <row r="117" spans="1:9">
      <c r="A117">
        <v>1000</v>
      </c>
      <c r="B117">
        <v>2014</v>
      </c>
      <c r="C117" s="7">
        <v>41826</v>
      </c>
      <c r="D117" t="s">
        <v>176</v>
      </c>
      <c r="E117" t="s">
        <v>218</v>
      </c>
      <c r="F117">
        <v>3</v>
      </c>
      <c r="G117" s="34">
        <v>123</v>
      </c>
      <c r="H117" s="35">
        <v>0</v>
      </c>
      <c r="I117" t="s">
        <v>220</v>
      </c>
    </row>
    <row r="118" spans="1:9">
      <c r="A118">
        <v>1000</v>
      </c>
      <c r="B118">
        <v>2014</v>
      </c>
      <c r="C118" s="7">
        <v>41826</v>
      </c>
      <c r="D118" t="s">
        <v>176</v>
      </c>
      <c r="E118" t="s">
        <v>218</v>
      </c>
      <c r="F118">
        <v>4</v>
      </c>
      <c r="G118" s="34">
        <v>121</v>
      </c>
      <c r="H118" s="35">
        <v>0</v>
      </c>
    </row>
    <row r="119" spans="1:9">
      <c r="A119">
        <v>1000</v>
      </c>
      <c r="B119">
        <v>2014</v>
      </c>
      <c r="C119" s="7">
        <v>41826</v>
      </c>
      <c r="D119" t="s">
        <v>176</v>
      </c>
      <c r="E119" t="s">
        <v>218</v>
      </c>
      <c r="F119">
        <v>5</v>
      </c>
      <c r="G119" s="34">
        <v>70</v>
      </c>
      <c r="H119" s="35">
        <v>1</v>
      </c>
      <c r="I119" t="s">
        <v>221</v>
      </c>
    </row>
    <row r="120" spans="1:9">
      <c r="A120">
        <v>1000</v>
      </c>
      <c r="B120">
        <v>2014</v>
      </c>
      <c r="C120" s="7">
        <v>41826</v>
      </c>
      <c r="D120" t="s">
        <v>176</v>
      </c>
      <c r="E120" t="s">
        <v>218</v>
      </c>
      <c r="F120">
        <v>6</v>
      </c>
      <c r="G120" s="34">
        <v>120</v>
      </c>
      <c r="H120" s="35">
        <v>0</v>
      </c>
    </row>
    <row r="121" spans="1:9">
      <c r="A121">
        <v>1000</v>
      </c>
      <c r="B121">
        <v>2014</v>
      </c>
      <c r="C121" s="7">
        <v>41826</v>
      </c>
      <c r="D121" t="s">
        <v>176</v>
      </c>
      <c r="E121" t="s">
        <v>218</v>
      </c>
      <c r="F121">
        <v>7</v>
      </c>
      <c r="G121" s="34">
        <v>118</v>
      </c>
      <c r="H121" s="35">
        <v>0</v>
      </c>
    </row>
    <row r="122" spans="1:9">
      <c r="A122">
        <v>1000</v>
      </c>
      <c r="B122">
        <v>2014</v>
      </c>
      <c r="C122" s="7">
        <v>41826</v>
      </c>
      <c r="D122" t="s">
        <v>176</v>
      </c>
      <c r="E122" t="s">
        <v>218</v>
      </c>
      <c r="F122">
        <v>8</v>
      </c>
      <c r="G122" s="34">
        <v>117</v>
      </c>
      <c r="H122" s="35">
        <v>0</v>
      </c>
    </row>
    <row r="123" spans="1:9">
      <c r="A123">
        <v>1000</v>
      </c>
      <c r="B123">
        <v>2014</v>
      </c>
      <c r="C123" s="7">
        <v>41826</v>
      </c>
      <c r="D123" t="s">
        <v>176</v>
      </c>
      <c r="E123" t="s">
        <v>218</v>
      </c>
      <c r="F123">
        <v>9</v>
      </c>
      <c r="G123" s="34">
        <v>111</v>
      </c>
      <c r="H123" s="35">
        <v>1</v>
      </c>
      <c r="I123" t="s">
        <v>222</v>
      </c>
    </row>
    <row r="124" spans="1:9">
      <c r="A124">
        <v>1000</v>
      </c>
      <c r="B124">
        <v>2014</v>
      </c>
      <c r="C124" s="7">
        <v>41826</v>
      </c>
      <c r="D124" t="s">
        <v>176</v>
      </c>
      <c r="E124" t="s">
        <v>218</v>
      </c>
      <c r="F124">
        <v>10</v>
      </c>
      <c r="G124" s="34">
        <v>115</v>
      </c>
      <c r="H124" s="35">
        <v>0</v>
      </c>
    </row>
    <row r="125" spans="1:9">
      <c r="A125">
        <v>1000</v>
      </c>
      <c r="B125">
        <v>2014</v>
      </c>
      <c r="C125" s="7">
        <v>41826</v>
      </c>
      <c r="D125" t="s">
        <v>176</v>
      </c>
      <c r="E125" t="s">
        <v>223</v>
      </c>
      <c r="F125">
        <v>1</v>
      </c>
      <c r="G125" s="34">
        <v>119</v>
      </c>
      <c r="H125" s="35">
        <v>0</v>
      </c>
    </row>
    <row r="126" spans="1:9">
      <c r="A126">
        <v>1000</v>
      </c>
      <c r="B126">
        <v>2014</v>
      </c>
      <c r="C126" s="7">
        <v>41826</v>
      </c>
      <c r="D126" t="s">
        <v>176</v>
      </c>
      <c r="E126" t="s">
        <v>223</v>
      </c>
      <c r="F126">
        <v>2</v>
      </c>
      <c r="G126" s="34">
        <v>118</v>
      </c>
      <c r="H126" s="35">
        <v>1</v>
      </c>
    </row>
    <row r="127" spans="1:9">
      <c r="A127">
        <v>1000</v>
      </c>
      <c r="B127">
        <v>2014</v>
      </c>
      <c r="C127" s="7">
        <v>41826</v>
      </c>
      <c r="D127" t="s">
        <v>176</v>
      </c>
      <c r="E127" t="s">
        <v>223</v>
      </c>
      <c r="F127">
        <v>3</v>
      </c>
      <c r="G127" s="34">
        <v>118</v>
      </c>
      <c r="H127" s="35">
        <v>0</v>
      </c>
    </row>
    <row r="128" spans="1:9">
      <c r="A128">
        <v>1000</v>
      </c>
      <c r="B128">
        <v>2014</v>
      </c>
      <c r="C128" s="7">
        <v>41826</v>
      </c>
      <c r="D128" t="s">
        <v>176</v>
      </c>
      <c r="E128" t="s">
        <v>223</v>
      </c>
      <c r="F128">
        <v>4</v>
      </c>
      <c r="G128" s="34">
        <v>118</v>
      </c>
      <c r="H128" s="35">
        <v>0</v>
      </c>
    </row>
    <row r="129" spans="1:9">
      <c r="A129">
        <v>1000</v>
      </c>
      <c r="B129">
        <v>2014</v>
      </c>
      <c r="C129" s="7">
        <v>41826</v>
      </c>
      <c r="D129" t="s">
        <v>176</v>
      </c>
      <c r="E129" t="s">
        <v>223</v>
      </c>
      <c r="F129">
        <v>5</v>
      </c>
      <c r="G129" s="34">
        <v>117</v>
      </c>
      <c r="H129" s="35">
        <v>0</v>
      </c>
    </row>
    <row r="130" spans="1:9">
      <c r="A130">
        <v>1000</v>
      </c>
      <c r="B130">
        <v>2014</v>
      </c>
      <c r="C130" s="7">
        <v>41826</v>
      </c>
      <c r="D130" t="s">
        <v>176</v>
      </c>
      <c r="E130" t="s">
        <v>223</v>
      </c>
      <c r="F130">
        <v>6</v>
      </c>
      <c r="G130" s="34">
        <v>116</v>
      </c>
      <c r="H130" s="35">
        <v>0</v>
      </c>
      <c r="I130" t="s">
        <v>224</v>
      </c>
    </row>
    <row r="131" spans="1:9">
      <c r="A131">
        <v>1000</v>
      </c>
      <c r="B131">
        <v>2014</v>
      </c>
      <c r="C131" s="7">
        <v>41826</v>
      </c>
      <c r="D131" t="s">
        <v>176</v>
      </c>
      <c r="E131" t="s">
        <v>223</v>
      </c>
      <c r="F131">
        <v>7</v>
      </c>
      <c r="G131" s="34">
        <v>118</v>
      </c>
      <c r="H131" s="35">
        <v>0</v>
      </c>
    </row>
    <row r="132" spans="1:9">
      <c r="A132">
        <v>1000</v>
      </c>
      <c r="B132">
        <v>2014</v>
      </c>
      <c r="C132" s="7">
        <v>41826</v>
      </c>
      <c r="D132" t="s">
        <v>176</v>
      </c>
      <c r="E132" t="s">
        <v>223</v>
      </c>
      <c r="F132">
        <v>8</v>
      </c>
      <c r="G132" s="34">
        <v>3</v>
      </c>
      <c r="H132" s="35">
        <v>1</v>
      </c>
    </row>
    <row r="133" spans="1:9">
      <c r="A133">
        <v>1000</v>
      </c>
      <c r="B133">
        <v>2014</v>
      </c>
      <c r="C133" s="7">
        <v>41826</v>
      </c>
      <c r="D133" t="s">
        <v>176</v>
      </c>
      <c r="E133" t="s">
        <v>223</v>
      </c>
      <c r="F133">
        <v>9</v>
      </c>
      <c r="G133" s="34">
        <v>112</v>
      </c>
      <c r="H133" s="35">
        <v>0</v>
      </c>
    </row>
    <row r="134" spans="1:9">
      <c r="A134">
        <v>1000</v>
      </c>
      <c r="B134">
        <v>2014</v>
      </c>
      <c r="C134" s="7">
        <v>41826</v>
      </c>
      <c r="D134" t="s">
        <v>176</v>
      </c>
      <c r="E134" t="s">
        <v>223</v>
      </c>
      <c r="F134">
        <v>10</v>
      </c>
      <c r="G134" s="34">
        <v>112</v>
      </c>
      <c r="H134" s="35">
        <v>0</v>
      </c>
    </row>
    <row r="135" spans="1:9">
      <c r="A135">
        <v>2200</v>
      </c>
      <c r="B135">
        <v>2014</v>
      </c>
      <c r="C135" s="7">
        <v>41827</v>
      </c>
      <c r="D135" t="s">
        <v>176</v>
      </c>
      <c r="E135" t="s">
        <v>225</v>
      </c>
      <c r="F135">
        <v>1</v>
      </c>
      <c r="G135" s="34">
        <v>120</v>
      </c>
      <c r="H135" s="35">
        <v>0</v>
      </c>
      <c r="I135" t="s">
        <v>226</v>
      </c>
    </row>
    <row r="136" spans="1:9">
      <c r="A136">
        <v>2200</v>
      </c>
      <c r="B136">
        <v>2014</v>
      </c>
      <c r="C136" s="7">
        <v>41827</v>
      </c>
      <c r="D136" t="s">
        <v>176</v>
      </c>
      <c r="E136" t="s">
        <v>225</v>
      </c>
      <c r="F136">
        <v>2</v>
      </c>
      <c r="G136" s="34">
        <v>120</v>
      </c>
      <c r="H136" s="35">
        <v>0</v>
      </c>
    </row>
    <row r="137" spans="1:9">
      <c r="A137">
        <v>2200</v>
      </c>
      <c r="B137">
        <v>2014</v>
      </c>
      <c r="C137" s="7">
        <v>41827</v>
      </c>
      <c r="D137" t="s">
        <v>176</v>
      </c>
      <c r="E137" t="s">
        <v>225</v>
      </c>
      <c r="F137">
        <v>3</v>
      </c>
      <c r="G137" s="34">
        <v>119</v>
      </c>
      <c r="H137" s="35">
        <v>0</v>
      </c>
    </row>
    <row r="138" spans="1:9">
      <c r="A138">
        <v>2200</v>
      </c>
      <c r="B138">
        <v>2014</v>
      </c>
      <c r="C138" s="7">
        <v>41827</v>
      </c>
      <c r="D138" t="s">
        <v>176</v>
      </c>
      <c r="E138" t="s">
        <v>225</v>
      </c>
      <c r="F138">
        <v>4</v>
      </c>
      <c r="G138" s="34">
        <v>118</v>
      </c>
      <c r="H138" s="35">
        <v>0</v>
      </c>
    </row>
    <row r="139" spans="1:9">
      <c r="A139">
        <v>2200</v>
      </c>
      <c r="B139">
        <v>2014</v>
      </c>
      <c r="C139" s="7">
        <v>41827</v>
      </c>
      <c r="D139" t="s">
        <v>176</v>
      </c>
      <c r="E139" t="s">
        <v>225</v>
      </c>
      <c r="F139">
        <v>5</v>
      </c>
      <c r="G139" s="34">
        <v>119</v>
      </c>
      <c r="H139" s="35">
        <v>0</v>
      </c>
    </row>
    <row r="140" spans="1:9">
      <c r="A140">
        <v>2200</v>
      </c>
      <c r="B140">
        <v>2014</v>
      </c>
      <c r="C140" s="7">
        <v>41827</v>
      </c>
      <c r="D140" t="s">
        <v>176</v>
      </c>
      <c r="E140" t="s">
        <v>225</v>
      </c>
      <c r="F140">
        <v>6</v>
      </c>
      <c r="G140" s="34">
        <v>119</v>
      </c>
      <c r="H140" s="35">
        <v>0</v>
      </c>
    </row>
    <row r="141" spans="1:9">
      <c r="A141">
        <v>2200</v>
      </c>
      <c r="B141">
        <v>2014</v>
      </c>
      <c r="C141" s="7">
        <v>41827</v>
      </c>
      <c r="D141" t="s">
        <v>176</v>
      </c>
      <c r="E141" t="s">
        <v>225</v>
      </c>
      <c r="F141">
        <v>7</v>
      </c>
      <c r="G141" s="34">
        <v>118</v>
      </c>
      <c r="H141" s="35">
        <v>0</v>
      </c>
    </row>
    <row r="142" spans="1:9">
      <c r="A142">
        <v>2200</v>
      </c>
      <c r="B142">
        <v>2014</v>
      </c>
      <c r="C142" s="7">
        <v>41827</v>
      </c>
      <c r="D142" t="s">
        <v>176</v>
      </c>
      <c r="E142" t="s">
        <v>225</v>
      </c>
      <c r="F142">
        <v>8</v>
      </c>
      <c r="G142" s="34">
        <v>117</v>
      </c>
      <c r="H142" s="35">
        <v>0</v>
      </c>
    </row>
    <row r="143" spans="1:9">
      <c r="A143">
        <v>2200</v>
      </c>
      <c r="B143">
        <v>2014</v>
      </c>
      <c r="C143" s="7">
        <v>41827</v>
      </c>
      <c r="D143" t="s">
        <v>176</v>
      </c>
      <c r="E143" t="s">
        <v>225</v>
      </c>
      <c r="F143">
        <v>9</v>
      </c>
      <c r="G143" s="34">
        <v>119</v>
      </c>
      <c r="H143" s="35">
        <v>0</v>
      </c>
    </row>
    <row r="144" spans="1:9">
      <c r="A144">
        <v>2200</v>
      </c>
      <c r="B144">
        <v>2014</v>
      </c>
      <c r="C144" s="7">
        <v>41827</v>
      </c>
      <c r="D144" t="s">
        <v>176</v>
      </c>
      <c r="E144" t="s">
        <v>225</v>
      </c>
      <c r="F144">
        <v>10</v>
      </c>
      <c r="G144" s="34">
        <v>117</v>
      </c>
      <c r="H144" s="35">
        <v>0</v>
      </c>
    </row>
    <row r="145" spans="1:8">
      <c r="A145">
        <v>2200</v>
      </c>
      <c r="B145">
        <v>2014</v>
      </c>
      <c r="C145" s="7">
        <v>41828</v>
      </c>
      <c r="D145" t="s">
        <v>176</v>
      </c>
      <c r="E145" t="s">
        <v>227</v>
      </c>
      <c r="F145">
        <v>1</v>
      </c>
      <c r="G145" s="34">
        <v>121</v>
      </c>
      <c r="H145" s="35">
        <v>0</v>
      </c>
    </row>
    <row r="146" spans="1:8">
      <c r="A146">
        <v>2200</v>
      </c>
      <c r="B146">
        <v>2014</v>
      </c>
      <c r="C146" s="7">
        <v>41828</v>
      </c>
      <c r="D146" t="s">
        <v>176</v>
      </c>
      <c r="E146" t="s">
        <v>227</v>
      </c>
      <c r="F146">
        <v>2</v>
      </c>
      <c r="G146" s="34">
        <v>121</v>
      </c>
      <c r="H146" s="35">
        <v>0</v>
      </c>
    </row>
    <row r="147" spans="1:8">
      <c r="A147">
        <v>2200</v>
      </c>
      <c r="B147">
        <v>2014</v>
      </c>
      <c r="C147" s="7">
        <v>41828</v>
      </c>
      <c r="D147" t="s">
        <v>176</v>
      </c>
      <c r="E147" t="s">
        <v>227</v>
      </c>
      <c r="F147">
        <v>3</v>
      </c>
      <c r="G147" s="34">
        <v>120</v>
      </c>
      <c r="H147" s="35">
        <v>0</v>
      </c>
    </row>
    <row r="148" spans="1:8">
      <c r="A148">
        <v>2200</v>
      </c>
      <c r="B148">
        <v>2014</v>
      </c>
      <c r="C148" s="7">
        <v>41828</v>
      </c>
      <c r="D148" t="s">
        <v>176</v>
      </c>
      <c r="E148" t="s">
        <v>227</v>
      </c>
      <c r="F148">
        <v>4</v>
      </c>
      <c r="G148" s="34">
        <v>119</v>
      </c>
      <c r="H148" s="35">
        <v>0</v>
      </c>
    </row>
    <row r="149" spans="1:8">
      <c r="A149">
        <v>2200</v>
      </c>
      <c r="B149">
        <v>2014</v>
      </c>
      <c r="C149" s="7">
        <v>41828</v>
      </c>
      <c r="D149" t="s">
        <v>176</v>
      </c>
      <c r="E149" t="s">
        <v>227</v>
      </c>
      <c r="F149">
        <v>5</v>
      </c>
      <c r="G149" s="34">
        <v>119</v>
      </c>
      <c r="H149" s="35">
        <v>0</v>
      </c>
    </row>
    <row r="150" spans="1:8">
      <c r="A150">
        <v>2200</v>
      </c>
      <c r="B150">
        <v>2014</v>
      </c>
      <c r="C150" s="7">
        <v>41828</v>
      </c>
      <c r="D150" t="s">
        <v>176</v>
      </c>
      <c r="E150" t="s">
        <v>227</v>
      </c>
      <c r="F150">
        <v>6</v>
      </c>
      <c r="G150" s="34">
        <v>118</v>
      </c>
      <c r="H150" s="35">
        <v>0</v>
      </c>
    </row>
    <row r="151" spans="1:8">
      <c r="A151">
        <v>2200</v>
      </c>
      <c r="B151">
        <v>2014</v>
      </c>
      <c r="C151" s="7">
        <v>41828</v>
      </c>
      <c r="D151" t="s">
        <v>176</v>
      </c>
      <c r="E151" t="s">
        <v>227</v>
      </c>
      <c r="F151">
        <v>7</v>
      </c>
      <c r="G151" s="34">
        <v>117</v>
      </c>
      <c r="H151" s="35">
        <v>0</v>
      </c>
    </row>
    <row r="152" spans="1:8">
      <c r="A152">
        <v>2200</v>
      </c>
      <c r="B152">
        <v>2014</v>
      </c>
      <c r="C152" s="7">
        <v>41828</v>
      </c>
      <c r="D152" t="s">
        <v>176</v>
      </c>
      <c r="E152" t="s">
        <v>227</v>
      </c>
      <c r="F152">
        <v>8</v>
      </c>
      <c r="G152" s="34">
        <v>117</v>
      </c>
      <c r="H152" s="35">
        <v>0</v>
      </c>
    </row>
    <row r="153" spans="1:8">
      <c r="A153">
        <v>2200</v>
      </c>
      <c r="B153">
        <v>2014</v>
      </c>
      <c r="C153" s="7">
        <v>41828</v>
      </c>
      <c r="D153" t="s">
        <v>176</v>
      </c>
      <c r="E153" t="s">
        <v>227</v>
      </c>
      <c r="F153">
        <v>9</v>
      </c>
      <c r="G153" s="34">
        <v>116</v>
      </c>
      <c r="H153" s="35">
        <v>0</v>
      </c>
    </row>
    <row r="154" spans="1:8">
      <c r="A154">
        <v>2200</v>
      </c>
      <c r="B154">
        <v>2014</v>
      </c>
      <c r="C154" s="7">
        <v>41828</v>
      </c>
      <c r="D154" t="s">
        <v>176</v>
      </c>
      <c r="E154" t="s">
        <v>227</v>
      </c>
      <c r="F154">
        <v>10</v>
      </c>
      <c r="G154" s="34">
        <v>116</v>
      </c>
      <c r="H154" s="35">
        <v>0</v>
      </c>
    </row>
    <row r="155" spans="1:8">
      <c r="A155">
        <v>2200</v>
      </c>
      <c r="B155">
        <v>2014</v>
      </c>
      <c r="C155" s="7">
        <v>41828</v>
      </c>
      <c r="D155" t="s">
        <v>176</v>
      </c>
      <c r="E155" t="s">
        <v>228</v>
      </c>
      <c r="F155">
        <v>1</v>
      </c>
      <c r="G155" s="34">
        <v>119</v>
      </c>
      <c r="H155" s="35">
        <v>0</v>
      </c>
    </row>
    <row r="156" spans="1:8">
      <c r="A156">
        <v>2200</v>
      </c>
      <c r="B156">
        <v>2014</v>
      </c>
      <c r="C156" s="7">
        <v>41828</v>
      </c>
      <c r="D156" t="s">
        <v>176</v>
      </c>
      <c r="E156" t="s">
        <v>228</v>
      </c>
      <c r="F156">
        <v>2</v>
      </c>
      <c r="G156" s="34">
        <v>119</v>
      </c>
      <c r="H156" s="35">
        <v>0</v>
      </c>
    </row>
    <row r="157" spans="1:8">
      <c r="A157">
        <v>2200</v>
      </c>
      <c r="B157">
        <v>2014</v>
      </c>
      <c r="C157" s="7">
        <v>41828</v>
      </c>
      <c r="D157" t="s">
        <v>176</v>
      </c>
      <c r="E157" t="s">
        <v>228</v>
      </c>
      <c r="F157">
        <v>3</v>
      </c>
      <c r="G157" s="34">
        <v>119</v>
      </c>
      <c r="H157" s="35">
        <v>0</v>
      </c>
    </row>
    <row r="158" spans="1:8">
      <c r="A158">
        <v>2200</v>
      </c>
      <c r="B158">
        <v>2014</v>
      </c>
      <c r="C158" s="7">
        <v>41828</v>
      </c>
      <c r="D158" t="s">
        <v>176</v>
      </c>
      <c r="E158" t="s">
        <v>228</v>
      </c>
      <c r="F158">
        <v>4</v>
      </c>
      <c r="G158" s="34">
        <v>120</v>
      </c>
      <c r="H158" s="35">
        <v>0</v>
      </c>
    </row>
    <row r="159" spans="1:8">
      <c r="A159">
        <v>2200</v>
      </c>
      <c r="B159">
        <v>2014</v>
      </c>
      <c r="C159" s="7">
        <v>41828</v>
      </c>
      <c r="D159" t="s">
        <v>176</v>
      </c>
      <c r="E159" t="s">
        <v>228</v>
      </c>
      <c r="F159">
        <v>5</v>
      </c>
      <c r="G159" s="34">
        <v>118</v>
      </c>
      <c r="H159" s="35">
        <v>0</v>
      </c>
    </row>
    <row r="160" spans="1:8">
      <c r="A160">
        <v>2200</v>
      </c>
      <c r="B160">
        <v>2014</v>
      </c>
      <c r="C160" s="7">
        <v>41828</v>
      </c>
      <c r="D160" t="s">
        <v>176</v>
      </c>
      <c r="E160" t="s">
        <v>228</v>
      </c>
      <c r="F160">
        <v>6</v>
      </c>
      <c r="G160" s="34">
        <v>119</v>
      </c>
      <c r="H160" s="35">
        <v>0</v>
      </c>
    </row>
    <row r="161" spans="1:9">
      <c r="A161">
        <v>2200</v>
      </c>
      <c r="B161">
        <v>2014</v>
      </c>
      <c r="C161" s="7">
        <v>41828</v>
      </c>
      <c r="D161" t="s">
        <v>176</v>
      </c>
      <c r="E161" t="s">
        <v>228</v>
      </c>
      <c r="F161">
        <v>7</v>
      </c>
      <c r="G161" s="34">
        <v>118</v>
      </c>
      <c r="H161" s="35">
        <v>0</v>
      </c>
    </row>
    <row r="162" spans="1:9">
      <c r="A162">
        <v>2200</v>
      </c>
      <c r="B162">
        <v>2014</v>
      </c>
      <c r="C162" s="7">
        <v>41828</v>
      </c>
      <c r="D162" t="s">
        <v>176</v>
      </c>
      <c r="E162" t="s">
        <v>228</v>
      </c>
      <c r="F162">
        <v>8</v>
      </c>
      <c r="G162" s="34">
        <v>68</v>
      </c>
      <c r="H162" s="35">
        <v>1</v>
      </c>
      <c r="I162" t="s">
        <v>229</v>
      </c>
    </row>
    <row r="163" spans="1:9">
      <c r="A163">
        <v>2200</v>
      </c>
      <c r="B163">
        <v>2014</v>
      </c>
      <c r="C163" s="7">
        <v>41828</v>
      </c>
      <c r="D163" t="s">
        <v>176</v>
      </c>
      <c r="E163" t="s">
        <v>228</v>
      </c>
      <c r="F163">
        <v>9</v>
      </c>
      <c r="G163" s="34">
        <v>117</v>
      </c>
      <c r="H163" s="35">
        <v>0</v>
      </c>
    </row>
    <row r="164" spans="1:9">
      <c r="A164">
        <v>2200</v>
      </c>
      <c r="B164">
        <v>2014</v>
      </c>
      <c r="C164" s="7">
        <v>41828</v>
      </c>
      <c r="D164" t="s">
        <v>176</v>
      </c>
      <c r="E164" t="s">
        <v>228</v>
      </c>
      <c r="F164">
        <v>10</v>
      </c>
      <c r="G164" s="34">
        <v>116</v>
      </c>
      <c r="H164" s="35">
        <v>0</v>
      </c>
      <c r="I164" t="s">
        <v>230</v>
      </c>
    </row>
    <row r="165" spans="1:9">
      <c r="A165">
        <v>2200</v>
      </c>
      <c r="B165">
        <v>2014</v>
      </c>
      <c r="C165" s="7">
        <v>41829</v>
      </c>
      <c r="D165" t="s">
        <v>176</v>
      </c>
      <c r="E165" t="s">
        <v>231</v>
      </c>
      <c r="F165">
        <v>1</v>
      </c>
      <c r="G165" s="34">
        <v>121</v>
      </c>
      <c r="H165" s="35">
        <v>0</v>
      </c>
    </row>
    <row r="166" spans="1:9">
      <c r="A166">
        <v>2200</v>
      </c>
      <c r="B166">
        <v>2014</v>
      </c>
      <c r="C166" s="7">
        <v>41829</v>
      </c>
      <c r="D166" t="s">
        <v>176</v>
      </c>
      <c r="E166" t="s">
        <v>231</v>
      </c>
      <c r="F166">
        <v>2</v>
      </c>
      <c r="G166" s="34">
        <v>120</v>
      </c>
      <c r="H166" s="35">
        <v>0</v>
      </c>
    </row>
    <row r="167" spans="1:9">
      <c r="A167">
        <v>2200</v>
      </c>
      <c r="B167">
        <v>2014</v>
      </c>
      <c r="C167" s="7">
        <v>41829</v>
      </c>
      <c r="D167" t="s">
        <v>176</v>
      </c>
      <c r="E167" t="s">
        <v>231</v>
      </c>
      <c r="F167">
        <v>3</v>
      </c>
      <c r="G167" s="34">
        <v>120</v>
      </c>
      <c r="H167" s="35">
        <v>0</v>
      </c>
    </row>
    <row r="168" spans="1:9">
      <c r="A168">
        <v>2200</v>
      </c>
      <c r="B168">
        <v>2014</v>
      </c>
      <c r="C168" s="7">
        <v>41829</v>
      </c>
      <c r="D168" t="s">
        <v>176</v>
      </c>
      <c r="E168" t="s">
        <v>231</v>
      </c>
      <c r="F168">
        <v>4</v>
      </c>
      <c r="G168" s="34">
        <v>120</v>
      </c>
      <c r="H168" s="35">
        <v>0</v>
      </c>
    </row>
    <row r="169" spans="1:9">
      <c r="A169">
        <v>2200</v>
      </c>
      <c r="B169">
        <v>2014</v>
      </c>
      <c r="C169" s="7">
        <v>41829</v>
      </c>
      <c r="D169" t="s">
        <v>176</v>
      </c>
      <c r="E169" t="s">
        <v>231</v>
      </c>
      <c r="F169">
        <v>5</v>
      </c>
      <c r="G169" s="34">
        <v>119</v>
      </c>
      <c r="H169" s="35">
        <v>0</v>
      </c>
    </row>
    <row r="170" spans="1:9">
      <c r="A170">
        <v>2200</v>
      </c>
      <c r="B170">
        <v>2014</v>
      </c>
      <c r="C170" s="7">
        <v>41829</v>
      </c>
      <c r="D170" t="s">
        <v>176</v>
      </c>
      <c r="E170" t="s">
        <v>231</v>
      </c>
      <c r="F170">
        <v>6</v>
      </c>
      <c r="G170" s="34">
        <v>119</v>
      </c>
      <c r="H170" s="35">
        <v>0</v>
      </c>
      <c r="I170" t="s">
        <v>232</v>
      </c>
    </row>
    <row r="171" spans="1:9">
      <c r="A171">
        <v>2200</v>
      </c>
      <c r="B171">
        <v>2014</v>
      </c>
      <c r="C171" s="7">
        <v>41829</v>
      </c>
      <c r="D171" t="s">
        <v>176</v>
      </c>
      <c r="E171" t="s">
        <v>231</v>
      </c>
      <c r="F171">
        <v>7</v>
      </c>
      <c r="G171" s="34">
        <v>120</v>
      </c>
      <c r="H171" s="35">
        <v>0</v>
      </c>
    </row>
    <row r="172" spans="1:9">
      <c r="A172">
        <v>2200</v>
      </c>
      <c r="B172">
        <v>2014</v>
      </c>
      <c r="C172" s="7">
        <v>41829</v>
      </c>
      <c r="D172" t="s">
        <v>176</v>
      </c>
      <c r="E172" t="s">
        <v>231</v>
      </c>
      <c r="F172">
        <v>8</v>
      </c>
      <c r="G172" s="34">
        <v>119</v>
      </c>
      <c r="H172" s="35">
        <v>0</v>
      </c>
    </row>
    <row r="173" spans="1:9">
      <c r="A173">
        <v>2200</v>
      </c>
      <c r="B173">
        <v>2014</v>
      </c>
      <c r="C173" s="7">
        <v>41829</v>
      </c>
      <c r="D173" t="s">
        <v>176</v>
      </c>
      <c r="E173" t="s">
        <v>231</v>
      </c>
      <c r="F173">
        <v>9</v>
      </c>
      <c r="G173" s="34">
        <v>120</v>
      </c>
      <c r="H173" s="35">
        <v>0</v>
      </c>
    </row>
    <row r="174" spans="1:9">
      <c r="A174">
        <v>2200</v>
      </c>
      <c r="B174">
        <v>2014</v>
      </c>
      <c r="C174" s="7">
        <v>41829</v>
      </c>
      <c r="D174" t="s">
        <v>176</v>
      </c>
      <c r="E174" t="s">
        <v>231</v>
      </c>
      <c r="F174">
        <v>10</v>
      </c>
      <c r="G174" s="34">
        <v>119</v>
      </c>
      <c r="H174" s="35">
        <v>0</v>
      </c>
    </row>
    <row r="175" spans="1:9">
      <c r="A175">
        <v>2200</v>
      </c>
      <c r="B175">
        <v>2014</v>
      </c>
      <c r="C175" s="7">
        <v>41829</v>
      </c>
      <c r="D175" t="s">
        <v>176</v>
      </c>
      <c r="E175" t="s">
        <v>233</v>
      </c>
      <c r="F175">
        <v>1</v>
      </c>
      <c r="G175" s="34">
        <v>124</v>
      </c>
      <c r="H175" s="35">
        <v>0</v>
      </c>
    </row>
    <row r="176" spans="1:9">
      <c r="A176">
        <v>2200</v>
      </c>
      <c r="B176">
        <v>2014</v>
      </c>
      <c r="C176" s="7">
        <v>41829</v>
      </c>
      <c r="D176" t="s">
        <v>176</v>
      </c>
      <c r="E176" t="s">
        <v>233</v>
      </c>
      <c r="F176">
        <v>2</v>
      </c>
      <c r="G176" s="34">
        <v>124</v>
      </c>
      <c r="H176" s="35">
        <v>0</v>
      </c>
    </row>
    <row r="177" spans="1:9">
      <c r="A177">
        <v>2200</v>
      </c>
      <c r="B177">
        <v>2014</v>
      </c>
      <c r="C177" s="7">
        <v>41829</v>
      </c>
      <c r="D177" t="s">
        <v>176</v>
      </c>
      <c r="E177" t="s">
        <v>233</v>
      </c>
      <c r="F177">
        <v>3</v>
      </c>
      <c r="G177" s="34">
        <v>124</v>
      </c>
      <c r="H177" s="35">
        <v>0</v>
      </c>
    </row>
    <row r="178" spans="1:9">
      <c r="A178">
        <v>2200</v>
      </c>
      <c r="B178">
        <v>2014</v>
      </c>
      <c r="C178" s="7">
        <v>41829</v>
      </c>
      <c r="D178" t="s">
        <v>176</v>
      </c>
      <c r="E178" t="s">
        <v>233</v>
      </c>
      <c r="F178">
        <v>4</v>
      </c>
      <c r="G178" s="34">
        <v>124</v>
      </c>
      <c r="H178" s="35">
        <v>0</v>
      </c>
    </row>
    <row r="179" spans="1:9">
      <c r="A179">
        <v>2200</v>
      </c>
      <c r="B179">
        <v>2014</v>
      </c>
      <c r="C179" s="7">
        <v>41829</v>
      </c>
      <c r="D179" t="s">
        <v>176</v>
      </c>
      <c r="E179" t="s">
        <v>233</v>
      </c>
      <c r="F179">
        <v>5</v>
      </c>
      <c r="G179" s="34">
        <v>42</v>
      </c>
      <c r="H179" s="35">
        <v>1</v>
      </c>
    </row>
    <row r="180" spans="1:9">
      <c r="A180">
        <v>2200</v>
      </c>
      <c r="B180">
        <v>2014</v>
      </c>
      <c r="C180" s="7">
        <v>41829</v>
      </c>
      <c r="D180" t="s">
        <v>176</v>
      </c>
      <c r="E180" t="s">
        <v>233</v>
      </c>
      <c r="F180">
        <v>6</v>
      </c>
      <c r="G180" s="34">
        <v>41</v>
      </c>
      <c r="H180" s="35">
        <v>1</v>
      </c>
      <c r="I180" t="s">
        <v>234</v>
      </c>
    </row>
    <row r="181" spans="1:9">
      <c r="A181">
        <v>2200</v>
      </c>
      <c r="B181">
        <v>2014</v>
      </c>
      <c r="C181" s="7">
        <v>41829</v>
      </c>
      <c r="D181" t="s">
        <v>176</v>
      </c>
      <c r="E181" t="s">
        <v>233</v>
      </c>
      <c r="F181">
        <v>7</v>
      </c>
      <c r="G181" s="34">
        <v>20</v>
      </c>
      <c r="H181" s="35">
        <v>1</v>
      </c>
      <c r="I181" t="s">
        <v>235</v>
      </c>
    </row>
    <row r="182" spans="1:9">
      <c r="A182">
        <v>2200</v>
      </c>
      <c r="B182">
        <v>2014</v>
      </c>
      <c r="C182" s="7">
        <v>41829</v>
      </c>
      <c r="D182" t="s">
        <v>176</v>
      </c>
      <c r="E182" t="s">
        <v>233</v>
      </c>
      <c r="F182">
        <v>8</v>
      </c>
      <c r="G182" s="34">
        <v>122</v>
      </c>
      <c r="H182" s="35">
        <v>0</v>
      </c>
    </row>
    <row r="183" spans="1:9">
      <c r="A183">
        <v>2200</v>
      </c>
      <c r="B183">
        <v>2014</v>
      </c>
      <c r="C183" s="7">
        <v>41829</v>
      </c>
      <c r="D183" t="s">
        <v>176</v>
      </c>
      <c r="E183" t="s">
        <v>233</v>
      </c>
      <c r="F183">
        <v>9</v>
      </c>
      <c r="G183" s="34">
        <v>120</v>
      </c>
      <c r="H183" s="35">
        <v>0</v>
      </c>
    </row>
    <row r="184" spans="1:9">
      <c r="A184">
        <v>2200</v>
      </c>
      <c r="B184">
        <v>2014</v>
      </c>
      <c r="C184" s="7">
        <v>41829</v>
      </c>
      <c r="D184" t="s">
        <v>176</v>
      </c>
      <c r="E184" t="s">
        <v>233</v>
      </c>
      <c r="F184">
        <v>10</v>
      </c>
      <c r="G184" s="34">
        <v>120</v>
      </c>
      <c r="H184" s="35">
        <v>0</v>
      </c>
    </row>
    <row r="185" spans="1:9">
      <c r="A185" t="s">
        <v>236</v>
      </c>
      <c r="B185">
        <v>2014</v>
      </c>
      <c r="C185" s="7">
        <v>41833</v>
      </c>
      <c r="D185" t="s">
        <v>176</v>
      </c>
      <c r="E185" t="s">
        <v>237</v>
      </c>
      <c r="F185">
        <v>1</v>
      </c>
      <c r="G185" s="34">
        <v>120</v>
      </c>
      <c r="H185" s="35">
        <v>0</v>
      </c>
    </row>
    <row r="186" spans="1:9">
      <c r="A186" t="s">
        <v>236</v>
      </c>
      <c r="B186">
        <v>2014</v>
      </c>
      <c r="C186" s="7">
        <v>41833</v>
      </c>
      <c r="D186" t="s">
        <v>176</v>
      </c>
      <c r="E186" t="s">
        <v>237</v>
      </c>
      <c r="F186">
        <v>2</v>
      </c>
      <c r="G186" s="34">
        <v>120</v>
      </c>
      <c r="H186" s="35">
        <v>0</v>
      </c>
    </row>
    <row r="187" spans="1:9">
      <c r="A187" t="s">
        <v>236</v>
      </c>
      <c r="B187">
        <v>2014</v>
      </c>
      <c r="C187" s="7">
        <v>41833</v>
      </c>
      <c r="D187" t="s">
        <v>176</v>
      </c>
      <c r="E187" t="s">
        <v>237</v>
      </c>
      <c r="F187">
        <v>3</v>
      </c>
      <c r="G187" s="34">
        <v>119</v>
      </c>
      <c r="H187" s="35">
        <v>0</v>
      </c>
    </row>
    <row r="188" spans="1:9">
      <c r="A188" t="s">
        <v>236</v>
      </c>
      <c r="B188">
        <v>2014</v>
      </c>
      <c r="C188" s="7">
        <v>41833</v>
      </c>
      <c r="D188" t="s">
        <v>176</v>
      </c>
      <c r="E188" t="s">
        <v>237</v>
      </c>
      <c r="F188">
        <v>4</v>
      </c>
      <c r="G188" s="34">
        <v>68</v>
      </c>
      <c r="H188" s="35">
        <v>1</v>
      </c>
    </row>
    <row r="189" spans="1:9">
      <c r="A189" t="s">
        <v>236</v>
      </c>
      <c r="B189">
        <v>2014</v>
      </c>
      <c r="C189" s="7">
        <v>41833</v>
      </c>
      <c r="D189" t="s">
        <v>176</v>
      </c>
      <c r="E189" t="s">
        <v>237</v>
      </c>
      <c r="F189">
        <v>5</v>
      </c>
      <c r="G189" s="34">
        <v>118</v>
      </c>
      <c r="H189" s="35">
        <v>0</v>
      </c>
    </row>
    <row r="190" spans="1:9">
      <c r="A190" t="s">
        <v>236</v>
      </c>
      <c r="B190">
        <v>2014</v>
      </c>
      <c r="C190" s="7">
        <v>41833</v>
      </c>
      <c r="D190" t="s">
        <v>176</v>
      </c>
      <c r="E190" t="s">
        <v>237</v>
      </c>
      <c r="F190">
        <v>6</v>
      </c>
      <c r="G190" s="34">
        <v>117</v>
      </c>
      <c r="H190" s="35">
        <v>0</v>
      </c>
    </row>
    <row r="191" spans="1:9">
      <c r="A191" t="s">
        <v>236</v>
      </c>
      <c r="B191">
        <v>2014</v>
      </c>
      <c r="C191" s="7">
        <v>41833</v>
      </c>
      <c r="D191" t="s">
        <v>176</v>
      </c>
      <c r="E191" t="s">
        <v>237</v>
      </c>
      <c r="F191">
        <v>7</v>
      </c>
      <c r="G191" s="34">
        <v>117</v>
      </c>
      <c r="H191" s="35">
        <v>0</v>
      </c>
    </row>
    <row r="192" spans="1:9">
      <c r="A192" t="s">
        <v>236</v>
      </c>
      <c r="B192">
        <v>2014</v>
      </c>
      <c r="C192" s="7">
        <v>41833</v>
      </c>
      <c r="D192" t="s">
        <v>176</v>
      </c>
      <c r="E192" t="s">
        <v>237</v>
      </c>
      <c r="F192">
        <v>8</v>
      </c>
      <c r="G192" s="34">
        <v>116</v>
      </c>
      <c r="H192" s="35">
        <v>0</v>
      </c>
    </row>
    <row r="193" spans="1:8">
      <c r="A193" t="s">
        <v>236</v>
      </c>
      <c r="B193">
        <v>2014</v>
      </c>
      <c r="C193" s="7">
        <v>41833</v>
      </c>
      <c r="D193" t="s">
        <v>176</v>
      </c>
      <c r="E193" t="s">
        <v>237</v>
      </c>
      <c r="F193">
        <v>9</v>
      </c>
      <c r="G193" s="34">
        <v>116</v>
      </c>
      <c r="H193" s="35">
        <v>0</v>
      </c>
    </row>
    <row r="194" spans="1:8">
      <c r="A194" t="s">
        <v>236</v>
      </c>
      <c r="B194">
        <v>2014</v>
      </c>
      <c r="C194" s="7">
        <v>41833</v>
      </c>
      <c r="D194" t="s">
        <v>176</v>
      </c>
      <c r="E194" t="s">
        <v>237</v>
      </c>
      <c r="F194">
        <v>10</v>
      </c>
      <c r="G194" s="34">
        <v>116</v>
      </c>
      <c r="H194" s="35">
        <v>0</v>
      </c>
    </row>
    <row r="195" spans="1:8">
      <c r="A195" t="s">
        <v>236</v>
      </c>
      <c r="B195">
        <v>2014</v>
      </c>
      <c r="C195" s="7">
        <v>41833</v>
      </c>
      <c r="D195" t="s">
        <v>176</v>
      </c>
      <c r="E195" t="s">
        <v>238</v>
      </c>
      <c r="F195">
        <v>1</v>
      </c>
      <c r="G195" s="34">
        <v>122</v>
      </c>
      <c r="H195" s="35">
        <v>0</v>
      </c>
    </row>
    <row r="196" spans="1:8">
      <c r="A196" t="s">
        <v>236</v>
      </c>
      <c r="B196">
        <v>2014</v>
      </c>
      <c r="C196" s="7">
        <v>41833</v>
      </c>
      <c r="D196" t="s">
        <v>176</v>
      </c>
      <c r="E196" t="s">
        <v>238</v>
      </c>
      <c r="F196">
        <v>2</v>
      </c>
      <c r="G196" s="34">
        <v>122</v>
      </c>
      <c r="H196" s="35">
        <v>0</v>
      </c>
    </row>
    <row r="197" spans="1:8">
      <c r="A197" t="s">
        <v>236</v>
      </c>
      <c r="B197">
        <v>2014</v>
      </c>
      <c r="C197" s="7">
        <v>41833</v>
      </c>
      <c r="D197" t="s">
        <v>176</v>
      </c>
      <c r="E197" t="s">
        <v>238</v>
      </c>
      <c r="F197">
        <v>3</v>
      </c>
      <c r="G197" s="34">
        <v>17</v>
      </c>
      <c r="H197" s="35">
        <v>1</v>
      </c>
    </row>
    <row r="198" spans="1:8">
      <c r="A198" t="s">
        <v>236</v>
      </c>
      <c r="B198">
        <v>2014</v>
      </c>
      <c r="C198" s="7">
        <v>41833</v>
      </c>
      <c r="D198" t="s">
        <v>176</v>
      </c>
      <c r="E198" t="s">
        <v>238</v>
      </c>
      <c r="F198">
        <v>4</v>
      </c>
      <c r="G198" s="34">
        <v>121</v>
      </c>
      <c r="H198" s="35">
        <v>0</v>
      </c>
    </row>
    <row r="199" spans="1:8">
      <c r="A199" t="s">
        <v>236</v>
      </c>
      <c r="B199">
        <v>2014</v>
      </c>
      <c r="C199" s="7">
        <v>41833</v>
      </c>
      <c r="D199" t="s">
        <v>176</v>
      </c>
      <c r="E199" t="s">
        <v>238</v>
      </c>
      <c r="F199">
        <v>5</v>
      </c>
      <c r="G199" s="34">
        <v>120</v>
      </c>
      <c r="H199" s="35">
        <v>0</v>
      </c>
    </row>
    <row r="200" spans="1:8">
      <c r="A200" t="s">
        <v>236</v>
      </c>
      <c r="B200">
        <v>2014</v>
      </c>
      <c r="C200" s="7">
        <v>41833</v>
      </c>
      <c r="D200" t="s">
        <v>176</v>
      </c>
      <c r="E200" t="s">
        <v>238</v>
      </c>
      <c r="F200">
        <v>6</v>
      </c>
      <c r="G200" s="34">
        <v>119</v>
      </c>
      <c r="H200" s="35">
        <v>0</v>
      </c>
    </row>
    <row r="201" spans="1:8">
      <c r="A201" t="s">
        <v>236</v>
      </c>
      <c r="B201">
        <v>2014</v>
      </c>
      <c r="C201" s="7">
        <v>41833</v>
      </c>
      <c r="D201" t="s">
        <v>176</v>
      </c>
      <c r="E201" t="s">
        <v>238</v>
      </c>
      <c r="F201">
        <v>7</v>
      </c>
      <c r="G201" s="34">
        <v>44</v>
      </c>
      <c r="H201" s="35">
        <v>1</v>
      </c>
    </row>
    <row r="202" spans="1:8">
      <c r="A202" t="s">
        <v>236</v>
      </c>
      <c r="B202">
        <v>2014</v>
      </c>
      <c r="C202" s="7">
        <v>41833</v>
      </c>
      <c r="D202" t="s">
        <v>176</v>
      </c>
      <c r="E202" t="s">
        <v>238</v>
      </c>
      <c r="F202">
        <v>8</v>
      </c>
      <c r="G202" s="34">
        <v>118</v>
      </c>
      <c r="H202" s="35">
        <v>0</v>
      </c>
    </row>
    <row r="203" spans="1:8">
      <c r="A203" t="s">
        <v>236</v>
      </c>
      <c r="B203">
        <v>2014</v>
      </c>
      <c r="C203" s="7">
        <v>41833</v>
      </c>
      <c r="D203" t="s">
        <v>176</v>
      </c>
      <c r="E203" t="s">
        <v>238</v>
      </c>
      <c r="F203">
        <v>9</v>
      </c>
      <c r="G203" s="34">
        <v>117</v>
      </c>
      <c r="H203" s="35">
        <v>0</v>
      </c>
    </row>
    <row r="204" spans="1:8">
      <c r="A204" t="s">
        <v>236</v>
      </c>
      <c r="B204">
        <v>2014</v>
      </c>
      <c r="C204" s="7">
        <v>41833</v>
      </c>
      <c r="D204" t="s">
        <v>176</v>
      </c>
      <c r="E204" t="s">
        <v>238</v>
      </c>
      <c r="F204">
        <v>10</v>
      </c>
      <c r="G204" s="34">
        <v>116</v>
      </c>
      <c r="H204" s="35">
        <v>0</v>
      </c>
    </row>
    <row r="205" spans="1:8">
      <c r="A205" t="s">
        <v>236</v>
      </c>
      <c r="B205">
        <v>2014</v>
      </c>
      <c r="C205" s="7">
        <v>41835</v>
      </c>
      <c r="D205" t="s">
        <v>176</v>
      </c>
      <c r="E205" t="s">
        <v>239</v>
      </c>
      <c r="F205">
        <v>1</v>
      </c>
      <c r="G205" s="34">
        <v>121</v>
      </c>
      <c r="H205" s="35">
        <v>0</v>
      </c>
    </row>
    <row r="206" spans="1:8">
      <c r="A206" t="s">
        <v>236</v>
      </c>
      <c r="B206">
        <v>2014</v>
      </c>
      <c r="C206" s="7">
        <v>41835</v>
      </c>
      <c r="D206" t="s">
        <v>176</v>
      </c>
      <c r="E206" t="s">
        <v>239</v>
      </c>
      <c r="F206">
        <v>2</v>
      </c>
      <c r="G206" s="34">
        <v>121</v>
      </c>
      <c r="H206" s="35">
        <v>0</v>
      </c>
    </row>
    <row r="207" spans="1:8">
      <c r="A207" t="s">
        <v>236</v>
      </c>
      <c r="B207">
        <v>2014</v>
      </c>
      <c r="C207" s="7">
        <v>41835</v>
      </c>
      <c r="D207" t="s">
        <v>176</v>
      </c>
      <c r="E207" t="s">
        <v>239</v>
      </c>
      <c r="F207">
        <v>3</v>
      </c>
      <c r="G207" s="34">
        <v>120</v>
      </c>
      <c r="H207" s="35">
        <v>0</v>
      </c>
    </row>
    <row r="208" spans="1:8">
      <c r="A208" t="s">
        <v>236</v>
      </c>
      <c r="B208">
        <v>2014</v>
      </c>
      <c r="C208" s="7">
        <v>41835</v>
      </c>
      <c r="D208" t="s">
        <v>176</v>
      </c>
      <c r="E208" t="s">
        <v>239</v>
      </c>
      <c r="F208">
        <v>4</v>
      </c>
      <c r="G208" s="34">
        <v>119</v>
      </c>
      <c r="H208" s="35">
        <v>0</v>
      </c>
    </row>
    <row r="209" spans="1:9">
      <c r="A209" t="s">
        <v>236</v>
      </c>
      <c r="B209">
        <v>2014</v>
      </c>
      <c r="C209" s="7">
        <v>41835</v>
      </c>
      <c r="D209" t="s">
        <v>176</v>
      </c>
      <c r="E209" t="s">
        <v>239</v>
      </c>
      <c r="F209">
        <v>5</v>
      </c>
      <c r="G209" s="34">
        <v>118</v>
      </c>
      <c r="H209" s="35">
        <v>0</v>
      </c>
    </row>
    <row r="210" spans="1:9">
      <c r="A210" t="s">
        <v>236</v>
      </c>
      <c r="B210">
        <v>2014</v>
      </c>
      <c r="C210" s="7">
        <v>41835</v>
      </c>
      <c r="D210" t="s">
        <v>176</v>
      </c>
      <c r="E210" t="s">
        <v>239</v>
      </c>
      <c r="F210">
        <v>6</v>
      </c>
      <c r="G210" s="34">
        <v>117</v>
      </c>
      <c r="H210" s="35">
        <v>0</v>
      </c>
    </row>
    <row r="211" spans="1:9">
      <c r="A211" t="s">
        <v>236</v>
      </c>
      <c r="B211">
        <v>2014</v>
      </c>
      <c r="C211" s="7">
        <v>41835</v>
      </c>
      <c r="D211" t="s">
        <v>176</v>
      </c>
      <c r="E211" t="s">
        <v>239</v>
      </c>
      <c r="F211">
        <v>7</v>
      </c>
      <c r="G211" s="34">
        <v>116</v>
      </c>
      <c r="H211" s="35">
        <v>0</v>
      </c>
    </row>
    <row r="212" spans="1:9">
      <c r="A212" t="s">
        <v>236</v>
      </c>
      <c r="B212">
        <v>2014</v>
      </c>
      <c r="C212" s="7">
        <v>41835</v>
      </c>
      <c r="D212" t="s">
        <v>176</v>
      </c>
      <c r="E212" t="s">
        <v>239</v>
      </c>
      <c r="F212">
        <v>8</v>
      </c>
      <c r="G212" s="34">
        <v>115</v>
      </c>
      <c r="H212" s="35">
        <v>0</v>
      </c>
    </row>
    <row r="213" spans="1:9">
      <c r="A213" t="s">
        <v>236</v>
      </c>
      <c r="B213">
        <v>2014</v>
      </c>
      <c r="C213" s="7">
        <v>41835</v>
      </c>
      <c r="D213" t="s">
        <v>176</v>
      </c>
      <c r="E213" t="s">
        <v>239</v>
      </c>
      <c r="F213">
        <v>9</v>
      </c>
      <c r="G213" s="34">
        <v>56</v>
      </c>
      <c r="H213" s="35">
        <v>1</v>
      </c>
    </row>
    <row r="214" spans="1:9">
      <c r="A214" t="s">
        <v>236</v>
      </c>
      <c r="B214">
        <v>2014</v>
      </c>
      <c r="C214" s="7">
        <v>41835</v>
      </c>
      <c r="D214" t="s">
        <v>176</v>
      </c>
      <c r="E214" t="s">
        <v>239</v>
      </c>
      <c r="F214">
        <v>10</v>
      </c>
      <c r="G214" s="34">
        <v>113</v>
      </c>
      <c r="H214" s="35">
        <v>0</v>
      </c>
    </row>
    <row r="215" spans="1:9">
      <c r="A215">
        <v>1000</v>
      </c>
      <c r="B215">
        <v>2014</v>
      </c>
      <c r="C215" s="7">
        <v>41836</v>
      </c>
      <c r="D215" t="s">
        <v>176</v>
      </c>
      <c r="E215" t="s">
        <v>240</v>
      </c>
      <c r="F215">
        <v>10</v>
      </c>
      <c r="G215" s="34">
        <v>61</v>
      </c>
      <c r="H215" s="35">
        <v>1</v>
      </c>
      <c r="I215" t="s">
        <v>212</v>
      </c>
    </row>
    <row r="216" spans="1:9">
      <c r="A216">
        <v>1000</v>
      </c>
      <c r="B216">
        <v>2014</v>
      </c>
      <c r="C216" s="7">
        <v>41836</v>
      </c>
      <c r="D216" t="s">
        <v>176</v>
      </c>
      <c r="E216" t="s">
        <v>240</v>
      </c>
      <c r="F216">
        <v>9</v>
      </c>
      <c r="G216" s="34">
        <v>121</v>
      </c>
      <c r="H216" s="35">
        <v>0</v>
      </c>
    </row>
    <row r="217" spans="1:9">
      <c r="A217">
        <v>1000</v>
      </c>
      <c r="B217">
        <v>2014</v>
      </c>
      <c r="C217" s="7">
        <v>41836</v>
      </c>
      <c r="D217" t="s">
        <v>176</v>
      </c>
      <c r="E217" t="s">
        <v>240</v>
      </c>
      <c r="F217">
        <v>8</v>
      </c>
      <c r="G217" s="34">
        <v>82</v>
      </c>
      <c r="H217" s="35">
        <v>1</v>
      </c>
      <c r="I217" t="s">
        <v>241</v>
      </c>
    </row>
    <row r="218" spans="1:9">
      <c r="A218">
        <v>1000</v>
      </c>
      <c r="B218">
        <v>2014</v>
      </c>
      <c r="C218" s="7">
        <v>41836</v>
      </c>
      <c r="D218" t="s">
        <v>176</v>
      </c>
      <c r="E218" t="s">
        <v>240</v>
      </c>
      <c r="F218">
        <v>16</v>
      </c>
      <c r="G218" s="34">
        <v>90</v>
      </c>
      <c r="H218" s="35">
        <v>1</v>
      </c>
    </row>
    <row r="219" spans="1:9">
      <c r="A219">
        <v>1000</v>
      </c>
      <c r="B219">
        <v>2014</v>
      </c>
      <c r="C219" s="7">
        <v>41836</v>
      </c>
      <c r="D219" t="s">
        <v>176</v>
      </c>
      <c r="E219" t="s">
        <v>240</v>
      </c>
      <c r="F219">
        <v>6</v>
      </c>
      <c r="G219" s="34">
        <v>120</v>
      </c>
      <c r="H219" s="35">
        <v>0</v>
      </c>
    </row>
    <row r="220" spans="1:9">
      <c r="A220">
        <v>1000</v>
      </c>
      <c r="B220">
        <v>2014</v>
      </c>
      <c r="C220" s="7">
        <v>41836</v>
      </c>
      <c r="D220" t="s">
        <v>176</v>
      </c>
      <c r="E220" t="s">
        <v>240</v>
      </c>
      <c r="F220">
        <v>5</v>
      </c>
      <c r="G220" s="34">
        <v>30</v>
      </c>
      <c r="H220" s="35">
        <v>1</v>
      </c>
      <c r="I220" t="s">
        <v>196</v>
      </c>
    </row>
    <row r="221" spans="1:9">
      <c r="A221">
        <v>1000</v>
      </c>
      <c r="B221">
        <v>2014</v>
      </c>
      <c r="C221" s="7">
        <v>41836</v>
      </c>
      <c r="D221" t="s">
        <v>176</v>
      </c>
      <c r="E221" t="s">
        <v>240</v>
      </c>
      <c r="F221">
        <v>3</v>
      </c>
      <c r="G221" s="34">
        <v>119</v>
      </c>
      <c r="H221" s="35">
        <v>0</v>
      </c>
    </row>
    <row r="222" spans="1:9">
      <c r="A222">
        <v>1000</v>
      </c>
      <c r="B222">
        <v>2014</v>
      </c>
      <c r="C222" s="7">
        <v>41836</v>
      </c>
      <c r="D222" t="s">
        <v>176</v>
      </c>
      <c r="E222" t="s">
        <v>240</v>
      </c>
      <c r="F222">
        <v>2</v>
      </c>
      <c r="G222" s="34">
        <v>119</v>
      </c>
      <c r="H222" s="35">
        <v>0</v>
      </c>
    </row>
    <row r="223" spans="1:9">
      <c r="A223">
        <v>1000</v>
      </c>
      <c r="B223">
        <v>2014</v>
      </c>
      <c r="C223" s="7">
        <v>41836</v>
      </c>
      <c r="D223" t="s">
        <v>176</v>
      </c>
      <c r="E223" t="s">
        <v>240</v>
      </c>
      <c r="F223">
        <v>1</v>
      </c>
      <c r="G223" s="34">
        <v>119</v>
      </c>
      <c r="H223" s="35">
        <v>0</v>
      </c>
    </row>
    <row r="224" spans="1:9">
      <c r="A224">
        <v>1000</v>
      </c>
      <c r="B224">
        <v>2014</v>
      </c>
      <c r="C224" s="7">
        <v>41836</v>
      </c>
      <c r="D224" t="s">
        <v>176</v>
      </c>
      <c r="E224" t="s">
        <v>240</v>
      </c>
      <c r="F224">
        <v>4</v>
      </c>
      <c r="G224" s="34">
        <v>17</v>
      </c>
      <c r="H224" s="35">
        <v>1</v>
      </c>
      <c r="I224" t="s">
        <v>196</v>
      </c>
    </row>
    <row r="225" spans="1:9">
      <c r="A225">
        <v>1000</v>
      </c>
      <c r="B225">
        <v>2014</v>
      </c>
      <c r="C225" s="7">
        <v>41836</v>
      </c>
      <c r="D225" t="s">
        <v>176</v>
      </c>
      <c r="E225" t="s">
        <v>242</v>
      </c>
      <c r="F225">
        <v>3</v>
      </c>
      <c r="G225" s="34">
        <v>120</v>
      </c>
      <c r="H225" s="35">
        <v>0</v>
      </c>
    </row>
    <row r="226" spans="1:9">
      <c r="A226">
        <v>1000</v>
      </c>
      <c r="B226">
        <v>2014</v>
      </c>
      <c r="C226" s="7">
        <v>41836</v>
      </c>
      <c r="D226" t="s">
        <v>176</v>
      </c>
      <c r="E226" t="s">
        <v>242</v>
      </c>
      <c r="F226">
        <v>16</v>
      </c>
      <c r="G226" s="34">
        <v>123</v>
      </c>
      <c r="H226" s="35">
        <v>0</v>
      </c>
    </row>
    <row r="227" spans="1:9">
      <c r="A227">
        <v>1000</v>
      </c>
      <c r="B227">
        <v>2014</v>
      </c>
      <c r="C227" s="7">
        <v>41836</v>
      </c>
      <c r="D227" t="s">
        <v>176</v>
      </c>
      <c r="E227" t="s">
        <v>242</v>
      </c>
      <c r="F227">
        <v>4.0999999999999996</v>
      </c>
      <c r="G227" s="34">
        <v>124</v>
      </c>
      <c r="H227" s="35">
        <v>0</v>
      </c>
    </row>
    <row r="228" spans="1:9">
      <c r="A228">
        <v>1000</v>
      </c>
      <c r="B228">
        <v>2014</v>
      </c>
      <c r="C228" s="7">
        <v>41836</v>
      </c>
      <c r="D228" t="s">
        <v>176</v>
      </c>
      <c r="E228" t="s">
        <v>242</v>
      </c>
      <c r="F228">
        <v>4</v>
      </c>
      <c r="G228" s="34">
        <v>126</v>
      </c>
      <c r="H228" s="35">
        <v>0</v>
      </c>
    </row>
    <row r="229" spans="1:9">
      <c r="A229">
        <v>1000</v>
      </c>
      <c r="B229">
        <v>2014</v>
      </c>
      <c r="C229" s="7">
        <v>41836</v>
      </c>
      <c r="D229" t="s">
        <v>176</v>
      </c>
      <c r="E229" t="s">
        <v>242</v>
      </c>
      <c r="F229">
        <v>5</v>
      </c>
      <c r="G229" s="34">
        <v>127</v>
      </c>
      <c r="H229" s="35">
        <v>0</v>
      </c>
    </row>
    <row r="230" spans="1:9">
      <c r="A230">
        <v>1000</v>
      </c>
      <c r="B230">
        <v>2014</v>
      </c>
      <c r="C230" s="7">
        <v>41836</v>
      </c>
      <c r="D230" t="s">
        <v>176</v>
      </c>
      <c r="E230" t="s">
        <v>242</v>
      </c>
      <c r="F230">
        <v>6</v>
      </c>
      <c r="G230" s="34">
        <v>127</v>
      </c>
      <c r="H230" s="35">
        <v>0</v>
      </c>
      <c r="I230" t="s">
        <v>243</v>
      </c>
    </row>
    <row r="231" spans="1:9">
      <c r="A231">
        <v>1000</v>
      </c>
      <c r="B231">
        <v>2014</v>
      </c>
      <c r="C231" s="7">
        <v>41836</v>
      </c>
      <c r="D231" t="s">
        <v>176</v>
      </c>
      <c r="E231" t="s">
        <v>242</v>
      </c>
      <c r="F231">
        <v>7</v>
      </c>
      <c r="G231" s="34">
        <v>121</v>
      </c>
      <c r="H231" s="35">
        <v>0</v>
      </c>
      <c r="I231" t="s">
        <v>244</v>
      </c>
    </row>
    <row r="232" spans="1:9">
      <c r="A232">
        <v>1000</v>
      </c>
      <c r="B232">
        <v>2014</v>
      </c>
      <c r="C232" s="7">
        <v>41836</v>
      </c>
      <c r="D232" t="s">
        <v>176</v>
      </c>
      <c r="E232" t="s">
        <v>242</v>
      </c>
      <c r="F232">
        <v>8</v>
      </c>
      <c r="G232" s="34">
        <v>123</v>
      </c>
      <c r="H232" s="35">
        <v>0</v>
      </c>
    </row>
    <row r="233" spans="1:9">
      <c r="A233">
        <v>1000</v>
      </c>
      <c r="B233">
        <v>2014</v>
      </c>
      <c r="C233" s="7">
        <v>41836</v>
      </c>
      <c r="D233" t="s">
        <v>176</v>
      </c>
      <c r="E233" t="s">
        <v>242</v>
      </c>
      <c r="F233">
        <v>9</v>
      </c>
      <c r="G233" s="34">
        <v>121</v>
      </c>
      <c r="H233" s="35">
        <v>0</v>
      </c>
    </row>
    <row r="234" spans="1:9">
      <c r="A234">
        <v>1000</v>
      </c>
      <c r="B234">
        <v>2014</v>
      </c>
      <c r="C234" s="7">
        <v>41836</v>
      </c>
      <c r="D234" t="s">
        <v>176</v>
      </c>
      <c r="E234" t="s">
        <v>242</v>
      </c>
      <c r="F234">
        <v>10</v>
      </c>
      <c r="G234" s="34">
        <v>125</v>
      </c>
      <c r="H234" s="35">
        <v>0</v>
      </c>
    </row>
    <row r="235" spans="1:9">
      <c r="A235" t="s">
        <v>236</v>
      </c>
      <c r="B235">
        <v>2014</v>
      </c>
      <c r="C235" s="7">
        <v>41837</v>
      </c>
      <c r="D235" t="s">
        <v>176</v>
      </c>
      <c r="E235" t="s">
        <v>245</v>
      </c>
      <c r="F235">
        <v>3</v>
      </c>
      <c r="G235" s="34">
        <v>125</v>
      </c>
      <c r="H235" s="35">
        <v>0</v>
      </c>
    </row>
    <row r="236" spans="1:9">
      <c r="A236" t="s">
        <v>236</v>
      </c>
      <c r="B236">
        <v>2014</v>
      </c>
      <c r="C236" s="7">
        <v>41837</v>
      </c>
      <c r="D236" t="s">
        <v>176</v>
      </c>
      <c r="E236" t="s">
        <v>245</v>
      </c>
      <c r="F236">
        <v>16</v>
      </c>
      <c r="G236" s="34">
        <v>123</v>
      </c>
      <c r="H236" s="35">
        <v>0</v>
      </c>
    </row>
    <row r="237" spans="1:9">
      <c r="A237" t="s">
        <v>236</v>
      </c>
      <c r="B237">
        <v>2014</v>
      </c>
      <c r="C237" s="7">
        <v>41837</v>
      </c>
      <c r="D237" t="s">
        <v>176</v>
      </c>
      <c r="E237" t="s">
        <v>245</v>
      </c>
      <c r="F237">
        <v>4</v>
      </c>
      <c r="G237" s="34">
        <v>123</v>
      </c>
      <c r="H237" s="35">
        <v>0</v>
      </c>
    </row>
    <row r="238" spans="1:9">
      <c r="A238" t="s">
        <v>236</v>
      </c>
      <c r="B238">
        <v>2014</v>
      </c>
      <c r="C238" s="7">
        <v>41837</v>
      </c>
      <c r="D238" t="s">
        <v>176</v>
      </c>
      <c r="E238" t="s">
        <v>245</v>
      </c>
      <c r="F238">
        <v>10</v>
      </c>
      <c r="G238" s="34">
        <v>122</v>
      </c>
      <c r="H238" s="35">
        <v>0</v>
      </c>
    </row>
    <row r="239" spans="1:9">
      <c r="A239" t="s">
        <v>236</v>
      </c>
      <c r="B239">
        <v>2014</v>
      </c>
      <c r="C239" s="7">
        <v>41837</v>
      </c>
      <c r="D239" t="s">
        <v>176</v>
      </c>
      <c r="E239" t="s">
        <v>245</v>
      </c>
      <c r="F239">
        <v>3.1</v>
      </c>
      <c r="G239" s="34">
        <v>121</v>
      </c>
      <c r="H239" s="35">
        <v>0</v>
      </c>
    </row>
    <row r="240" spans="1:9">
      <c r="A240" t="s">
        <v>236</v>
      </c>
      <c r="B240">
        <v>2014</v>
      </c>
      <c r="C240" s="7">
        <v>41837</v>
      </c>
      <c r="D240" t="s">
        <v>176</v>
      </c>
      <c r="E240" t="s">
        <v>245</v>
      </c>
      <c r="F240">
        <v>1</v>
      </c>
      <c r="G240" s="34">
        <v>121</v>
      </c>
      <c r="H240" s="35">
        <v>0</v>
      </c>
    </row>
    <row r="241" spans="1:9">
      <c r="A241" t="s">
        <v>236</v>
      </c>
      <c r="B241">
        <v>2014</v>
      </c>
      <c r="C241" s="7">
        <v>41837</v>
      </c>
      <c r="D241" t="s">
        <v>176</v>
      </c>
      <c r="E241" t="s">
        <v>245</v>
      </c>
      <c r="F241">
        <v>2</v>
      </c>
      <c r="G241" s="34">
        <v>120</v>
      </c>
      <c r="H241" s="35">
        <v>0</v>
      </c>
    </row>
    <row r="242" spans="1:9">
      <c r="A242" t="s">
        <v>236</v>
      </c>
      <c r="B242">
        <v>2014</v>
      </c>
      <c r="C242" s="7">
        <v>41837</v>
      </c>
      <c r="D242" t="s">
        <v>176</v>
      </c>
      <c r="E242" t="s">
        <v>245</v>
      </c>
      <c r="F242">
        <v>10.1</v>
      </c>
      <c r="G242" s="34">
        <v>119</v>
      </c>
      <c r="H242" s="35">
        <v>0</v>
      </c>
    </row>
    <row r="243" spans="1:9">
      <c r="A243" t="s">
        <v>236</v>
      </c>
      <c r="B243">
        <v>2014</v>
      </c>
      <c r="C243" s="7">
        <v>41837</v>
      </c>
      <c r="D243" t="s">
        <v>176</v>
      </c>
      <c r="E243" t="s">
        <v>245</v>
      </c>
      <c r="F243">
        <v>5</v>
      </c>
      <c r="G243" s="34">
        <v>118</v>
      </c>
      <c r="H243" s="35">
        <v>0</v>
      </c>
    </row>
    <row r="244" spans="1:9">
      <c r="A244" t="s">
        <v>236</v>
      </c>
      <c r="B244">
        <v>2014</v>
      </c>
      <c r="C244" s="7">
        <v>41837</v>
      </c>
      <c r="D244" t="s">
        <v>176</v>
      </c>
      <c r="E244" t="s">
        <v>245</v>
      </c>
      <c r="F244">
        <v>9</v>
      </c>
      <c r="G244" s="34">
        <v>117</v>
      </c>
      <c r="H244" s="35">
        <v>0</v>
      </c>
    </row>
    <row r="245" spans="1:9">
      <c r="A245" t="s">
        <v>236</v>
      </c>
      <c r="B245">
        <v>2014</v>
      </c>
      <c r="C245" s="7">
        <v>41837</v>
      </c>
      <c r="D245" t="s">
        <v>176</v>
      </c>
      <c r="E245" t="s">
        <v>246</v>
      </c>
      <c r="F245">
        <v>12</v>
      </c>
      <c r="G245" s="34">
        <v>116</v>
      </c>
      <c r="H245" s="35">
        <v>0</v>
      </c>
    </row>
    <row r="246" spans="1:9">
      <c r="A246" t="s">
        <v>236</v>
      </c>
      <c r="B246">
        <v>2014</v>
      </c>
      <c r="C246" s="7">
        <v>41837</v>
      </c>
      <c r="D246" t="s">
        <v>176</v>
      </c>
      <c r="E246" t="s">
        <v>246</v>
      </c>
      <c r="F246">
        <v>6</v>
      </c>
      <c r="G246" s="34">
        <v>24</v>
      </c>
      <c r="H246" s="35">
        <v>1</v>
      </c>
    </row>
    <row r="247" spans="1:9">
      <c r="A247" t="s">
        <v>236</v>
      </c>
      <c r="B247">
        <v>2014</v>
      </c>
      <c r="C247" s="7">
        <v>41837</v>
      </c>
      <c r="D247" t="s">
        <v>176</v>
      </c>
      <c r="E247" t="s">
        <v>246</v>
      </c>
      <c r="F247">
        <v>8</v>
      </c>
      <c r="G247" s="34">
        <v>115</v>
      </c>
      <c r="H247" s="35">
        <v>0</v>
      </c>
    </row>
    <row r="248" spans="1:9">
      <c r="A248" t="s">
        <v>236</v>
      </c>
      <c r="B248">
        <v>2014</v>
      </c>
      <c r="C248" s="7">
        <v>41837</v>
      </c>
      <c r="D248" t="s">
        <v>176</v>
      </c>
      <c r="E248" t="s">
        <v>246</v>
      </c>
      <c r="F248">
        <v>14</v>
      </c>
      <c r="G248" s="34">
        <v>115</v>
      </c>
      <c r="H248" s="35">
        <v>0</v>
      </c>
    </row>
    <row r="249" spans="1:9">
      <c r="A249" t="s">
        <v>236</v>
      </c>
      <c r="B249">
        <v>2014</v>
      </c>
      <c r="C249" s="7">
        <v>41837</v>
      </c>
      <c r="D249" t="s">
        <v>176</v>
      </c>
      <c r="E249" t="s">
        <v>246</v>
      </c>
      <c r="F249">
        <v>7</v>
      </c>
      <c r="G249" s="34">
        <v>114</v>
      </c>
      <c r="H249" s="35">
        <v>0</v>
      </c>
    </row>
    <row r="250" spans="1:9">
      <c r="A250" t="s">
        <v>236</v>
      </c>
      <c r="B250">
        <v>2014</v>
      </c>
      <c r="C250" s="7">
        <v>41837</v>
      </c>
      <c r="D250" t="s">
        <v>176</v>
      </c>
      <c r="E250" t="s">
        <v>246</v>
      </c>
      <c r="F250">
        <v>13</v>
      </c>
      <c r="G250" s="34">
        <v>114</v>
      </c>
      <c r="H250" s="35">
        <v>0</v>
      </c>
    </row>
    <row r="251" spans="1:9">
      <c r="A251" t="s">
        <v>236</v>
      </c>
      <c r="B251">
        <v>2014</v>
      </c>
      <c r="C251" s="7">
        <v>41837</v>
      </c>
      <c r="D251" t="s">
        <v>176</v>
      </c>
      <c r="E251" t="s">
        <v>246</v>
      </c>
      <c r="F251">
        <v>2</v>
      </c>
      <c r="G251" s="34">
        <v>116</v>
      </c>
      <c r="H251" s="35">
        <v>0</v>
      </c>
    </row>
    <row r="252" spans="1:9">
      <c r="A252" t="s">
        <v>236</v>
      </c>
      <c r="B252">
        <v>2014</v>
      </c>
      <c r="C252" s="7">
        <v>41833</v>
      </c>
      <c r="D252" t="s">
        <v>176</v>
      </c>
      <c r="E252" t="s">
        <v>247</v>
      </c>
      <c r="F252">
        <v>1</v>
      </c>
      <c r="G252" s="34">
        <v>120</v>
      </c>
      <c r="H252" s="35">
        <v>0</v>
      </c>
    </row>
    <row r="253" spans="1:9">
      <c r="A253" t="s">
        <v>236</v>
      </c>
      <c r="B253">
        <v>2014</v>
      </c>
      <c r="C253" s="7">
        <v>41833</v>
      </c>
      <c r="D253" t="s">
        <v>176</v>
      </c>
      <c r="E253" t="s">
        <v>247</v>
      </c>
      <c r="F253">
        <v>2</v>
      </c>
      <c r="G253" s="34">
        <v>119</v>
      </c>
      <c r="H253" s="35">
        <v>0</v>
      </c>
    </row>
    <row r="254" spans="1:9">
      <c r="A254" t="s">
        <v>236</v>
      </c>
      <c r="B254">
        <v>2014</v>
      </c>
      <c r="C254" s="7">
        <v>41833</v>
      </c>
      <c r="D254" t="s">
        <v>176</v>
      </c>
      <c r="E254" t="s">
        <v>247</v>
      </c>
      <c r="F254">
        <v>3</v>
      </c>
      <c r="G254" s="34">
        <v>118</v>
      </c>
      <c r="H254" s="35">
        <v>0</v>
      </c>
    </row>
    <row r="255" spans="1:9">
      <c r="A255" t="s">
        <v>236</v>
      </c>
      <c r="B255">
        <v>2014</v>
      </c>
      <c r="C255" s="7">
        <v>41833</v>
      </c>
      <c r="D255" t="s">
        <v>176</v>
      </c>
      <c r="E255" t="s">
        <v>247</v>
      </c>
      <c r="F255">
        <v>4</v>
      </c>
      <c r="G255" s="34">
        <v>118</v>
      </c>
      <c r="H255" s="35">
        <v>0</v>
      </c>
      <c r="I255" t="s">
        <v>248</v>
      </c>
    </row>
    <row r="256" spans="1:9">
      <c r="A256" t="s">
        <v>236</v>
      </c>
      <c r="B256">
        <v>2014</v>
      </c>
      <c r="C256" s="7">
        <v>41833</v>
      </c>
      <c r="D256" t="s">
        <v>176</v>
      </c>
      <c r="E256" t="s">
        <v>247</v>
      </c>
      <c r="F256">
        <v>5</v>
      </c>
      <c r="G256" s="34">
        <v>118</v>
      </c>
      <c r="H256" s="35">
        <v>0</v>
      </c>
    </row>
    <row r="257" spans="1:9">
      <c r="A257" t="s">
        <v>236</v>
      </c>
      <c r="B257">
        <v>2014</v>
      </c>
      <c r="C257" s="7">
        <v>41833</v>
      </c>
      <c r="D257" t="s">
        <v>176</v>
      </c>
      <c r="E257" t="s">
        <v>247</v>
      </c>
      <c r="F257">
        <v>6</v>
      </c>
      <c r="G257" s="34">
        <v>118</v>
      </c>
      <c r="H257" s="35">
        <v>0</v>
      </c>
    </row>
    <row r="258" spans="1:9">
      <c r="A258" t="s">
        <v>236</v>
      </c>
      <c r="B258">
        <v>2014</v>
      </c>
      <c r="C258" s="7">
        <v>41833</v>
      </c>
      <c r="D258" t="s">
        <v>176</v>
      </c>
      <c r="E258" t="s">
        <v>247</v>
      </c>
      <c r="F258">
        <v>7</v>
      </c>
      <c r="G258" s="34">
        <v>118</v>
      </c>
      <c r="H258" s="35">
        <v>0</v>
      </c>
    </row>
    <row r="259" spans="1:9">
      <c r="A259" t="s">
        <v>236</v>
      </c>
      <c r="B259">
        <v>2014</v>
      </c>
      <c r="C259" s="7">
        <v>41833</v>
      </c>
      <c r="D259" t="s">
        <v>176</v>
      </c>
      <c r="E259" t="s">
        <v>247</v>
      </c>
      <c r="F259">
        <v>8</v>
      </c>
      <c r="G259" s="34">
        <v>118</v>
      </c>
      <c r="H259" s="35">
        <v>0</v>
      </c>
    </row>
    <row r="260" spans="1:9">
      <c r="A260" t="s">
        <v>236</v>
      </c>
      <c r="B260">
        <v>2014</v>
      </c>
      <c r="C260" s="7">
        <v>41833</v>
      </c>
      <c r="D260" t="s">
        <v>176</v>
      </c>
      <c r="E260" t="s">
        <v>247</v>
      </c>
      <c r="F260">
        <v>9</v>
      </c>
      <c r="G260" s="34">
        <v>118</v>
      </c>
      <c r="H260" s="35">
        <v>0</v>
      </c>
    </row>
    <row r="261" spans="1:9">
      <c r="A261" t="s">
        <v>236</v>
      </c>
      <c r="B261">
        <v>2014</v>
      </c>
      <c r="C261" s="7">
        <v>41833</v>
      </c>
      <c r="D261" t="s">
        <v>176</v>
      </c>
      <c r="E261" t="s">
        <v>247</v>
      </c>
      <c r="F261">
        <v>10</v>
      </c>
      <c r="G261" s="34">
        <v>117</v>
      </c>
      <c r="H261" s="35">
        <v>0</v>
      </c>
    </row>
    <row r="262" spans="1:9">
      <c r="A262" t="s">
        <v>236</v>
      </c>
      <c r="B262">
        <v>2014</v>
      </c>
      <c r="C262" s="7">
        <v>41833</v>
      </c>
      <c r="D262" t="s">
        <v>176</v>
      </c>
      <c r="E262" t="s">
        <v>249</v>
      </c>
      <c r="F262">
        <v>1</v>
      </c>
      <c r="G262" s="34">
        <v>120</v>
      </c>
      <c r="H262" s="35">
        <v>0</v>
      </c>
    </row>
    <row r="263" spans="1:9">
      <c r="A263" t="s">
        <v>236</v>
      </c>
      <c r="B263">
        <v>2014</v>
      </c>
      <c r="C263" s="7">
        <v>41833</v>
      </c>
      <c r="D263" t="s">
        <v>176</v>
      </c>
      <c r="E263" t="s">
        <v>249</v>
      </c>
      <c r="F263">
        <v>2</v>
      </c>
      <c r="G263" s="34">
        <v>120</v>
      </c>
      <c r="H263" s="35">
        <v>0</v>
      </c>
    </row>
    <row r="264" spans="1:9">
      <c r="A264" t="s">
        <v>236</v>
      </c>
      <c r="B264">
        <v>2014</v>
      </c>
      <c r="C264" s="7">
        <v>41833</v>
      </c>
      <c r="D264" t="s">
        <v>176</v>
      </c>
      <c r="E264" t="s">
        <v>249</v>
      </c>
      <c r="F264">
        <v>3</v>
      </c>
      <c r="G264" s="34">
        <v>120</v>
      </c>
      <c r="H264" s="35">
        <v>0</v>
      </c>
      <c r="I264" t="s">
        <v>250</v>
      </c>
    </row>
    <row r="265" spans="1:9">
      <c r="A265" t="s">
        <v>236</v>
      </c>
      <c r="B265">
        <v>2014</v>
      </c>
      <c r="C265" s="7">
        <v>41833</v>
      </c>
      <c r="D265" t="s">
        <v>176</v>
      </c>
      <c r="E265" t="s">
        <v>249</v>
      </c>
      <c r="F265">
        <v>4</v>
      </c>
      <c r="G265" s="34">
        <v>120</v>
      </c>
      <c r="H265" s="35">
        <v>0</v>
      </c>
    </row>
    <row r="266" spans="1:9">
      <c r="A266" t="s">
        <v>236</v>
      </c>
      <c r="B266">
        <v>2014</v>
      </c>
      <c r="C266" s="7">
        <v>41833</v>
      </c>
      <c r="D266" t="s">
        <v>176</v>
      </c>
      <c r="E266" t="s">
        <v>249</v>
      </c>
      <c r="F266">
        <v>5</v>
      </c>
      <c r="G266" s="34">
        <v>61</v>
      </c>
      <c r="H266" s="35">
        <v>1</v>
      </c>
    </row>
    <row r="267" spans="1:9">
      <c r="A267" t="s">
        <v>236</v>
      </c>
      <c r="B267">
        <v>2014</v>
      </c>
      <c r="C267" s="7">
        <v>41833</v>
      </c>
      <c r="D267" t="s">
        <v>176</v>
      </c>
      <c r="E267" t="s">
        <v>249</v>
      </c>
      <c r="F267">
        <v>6</v>
      </c>
      <c r="G267" s="34">
        <v>119</v>
      </c>
      <c r="H267" s="35">
        <v>0</v>
      </c>
    </row>
    <row r="268" spans="1:9">
      <c r="A268" t="s">
        <v>236</v>
      </c>
      <c r="B268">
        <v>2014</v>
      </c>
      <c r="C268" s="7">
        <v>41833</v>
      </c>
      <c r="D268" t="s">
        <v>176</v>
      </c>
      <c r="E268" t="s">
        <v>249</v>
      </c>
      <c r="F268">
        <v>7</v>
      </c>
      <c r="G268" s="34">
        <v>119</v>
      </c>
      <c r="H268" s="35">
        <v>0</v>
      </c>
    </row>
    <row r="269" spans="1:9">
      <c r="A269" t="s">
        <v>236</v>
      </c>
      <c r="B269">
        <v>2014</v>
      </c>
      <c r="C269" s="7">
        <v>41833</v>
      </c>
      <c r="D269" t="s">
        <v>176</v>
      </c>
      <c r="E269" t="s">
        <v>249</v>
      </c>
      <c r="F269">
        <v>8</v>
      </c>
      <c r="G269" s="34">
        <v>119</v>
      </c>
      <c r="H269" s="35">
        <v>0</v>
      </c>
    </row>
    <row r="270" spans="1:9">
      <c r="A270" t="s">
        <v>236</v>
      </c>
      <c r="B270">
        <v>2014</v>
      </c>
      <c r="C270" s="7">
        <v>41833</v>
      </c>
      <c r="D270" t="s">
        <v>176</v>
      </c>
      <c r="E270" t="s">
        <v>249</v>
      </c>
      <c r="F270">
        <v>9</v>
      </c>
      <c r="G270" s="34">
        <v>42</v>
      </c>
      <c r="H270" s="35">
        <v>1</v>
      </c>
    </row>
    <row r="271" spans="1:9">
      <c r="A271" t="s">
        <v>236</v>
      </c>
      <c r="B271">
        <v>2014</v>
      </c>
      <c r="C271" s="7">
        <v>41833</v>
      </c>
      <c r="D271" t="s">
        <v>176</v>
      </c>
      <c r="E271" t="s">
        <v>249</v>
      </c>
      <c r="F271">
        <v>10</v>
      </c>
      <c r="G271" s="34">
        <v>118</v>
      </c>
      <c r="H271" s="35">
        <v>0</v>
      </c>
    </row>
    <row r="272" spans="1:9">
      <c r="A272" t="s">
        <v>236</v>
      </c>
      <c r="B272">
        <v>2014</v>
      </c>
      <c r="C272" s="7">
        <v>41835</v>
      </c>
      <c r="D272" t="s">
        <v>176</v>
      </c>
      <c r="E272" t="s">
        <v>251</v>
      </c>
      <c r="F272">
        <v>1</v>
      </c>
      <c r="G272" s="34">
        <v>120</v>
      </c>
      <c r="H272" s="35">
        <v>0</v>
      </c>
    </row>
    <row r="273" spans="1:8">
      <c r="A273" t="s">
        <v>236</v>
      </c>
      <c r="B273">
        <v>2014</v>
      </c>
      <c r="C273" s="7">
        <v>41835</v>
      </c>
      <c r="D273" t="s">
        <v>176</v>
      </c>
      <c r="E273" t="s">
        <v>251</v>
      </c>
      <c r="F273">
        <v>2</v>
      </c>
      <c r="G273" s="34">
        <v>120</v>
      </c>
      <c r="H273" s="35">
        <v>0</v>
      </c>
    </row>
    <row r="274" spans="1:8">
      <c r="A274" t="s">
        <v>236</v>
      </c>
      <c r="B274">
        <v>2014</v>
      </c>
      <c r="C274" s="7">
        <v>41835</v>
      </c>
      <c r="D274" t="s">
        <v>176</v>
      </c>
      <c r="E274" t="s">
        <v>251</v>
      </c>
      <c r="F274">
        <v>3</v>
      </c>
      <c r="G274" s="34">
        <v>120</v>
      </c>
      <c r="H274" s="35">
        <v>0</v>
      </c>
    </row>
    <row r="275" spans="1:8">
      <c r="A275" t="s">
        <v>236</v>
      </c>
      <c r="B275">
        <v>2014</v>
      </c>
      <c r="C275" s="7">
        <v>41835</v>
      </c>
      <c r="D275" t="s">
        <v>176</v>
      </c>
      <c r="E275" t="s">
        <v>251</v>
      </c>
      <c r="F275">
        <v>4</v>
      </c>
      <c r="G275" s="34">
        <v>120</v>
      </c>
      <c r="H275" s="35">
        <v>0</v>
      </c>
    </row>
    <row r="276" spans="1:8">
      <c r="A276" t="s">
        <v>236</v>
      </c>
      <c r="B276">
        <v>2014</v>
      </c>
      <c r="C276" s="7">
        <v>41835</v>
      </c>
      <c r="D276" t="s">
        <v>176</v>
      </c>
      <c r="E276" t="s">
        <v>251</v>
      </c>
      <c r="F276">
        <v>5</v>
      </c>
      <c r="G276" s="34">
        <v>120</v>
      </c>
      <c r="H276" s="35">
        <v>0</v>
      </c>
    </row>
    <row r="277" spans="1:8">
      <c r="A277" t="s">
        <v>236</v>
      </c>
      <c r="B277">
        <v>2014</v>
      </c>
      <c r="C277" s="7">
        <v>41835</v>
      </c>
      <c r="D277" t="s">
        <v>176</v>
      </c>
      <c r="E277" t="s">
        <v>251</v>
      </c>
      <c r="F277">
        <v>6</v>
      </c>
      <c r="G277" s="34">
        <v>120</v>
      </c>
      <c r="H277" s="35">
        <v>0</v>
      </c>
    </row>
    <row r="278" spans="1:8">
      <c r="A278" t="s">
        <v>236</v>
      </c>
      <c r="B278">
        <v>2014</v>
      </c>
      <c r="C278" s="7">
        <v>41835</v>
      </c>
      <c r="D278" t="s">
        <v>176</v>
      </c>
      <c r="E278" t="s">
        <v>251</v>
      </c>
      <c r="F278">
        <v>7</v>
      </c>
      <c r="G278" s="34">
        <v>119</v>
      </c>
      <c r="H278" s="35">
        <v>0</v>
      </c>
    </row>
    <row r="279" spans="1:8">
      <c r="A279" t="s">
        <v>236</v>
      </c>
      <c r="B279">
        <v>2014</v>
      </c>
      <c r="C279" s="7">
        <v>41835</v>
      </c>
      <c r="D279" t="s">
        <v>176</v>
      </c>
      <c r="E279" t="s">
        <v>251</v>
      </c>
      <c r="F279">
        <v>8</v>
      </c>
      <c r="G279" s="34">
        <v>98</v>
      </c>
      <c r="H279" s="35">
        <v>1</v>
      </c>
    </row>
    <row r="280" spans="1:8">
      <c r="A280" t="s">
        <v>236</v>
      </c>
      <c r="B280">
        <v>2014</v>
      </c>
      <c r="C280" s="7">
        <v>41835</v>
      </c>
      <c r="D280" t="s">
        <v>176</v>
      </c>
      <c r="E280" t="s">
        <v>251</v>
      </c>
      <c r="F280">
        <v>9</v>
      </c>
      <c r="G280" s="34">
        <v>119</v>
      </c>
      <c r="H280" s="35">
        <v>0</v>
      </c>
    </row>
    <row r="281" spans="1:8">
      <c r="A281" t="s">
        <v>236</v>
      </c>
      <c r="B281">
        <v>2014</v>
      </c>
      <c r="C281" s="7">
        <v>41835</v>
      </c>
      <c r="D281" t="s">
        <v>176</v>
      </c>
      <c r="E281" t="s">
        <v>251</v>
      </c>
      <c r="F281">
        <v>10</v>
      </c>
      <c r="G281" s="34">
        <v>119</v>
      </c>
      <c r="H281" s="35">
        <v>0</v>
      </c>
    </row>
    <row r="282" spans="1:8">
      <c r="A282" t="s">
        <v>236</v>
      </c>
      <c r="B282">
        <v>2014</v>
      </c>
      <c r="C282" s="7">
        <v>41835</v>
      </c>
      <c r="D282" t="s">
        <v>176</v>
      </c>
      <c r="E282" t="s">
        <v>252</v>
      </c>
      <c r="F282">
        <v>1</v>
      </c>
      <c r="G282" s="34">
        <v>120</v>
      </c>
      <c r="H282" s="35">
        <v>0</v>
      </c>
    </row>
    <row r="283" spans="1:8">
      <c r="A283" t="s">
        <v>236</v>
      </c>
      <c r="B283">
        <v>2014</v>
      </c>
      <c r="C283" s="7">
        <v>41835</v>
      </c>
      <c r="D283" t="s">
        <v>176</v>
      </c>
      <c r="E283" t="s">
        <v>252</v>
      </c>
      <c r="F283">
        <v>2</v>
      </c>
      <c r="G283" s="34">
        <v>120</v>
      </c>
      <c r="H283" s="35">
        <v>0</v>
      </c>
    </row>
    <row r="284" spans="1:8">
      <c r="A284" t="s">
        <v>236</v>
      </c>
      <c r="B284">
        <v>2014</v>
      </c>
      <c r="C284" s="7">
        <v>41835</v>
      </c>
      <c r="D284" t="s">
        <v>176</v>
      </c>
      <c r="E284" t="s">
        <v>252</v>
      </c>
      <c r="F284">
        <v>3</v>
      </c>
      <c r="G284" s="34">
        <v>120</v>
      </c>
      <c r="H284" s="35">
        <v>0</v>
      </c>
    </row>
    <row r="285" spans="1:8">
      <c r="A285" t="s">
        <v>236</v>
      </c>
      <c r="B285">
        <v>2014</v>
      </c>
      <c r="C285" s="7">
        <v>41835</v>
      </c>
      <c r="D285" t="s">
        <v>176</v>
      </c>
      <c r="E285" t="s">
        <v>252</v>
      </c>
      <c r="F285">
        <v>4</v>
      </c>
      <c r="G285" s="34">
        <v>120</v>
      </c>
      <c r="H285" s="35">
        <v>0</v>
      </c>
    </row>
    <row r="286" spans="1:8">
      <c r="A286" t="s">
        <v>236</v>
      </c>
      <c r="B286">
        <v>2014</v>
      </c>
      <c r="C286" s="7">
        <v>41835</v>
      </c>
      <c r="D286" t="s">
        <v>176</v>
      </c>
      <c r="E286" t="s">
        <v>252</v>
      </c>
      <c r="F286">
        <v>5</v>
      </c>
      <c r="G286" s="34">
        <v>118</v>
      </c>
      <c r="H286" s="35">
        <v>0</v>
      </c>
    </row>
    <row r="287" spans="1:8">
      <c r="A287" t="s">
        <v>236</v>
      </c>
      <c r="B287">
        <v>2014</v>
      </c>
      <c r="C287" s="7">
        <v>41835</v>
      </c>
      <c r="D287" t="s">
        <v>176</v>
      </c>
      <c r="E287" t="s">
        <v>252</v>
      </c>
      <c r="F287">
        <v>6</v>
      </c>
      <c r="G287" s="34">
        <v>118</v>
      </c>
      <c r="H287" s="35">
        <v>0</v>
      </c>
    </row>
    <row r="288" spans="1:8">
      <c r="A288" t="s">
        <v>236</v>
      </c>
      <c r="B288">
        <v>2014</v>
      </c>
      <c r="C288" s="7">
        <v>41835</v>
      </c>
      <c r="D288" t="s">
        <v>176</v>
      </c>
      <c r="E288" t="s">
        <v>252</v>
      </c>
      <c r="F288">
        <v>7</v>
      </c>
      <c r="G288" s="34">
        <v>118</v>
      </c>
      <c r="H288" s="35">
        <v>0</v>
      </c>
    </row>
    <row r="289" spans="1:8">
      <c r="A289" t="s">
        <v>236</v>
      </c>
      <c r="B289">
        <v>2014</v>
      </c>
      <c r="C289" s="7">
        <v>41835</v>
      </c>
      <c r="D289" t="s">
        <v>176</v>
      </c>
      <c r="E289" t="s">
        <v>252</v>
      </c>
      <c r="F289">
        <v>8</v>
      </c>
      <c r="G289" s="34">
        <v>118</v>
      </c>
      <c r="H289" s="35">
        <v>0</v>
      </c>
    </row>
    <row r="290" spans="1:8">
      <c r="A290" t="s">
        <v>236</v>
      </c>
      <c r="B290">
        <v>2014</v>
      </c>
      <c r="C290" s="7">
        <v>41835</v>
      </c>
      <c r="D290" t="s">
        <v>176</v>
      </c>
      <c r="E290" t="s">
        <v>252</v>
      </c>
      <c r="F290">
        <v>9</v>
      </c>
      <c r="G290" s="34">
        <v>118</v>
      </c>
      <c r="H290" s="35">
        <v>0</v>
      </c>
    </row>
    <row r="291" spans="1:8">
      <c r="A291" t="s">
        <v>236</v>
      </c>
      <c r="B291">
        <v>2014</v>
      </c>
      <c r="C291" s="7">
        <v>41835</v>
      </c>
      <c r="D291" t="s">
        <v>176</v>
      </c>
      <c r="E291" t="s">
        <v>252</v>
      </c>
      <c r="F291">
        <v>10</v>
      </c>
      <c r="G291" s="34">
        <v>118</v>
      </c>
      <c r="H291" s="35">
        <v>0</v>
      </c>
    </row>
    <row r="292" spans="1:8">
      <c r="A292">
        <v>1000</v>
      </c>
      <c r="B292">
        <v>2014</v>
      </c>
      <c r="C292" s="7">
        <v>41836</v>
      </c>
      <c r="D292" t="s">
        <v>176</v>
      </c>
      <c r="E292" t="s">
        <v>253</v>
      </c>
      <c r="F292">
        <v>1</v>
      </c>
      <c r="G292" s="34">
        <v>114</v>
      </c>
      <c r="H292" s="35">
        <v>0</v>
      </c>
    </row>
    <row r="293" spans="1:8">
      <c r="A293">
        <v>1000</v>
      </c>
      <c r="B293">
        <v>2014</v>
      </c>
      <c r="C293" s="7">
        <v>41836</v>
      </c>
      <c r="D293" t="s">
        <v>176</v>
      </c>
      <c r="E293" t="s">
        <v>253</v>
      </c>
      <c r="F293">
        <v>2</v>
      </c>
      <c r="G293" s="34">
        <v>114</v>
      </c>
      <c r="H293" s="35">
        <v>0</v>
      </c>
    </row>
    <row r="294" spans="1:8">
      <c r="A294">
        <v>1000</v>
      </c>
      <c r="B294">
        <v>2014</v>
      </c>
      <c r="C294" s="7">
        <v>41836</v>
      </c>
      <c r="D294" t="s">
        <v>176</v>
      </c>
      <c r="E294" t="s">
        <v>253</v>
      </c>
      <c r="F294">
        <v>3</v>
      </c>
      <c r="G294" s="34">
        <v>81</v>
      </c>
      <c r="H294" s="35">
        <v>1</v>
      </c>
    </row>
    <row r="295" spans="1:8">
      <c r="A295">
        <v>1000</v>
      </c>
      <c r="B295">
        <v>2014</v>
      </c>
      <c r="C295" s="7">
        <v>41836</v>
      </c>
      <c r="D295" t="s">
        <v>176</v>
      </c>
      <c r="E295" t="s">
        <v>253</v>
      </c>
      <c r="F295">
        <v>4</v>
      </c>
      <c r="G295" s="34">
        <v>113</v>
      </c>
      <c r="H295" s="35">
        <v>0</v>
      </c>
    </row>
    <row r="296" spans="1:8">
      <c r="A296">
        <v>1000</v>
      </c>
      <c r="B296">
        <v>2014</v>
      </c>
      <c r="C296" s="7">
        <v>41836</v>
      </c>
      <c r="D296" t="s">
        <v>176</v>
      </c>
      <c r="E296" t="s">
        <v>253</v>
      </c>
      <c r="F296">
        <v>5</v>
      </c>
      <c r="G296" s="34">
        <v>113</v>
      </c>
      <c r="H296" s="35">
        <v>0</v>
      </c>
    </row>
    <row r="297" spans="1:8">
      <c r="A297">
        <v>1000</v>
      </c>
      <c r="B297">
        <v>2014</v>
      </c>
      <c r="C297" s="7">
        <v>41836</v>
      </c>
      <c r="D297" t="s">
        <v>176</v>
      </c>
      <c r="E297" t="s">
        <v>253</v>
      </c>
      <c r="F297">
        <v>6</v>
      </c>
      <c r="G297" s="34">
        <v>112</v>
      </c>
      <c r="H297" s="35">
        <v>0</v>
      </c>
    </row>
    <row r="298" spans="1:8">
      <c r="A298">
        <v>1000</v>
      </c>
      <c r="B298">
        <v>2014</v>
      </c>
      <c r="C298" s="7">
        <v>41836</v>
      </c>
      <c r="D298" t="s">
        <v>176</v>
      </c>
      <c r="E298" t="s">
        <v>253</v>
      </c>
      <c r="F298">
        <v>7</v>
      </c>
      <c r="G298" s="34">
        <v>112</v>
      </c>
      <c r="H298" s="35">
        <v>0</v>
      </c>
    </row>
    <row r="299" spans="1:8">
      <c r="A299">
        <v>1000</v>
      </c>
      <c r="B299">
        <v>2014</v>
      </c>
      <c r="C299" s="7">
        <v>41836</v>
      </c>
      <c r="D299" t="s">
        <v>176</v>
      </c>
      <c r="E299" t="s">
        <v>253</v>
      </c>
      <c r="F299">
        <v>8</v>
      </c>
      <c r="G299" s="34">
        <v>111</v>
      </c>
      <c r="H299" s="35">
        <v>0</v>
      </c>
    </row>
    <row r="300" spans="1:8">
      <c r="A300">
        <v>1000</v>
      </c>
      <c r="B300">
        <v>2014</v>
      </c>
      <c r="C300" s="7">
        <v>41836</v>
      </c>
      <c r="D300" t="s">
        <v>176</v>
      </c>
      <c r="E300" t="s">
        <v>253</v>
      </c>
      <c r="F300">
        <v>9</v>
      </c>
      <c r="G300" s="34">
        <v>111</v>
      </c>
      <c r="H300" s="35">
        <v>0</v>
      </c>
    </row>
    <row r="301" spans="1:8">
      <c r="A301">
        <v>1000</v>
      </c>
      <c r="B301">
        <v>2014</v>
      </c>
      <c r="C301" s="7">
        <v>41836</v>
      </c>
      <c r="D301" t="s">
        <v>176</v>
      </c>
      <c r="E301" t="s">
        <v>253</v>
      </c>
      <c r="F301">
        <v>10</v>
      </c>
      <c r="G301" s="34">
        <v>68</v>
      </c>
      <c r="H301" s="35">
        <v>1</v>
      </c>
    </row>
    <row r="302" spans="1:8">
      <c r="A302">
        <v>1000</v>
      </c>
      <c r="B302">
        <v>2014</v>
      </c>
      <c r="C302" s="7">
        <v>41836</v>
      </c>
      <c r="D302" t="s">
        <v>176</v>
      </c>
      <c r="E302" t="s">
        <v>254</v>
      </c>
      <c r="F302">
        <v>14</v>
      </c>
      <c r="G302" s="34">
        <v>120</v>
      </c>
      <c r="H302" s="35">
        <v>0</v>
      </c>
    </row>
    <row r="303" spans="1:8">
      <c r="A303">
        <v>1000</v>
      </c>
      <c r="B303">
        <v>2014</v>
      </c>
      <c r="C303" s="7">
        <v>41836</v>
      </c>
      <c r="D303" t="s">
        <v>176</v>
      </c>
      <c r="E303" t="s">
        <v>254</v>
      </c>
      <c r="F303">
        <v>1</v>
      </c>
      <c r="G303" s="34">
        <v>50</v>
      </c>
      <c r="H303" s="35">
        <v>1</v>
      </c>
    </row>
    <row r="304" spans="1:8">
      <c r="A304">
        <v>1000</v>
      </c>
      <c r="B304">
        <v>2014</v>
      </c>
      <c r="C304" s="7">
        <v>41836</v>
      </c>
      <c r="D304" t="s">
        <v>176</v>
      </c>
      <c r="E304" t="s">
        <v>254</v>
      </c>
      <c r="F304">
        <v>3</v>
      </c>
      <c r="G304" s="34">
        <v>120</v>
      </c>
      <c r="H304" s="35">
        <v>0</v>
      </c>
    </row>
    <row r="305" spans="1:8">
      <c r="A305">
        <v>1000</v>
      </c>
      <c r="B305">
        <v>2014</v>
      </c>
      <c r="C305" s="7">
        <v>41836</v>
      </c>
      <c r="D305" t="s">
        <v>176</v>
      </c>
      <c r="E305" t="s">
        <v>254</v>
      </c>
      <c r="F305">
        <v>7</v>
      </c>
      <c r="G305" s="34">
        <v>120</v>
      </c>
      <c r="H305" s="35">
        <v>0</v>
      </c>
    </row>
    <row r="306" spans="1:8">
      <c r="A306">
        <v>1000</v>
      </c>
      <c r="B306">
        <v>2014</v>
      </c>
      <c r="C306" s="7">
        <v>41836</v>
      </c>
      <c r="D306" t="s">
        <v>176</v>
      </c>
      <c r="E306" t="s">
        <v>254</v>
      </c>
      <c r="F306">
        <v>9</v>
      </c>
      <c r="G306" s="34">
        <v>69</v>
      </c>
      <c r="H306" s="35">
        <v>1</v>
      </c>
    </row>
    <row r="307" spans="1:8">
      <c r="A307">
        <v>1000</v>
      </c>
      <c r="B307">
        <v>2014</v>
      </c>
      <c r="C307" s="7">
        <v>41836</v>
      </c>
      <c r="D307" t="s">
        <v>176</v>
      </c>
      <c r="E307" t="s">
        <v>254</v>
      </c>
      <c r="F307">
        <v>10</v>
      </c>
      <c r="G307" s="34">
        <v>120</v>
      </c>
      <c r="H307" s="35">
        <v>0</v>
      </c>
    </row>
    <row r="308" spans="1:8">
      <c r="A308">
        <v>1000</v>
      </c>
      <c r="B308">
        <v>2014</v>
      </c>
      <c r="C308" s="7">
        <v>41836</v>
      </c>
      <c r="D308" t="s">
        <v>176</v>
      </c>
      <c r="E308" t="s">
        <v>254</v>
      </c>
      <c r="F308">
        <v>13</v>
      </c>
      <c r="G308" s="34">
        <v>19</v>
      </c>
      <c r="H308" s="35">
        <v>1</v>
      </c>
    </row>
    <row r="309" spans="1:8">
      <c r="A309">
        <v>1000</v>
      </c>
      <c r="B309">
        <v>2014</v>
      </c>
      <c r="C309" s="7">
        <v>41836</v>
      </c>
      <c r="D309" t="s">
        <v>176</v>
      </c>
      <c r="E309" t="s">
        <v>254</v>
      </c>
      <c r="F309">
        <v>11</v>
      </c>
      <c r="G309" s="34">
        <v>120</v>
      </c>
      <c r="H309" s="35">
        <v>0</v>
      </c>
    </row>
    <row r="310" spans="1:8">
      <c r="A310">
        <v>1000</v>
      </c>
      <c r="B310">
        <v>2014</v>
      </c>
      <c r="C310" s="7">
        <v>41836</v>
      </c>
      <c r="D310" t="s">
        <v>176</v>
      </c>
      <c r="E310" t="s">
        <v>254</v>
      </c>
      <c r="F310">
        <v>6</v>
      </c>
      <c r="G310" s="34">
        <v>120</v>
      </c>
      <c r="H310" s="35">
        <v>0</v>
      </c>
    </row>
    <row r="311" spans="1:8">
      <c r="A311" s="1">
        <v>1000</v>
      </c>
      <c r="B311" s="1">
        <v>2014</v>
      </c>
      <c r="C311" s="17">
        <v>41836</v>
      </c>
      <c r="D311" s="1" t="s">
        <v>176</v>
      </c>
      <c r="E311" s="1" t="s">
        <v>254</v>
      </c>
      <c r="F311" s="1">
        <v>7</v>
      </c>
      <c r="G311" s="37">
        <v>120</v>
      </c>
      <c r="H311" s="38">
        <v>0</v>
      </c>
    </row>
    <row r="312" spans="1:8">
      <c r="A312" s="1">
        <v>400</v>
      </c>
      <c r="B312" s="1">
        <v>2013</v>
      </c>
      <c r="C312" s="17">
        <v>41451</v>
      </c>
      <c r="D312" s="1" t="s">
        <v>176</v>
      </c>
      <c r="E312" s="1" t="s">
        <v>255</v>
      </c>
      <c r="F312" s="18">
        <v>16</v>
      </c>
      <c r="G312" s="39">
        <v>75</v>
      </c>
      <c r="H312" s="38">
        <v>1</v>
      </c>
    </row>
    <row r="313" spans="1:8">
      <c r="A313" s="1">
        <v>400</v>
      </c>
      <c r="B313" s="1">
        <v>2013</v>
      </c>
      <c r="C313" s="17">
        <v>41451</v>
      </c>
      <c r="D313" s="1" t="s">
        <v>176</v>
      </c>
      <c r="E313" s="1" t="s">
        <v>255</v>
      </c>
      <c r="F313" s="18">
        <v>17</v>
      </c>
      <c r="G313" s="39">
        <v>120</v>
      </c>
      <c r="H313" s="38">
        <v>0</v>
      </c>
    </row>
    <row r="314" spans="1:8">
      <c r="A314" s="1">
        <v>400</v>
      </c>
      <c r="B314" s="1">
        <v>2013</v>
      </c>
      <c r="C314" s="17">
        <v>41451</v>
      </c>
      <c r="D314" s="1" t="s">
        <v>176</v>
      </c>
      <c r="E314" s="1" t="s">
        <v>255</v>
      </c>
      <c r="F314" s="18">
        <v>18</v>
      </c>
      <c r="G314" s="39">
        <v>17</v>
      </c>
      <c r="H314" s="38">
        <v>1</v>
      </c>
    </row>
    <row r="315" spans="1:8">
      <c r="A315" s="1">
        <v>400</v>
      </c>
      <c r="B315" s="1">
        <v>2013</v>
      </c>
      <c r="C315" s="17">
        <v>41451</v>
      </c>
      <c r="D315" s="1" t="s">
        <v>176</v>
      </c>
      <c r="E315" s="1" t="s">
        <v>255</v>
      </c>
      <c r="F315" s="18">
        <v>19</v>
      </c>
      <c r="G315" s="39">
        <v>3</v>
      </c>
      <c r="H315" s="38">
        <v>1</v>
      </c>
    </row>
    <row r="316" spans="1:8">
      <c r="A316" s="1">
        <v>400</v>
      </c>
      <c r="B316" s="1">
        <v>2013</v>
      </c>
      <c r="C316" s="17">
        <v>41451</v>
      </c>
      <c r="D316" s="1" t="s">
        <v>176</v>
      </c>
      <c r="E316" s="1" t="s">
        <v>255</v>
      </c>
      <c r="F316" s="18">
        <v>20</v>
      </c>
      <c r="G316" s="39">
        <v>120</v>
      </c>
      <c r="H316" s="38">
        <v>0</v>
      </c>
    </row>
    <row r="317" spans="1:8">
      <c r="A317" s="1">
        <v>400</v>
      </c>
      <c r="B317" s="1">
        <v>2013</v>
      </c>
      <c r="C317" s="17">
        <v>41451</v>
      </c>
      <c r="D317" s="1" t="s">
        <v>176</v>
      </c>
      <c r="E317" s="1" t="s">
        <v>255</v>
      </c>
      <c r="F317" s="18">
        <v>21</v>
      </c>
      <c r="G317" s="39">
        <v>120</v>
      </c>
      <c r="H317" s="38">
        <v>0</v>
      </c>
    </row>
    <row r="318" spans="1:8">
      <c r="A318" s="1">
        <v>400</v>
      </c>
      <c r="B318" s="1">
        <v>2013</v>
      </c>
      <c r="C318" s="17">
        <v>41451</v>
      </c>
      <c r="D318" s="1" t="s">
        <v>176</v>
      </c>
      <c r="E318" s="1" t="s">
        <v>255</v>
      </c>
      <c r="F318" s="18">
        <v>22</v>
      </c>
      <c r="G318" s="39">
        <v>7</v>
      </c>
      <c r="H318" s="38">
        <v>1</v>
      </c>
    </row>
    <row r="319" spans="1:8">
      <c r="A319" s="1">
        <v>400</v>
      </c>
      <c r="B319" s="1">
        <v>2013</v>
      </c>
      <c r="C319" s="17">
        <v>41451</v>
      </c>
      <c r="D319" s="1" t="s">
        <v>176</v>
      </c>
      <c r="E319" s="1" t="s">
        <v>255</v>
      </c>
      <c r="F319" s="18">
        <v>23</v>
      </c>
      <c r="G319" s="39">
        <v>85</v>
      </c>
      <c r="H319" s="38">
        <v>1</v>
      </c>
    </row>
    <row r="320" spans="1:8">
      <c r="A320" s="1">
        <v>400</v>
      </c>
      <c r="B320" s="1">
        <v>2013</v>
      </c>
      <c r="C320" s="17">
        <v>41451</v>
      </c>
      <c r="D320" s="1" t="s">
        <v>176</v>
      </c>
      <c r="E320" s="1" t="s">
        <v>255</v>
      </c>
      <c r="F320" s="18">
        <v>24</v>
      </c>
      <c r="G320" s="39">
        <v>120</v>
      </c>
      <c r="H320" s="38">
        <v>0</v>
      </c>
    </row>
    <row r="321" spans="1:8">
      <c r="A321" s="1">
        <v>400</v>
      </c>
      <c r="B321" s="1">
        <v>2013</v>
      </c>
      <c r="C321" s="17">
        <v>41451</v>
      </c>
      <c r="D321" s="1" t="s">
        <v>176</v>
      </c>
      <c r="E321" s="1" t="s">
        <v>255</v>
      </c>
      <c r="F321" s="18">
        <v>25</v>
      </c>
      <c r="G321" s="39">
        <v>13</v>
      </c>
      <c r="H321" s="38">
        <v>1</v>
      </c>
    </row>
    <row r="322" spans="1:8">
      <c r="A322" s="1">
        <v>400</v>
      </c>
      <c r="B322" s="1">
        <v>2013</v>
      </c>
      <c r="C322" s="17">
        <v>41451</v>
      </c>
      <c r="D322" s="1" t="s">
        <v>176</v>
      </c>
      <c r="E322" s="1" t="s">
        <v>255</v>
      </c>
      <c r="F322" s="18">
        <v>26</v>
      </c>
      <c r="G322" s="39">
        <v>46</v>
      </c>
      <c r="H322" s="38">
        <v>1</v>
      </c>
    </row>
    <row r="323" spans="1:8">
      <c r="A323" s="1">
        <v>400</v>
      </c>
      <c r="B323" s="1">
        <v>2013</v>
      </c>
      <c r="C323" s="17">
        <v>41451</v>
      </c>
      <c r="D323" s="1" t="s">
        <v>176</v>
      </c>
      <c r="E323" s="1" t="s">
        <v>255</v>
      </c>
      <c r="F323" s="18">
        <v>27</v>
      </c>
      <c r="G323" s="39">
        <v>118</v>
      </c>
      <c r="H323" s="38">
        <v>1</v>
      </c>
    </row>
    <row r="324" spans="1:8">
      <c r="A324" s="1">
        <v>400</v>
      </c>
      <c r="B324" s="1">
        <v>2013</v>
      </c>
      <c r="C324" s="17">
        <v>41451</v>
      </c>
      <c r="D324" s="1" t="s">
        <v>176</v>
      </c>
      <c r="E324" s="1" t="s">
        <v>255</v>
      </c>
      <c r="F324" s="18">
        <v>28</v>
      </c>
      <c r="G324" s="39">
        <v>120</v>
      </c>
      <c r="H324" s="38">
        <v>0</v>
      </c>
    </row>
    <row r="325" spans="1:8">
      <c r="A325" s="1">
        <v>400</v>
      </c>
      <c r="B325" s="1">
        <v>2013</v>
      </c>
      <c r="C325" s="17">
        <v>41451</v>
      </c>
      <c r="D325" s="1" t="s">
        <v>176</v>
      </c>
      <c r="E325" s="1" t="s">
        <v>255</v>
      </c>
      <c r="F325" s="18">
        <v>29</v>
      </c>
      <c r="G325" s="39">
        <v>120</v>
      </c>
      <c r="H325" s="38">
        <v>0</v>
      </c>
    </row>
    <row r="326" spans="1:8">
      <c r="A326" s="1">
        <v>400</v>
      </c>
      <c r="B326" s="1">
        <v>2013</v>
      </c>
      <c r="C326" s="17">
        <v>41451</v>
      </c>
      <c r="D326" s="1" t="s">
        <v>176</v>
      </c>
      <c r="E326" s="1" t="s">
        <v>255</v>
      </c>
      <c r="F326" s="18">
        <v>30</v>
      </c>
      <c r="G326" s="39">
        <v>21</v>
      </c>
      <c r="H326" s="38">
        <v>1</v>
      </c>
    </row>
    <row r="327" spans="1:8">
      <c r="A327" s="1">
        <v>400</v>
      </c>
      <c r="B327" s="1">
        <v>2013</v>
      </c>
      <c r="C327" s="17">
        <v>41449</v>
      </c>
      <c r="D327" s="1" t="s">
        <v>176</v>
      </c>
      <c r="E327" s="2" t="s">
        <v>256</v>
      </c>
      <c r="F327" s="18">
        <v>1</v>
      </c>
      <c r="G327" s="39">
        <v>120</v>
      </c>
      <c r="H327" s="38">
        <v>0</v>
      </c>
    </row>
    <row r="328" spans="1:8">
      <c r="A328" s="1">
        <v>400</v>
      </c>
      <c r="B328" s="1">
        <v>2013</v>
      </c>
      <c r="C328" s="17">
        <v>41449</v>
      </c>
      <c r="D328" s="1" t="s">
        <v>176</v>
      </c>
      <c r="E328" s="2" t="s">
        <v>256</v>
      </c>
      <c r="F328" s="18">
        <v>2</v>
      </c>
      <c r="G328" s="39">
        <v>64</v>
      </c>
      <c r="H328" s="38">
        <v>0</v>
      </c>
    </row>
    <row r="329" spans="1:8">
      <c r="A329" s="1">
        <v>400</v>
      </c>
      <c r="B329" s="1">
        <v>2013</v>
      </c>
      <c r="C329" s="17">
        <v>41449</v>
      </c>
      <c r="D329" s="1" t="s">
        <v>176</v>
      </c>
      <c r="E329" s="2" t="s">
        <v>256</v>
      </c>
      <c r="F329" s="18">
        <v>3</v>
      </c>
      <c r="G329" s="39">
        <v>20</v>
      </c>
      <c r="H329" s="38">
        <v>1</v>
      </c>
    </row>
    <row r="330" spans="1:8">
      <c r="A330" s="1">
        <v>400</v>
      </c>
      <c r="B330" s="1">
        <v>2013</v>
      </c>
      <c r="C330" s="17">
        <v>41449</v>
      </c>
      <c r="D330" s="1" t="s">
        <v>176</v>
      </c>
      <c r="E330" s="2" t="s">
        <v>256</v>
      </c>
      <c r="F330" s="18">
        <v>4</v>
      </c>
      <c r="G330" s="39">
        <v>120</v>
      </c>
      <c r="H330" s="38">
        <v>0</v>
      </c>
    </row>
    <row r="331" spans="1:8">
      <c r="A331" s="1">
        <v>400</v>
      </c>
      <c r="B331" s="1">
        <v>2013</v>
      </c>
      <c r="C331" s="17">
        <v>41449</v>
      </c>
      <c r="D331" s="1" t="s">
        <v>176</v>
      </c>
      <c r="E331" s="2" t="s">
        <v>256</v>
      </c>
      <c r="F331" s="18">
        <v>5</v>
      </c>
      <c r="G331" s="39">
        <v>37</v>
      </c>
      <c r="H331" s="38">
        <v>1</v>
      </c>
    </row>
    <row r="332" spans="1:8">
      <c r="A332" s="1">
        <v>400</v>
      </c>
      <c r="B332" s="1">
        <v>2013</v>
      </c>
      <c r="C332" s="17">
        <v>41449</v>
      </c>
      <c r="D332" s="1" t="s">
        <v>176</v>
      </c>
      <c r="E332" s="2" t="s">
        <v>256</v>
      </c>
      <c r="F332" s="18">
        <v>6</v>
      </c>
      <c r="G332" s="39">
        <v>120</v>
      </c>
      <c r="H332" s="38">
        <v>0</v>
      </c>
    </row>
    <row r="333" spans="1:8">
      <c r="A333" s="1">
        <v>400</v>
      </c>
      <c r="B333" s="1">
        <v>2013</v>
      </c>
      <c r="C333" s="17">
        <v>41449</v>
      </c>
      <c r="D333" s="1" t="s">
        <v>176</v>
      </c>
      <c r="E333" s="2" t="s">
        <v>256</v>
      </c>
      <c r="F333" s="18">
        <v>7</v>
      </c>
      <c r="G333" s="39">
        <v>6</v>
      </c>
      <c r="H333" s="38">
        <v>1</v>
      </c>
    </row>
    <row r="334" spans="1:8">
      <c r="A334" s="1">
        <v>400</v>
      </c>
      <c r="B334" s="1">
        <v>2013</v>
      </c>
      <c r="C334" s="17">
        <v>41449</v>
      </c>
      <c r="D334" s="1" t="s">
        <v>176</v>
      </c>
      <c r="E334" s="2" t="s">
        <v>256</v>
      </c>
      <c r="F334" s="18">
        <v>8</v>
      </c>
      <c r="G334" s="39">
        <v>120</v>
      </c>
      <c r="H334" s="39">
        <v>0</v>
      </c>
    </row>
    <row r="335" spans="1:8">
      <c r="A335" s="1">
        <v>400</v>
      </c>
      <c r="B335" s="1">
        <v>2013</v>
      </c>
      <c r="C335" s="17">
        <v>41449</v>
      </c>
      <c r="D335" s="1" t="s">
        <v>176</v>
      </c>
      <c r="E335" s="2" t="s">
        <v>256</v>
      </c>
      <c r="F335" s="18">
        <v>9</v>
      </c>
      <c r="G335" s="39">
        <v>120</v>
      </c>
      <c r="H335" s="38">
        <v>0</v>
      </c>
    </row>
    <row r="336" spans="1:8">
      <c r="A336" s="1">
        <v>400</v>
      </c>
      <c r="B336" s="1">
        <v>2013</v>
      </c>
      <c r="C336" s="17">
        <v>41449</v>
      </c>
      <c r="D336" s="1" t="s">
        <v>176</v>
      </c>
      <c r="E336" s="2" t="s">
        <v>256</v>
      </c>
      <c r="F336" s="18">
        <v>10</v>
      </c>
      <c r="G336" s="39">
        <v>120</v>
      </c>
      <c r="H336" s="38">
        <v>0</v>
      </c>
    </row>
    <row r="337" spans="1:8">
      <c r="A337" s="1">
        <v>400</v>
      </c>
      <c r="B337" s="1">
        <v>2013</v>
      </c>
      <c r="C337" s="17">
        <v>41449</v>
      </c>
      <c r="D337" s="1" t="s">
        <v>176</v>
      </c>
      <c r="E337" s="2" t="s">
        <v>256</v>
      </c>
      <c r="F337" s="18">
        <v>11</v>
      </c>
      <c r="G337" s="39">
        <v>125</v>
      </c>
      <c r="H337" s="38">
        <v>0</v>
      </c>
    </row>
    <row r="338" spans="1:8">
      <c r="A338" s="1">
        <v>400</v>
      </c>
      <c r="B338" s="1">
        <v>2013</v>
      </c>
      <c r="C338" s="17">
        <v>41449</v>
      </c>
      <c r="D338" s="1" t="s">
        <v>176</v>
      </c>
      <c r="E338" s="2" t="s">
        <v>256</v>
      </c>
      <c r="F338" s="18">
        <v>12</v>
      </c>
      <c r="G338" s="39">
        <v>12</v>
      </c>
      <c r="H338" s="38">
        <v>1</v>
      </c>
    </row>
    <row r="339" spans="1:8">
      <c r="A339" s="1">
        <v>400</v>
      </c>
      <c r="B339" s="1">
        <v>2013</v>
      </c>
      <c r="C339" s="17">
        <v>41449</v>
      </c>
      <c r="D339" s="1" t="s">
        <v>176</v>
      </c>
      <c r="E339" s="2" t="s">
        <v>256</v>
      </c>
      <c r="F339" s="18">
        <v>13</v>
      </c>
      <c r="G339" s="39">
        <v>123</v>
      </c>
      <c r="H339" s="38">
        <v>0</v>
      </c>
    </row>
    <row r="340" spans="1:8">
      <c r="A340" s="1">
        <v>400</v>
      </c>
      <c r="B340" s="1">
        <v>2013</v>
      </c>
      <c r="C340" s="17">
        <v>41449</v>
      </c>
      <c r="D340" s="1" t="s">
        <v>176</v>
      </c>
      <c r="E340" s="2" t="s">
        <v>256</v>
      </c>
      <c r="F340" s="18">
        <v>14</v>
      </c>
      <c r="G340" s="39">
        <v>14</v>
      </c>
      <c r="H340" s="38">
        <v>1</v>
      </c>
    </row>
    <row r="341" spans="1:8">
      <c r="A341" s="1">
        <v>400</v>
      </c>
      <c r="B341" s="1">
        <v>2013</v>
      </c>
      <c r="C341" s="17">
        <v>41449</v>
      </c>
      <c r="D341" s="1" t="s">
        <v>176</v>
      </c>
      <c r="E341" s="2" t="s">
        <v>256</v>
      </c>
      <c r="F341" s="18">
        <v>15</v>
      </c>
      <c r="G341" s="39">
        <v>107</v>
      </c>
      <c r="H341" s="38">
        <v>0</v>
      </c>
    </row>
    <row r="342" spans="1:8">
      <c r="A342" s="1">
        <v>400</v>
      </c>
      <c r="B342" s="1">
        <v>2013</v>
      </c>
      <c r="C342" s="17">
        <v>41467</v>
      </c>
      <c r="D342" s="1" t="s">
        <v>176</v>
      </c>
      <c r="E342" s="2" t="s">
        <v>257</v>
      </c>
      <c r="F342" s="18">
        <v>1</v>
      </c>
      <c r="G342" s="37">
        <v>3</v>
      </c>
      <c r="H342" s="38">
        <v>1</v>
      </c>
    </row>
    <row r="343" spans="1:8">
      <c r="A343" s="1">
        <v>400</v>
      </c>
      <c r="B343" s="1">
        <v>2013</v>
      </c>
      <c r="C343" s="17">
        <v>41467</v>
      </c>
      <c r="D343" s="1" t="s">
        <v>176</v>
      </c>
      <c r="E343" s="2" t="s">
        <v>257</v>
      </c>
      <c r="F343" s="18">
        <v>2</v>
      </c>
      <c r="G343" s="37">
        <v>53</v>
      </c>
      <c r="H343" s="38">
        <v>1</v>
      </c>
    </row>
    <row r="344" spans="1:8">
      <c r="A344" s="1">
        <v>400</v>
      </c>
      <c r="B344" s="1">
        <v>2013</v>
      </c>
      <c r="C344" s="17">
        <v>41467</v>
      </c>
      <c r="D344" s="1" t="s">
        <v>176</v>
      </c>
      <c r="E344" s="2" t="s">
        <v>257</v>
      </c>
      <c r="F344" s="18">
        <v>3</v>
      </c>
      <c r="G344" s="37">
        <v>103</v>
      </c>
      <c r="H344" s="38">
        <v>1</v>
      </c>
    </row>
    <row r="345" spans="1:8">
      <c r="A345" s="1">
        <v>400</v>
      </c>
      <c r="B345" s="1">
        <v>2013</v>
      </c>
      <c r="C345" s="17">
        <v>41467</v>
      </c>
      <c r="D345" s="1" t="s">
        <v>176</v>
      </c>
      <c r="E345" s="2" t="s">
        <v>257</v>
      </c>
      <c r="F345" s="18">
        <v>4</v>
      </c>
      <c r="G345" s="37">
        <v>120</v>
      </c>
      <c r="H345" s="38">
        <v>0</v>
      </c>
    </row>
    <row r="346" spans="1:8">
      <c r="A346" s="1">
        <v>400</v>
      </c>
      <c r="B346" s="1">
        <v>2013</v>
      </c>
      <c r="C346" s="17">
        <v>41467</v>
      </c>
      <c r="D346" s="1" t="s">
        <v>176</v>
      </c>
      <c r="E346" s="2" t="s">
        <v>257</v>
      </c>
      <c r="F346" s="18">
        <v>5</v>
      </c>
      <c r="G346" s="37">
        <v>62</v>
      </c>
      <c r="H346" s="38">
        <v>1</v>
      </c>
    </row>
    <row r="347" spans="1:8">
      <c r="A347" s="1">
        <v>400</v>
      </c>
      <c r="B347" s="1">
        <v>2013</v>
      </c>
      <c r="C347" s="17">
        <v>41467</v>
      </c>
      <c r="D347" s="1" t="s">
        <v>176</v>
      </c>
      <c r="E347" s="2" t="s">
        <v>257</v>
      </c>
      <c r="F347" s="18">
        <v>6</v>
      </c>
      <c r="G347" s="37">
        <v>120</v>
      </c>
      <c r="H347" s="38">
        <v>0</v>
      </c>
    </row>
    <row r="348" spans="1:8">
      <c r="A348" s="1">
        <v>400</v>
      </c>
      <c r="B348" s="1">
        <v>2013</v>
      </c>
      <c r="C348" s="17">
        <v>41467</v>
      </c>
      <c r="D348" s="1" t="s">
        <v>176</v>
      </c>
      <c r="E348" s="2" t="s">
        <v>257</v>
      </c>
      <c r="F348" s="18">
        <v>7</v>
      </c>
      <c r="G348" s="37">
        <v>19</v>
      </c>
      <c r="H348" s="38">
        <v>1</v>
      </c>
    </row>
    <row r="349" spans="1:8">
      <c r="A349" s="1">
        <v>400</v>
      </c>
      <c r="B349" s="1">
        <v>2013</v>
      </c>
      <c r="C349" s="17">
        <v>41467</v>
      </c>
      <c r="D349" s="1" t="s">
        <v>176</v>
      </c>
      <c r="E349" s="2" t="s">
        <v>257</v>
      </c>
      <c r="F349" s="18">
        <v>8</v>
      </c>
      <c r="G349" s="37">
        <v>68</v>
      </c>
      <c r="H349" s="38">
        <v>1</v>
      </c>
    </row>
    <row r="350" spans="1:8">
      <c r="A350" s="1">
        <v>400</v>
      </c>
      <c r="B350" s="1">
        <v>2013</v>
      </c>
      <c r="C350" s="17">
        <v>41467</v>
      </c>
      <c r="D350" s="1" t="s">
        <v>176</v>
      </c>
      <c r="E350" s="2" t="s">
        <v>257</v>
      </c>
      <c r="F350" s="18">
        <v>9</v>
      </c>
      <c r="G350" s="37">
        <v>55</v>
      </c>
      <c r="H350" s="38">
        <v>1</v>
      </c>
    </row>
    <row r="351" spans="1:8">
      <c r="A351" s="1">
        <v>400</v>
      </c>
      <c r="B351" s="1">
        <v>2013</v>
      </c>
      <c r="C351" s="17">
        <v>41467</v>
      </c>
      <c r="D351" s="1" t="s">
        <v>176</v>
      </c>
      <c r="E351" s="2" t="s">
        <v>257</v>
      </c>
      <c r="F351" s="18">
        <v>10</v>
      </c>
      <c r="G351" s="37">
        <v>10</v>
      </c>
      <c r="H351" s="38">
        <v>1</v>
      </c>
    </row>
    <row r="352" spans="1:8">
      <c r="A352" s="1">
        <v>1000</v>
      </c>
      <c r="B352" s="1">
        <v>2013</v>
      </c>
      <c r="C352" s="17">
        <v>41455</v>
      </c>
      <c r="D352" s="1" t="s">
        <v>176</v>
      </c>
      <c r="E352" s="2" t="s">
        <v>258</v>
      </c>
      <c r="F352" s="1">
        <v>1</v>
      </c>
      <c r="G352" s="37">
        <v>122</v>
      </c>
      <c r="H352" s="38">
        <v>0</v>
      </c>
    </row>
    <row r="353" spans="1:8">
      <c r="A353" s="1">
        <v>1000</v>
      </c>
      <c r="B353" s="1">
        <v>2013</v>
      </c>
      <c r="C353" s="17">
        <v>41455</v>
      </c>
      <c r="D353" s="1" t="s">
        <v>176</v>
      </c>
      <c r="E353" s="2" t="s">
        <v>258</v>
      </c>
      <c r="F353" s="1">
        <v>2</v>
      </c>
      <c r="G353" s="37">
        <v>121</v>
      </c>
      <c r="H353" s="38">
        <v>0</v>
      </c>
    </row>
    <row r="354" spans="1:8">
      <c r="A354" s="1">
        <v>1000</v>
      </c>
      <c r="B354" s="1">
        <v>2013</v>
      </c>
      <c r="C354" s="17">
        <v>41455</v>
      </c>
      <c r="D354" s="1" t="s">
        <v>176</v>
      </c>
      <c r="E354" s="2" t="s">
        <v>258</v>
      </c>
      <c r="F354" s="1">
        <v>3</v>
      </c>
      <c r="G354" s="37">
        <v>90</v>
      </c>
      <c r="H354" s="38">
        <v>1</v>
      </c>
    </row>
    <row r="355" spans="1:8">
      <c r="A355" s="1">
        <v>1000</v>
      </c>
      <c r="B355" s="1">
        <v>2013</v>
      </c>
      <c r="C355" s="17">
        <v>41455</v>
      </c>
      <c r="D355" s="1" t="s">
        <v>176</v>
      </c>
      <c r="E355" s="2" t="s">
        <v>258</v>
      </c>
      <c r="F355" s="1">
        <v>4</v>
      </c>
      <c r="G355" s="37">
        <v>47</v>
      </c>
      <c r="H355" s="38">
        <v>1</v>
      </c>
    </row>
    <row r="356" spans="1:8">
      <c r="A356" s="1">
        <v>1000</v>
      </c>
      <c r="B356" s="1">
        <v>2013</v>
      </c>
      <c r="C356" s="17">
        <v>41455</v>
      </c>
      <c r="D356" s="1" t="s">
        <v>176</v>
      </c>
      <c r="E356" s="2" t="s">
        <v>258</v>
      </c>
      <c r="F356" s="1">
        <v>5</v>
      </c>
      <c r="G356" s="37">
        <v>121</v>
      </c>
      <c r="H356" s="38">
        <v>0</v>
      </c>
    </row>
    <row r="357" spans="1:8">
      <c r="A357" s="1">
        <v>1000</v>
      </c>
      <c r="B357" s="1">
        <v>2013</v>
      </c>
      <c r="C357" s="17">
        <v>41455</v>
      </c>
      <c r="D357" s="1" t="s">
        <v>176</v>
      </c>
      <c r="E357" s="2" t="s">
        <v>258</v>
      </c>
      <c r="F357" s="1">
        <v>6</v>
      </c>
      <c r="G357" s="37">
        <v>19</v>
      </c>
      <c r="H357" s="38">
        <v>1</v>
      </c>
    </row>
    <row r="358" spans="1:8">
      <c r="A358" s="1">
        <v>1000</v>
      </c>
      <c r="B358" s="1">
        <v>2013</v>
      </c>
      <c r="C358" s="17">
        <v>41455</v>
      </c>
      <c r="D358" s="1" t="s">
        <v>176</v>
      </c>
      <c r="E358" s="2" t="s">
        <v>258</v>
      </c>
      <c r="F358" s="1">
        <v>7</v>
      </c>
      <c r="G358" s="37">
        <v>121</v>
      </c>
      <c r="H358" s="38">
        <v>0</v>
      </c>
    </row>
    <row r="359" spans="1:8">
      <c r="A359" s="1">
        <v>1000</v>
      </c>
      <c r="B359" s="1">
        <v>2013</v>
      </c>
      <c r="C359" s="17">
        <v>41455</v>
      </c>
      <c r="D359" s="1" t="s">
        <v>176</v>
      </c>
      <c r="E359" s="2" t="s">
        <v>258</v>
      </c>
      <c r="F359" s="1">
        <v>8</v>
      </c>
      <c r="G359" s="37">
        <v>11</v>
      </c>
      <c r="H359" s="38">
        <v>1</v>
      </c>
    </row>
    <row r="360" spans="1:8">
      <c r="A360" s="1">
        <v>1000</v>
      </c>
      <c r="B360" s="1">
        <v>2013</v>
      </c>
      <c r="C360" s="17">
        <v>41455</v>
      </c>
      <c r="D360" s="1" t="s">
        <v>176</v>
      </c>
      <c r="E360" s="2" t="s">
        <v>258</v>
      </c>
      <c r="F360" s="1">
        <v>9</v>
      </c>
      <c r="G360" s="37">
        <v>26</v>
      </c>
      <c r="H360" s="38">
        <v>1</v>
      </c>
    </row>
    <row r="361" spans="1:8">
      <c r="A361" s="1">
        <v>1000</v>
      </c>
      <c r="B361" s="1">
        <v>2013</v>
      </c>
      <c r="C361" s="17">
        <v>41455</v>
      </c>
      <c r="D361" s="1" t="s">
        <v>176</v>
      </c>
      <c r="E361" s="2" t="s">
        <v>258</v>
      </c>
      <c r="F361" s="1">
        <v>10</v>
      </c>
      <c r="G361" s="37">
        <v>23</v>
      </c>
      <c r="H361" s="38">
        <v>1</v>
      </c>
    </row>
    <row r="362" spans="1:8">
      <c r="A362" s="1">
        <v>1000</v>
      </c>
      <c r="B362" s="1">
        <v>2013</v>
      </c>
      <c r="C362" s="17">
        <v>41485</v>
      </c>
      <c r="D362" s="1" t="s">
        <v>176</v>
      </c>
      <c r="E362" s="2" t="s">
        <v>259</v>
      </c>
      <c r="F362" s="18">
        <v>1</v>
      </c>
      <c r="G362" s="39">
        <v>106</v>
      </c>
      <c r="H362" s="38">
        <v>0</v>
      </c>
    </row>
    <row r="363" spans="1:8">
      <c r="A363" s="1">
        <v>1000</v>
      </c>
      <c r="B363" s="1">
        <v>2013</v>
      </c>
      <c r="C363" s="17">
        <v>41485</v>
      </c>
      <c r="D363" s="1" t="s">
        <v>176</v>
      </c>
      <c r="E363" s="2" t="s">
        <v>259</v>
      </c>
      <c r="F363" s="18">
        <v>2</v>
      </c>
      <c r="G363" s="39">
        <v>106</v>
      </c>
      <c r="H363" s="38">
        <v>0</v>
      </c>
    </row>
    <row r="364" spans="1:8">
      <c r="A364" s="1">
        <v>1000</v>
      </c>
      <c r="B364" s="1">
        <v>2013</v>
      </c>
      <c r="C364" s="17">
        <v>41485</v>
      </c>
      <c r="D364" s="1" t="s">
        <v>176</v>
      </c>
      <c r="E364" s="2" t="s">
        <v>259</v>
      </c>
      <c r="F364" s="18">
        <v>3</v>
      </c>
      <c r="G364" s="39">
        <v>8</v>
      </c>
      <c r="H364" s="38">
        <v>1</v>
      </c>
    </row>
    <row r="365" spans="1:8">
      <c r="A365" s="1">
        <v>1000</v>
      </c>
      <c r="B365" s="1">
        <v>2013</v>
      </c>
      <c r="C365" s="17">
        <v>41485</v>
      </c>
      <c r="D365" s="1" t="s">
        <v>176</v>
      </c>
      <c r="E365" s="2" t="s">
        <v>259</v>
      </c>
      <c r="F365" s="18">
        <v>4</v>
      </c>
      <c r="G365" s="39">
        <v>55</v>
      </c>
      <c r="H365" s="38">
        <v>1</v>
      </c>
    </row>
    <row r="366" spans="1:8">
      <c r="A366" s="1">
        <v>1000</v>
      </c>
      <c r="B366" s="1">
        <v>2013</v>
      </c>
      <c r="C366" s="17">
        <v>41485</v>
      </c>
      <c r="D366" s="1" t="s">
        <v>176</v>
      </c>
      <c r="E366" s="2" t="s">
        <v>259</v>
      </c>
      <c r="F366" s="18">
        <v>5</v>
      </c>
      <c r="G366" s="39">
        <v>50</v>
      </c>
      <c r="H366" s="38">
        <v>1</v>
      </c>
    </row>
    <row r="367" spans="1:8">
      <c r="A367" s="1">
        <v>1000</v>
      </c>
      <c r="B367" s="1">
        <v>2013</v>
      </c>
      <c r="C367" s="17">
        <v>41485</v>
      </c>
      <c r="D367" s="1" t="s">
        <v>176</v>
      </c>
      <c r="E367" s="2" t="s">
        <v>259</v>
      </c>
      <c r="F367" s="18">
        <v>6</v>
      </c>
      <c r="G367" s="39">
        <v>50</v>
      </c>
      <c r="H367" s="38">
        <v>1</v>
      </c>
    </row>
    <row r="368" spans="1:8">
      <c r="A368" s="1">
        <v>1000</v>
      </c>
      <c r="B368" s="1">
        <v>2013</v>
      </c>
      <c r="C368" s="17">
        <v>41485</v>
      </c>
      <c r="D368" s="1" t="s">
        <v>176</v>
      </c>
      <c r="E368" s="2" t="s">
        <v>259</v>
      </c>
      <c r="F368" s="18">
        <v>7</v>
      </c>
      <c r="G368" s="39">
        <v>105</v>
      </c>
      <c r="H368" s="38">
        <v>0</v>
      </c>
    </row>
    <row r="369" spans="1:8">
      <c r="A369" s="1">
        <v>1000</v>
      </c>
      <c r="B369" s="1">
        <v>2013</v>
      </c>
      <c r="C369" s="17">
        <v>41485</v>
      </c>
      <c r="D369" s="1" t="s">
        <v>176</v>
      </c>
      <c r="E369" s="2" t="s">
        <v>259</v>
      </c>
      <c r="F369" s="18">
        <v>8</v>
      </c>
      <c r="G369" s="39">
        <v>105</v>
      </c>
      <c r="H369" s="38">
        <v>0</v>
      </c>
    </row>
    <row r="370" spans="1:8">
      <c r="A370" s="1">
        <v>1000</v>
      </c>
      <c r="B370" s="1">
        <v>2013</v>
      </c>
      <c r="C370" s="17">
        <v>41485</v>
      </c>
      <c r="D370" s="1" t="s">
        <v>176</v>
      </c>
      <c r="E370" s="2" t="s">
        <v>259</v>
      </c>
      <c r="F370" s="18">
        <v>9</v>
      </c>
      <c r="G370" s="39">
        <v>105</v>
      </c>
      <c r="H370" s="38">
        <v>0</v>
      </c>
    </row>
    <row r="371" spans="1:8">
      <c r="A371" s="1">
        <v>1000</v>
      </c>
      <c r="B371" s="1">
        <v>2013</v>
      </c>
      <c r="C371" s="17">
        <v>41485</v>
      </c>
      <c r="D371" s="1" t="s">
        <v>176</v>
      </c>
      <c r="E371" s="2" t="s">
        <v>259</v>
      </c>
      <c r="F371" s="18">
        <v>10</v>
      </c>
      <c r="G371" s="39">
        <v>105</v>
      </c>
      <c r="H371" s="38">
        <v>0</v>
      </c>
    </row>
    <row r="372" spans="1:8">
      <c r="A372" s="1">
        <v>400</v>
      </c>
      <c r="B372" s="1">
        <v>2013</v>
      </c>
      <c r="C372" s="17">
        <v>41486</v>
      </c>
      <c r="D372" s="1" t="s">
        <v>176</v>
      </c>
      <c r="E372" s="2" t="s">
        <v>260</v>
      </c>
      <c r="F372" s="18">
        <v>1</v>
      </c>
      <c r="G372" s="39">
        <v>53</v>
      </c>
      <c r="H372" s="38">
        <v>1</v>
      </c>
    </row>
    <row r="373" spans="1:8">
      <c r="A373" s="1">
        <v>400</v>
      </c>
      <c r="B373" s="1">
        <v>2013</v>
      </c>
      <c r="C373" s="17">
        <v>41486</v>
      </c>
      <c r="D373" s="1" t="s">
        <v>176</v>
      </c>
      <c r="E373" s="2" t="s">
        <v>260</v>
      </c>
      <c r="F373" s="18">
        <v>2</v>
      </c>
      <c r="G373" s="39">
        <v>73</v>
      </c>
      <c r="H373" s="38">
        <v>1</v>
      </c>
    </row>
    <row r="374" spans="1:8">
      <c r="A374" s="1">
        <v>400</v>
      </c>
      <c r="B374" s="1">
        <v>2013</v>
      </c>
      <c r="C374" s="17">
        <v>41486</v>
      </c>
      <c r="D374" s="1" t="s">
        <v>176</v>
      </c>
      <c r="E374" s="2" t="s">
        <v>260</v>
      </c>
      <c r="F374" s="18">
        <v>3</v>
      </c>
      <c r="G374" s="39">
        <v>22</v>
      </c>
      <c r="H374" s="38">
        <v>1</v>
      </c>
    </row>
    <row r="375" spans="1:8">
      <c r="A375" s="1">
        <v>400</v>
      </c>
      <c r="B375" s="1">
        <v>2013</v>
      </c>
      <c r="C375" s="17">
        <v>41486</v>
      </c>
      <c r="D375" s="1" t="s">
        <v>176</v>
      </c>
      <c r="E375" s="2" t="s">
        <v>260</v>
      </c>
      <c r="F375" s="18">
        <v>4</v>
      </c>
      <c r="G375" s="39">
        <v>14</v>
      </c>
      <c r="H375" s="38">
        <v>1</v>
      </c>
    </row>
    <row r="376" spans="1:8">
      <c r="A376" s="1">
        <v>400</v>
      </c>
      <c r="B376" s="1">
        <v>2013</v>
      </c>
      <c r="C376" s="17">
        <v>41486</v>
      </c>
      <c r="D376" s="1" t="s">
        <v>176</v>
      </c>
      <c r="E376" s="2" t="s">
        <v>260</v>
      </c>
      <c r="F376" s="18">
        <v>5</v>
      </c>
      <c r="G376" s="39">
        <v>7</v>
      </c>
      <c r="H376" s="38">
        <v>1</v>
      </c>
    </row>
    <row r="377" spans="1:8">
      <c r="A377" s="1">
        <v>400</v>
      </c>
      <c r="B377" s="1">
        <v>2013</v>
      </c>
      <c r="C377" s="17">
        <v>41486</v>
      </c>
      <c r="D377" s="1" t="s">
        <v>176</v>
      </c>
      <c r="E377" s="2" t="s">
        <v>260</v>
      </c>
      <c r="F377" s="18">
        <v>6</v>
      </c>
      <c r="G377" s="39">
        <v>34</v>
      </c>
      <c r="H377" s="38">
        <v>1</v>
      </c>
    </row>
    <row r="378" spans="1:8">
      <c r="A378" s="1">
        <v>400</v>
      </c>
      <c r="B378" s="1">
        <v>2013</v>
      </c>
      <c r="C378" s="17">
        <v>41486</v>
      </c>
      <c r="D378" s="1" t="s">
        <v>176</v>
      </c>
      <c r="E378" s="2" t="s">
        <v>260</v>
      </c>
      <c r="F378" s="18">
        <v>7</v>
      </c>
      <c r="G378" s="39">
        <v>67</v>
      </c>
      <c r="H378" s="38">
        <v>1</v>
      </c>
    </row>
    <row r="379" spans="1:8">
      <c r="A379" s="1">
        <v>400</v>
      </c>
      <c r="B379" s="1">
        <v>2013</v>
      </c>
      <c r="C379" s="17">
        <v>41486</v>
      </c>
      <c r="D379" s="1" t="s">
        <v>176</v>
      </c>
      <c r="E379" s="2" t="s">
        <v>260</v>
      </c>
      <c r="F379" s="18">
        <v>8</v>
      </c>
      <c r="G379" s="39">
        <v>19</v>
      </c>
      <c r="H379" s="38">
        <v>1</v>
      </c>
    </row>
    <row r="380" spans="1:8">
      <c r="A380" s="1">
        <v>400</v>
      </c>
      <c r="B380" s="1">
        <v>2013</v>
      </c>
      <c r="C380" s="17">
        <v>41486</v>
      </c>
      <c r="D380" s="1" t="s">
        <v>176</v>
      </c>
      <c r="E380" s="2" t="s">
        <v>260</v>
      </c>
      <c r="F380" s="18">
        <v>9</v>
      </c>
      <c r="G380" s="39">
        <v>16</v>
      </c>
      <c r="H380" s="38">
        <v>1</v>
      </c>
    </row>
    <row r="381" spans="1:8">
      <c r="A381" s="1">
        <v>400</v>
      </c>
      <c r="B381" s="1">
        <v>2013</v>
      </c>
      <c r="C381" s="17">
        <v>41486</v>
      </c>
      <c r="D381" s="1" t="s">
        <v>176</v>
      </c>
      <c r="E381" s="2" t="s">
        <v>260</v>
      </c>
      <c r="F381" s="18">
        <v>10</v>
      </c>
      <c r="G381" s="39">
        <v>120</v>
      </c>
      <c r="H381" s="38">
        <v>0</v>
      </c>
    </row>
    <row r="382" spans="1:8">
      <c r="A382" s="1">
        <v>1000</v>
      </c>
      <c r="B382" s="1">
        <v>2013</v>
      </c>
      <c r="C382" s="17">
        <v>41459</v>
      </c>
      <c r="D382" s="1" t="s">
        <v>176</v>
      </c>
      <c r="E382" s="2" t="s">
        <v>261</v>
      </c>
      <c r="F382" s="18">
        <v>1</v>
      </c>
      <c r="G382" s="39">
        <v>120</v>
      </c>
      <c r="H382" s="39">
        <v>0</v>
      </c>
    </row>
    <row r="383" spans="1:8">
      <c r="A383" s="1">
        <v>1000</v>
      </c>
      <c r="B383" s="1">
        <v>2013</v>
      </c>
      <c r="C383" s="17">
        <v>41459</v>
      </c>
      <c r="D383" s="1" t="s">
        <v>176</v>
      </c>
      <c r="E383" s="2" t="s">
        <v>261</v>
      </c>
      <c r="F383" s="18">
        <v>2</v>
      </c>
      <c r="G383" s="39">
        <v>51</v>
      </c>
      <c r="H383" s="38">
        <v>1</v>
      </c>
    </row>
    <row r="384" spans="1:8">
      <c r="A384" s="1">
        <v>1000</v>
      </c>
      <c r="B384" s="1">
        <v>2013</v>
      </c>
      <c r="C384" s="17">
        <v>41459</v>
      </c>
      <c r="D384" s="1" t="s">
        <v>176</v>
      </c>
      <c r="E384" s="2" t="s">
        <v>261</v>
      </c>
      <c r="F384" s="18">
        <v>3</v>
      </c>
      <c r="G384" s="39">
        <v>120</v>
      </c>
      <c r="H384" s="38">
        <v>0</v>
      </c>
    </row>
    <row r="385" spans="1:8">
      <c r="A385" s="1">
        <v>1000</v>
      </c>
      <c r="B385" s="1">
        <v>2013</v>
      </c>
      <c r="C385" s="17">
        <v>41459</v>
      </c>
      <c r="D385" s="1" t="s">
        <v>176</v>
      </c>
      <c r="E385" s="2" t="s">
        <v>261</v>
      </c>
      <c r="F385" s="18">
        <v>4</v>
      </c>
      <c r="G385" s="39">
        <v>110</v>
      </c>
      <c r="H385" s="38">
        <v>1</v>
      </c>
    </row>
    <row r="386" spans="1:8">
      <c r="A386" s="1">
        <v>1000</v>
      </c>
      <c r="B386" s="1">
        <v>2013</v>
      </c>
      <c r="C386" s="17">
        <v>41459</v>
      </c>
      <c r="D386" s="1" t="s">
        <v>176</v>
      </c>
      <c r="E386" s="2" t="s">
        <v>261</v>
      </c>
      <c r="F386" s="18">
        <v>5</v>
      </c>
      <c r="G386" s="39">
        <v>51</v>
      </c>
      <c r="H386" s="38">
        <v>1</v>
      </c>
    </row>
    <row r="387" spans="1:8">
      <c r="A387" s="1">
        <v>1000</v>
      </c>
      <c r="B387" s="1">
        <v>2013</v>
      </c>
      <c r="C387" s="17">
        <v>41459</v>
      </c>
      <c r="D387" s="1" t="s">
        <v>176</v>
      </c>
      <c r="E387" s="2" t="s">
        <v>261</v>
      </c>
      <c r="F387" s="18">
        <v>6</v>
      </c>
      <c r="G387" s="39">
        <v>36</v>
      </c>
      <c r="H387" s="38">
        <v>1</v>
      </c>
    </row>
    <row r="388" spans="1:8">
      <c r="A388" s="1">
        <v>1000</v>
      </c>
      <c r="B388" s="1">
        <v>2013</v>
      </c>
      <c r="C388" s="17">
        <v>41459</v>
      </c>
      <c r="D388" s="1" t="s">
        <v>176</v>
      </c>
      <c r="E388" s="2" t="s">
        <v>261</v>
      </c>
      <c r="F388" s="18">
        <v>7</v>
      </c>
      <c r="G388" s="39">
        <v>120</v>
      </c>
      <c r="H388" s="38">
        <v>0</v>
      </c>
    </row>
    <row r="389" spans="1:8">
      <c r="A389" s="1">
        <v>1000</v>
      </c>
      <c r="B389" s="1">
        <v>2013</v>
      </c>
      <c r="C389" s="17">
        <v>41459</v>
      </c>
      <c r="D389" s="1" t="s">
        <v>176</v>
      </c>
      <c r="E389" s="2" t="s">
        <v>261</v>
      </c>
      <c r="F389" s="18">
        <v>8</v>
      </c>
      <c r="G389" s="39">
        <v>120</v>
      </c>
      <c r="H389" s="38">
        <v>0</v>
      </c>
    </row>
    <row r="390" spans="1:8">
      <c r="A390" s="1">
        <v>1000</v>
      </c>
      <c r="B390" s="1">
        <v>2013</v>
      </c>
      <c r="C390" s="17">
        <v>41459</v>
      </c>
      <c r="D390" s="1" t="s">
        <v>176</v>
      </c>
      <c r="E390" s="2" t="s">
        <v>261</v>
      </c>
      <c r="F390" s="18">
        <v>9</v>
      </c>
      <c r="G390" s="39">
        <v>94</v>
      </c>
      <c r="H390" s="38">
        <v>1</v>
      </c>
    </row>
    <row r="391" spans="1:8">
      <c r="A391" s="1">
        <v>1000</v>
      </c>
      <c r="B391" s="1">
        <v>2013</v>
      </c>
      <c r="C391" s="17">
        <v>41459</v>
      </c>
      <c r="D391" s="1" t="s">
        <v>176</v>
      </c>
      <c r="E391" s="2" t="s">
        <v>261</v>
      </c>
      <c r="F391" s="18">
        <v>10</v>
      </c>
      <c r="G391" s="39">
        <v>89</v>
      </c>
      <c r="H391" s="38">
        <v>1</v>
      </c>
    </row>
    <row r="392" spans="1:8">
      <c r="A392" s="1">
        <v>1000</v>
      </c>
      <c r="B392" s="1">
        <v>2013</v>
      </c>
      <c r="C392" s="17">
        <v>41462</v>
      </c>
      <c r="D392" s="1" t="s">
        <v>176</v>
      </c>
      <c r="E392" s="2" t="s">
        <v>262</v>
      </c>
      <c r="F392" s="18">
        <v>1</v>
      </c>
      <c r="G392" s="39">
        <v>120</v>
      </c>
      <c r="H392" s="38">
        <v>0</v>
      </c>
    </row>
    <row r="393" spans="1:8">
      <c r="A393" s="1">
        <v>1000</v>
      </c>
      <c r="B393" s="1">
        <v>2013</v>
      </c>
      <c r="C393" s="17">
        <v>41462</v>
      </c>
      <c r="D393" s="1" t="s">
        <v>176</v>
      </c>
      <c r="E393" s="2" t="s">
        <v>262</v>
      </c>
      <c r="F393" s="18">
        <v>2</v>
      </c>
      <c r="G393" s="39">
        <v>53</v>
      </c>
      <c r="H393" s="38">
        <v>1</v>
      </c>
    </row>
    <row r="394" spans="1:8">
      <c r="A394" s="1">
        <v>1000</v>
      </c>
      <c r="B394" s="1">
        <v>2013</v>
      </c>
      <c r="C394" s="17">
        <v>41462</v>
      </c>
      <c r="D394" s="1" t="s">
        <v>176</v>
      </c>
      <c r="E394" s="2" t="s">
        <v>262</v>
      </c>
      <c r="F394" s="18">
        <v>3</v>
      </c>
      <c r="G394" s="39">
        <v>44</v>
      </c>
      <c r="H394" s="38">
        <v>1</v>
      </c>
    </row>
    <row r="395" spans="1:8">
      <c r="A395" s="1">
        <v>1000</v>
      </c>
      <c r="B395" s="1">
        <v>2013</v>
      </c>
      <c r="C395" s="17">
        <v>41462</v>
      </c>
      <c r="D395" s="1" t="s">
        <v>176</v>
      </c>
      <c r="E395" s="2" t="s">
        <v>262</v>
      </c>
      <c r="F395" s="18">
        <v>4</v>
      </c>
      <c r="G395" s="39">
        <v>120</v>
      </c>
      <c r="H395" s="38">
        <v>0</v>
      </c>
    </row>
    <row r="396" spans="1:8">
      <c r="A396" s="1">
        <v>1000</v>
      </c>
      <c r="B396" s="1">
        <v>2013</v>
      </c>
      <c r="C396" s="17">
        <v>41462</v>
      </c>
      <c r="D396" s="1" t="s">
        <v>176</v>
      </c>
      <c r="E396" s="2" t="s">
        <v>262</v>
      </c>
      <c r="F396" s="18">
        <v>5</v>
      </c>
      <c r="G396" s="39">
        <v>120</v>
      </c>
      <c r="H396" s="38">
        <v>0</v>
      </c>
    </row>
    <row r="397" spans="1:8">
      <c r="A397" s="1">
        <v>1000</v>
      </c>
      <c r="B397" s="1">
        <v>2013</v>
      </c>
      <c r="C397" s="17">
        <v>41462</v>
      </c>
      <c r="D397" s="1" t="s">
        <v>176</v>
      </c>
      <c r="E397" s="2" t="s">
        <v>262</v>
      </c>
      <c r="F397" s="18">
        <v>6</v>
      </c>
      <c r="G397" s="39">
        <v>120</v>
      </c>
      <c r="H397" s="38">
        <v>0</v>
      </c>
    </row>
    <row r="398" spans="1:8">
      <c r="A398" s="1">
        <v>1000</v>
      </c>
      <c r="B398" s="1">
        <v>2013</v>
      </c>
      <c r="C398" s="17">
        <v>41462</v>
      </c>
      <c r="D398" s="1" t="s">
        <v>176</v>
      </c>
      <c r="E398" s="2" t="s">
        <v>262</v>
      </c>
      <c r="F398" s="18">
        <v>7</v>
      </c>
      <c r="G398" s="39">
        <v>120</v>
      </c>
      <c r="H398" s="38">
        <v>0</v>
      </c>
    </row>
    <row r="399" spans="1:8">
      <c r="A399" s="1">
        <v>1000</v>
      </c>
      <c r="B399" s="1">
        <v>2013</v>
      </c>
      <c r="C399" s="17">
        <v>41462</v>
      </c>
      <c r="D399" s="1" t="s">
        <v>176</v>
      </c>
      <c r="E399" s="2" t="s">
        <v>262</v>
      </c>
      <c r="F399" s="18">
        <v>8</v>
      </c>
      <c r="G399" s="39">
        <v>120</v>
      </c>
      <c r="H399" s="39">
        <v>0</v>
      </c>
    </row>
    <row r="400" spans="1:8">
      <c r="A400" s="1">
        <v>1000</v>
      </c>
      <c r="B400" s="1">
        <v>2013</v>
      </c>
      <c r="C400" s="17">
        <v>41462</v>
      </c>
      <c r="D400" s="1" t="s">
        <v>176</v>
      </c>
      <c r="E400" s="2" t="s">
        <v>262</v>
      </c>
      <c r="F400" s="18">
        <v>9</v>
      </c>
      <c r="G400" s="39">
        <v>120</v>
      </c>
      <c r="H400" s="38">
        <v>0</v>
      </c>
    </row>
    <row r="401" spans="1:8">
      <c r="A401" s="1">
        <v>1000</v>
      </c>
      <c r="B401" s="1">
        <v>2013</v>
      </c>
      <c r="C401" s="17">
        <v>41462</v>
      </c>
      <c r="D401" s="1" t="s">
        <v>176</v>
      </c>
      <c r="E401" s="2" t="s">
        <v>262</v>
      </c>
      <c r="F401" s="18">
        <v>10</v>
      </c>
      <c r="G401" s="39">
        <v>30</v>
      </c>
      <c r="H401" s="38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J175"/>
  <sheetViews>
    <sheetView topLeftCell="A131" workbookViewId="0">
      <selection activeCell="J81" sqref="J81"/>
    </sheetView>
  </sheetViews>
  <sheetFormatPr baseColWidth="10" defaultRowHeight="15" x14ac:dyDescent="0"/>
  <cols>
    <col min="7" max="7" width="10.83203125" style="15"/>
    <col min="8" max="8" width="13" customWidth="1"/>
    <col min="9" max="9" width="13.1640625" customWidth="1"/>
  </cols>
  <sheetData>
    <row r="1" spans="1:10">
      <c r="A1" s="9" t="s">
        <v>166</v>
      </c>
      <c r="B1" s="9" t="s">
        <v>167</v>
      </c>
      <c r="C1" s="9" t="s">
        <v>169</v>
      </c>
      <c r="D1" s="9" t="s">
        <v>170</v>
      </c>
      <c r="E1" s="9" t="s">
        <v>171</v>
      </c>
      <c r="F1" s="9" t="s">
        <v>172</v>
      </c>
      <c r="G1" s="13" t="s">
        <v>263</v>
      </c>
      <c r="H1" s="36" t="s">
        <v>423</v>
      </c>
      <c r="I1" t="s">
        <v>175</v>
      </c>
      <c r="J1" t="s">
        <v>168</v>
      </c>
    </row>
    <row r="2" spans="1:10">
      <c r="A2">
        <v>400</v>
      </c>
      <c r="B2" s="7">
        <v>41818</v>
      </c>
      <c r="C2" t="s">
        <v>264</v>
      </c>
      <c r="D2" t="s">
        <v>265</v>
      </c>
      <c r="E2">
        <v>1</v>
      </c>
      <c r="F2" s="19">
        <v>0.36736111111111108</v>
      </c>
      <c r="G2" s="15">
        <v>9</v>
      </c>
      <c r="H2" s="36">
        <f>9*60</f>
        <v>540</v>
      </c>
      <c r="I2">
        <v>0</v>
      </c>
    </row>
    <row r="3" spans="1:10">
      <c r="A3">
        <v>400</v>
      </c>
      <c r="B3" s="7">
        <v>41818</v>
      </c>
      <c r="C3" t="s">
        <v>264</v>
      </c>
      <c r="D3" t="s">
        <v>265</v>
      </c>
      <c r="E3">
        <v>2</v>
      </c>
      <c r="F3" s="19">
        <v>0.36944444444444446</v>
      </c>
      <c r="G3" s="15">
        <v>9</v>
      </c>
      <c r="H3" s="36">
        <v>58</v>
      </c>
      <c r="I3">
        <v>1</v>
      </c>
    </row>
    <row r="4" spans="1:10">
      <c r="A4">
        <v>400</v>
      </c>
      <c r="B4" s="7">
        <v>41818</v>
      </c>
      <c r="C4" t="s">
        <v>264</v>
      </c>
      <c r="D4" t="s">
        <v>265</v>
      </c>
      <c r="E4">
        <v>3</v>
      </c>
      <c r="F4" s="19">
        <v>0.37083333333333335</v>
      </c>
      <c r="G4" s="15">
        <v>9</v>
      </c>
      <c r="H4" s="36">
        <v>523</v>
      </c>
      <c r="I4">
        <v>1</v>
      </c>
      <c r="J4" t="s">
        <v>266</v>
      </c>
    </row>
    <row r="5" spans="1:10">
      <c r="A5">
        <v>400</v>
      </c>
      <c r="B5" s="7">
        <v>41818</v>
      </c>
      <c r="C5" t="s">
        <v>264</v>
      </c>
      <c r="D5" t="s">
        <v>265</v>
      </c>
      <c r="E5">
        <v>4</v>
      </c>
      <c r="F5" s="19">
        <v>0.37152777777777773</v>
      </c>
      <c r="G5" s="15">
        <v>9</v>
      </c>
      <c r="H5" s="36">
        <v>153</v>
      </c>
      <c r="I5">
        <v>1</v>
      </c>
    </row>
    <row r="6" spans="1:10">
      <c r="A6">
        <v>400</v>
      </c>
      <c r="B6" s="7">
        <v>41818</v>
      </c>
      <c r="C6" t="s">
        <v>264</v>
      </c>
      <c r="D6" t="s">
        <v>265</v>
      </c>
      <c r="E6">
        <v>5</v>
      </c>
      <c r="F6" s="19">
        <v>0.37291666666666662</v>
      </c>
      <c r="G6" s="15">
        <v>9</v>
      </c>
      <c r="H6" s="36">
        <v>403</v>
      </c>
      <c r="I6">
        <v>1</v>
      </c>
    </row>
    <row r="7" spans="1:10">
      <c r="A7">
        <v>400</v>
      </c>
      <c r="B7" s="7">
        <v>41818</v>
      </c>
      <c r="C7" t="s">
        <v>264</v>
      </c>
      <c r="D7" t="s">
        <v>265</v>
      </c>
      <c r="E7">
        <v>6</v>
      </c>
      <c r="F7" s="19">
        <v>0.375</v>
      </c>
      <c r="G7" s="15">
        <v>9</v>
      </c>
      <c r="H7" s="36">
        <v>55</v>
      </c>
      <c r="I7">
        <v>1</v>
      </c>
    </row>
    <row r="8" spans="1:10">
      <c r="A8">
        <v>400</v>
      </c>
      <c r="B8" s="7">
        <v>41818</v>
      </c>
      <c r="C8" t="s">
        <v>264</v>
      </c>
      <c r="D8" t="s">
        <v>265</v>
      </c>
      <c r="E8">
        <v>7</v>
      </c>
      <c r="F8" s="19">
        <v>0.37638888888888888</v>
      </c>
      <c r="G8" s="15">
        <v>9</v>
      </c>
      <c r="H8" s="36">
        <v>149</v>
      </c>
      <c r="I8">
        <v>1</v>
      </c>
    </row>
    <row r="9" spans="1:10">
      <c r="A9">
        <v>400</v>
      </c>
      <c r="B9" s="7">
        <v>41818</v>
      </c>
      <c r="C9" t="s">
        <v>264</v>
      </c>
      <c r="D9" t="s">
        <v>265</v>
      </c>
      <c r="E9">
        <v>8</v>
      </c>
      <c r="F9" s="19">
        <v>0.37916666666666665</v>
      </c>
      <c r="G9" s="15">
        <v>9</v>
      </c>
      <c r="H9" s="36">
        <v>55</v>
      </c>
      <c r="I9">
        <v>1</v>
      </c>
    </row>
    <row r="10" spans="1:10">
      <c r="A10">
        <v>400</v>
      </c>
      <c r="B10" s="7">
        <v>41818</v>
      </c>
      <c r="C10" t="s">
        <v>264</v>
      </c>
      <c r="D10" t="s">
        <v>265</v>
      </c>
      <c r="E10">
        <v>9</v>
      </c>
      <c r="F10" s="19">
        <v>0.38055555555555554</v>
      </c>
      <c r="G10" s="15">
        <v>9</v>
      </c>
      <c r="H10" s="36">
        <v>233</v>
      </c>
      <c r="I10">
        <v>1</v>
      </c>
    </row>
    <row r="11" spans="1:10">
      <c r="A11">
        <v>400</v>
      </c>
      <c r="B11" s="7">
        <v>41818</v>
      </c>
      <c r="C11" t="s">
        <v>264</v>
      </c>
      <c r="D11" t="s">
        <v>265</v>
      </c>
      <c r="E11">
        <v>10</v>
      </c>
      <c r="F11" s="19">
        <v>0.38125000000000003</v>
      </c>
      <c r="G11" s="15">
        <v>9</v>
      </c>
      <c r="H11" s="36">
        <v>54</v>
      </c>
      <c r="I11">
        <v>1</v>
      </c>
    </row>
    <row r="12" spans="1:10">
      <c r="A12">
        <v>400</v>
      </c>
      <c r="B12" s="7">
        <v>41818</v>
      </c>
      <c r="C12" t="s">
        <v>264</v>
      </c>
      <c r="D12" t="s">
        <v>267</v>
      </c>
      <c r="E12">
        <v>1</v>
      </c>
      <c r="F12" s="19">
        <v>0.71805555555555556</v>
      </c>
      <c r="G12" s="15">
        <v>15</v>
      </c>
      <c r="H12" s="36">
        <v>927</v>
      </c>
      <c r="I12">
        <v>1</v>
      </c>
    </row>
    <row r="13" spans="1:10">
      <c r="A13">
        <v>400</v>
      </c>
      <c r="B13" s="7">
        <v>41818</v>
      </c>
      <c r="C13" t="s">
        <v>264</v>
      </c>
      <c r="D13" t="s">
        <v>267</v>
      </c>
      <c r="E13">
        <v>2</v>
      </c>
      <c r="F13" s="19">
        <v>0.71944444444444444</v>
      </c>
      <c r="G13" s="15">
        <v>15</v>
      </c>
      <c r="H13" s="36">
        <v>926</v>
      </c>
      <c r="I13">
        <v>1</v>
      </c>
    </row>
    <row r="14" spans="1:10">
      <c r="A14">
        <v>400</v>
      </c>
      <c r="B14" s="7">
        <v>41818</v>
      </c>
      <c r="C14" t="s">
        <v>264</v>
      </c>
      <c r="D14" t="s">
        <v>267</v>
      </c>
      <c r="E14">
        <v>3</v>
      </c>
      <c r="F14" s="19">
        <v>0.73888888888888893</v>
      </c>
      <c r="G14" s="15">
        <v>15</v>
      </c>
      <c r="H14" s="36">
        <v>887</v>
      </c>
      <c r="I14">
        <v>1</v>
      </c>
    </row>
    <row r="15" spans="1:10">
      <c r="A15">
        <v>400</v>
      </c>
      <c r="B15" s="7">
        <v>41818</v>
      </c>
      <c r="C15" t="s">
        <v>264</v>
      </c>
      <c r="D15" t="s">
        <v>267</v>
      </c>
      <c r="E15">
        <v>4</v>
      </c>
      <c r="F15" s="19">
        <v>0.72083333333333333</v>
      </c>
      <c r="G15" s="15">
        <v>15</v>
      </c>
      <c r="H15" s="36">
        <v>926</v>
      </c>
      <c r="I15">
        <v>1</v>
      </c>
    </row>
    <row r="16" spans="1:10">
      <c r="A16">
        <v>400</v>
      </c>
      <c r="B16" s="7">
        <v>41818</v>
      </c>
      <c r="C16" t="s">
        <v>264</v>
      </c>
      <c r="D16" t="s">
        <v>267</v>
      </c>
      <c r="E16">
        <v>5</v>
      </c>
      <c r="F16" s="19">
        <v>0.72361111111111109</v>
      </c>
      <c r="G16" s="15">
        <v>15</v>
      </c>
      <c r="H16" s="36">
        <f>15*60</f>
        <v>900</v>
      </c>
      <c r="I16">
        <v>0</v>
      </c>
      <c r="J16" t="s">
        <v>268</v>
      </c>
    </row>
    <row r="17" spans="1:10">
      <c r="A17">
        <v>400</v>
      </c>
      <c r="B17" s="7">
        <v>41818</v>
      </c>
      <c r="C17" t="s">
        <v>264</v>
      </c>
      <c r="D17" t="s">
        <v>267</v>
      </c>
      <c r="E17">
        <v>6</v>
      </c>
      <c r="F17" s="19">
        <v>0.72569444444444453</v>
      </c>
      <c r="G17" s="15">
        <v>15</v>
      </c>
      <c r="H17" s="36">
        <f>15*60</f>
        <v>900</v>
      </c>
      <c r="I17">
        <v>0</v>
      </c>
      <c r="J17" t="s">
        <v>269</v>
      </c>
    </row>
    <row r="18" spans="1:10">
      <c r="A18">
        <v>400</v>
      </c>
      <c r="B18" s="7">
        <v>41818</v>
      </c>
      <c r="C18" t="s">
        <v>264</v>
      </c>
      <c r="D18" t="s">
        <v>267</v>
      </c>
      <c r="E18">
        <v>7</v>
      </c>
      <c r="F18" s="19">
        <v>0.7270833333333333</v>
      </c>
      <c r="G18" s="15">
        <v>15</v>
      </c>
      <c r="H18" s="36">
        <v>911</v>
      </c>
      <c r="I18">
        <v>1</v>
      </c>
    </row>
    <row r="19" spans="1:10">
      <c r="A19">
        <v>400</v>
      </c>
      <c r="B19" s="7">
        <v>41818</v>
      </c>
      <c r="C19" t="s">
        <v>264</v>
      </c>
      <c r="D19" t="s">
        <v>267</v>
      </c>
      <c r="E19">
        <v>8</v>
      </c>
      <c r="F19" s="19">
        <v>0.73541666666666661</v>
      </c>
      <c r="G19" s="15">
        <v>15</v>
      </c>
      <c r="H19" s="36">
        <f>15*60</f>
        <v>900</v>
      </c>
      <c r="I19">
        <v>0</v>
      </c>
      <c r="J19" t="s">
        <v>270</v>
      </c>
    </row>
    <row r="20" spans="1:10">
      <c r="A20">
        <v>400</v>
      </c>
      <c r="B20" s="7">
        <v>41818</v>
      </c>
      <c r="C20" t="s">
        <v>264</v>
      </c>
      <c r="D20" t="s">
        <v>267</v>
      </c>
      <c r="E20">
        <v>9</v>
      </c>
      <c r="F20" s="19">
        <v>0.7368055555555556</v>
      </c>
      <c r="G20" s="15">
        <v>15</v>
      </c>
      <c r="H20" s="36">
        <v>883</v>
      </c>
      <c r="I20">
        <v>1</v>
      </c>
    </row>
    <row r="21" spans="1:10">
      <c r="A21">
        <v>400</v>
      </c>
      <c r="B21" s="7">
        <v>41818</v>
      </c>
      <c r="C21" t="s">
        <v>264</v>
      </c>
      <c r="D21" t="s">
        <v>267</v>
      </c>
      <c r="E21">
        <v>10</v>
      </c>
      <c r="F21" s="19">
        <v>0.73819444444444438</v>
      </c>
      <c r="G21" s="15">
        <v>15</v>
      </c>
      <c r="H21" s="36">
        <v>889</v>
      </c>
      <c r="I21">
        <v>1</v>
      </c>
    </row>
    <row r="22" spans="1:10">
      <c r="A22">
        <v>400</v>
      </c>
      <c r="B22" s="8">
        <v>41819</v>
      </c>
      <c r="C22" t="s">
        <v>271</v>
      </c>
      <c r="D22" t="s">
        <v>272</v>
      </c>
      <c r="E22">
        <v>1</v>
      </c>
      <c r="F22" s="19">
        <v>0.72222222222222221</v>
      </c>
      <c r="G22" s="15">
        <v>17</v>
      </c>
      <c r="H22" s="36">
        <v>1009</v>
      </c>
      <c r="I22">
        <v>1</v>
      </c>
    </row>
    <row r="23" spans="1:10">
      <c r="A23">
        <v>400</v>
      </c>
      <c r="B23" s="8">
        <v>41819</v>
      </c>
      <c r="C23" t="s">
        <v>271</v>
      </c>
      <c r="D23" t="s">
        <v>272</v>
      </c>
      <c r="E23">
        <v>2</v>
      </c>
      <c r="F23" s="19">
        <v>0.72291666666666676</v>
      </c>
      <c r="G23" s="15">
        <v>17</v>
      </c>
      <c r="H23" s="36">
        <v>1006</v>
      </c>
      <c r="I23">
        <v>1</v>
      </c>
    </row>
    <row r="24" spans="1:10">
      <c r="A24">
        <v>400</v>
      </c>
      <c r="B24" s="8">
        <v>41819</v>
      </c>
      <c r="C24" t="s">
        <v>271</v>
      </c>
      <c r="D24" t="s">
        <v>272</v>
      </c>
      <c r="E24">
        <v>3</v>
      </c>
      <c r="F24" s="19">
        <v>0.72083333333333333</v>
      </c>
      <c r="G24" s="15">
        <v>17</v>
      </c>
      <c r="H24" s="36">
        <v>1015</v>
      </c>
      <c r="I24">
        <v>1</v>
      </c>
    </row>
    <row r="25" spans="1:10">
      <c r="A25">
        <v>400</v>
      </c>
      <c r="B25" s="8">
        <v>41819</v>
      </c>
      <c r="C25" t="s">
        <v>271</v>
      </c>
      <c r="D25" t="s">
        <v>272</v>
      </c>
      <c r="E25">
        <v>4</v>
      </c>
      <c r="F25" s="19">
        <v>0.72013888888888899</v>
      </c>
      <c r="G25" s="15">
        <v>17</v>
      </c>
      <c r="H25" s="36">
        <v>1018</v>
      </c>
      <c r="I25">
        <v>1</v>
      </c>
    </row>
    <row r="26" spans="1:10">
      <c r="A26">
        <v>400</v>
      </c>
      <c r="B26" s="8">
        <v>41819</v>
      </c>
      <c r="C26" t="s">
        <v>271</v>
      </c>
      <c r="D26" t="s">
        <v>272</v>
      </c>
      <c r="E26">
        <v>5</v>
      </c>
      <c r="F26" s="19">
        <v>0.72291666666666676</v>
      </c>
      <c r="G26" s="15">
        <v>17</v>
      </c>
      <c r="H26" s="36">
        <v>1005</v>
      </c>
      <c r="I26">
        <v>1</v>
      </c>
    </row>
    <row r="27" spans="1:10">
      <c r="A27">
        <v>400</v>
      </c>
      <c r="B27" s="8">
        <v>41819</v>
      </c>
      <c r="C27" t="s">
        <v>271</v>
      </c>
      <c r="D27" t="s">
        <v>272</v>
      </c>
      <c r="E27">
        <v>6</v>
      </c>
      <c r="F27" s="19">
        <v>0.72152777777777777</v>
      </c>
      <c r="G27" s="15">
        <v>17</v>
      </c>
      <c r="H27" s="36">
        <v>1011</v>
      </c>
      <c r="I27">
        <v>1</v>
      </c>
    </row>
    <row r="28" spans="1:10">
      <c r="A28">
        <v>400</v>
      </c>
      <c r="B28" s="8">
        <v>41819</v>
      </c>
      <c r="C28" t="s">
        <v>271</v>
      </c>
      <c r="D28" t="s">
        <v>272</v>
      </c>
      <c r="E28">
        <v>7</v>
      </c>
      <c r="F28" s="19">
        <v>0.72222222222222221</v>
      </c>
      <c r="G28" s="15">
        <v>17</v>
      </c>
      <c r="H28" s="36">
        <v>1009</v>
      </c>
      <c r="I28">
        <v>1</v>
      </c>
    </row>
    <row r="29" spans="1:10">
      <c r="A29">
        <v>400</v>
      </c>
      <c r="B29" s="8">
        <v>41819</v>
      </c>
      <c r="C29" t="s">
        <v>271</v>
      </c>
      <c r="D29" t="s">
        <v>272</v>
      </c>
      <c r="E29">
        <v>8</v>
      </c>
      <c r="F29" s="19">
        <v>0.72152777777777777</v>
      </c>
      <c r="G29" s="15">
        <v>17</v>
      </c>
      <c r="H29" s="36">
        <v>1011</v>
      </c>
      <c r="I29">
        <v>1</v>
      </c>
      <c r="J29" t="s">
        <v>273</v>
      </c>
    </row>
    <row r="30" spans="1:10">
      <c r="A30">
        <v>400</v>
      </c>
      <c r="B30" s="8">
        <v>41819</v>
      </c>
      <c r="C30" t="s">
        <v>271</v>
      </c>
      <c r="D30" t="s">
        <v>272</v>
      </c>
      <c r="E30">
        <v>9</v>
      </c>
      <c r="F30" s="19">
        <v>0.72083333333333333</v>
      </c>
      <c r="G30" s="15">
        <v>17</v>
      </c>
      <c r="H30" s="36">
        <v>1016</v>
      </c>
      <c r="I30">
        <v>1</v>
      </c>
    </row>
    <row r="31" spans="1:10">
      <c r="A31">
        <v>400</v>
      </c>
      <c r="B31" s="8">
        <v>41819</v>
      </c>
      <c r="C31" t="s">
        <v>271</v>
      </c>
      <c r="D31" t="s">
        <v>272</v>
      </c>
      <c r="E31">
        <v>10</v>
      </c>
      <c r="F31" s="19">
        <v>0.71944444444444444</v>
      </c>
      <c r="G31" s="15">
        <v>17</v>
      </c>
      <c r="H31" s="36">
        <v>1020</v>
      </c>
      <c r="I31">
        <v>1</v>
      </c>
      <c r="J31" t="s">
        <v>274</v>
      </c>
    </row>
    <row r="32" spans="1:10">
      <c r="A32">
        <v>400</v>
      </c>
      <c r="B32" s="7">
        <v>41820</v>
      </c>
      <c r="C32" t="s">
        <v>271</v>
      </c>
      <c r="D32" t="s">
        <v>275</v>
      </c>
      <c r="E32">
        <v>1</v>
      </c>
      <c r="F32" s="19">
        <v>0.74305555555555547</v>
      </c>
      <c r="G32" s="15">
        <v>14</v>
      </c>
      <c r="H32" s="36">
        <v>846</v>
      </c>
      <c r="I32">
        <v>1</v>
      </c>
    </row>
    <row r="33" spans="1:10">
      <c r="A33">
        <v>400</v>
      </c>
      <c r="B33" s="7">
        <v>41820</v>
      </c>
      <c r="C33" t="s">
        <v>271</v>
      </c>
      <c r="D33" t="s">
        <v>275</v>
      </c>
      <c r="E33">
        <v>2</v>
      </c>
      <c r="F33" s="19">
        <v>0.74513888888888891</v>
      </c>
      <c r="G33" s="15">
        <v>14</v>
      </c>
      <c r="H33" s="36">
        <v>840</v>
      </c>
      <c r="I33">
        <v>1</v>
      </c>
    </row>
    <row r="34" spans="1:10">
      <c r="A34">
        <v>400</v>
      </c>
      <c r="B34" s="7">
        <v>41820</v>
      </c>
      <c r="C34" t="s">
        <v>271</v>
      </c>
      <c r="D34" t="s">
        <v>275</v>
      </c>
      <c r="E34">
        <v>3</v>
      </c>
      <c r="F34" s="19">
        <v>0.73958333333333337</v>
      </c>
      <c r="G34" s="15">
        <v>14</v>
      </c>
      <c r="H34" s="36">
        <v>845</v>
      </c>
      <c r="I34">
        <v>1</v>
      </c>
    </row>
    <row r="35" spans="1:10">
      <c r="A35">
        <v>400</v>
      </c>
      <c r="B35" s="7">
        <v>41820</v>
      </c>
      <c r="C35" t="s">
        <v>271</v>
      </c>
      <c r="D35" t="s">
        <v>275</v>
      </c>
      <c r="E35">
        <v>4</v>
      </c>
      <c r="F35" s="19">
        <v>0.7416666666666667</v>
      </c>
      <c r="G35" s="15">
        <v>14</v>
      </c>
      <c r="H35" s="36">
        <v>843</v>
      </c>
      <c r="I35">
        <v>1</v>
      </c>
    </row>
    <row r="36" spans="1:10">
      <c r="A36">
        <v>400</v>
      </c>
      <c r="B36" s="7">
        <v>41820</v>
      </c>
      <c r="C36" t="s">
        <v>271</v>
      </c>
      <c r="D36" t="s">
        <v>275</v>
      </c>
      <c r="E36">
        <v>5</v>
      </c>
      <c r="F36" s="19">
        <v>0.74652777777777779</v>
      </c>
      <c r="G36" s="15">
        <v>14</v>
      </c>
      <c r="H36" s="36">
        <v>843</v>
      </c>
      <c r="I36">
        <v>1</v>
      </c>
    </row>
    <row r="37" spans="1:10">
      <c r="A37">
        <v>400</v>
      </c>
      <c r="B37" s="7">
        <v>41820</v>
      </c>
      <c r="C37" t="s">
        <v>271</v>
      </c>
      <c r="D37" t="s">
        <v>275</v>
      </c>
      <c r="E37">
        <v>6</v>
      </c>
      <c r="F37" s="14">
        <v>0.74375000000000002</v>
      </c>
      <c r="G37" s="15">
        <v>14</v>
      </c>
      <c r="H37" s="36">
        <v>842</v>
      </c>
      <c r="I37">
        <v>1</v>
      </c>
    </row>
    <row r="38" spans="1:10">
      <c r="A38">
        <v>400</v>
      </c>
      <c r="B38" s="7">
        <v>41820</v>
      </c>
      <c r="C38" t="s">
        <v>271</v>
      </c>
      <c r="D38" t="s">
        <v>275</v>
      </c>
      <c r="E38">
        <v>7</v>
      </c>
      <c r="F38" s="14">
        <v>0.74236111111111114</v>
      </c>
      <c r="G38" s="15">
        <v>14</v>
      </c>
      <c r="H38" s="36">
        <v>842</v>
      </c>
      <c r="I38">
        <v>1</v>
      </c>
    </row>
    <row r="39" spans="1:10">
      <c r="A39">
        <v>400</v>
      </c>
      <c r="B39" s="7">
        <v>41820</v>
      </c>
      <c r="C39" t="s">
        <v>271</v>
      </c>
      <c r="D39" t="s">
        <v>275</v>
      </c>
      <c r="E39">
        <v>8</v>
      </c>
      <c r="F39" s="14">
        <v>0.73958333333333337</v>
      </c>
      <c r="G39" s="15">
        <v>14</v>
      </c>
      <c r="H39" s="36">
        <v>845</v>
      </c>
      <c r="I39">
        <v>1</v>
      </c>
    </row>
    <row r="40" spans="1:10">
      <c r="A40">
        <v>400</v>
      </c>
      <c r="B40" s="7">
        <v>41820</v>
      </c>
      <c r="C40" t="s">
        <v>271</v>
      </c>
      <c r="D40" t="s">
        <v>275</v>
      </c>
      <c r="E40">
        <v>9</v>
      </c>
      <c r="F40" s="14">
        <v>0.74305555555555547</v>
      </c>
      <c r="G40" s="15">
        <v>14</v>
      </c>
      <c r="H40" s="36">
        <v>842</v>
      </c>
      <c r="I40">
        <v>1</v>
      </c>
      <c r="J40" t="s">
        <v>276</v>
      </c>
    </row>
    <row r="41" spans="1:10">
      <c r="A41">
        <v>400</v>
      </c>
      <c r="B41" s="7">
        <v>41820</v>
      </c>
      <c r="C41" t="s">
        <v>271</v>
      </c>
      <c r="D41" t="s">
        <v>275</v>
      </c>
      <c r="E41">
        <v>10</v>
      </c>
      <c r="F41" s="14">
        <v>0.74652777777777779</v>
      </c>
      <c r="G41" s="15">
        <v>14</v>
      </c>
      <c r="H41" s="36">
        <v>841</v>
      </c>
      <c r="I41">
        <v>1</v>
      </c>
    </row>
    <row r="42" spans="1:10">
      <c r="A42">
        <v>400</v>
      </c>
      <c r="B42" s="7">
        <v>41822</v>
      </c>
      <c r="C42" t="s">
        <v>271</v>
      </c>
      <c r="D42" t="s">
        <v>277</v>
      </c>
      <c r="E42">
        <v>1</v>
      </c>
      <c r="F42" s="14">
        <v>0.37083333333333335</v>
      </c>
      <c r="G42" s="15">
        <v>9</v>
      </c>
      <c r="H42" s="36">
        <v>390</v>
      </c>
      <c r="I42">
        <v>1</v>
      </c>
      <c r="J42" t="s">
        <v>428</v>
      </c>
    </row>
    <row r="43" spans="1:10">
      <c r="A43">
        <v>400</v>
      </c>
      <c r="B43" s="7">
        <v>41822</v>
      </c>
      <c r="C43" t="s">
        <v>271</v>
      </c>
      <c r="D43" t="s">
        <v>277</v>
      </c>
      <c r="E43">
        <v>2</v>
      </c>
      <c r="F43" s="14">
        <v>0.3743055555555555</v>
      </c>
      <c r="G43" s="15">
        <v>9</v>
      </c>
      <c r="H43" s="36">
        <v>267</v>
      </c>
      <c r="I43">
        <v>1</v>
      </c>
    </row>
    <row r="44" spans="1:10">
      <c r="A44">
        <v>400</v>
      </c>
      <c r="B44" s="7">
        <v>41822</v>
      </c>
      <c r="C44" t="s">
        <v>271</v>
      </c>
      <c r="D44" t="s">
        <v>277</v>
      </c>
      <c r="E44">
        <v>3</v>
      </c>
      <c r="F44" s="14">
        <v>0.37152777777777773</v>
      </c>
      <c r="G44" s="15">
        <v>9</v>
      </c>
      <c r="H44" s="36">
        <v>173</v>
      </c>
      <c r="I44">
        <v>1</v>
      </c>
      <c r="J44" t="s">
        <v>428</v>
      </c>
    </row>
    <row r="45" spans="1:10">
      <c r="A45">
        <v>400</v>
      </c>
      <c r="B45" s="7">
        <v>41822</v>
      </c>
      <c r="C45" t="s">
        <v>271</v>
      </c>
      <c r="D45" t="s">
        <v>277</v>
      </c>
      <c r="E45">
        <v>4</v>
      </c>
      <c r="F45" s="14">
        <v>0.36458333333333331</v>
      </c>
      <c r="G45" s="15">
        <v>9</v>
      </c>
      <c r="H45" s="36">
        <v>95</v>
      </c>
      <c r="I45">
        <v>1</v>
      </c>
      <c r="J45" t="s">
        <v>428</v>
      </c>
    </row>
    <row r="46" spans="1:10">
      <c r="A46">
        <v>400</v>
      </c>
      <c r="B46" s="7">
        <v>41822</v>
      </c>
      <c r="C46" t="s">
        <v>271</v>
      </c>
      <c r="D46" t="s">
        <v>277</v>
      </c>
      <c r="E46">
        <v>5</v>
      </c>
      <c r="F46" s="14">
        <v>0.36944444444444446</v>
      </c>
      <c r="G46" s="15">
        <v>9</v>
      </c>
      <c r="H46" s="36">
        <v>178</v>
      </c>
      <c r="I46">
        <v>1</v>
      </c>
      <c r="J46" t="s">
        <v>278</v>
      </c>
    </row>
    <row r="47" spans="1:10">
      <c r="A47">
        <v>400</v>
      </c>
      <c r="B47" s="7">
        <v>41822</v>
      </c>
      <c r="C47" t="s">
        <v>271</v>
      </c>
      <c r="D47" t="s">
        <v>277</v>
      </c>
      <c r="E47">
        <v>6</v>
      </c>
      <c r="F47" s="14">
        <v>0.37222222222222223</v>
      </c>
      <c r="G47" s="15">
        <v>9</v>
      </c>
      <c r="H47" s="36">
        <f>9*60</f>
        <v>540</v>
      </c>
      <c r="I47">
        <v>0</v>
      </c>
    </row>
    <row r="48" spans="1:10">
      <c r="A48">
        <v>400</v>
      </c>
      <c r="B48" s="7">
        <v>41822</v>
      </c>
      <c r="C48" t="s">
        <v>271</v>
      </c>
      <c r="D48" t="s">
        <v>277</v>
      </c>
      <c r="E48">
        <v>7</v>
      </c>
      <c r="F48" s="14">
        <v>0.36458333333333331</v>
      </c>
      <c r="G48" s="15">
        <v>9</v>
      </c>
      <c r="H48" s="36">
        <v>98</v>
      </c>
      <c r="I48">
        <v>1</v>
      </c>
      <c r="J48" t="s">
        <v>428</v>
      </c>
    </row>
    <row r="49" spans="1:10">
      <c r="A49">
        <v>400</v>
      </c>
      <c r="B49" s="7">
        <v>41822</v>
      </c>
      <c r="C49" t="s">
        <v>271</v>
      </c>
      <c r="D49" t="s">
        <v>277</v>
      </c>
      <c r="E49">
        <v>8</v>
      </c>
      <c r="F49" s="14">
        <v>0.36736111111111108</v>
      </c>
      <c r="G49" s="15">
        <v>9</v>
      </c>
      <c r="H49" s="36">
        <v>181</v>
      </c>
      <c r="I49">
        <v>1</v>
      </c>
    </row>
    <row r="50" spans="1:10">
      <c r="A50">
        <v>400</v>
      </c>
      <c r="B50" s="7">
        <v>41822</v>
      </c>
      <c r="C50" t="s">
        <v>271</v>
      </c>
      <c r="D50" t="s">
        <v>277</v>
      </c>
      <c r="E50">
        <v>9</v>
      </c>
      <c r="F50" s="14">
        <v>0.36805555555555558</v>
      </c>
      <c r="G50" s="15">
        <v>9</v>
      </c>
      <c r="H50" s="36">
        <f>9*60</f>
        <v>540</v>
      </c>
      <c r="I50">
        <v>0</v>
      </c>
    </row>
    <row r="51" spans="1:10">
      <c r="A51">
        <v>400</v>
      </c>
      <c r="B51" s="7">
        <v>41822</v>
      </c>
      <c r="C51" t="s">
        <v>271</v>
      </c>
      <c r="D51" t="s">
        <v>277</v>
      </c>
      <c r="E51">
        <v>10</v>
      </c>
      <c r="F51" s="14">
        <v>0.37361111111111112</v>
      </c>
      <c r="G51" s="15">
        <v>9</v>
      </c>
      <c r="H51" s="36">
        <f>9*60</f>
        <v>540</v>
      </c>
      <c r="I51">
        <v>0</v>
      </c>
    </row>
    <row r="52" spans="1:10">
      <c r="A52">
        <v>400</v>
      </c>
      <c r="B52" s="7">
        <v>41823</v>
      </c>
      <c r="C52" t="s">
        <v>271</v>
      </c>
      <c r="D52" t="s">
        <v>279</v>
      </c>
      <c r="E52">
        <v>1</v>
      </c>
      <c r="F52" s="14">
        <v>0.36041666666666666</v>
      </c>
      <c r="G52" s="15">
        <v>9</v>
      </c>
      <c r="H52" s="36">
        <v>554</v>
      </c>
      <c r="I52">
        <v>1</v>
      </c>
    </row>
    <row r="53" spans="1:10">
      <c r="A53">
        <v>400</v>
      </c>
      <c r="B53" s="7">
        <v>41823</v>
      </c>
      <c r="C53" t="s">
        <v>271</v>
      </c>
      <c r="D53" t="s">
        <v>279</v>
      </c>
      <c r="E53">
        <v>2</v>
      </c>
      <c r="F53" s="14">
        <v>0.3611111111111111</v>
      </c>
      <c r="G53" s="15">
        <v>9</v>
      </c>
      <c r="H53" s="36">
        <v>82</v>
      </c>
      <c r="I53">
        <v>1</v>
      </c>
      <c r="J53" t="s">
        <v>280</v>
      </c>
    </row>
    <row r="54" spans="1:10">
      <c r="A54">
        <v>400</v>
      </c>
      <c r="B54" s="7">
        <v>41823</v>
      </c>
      <c r="C54" t="s">
        <v>271</v>
      </c>
      <c r="D54" t="s">
        <v>279</v>
      </c>
      <c r="E54">
        <v>3</v>
      </c>
      <c r="F54" s="14">
        <v>0.36249999999999999</v>
      </c>
      <c r="G54" s="15">
        <v>9</v>
      </c>
      <c r="H54" s="36">
        <v>80</v>
      </c>
      <c r="I54">
        <v>1</v>
      </c>
    </row>
    <row r="55" spans="1:10">
      <c r="A55">
        <v>400</v>
      </c>
      <c r="B55" s="7">
        <v>41823</v>
      </c>
      <c r="C55" t="s">
        <v>271</v>
      </c>
      <c r="D55" t="s">
        <v>279</v>
      </c>
      <c r="E55">
        <v>4</v>
      </c>
      <c r="F55" s="14">
        <v>0.36249999999999999</v>
      </c>
      <c r="G55" s="15">
        <v>9</v>
      </c>
      <c r="H55" s="36">
        <f t="shared" ref="H55:H61" si="0">9*60</f>
        <v>540</v>
      </c>
      <c r="I55">
        <v>0</v>
      </c>
    </row>
    <row r="56" spans="1:10">
      <c r="A56">
        <v>400</v>
      </c>
      <c r="B56" s="7">
        <v>41823</v>
      </c>
      <c r="C56" t="s">
        <v>271</v>
      </c>
      <c r="D56" t="s">
        <v>279</v>
      </c>
      <c r="E56">
        <v>5</v>
      </c>
      <c r="F56" s="14">
        <v>0.36458333333333331</v>
      </c>
      <c r="G56" s="15">
        <v>9</v>
      </c>
      <c r="H56" s="36">
        <f t="shared" si="0"/>
        <v>540</v>
      </c>
      <c r="I56">
        <v>0</v>
      </c>
    </row>
    <row r="57" spans="1:10">
      <c r="A57">
        <v>400</v>
      </c>
      <c r="B57" s="7">
        <v>41823</v>
      </c>
      <c r="C57" t="s">
        <v>271</v>
      </c>
      <c r="D57" t="s">
        <v>279</v>
      </c>
      <c r="E57">
        <v>6</v>
      </c>
      <c r="F57" s="14">
        <v>0.36458333333333331</v>
      </c>
      <c r="G57" s="15">
        <v>9</v>
      </c>
      <c r="H57" s="36">
        <f t="shared" si="0"/>
        <v>540</v>
      </c>
      <c r="I57">
        <v>0</v>
      </c>
    </row>
    <row r="58" spans="1:10">
      <c r="A58">
        <v>400</v>
      </c>
      <c r="B58" s="7">
        <v>41823</v>
      </c>
      <c r="C58" t="s">
        <v>271</v>
      </c>
      <c r="D58" t="s">
        <v>279</v>
      </c>
      <c r="E58">
        <v>7</v>
      </c>
      <c r="F58" s="14">
        <v>0.3659722222222222</v>
      </c>
      <c r="G58" s="15">
        <v>9</v>
      </c>
      <c r="H58" s="36">
        <v>320</v>
      </c>
      <c r="I58">
        <v>1</v>
      </c>
      <c r="J58" t="s">
        <v>281</v>
      </c>
    </row>
    <row r="59" spans="1:10">
      <c r="A59">
        <v>400</v>
      </c>
      <c r="B59" s="7">
        <v>41823</v>
      </c>
      <c r="C59" t="s">
        <v>271</v>
      </c>
      <c r="D59" t="s">
        <v>279</v>
      </c>
      <c r="E59">
        <v>8</v>
      </c>
      <c r="F59" s="14">
        <v>0.36736111111111108</v>
      </c>
      <c r="G59" s="15">
        <v>9</v>
      </c>
      <c r="H59" s="36">
        <f t="shared" si="0"/>
        <v>540</v>
      </c>
      <c r="I59">
        <v>0</v>
      </c>
    </row>
    <row r="60" spans="1:10">
      <c r="A60">
        <v>400</v>
      </c>
      <c r="B60" s="7">
        <v>41823</v>
      </c>
      <c r="C60" t="s">
        <v>271</v>
      </c>
      <c r="D60" t="s">
        <v>279</v>
      </c>
      <c r="E60">
        <v>9</v>
      </c>
      <c r="F60" s="14">
        <v>0.36874999999999997</v>
      </c>
      <c r="G60" s="15">
        <v>9</v>
      </c>
      <c r="H60" s="36">
        <f t="shared" si="0"/>
        <v>540</v>
      </c>
      <c r="I60">
        <v>0</v>
      </c>
    </row>
    <row r="61" spans="1:10">
      <c r="A61">
        <v>400</v>
      </c>
      <c r="B61" s="7">
        <v>41823</v>
      </c>
      <c r="C61" t="s">
        <v>271</v>
      </c>
      <c r="D61" t="s">
        <v>279</v>
      </c>
      <c r="E61">
        <v>10</v>
      </c>
      <c r="F61" s="14">
        <v>0.36736111111111108</v>
      </c>
      <c r="G61" s="15">
        <v>9</v>
      </c>
      <c r="H61" s="36">
        <f t="shared" si="0"/>
        <v>540</v>
      </c>
      <c r="I61">
        <v>0</v>
      </c>
    </row>
    <row r="62" spans="1:10">
      <c r="A62">
        <v>1000</v>
      </c>
      <c r="B62" s="7">
        <v>41825</v>
      </c>
      <c r="C62" t="s">
        <v>271</v>
      </c>
      <c r="D62" t="s">
        <v>282</v>
      </c>
      <c r="E62">
        <v>1</v>
      </c>
      <c r="F62" s="14">
        <v>0.44722222222222219</v>
      </c>
      <c r="G62" s="15">
        <v>27</v>
      </c>
      <c r="H62" s="36">
        <f>G62*60</f>
        <v>1620</v>
      </c>
      <c r="I62">
        <v>0</v>
      </c>
      <c r="J62" t="s">
        <v>283</v>
      </c>
    </row>
    <row r="63" spans="1:10">
      <c r="A63">
        <v>1000</v>
      </c>
      <c r="B63" s="7">
        <v>41825</v>
      </c>
      <c r="C63" t="s">
        <v>271</v>
      </c>
      <c r="D63" t="s">
        <v>282</v>
      </c>
      <c r="E63">
        <v>2</v>
      </c>
      <c r="F63" s="14">
        <v>0.44861111111111113</v>
      </c>
      <c r="G63" s="15">
        <v>27</v>
      </c>
      <c r="H63" s="36">
        <v>1344</v>
      </c>
      <c r="I63">
        <v>1</v>
      </c>
      <c r="J63" t="s">
        <v>284</v>
      </c>
    </row>
    <row r="64" spans="1:10">
      <c r="A64">
        <v>1000</v>
      </c>
      <c r="B64" s="7">
        <v>41825</v>
      </c>
      <c r="C64" t="s">
        <v>271</v>
      </c>
      <c r="D64" t="s">
        <v>282</v>
      </c>
      <c r="E64">
        <v>3</v>
      </c>
      <c r="F64" s="14">
        <v>0.45208333333333334</v>
      </c>
      <c r="G64" s="15">
        <v>27</v>
      </c>
      <c r="H64" s="36">
        <v>1429</v>
      </c>
      <c r="I64">
        <v>1</v>
      </c>
      <c r="J64" t="s">
        <v>285</v>
      </c>
    </row>
    <row r="65" spans="1:10">
      <c r="A65">
        <v>1000</v>
      </c>
      <c r="B65" s="7">
        <v>41825</v>
      </c>
      <c r="C65" t="s">
        <v>271</v>
      </c>
      <c r="D65" t="s">
        <v>282</v>
      </c>
      <c r="E65">
        <v>4</v>
      </c>
      <c r="F65" s="14">
        <v>0.44930555555555557</v>
      </c>
      <c r="G65" s="15">
        <v>27</v>
      </c>
      <c r="H65" s="36">
        <v>543</v>
      </c>
      <c r="I65">
        <v>1</v>
      </c>
    </row>
    <row r="66" spans="1:10">
      <c r="A66">
        <v>1000</v>
      </c>
      <c r="B66" s="7">
        <v>41825</v>
      </c>
      <c r="C66" t="s">
        <v>271</v>
      </c>
      <c r="D66" t="s">
        <v>282</v>
      </c>
      <c r="E66">
        <v>5</v>
      </c>
      <c r="F66" s="14">
        <v>0.4513888888888889</v>
      </c>
      <c r="G66" s="15">
        <v>22</v>
      </c>
      <c r="H66" s="36">
        <v>563</v>
      </c>
      <c r="I66">
        <v>0</v>
      </c>
      <c r="J66" t="s">
        <v>286</v>
      </c>
    </row>
    <row r="67" spans="1:10">
      <c r="A67">
        <v>1000</v>
      </c>
      <c r="B67" s="7">
        <v>41825</v>
      </c>
      <c r="C67" t="s">
        <v>271</v>
      </c>
      <c r="D67" t="s">
        <v>282</v>
      </c>
      <c r="E67">
        <v>6</v>
      </c>
      <c r="F67" s="14">
        <v>0.4548611111111111</v>
      </c>
      <c r="G67" s="15">
        <v>27</v>
      </c>
      <c r="H67" s="36">
        <f>G67*60</f>
        <v>1620</v>
      </c>
      <c r="I67">
        <v>0</v>
      </c>
      <c r="J67" t="s">
        <v>287</v>
      </c>
    </row>
    <row r="68" spans="1:10">
      <c r="A68">
        <v>1000</v>
      </c>
      <c r="B68" s="7">
        <v>41825</v>
      </c>
      <c r="C68" t="s">
        <v>271</v>
      </c>
      <c r="D68" t="s">
        <v>282</v>
      </c>
      <c r="E68">
        <v>7</v>
      </c>
      <c r="F68" s="14">
        <v>0.45069444444444445</v>
      </c>
      <c r="G68" s="15">
        <v>27</v>
      </c>
      <c r="H68" s="36">
        <v>1343</v>
      </c>
      <c r="I68">
        <v>1</v>
      </c>
      <c r="J68" t="s">
        <v>288</v>
      </c>
    </row>
    <row r="69" spans="1:10">
      <c r="A69">
        <v>1000</v>
      </c>
      <c r="B69" s="7">
        <v>41825</v>
      </c>
      <c r="C69" t="s">
        <v>271</v>
      </c>
      <c r="D69" t="s">
        <v>282</v>
      </c>
      <c r="E69">
        <v>9</v>
      </c>
      <c r="F69" s="14">
        <v>0.44791666666666669</v>
      </c>
      <c r="G69" s="15">
        <v>27</v>
      </c>
      <c r="H69" s="36">
        <v>1345</v>
      </c>
      <c r="I69">
        <v>1</v>
      </c>
      <c r="J69" t="s">
        <v>289</v>
      </c>
    </row>
    <row r="70" spans="1:10">
      <c r="A70">
        <v>1000</v>
      </c>
      <c r="B70" s="7">
        <v>41825</v>
      </c>
      <c r="C70" t="s">
        <v>271</v>
      </c>
      <c r="D70" t="s">
        <v>282</v>
      </c>
      <c r="E70">
        <v>12</v>
      </c>
      <c r="F70" s="14">
        <v>0.45347222222222222</v>
      </c>
      <c r="G70" s="15">
        <v>27</v>
      </c>
      <c r="H70" s="36">
        <v>172</v>
      </c>
      <c r="I70">
        <v>0</v>
      </c>
      <c r="J70" t="s">
        <v>283</v>
      </c>
    </row>
    <row r="71" spans="1:10">
      <c r="A71">
        <v>1000</v>
      </c>
      <c r="B71" s="7">
        <v>41825</v>
      </c>
      <c r="C71" t="s">
        <v>271</v>
      </c>
      <c r="D71" t="s">
        <v>290</v>
      </c>
      <c r="E71">
        <v>1</v>
      </c>
      <c r="F71" s="14">
        <v>0.74513888888888891</v>
      </c>
      <c r="G71" s="15">
        <v>24</v>
      </c>
      <c r="H71" s="36">
        <v>953</v>
      </c>
      <c r="I71">
        <v>1</v>
      </c>
      <c r="J71" t="s">
        <v>291</v>
      </c>
    </row>
    <row r="72" spans="1:10">
      <c r="A72">
        <v>1000</v>
      </c>
      <c r="B72" s="7">
        <v>41825</v>
      </c>
      <c r="C72" t="s">
        <v>271</v>
      </c>
      <c r="D72" t="s">
        <v>290</v>
      </c>
      <c r="E72">
        <v>2</v>
      </c>
      <c r="F72" s="14">
        <v>0.74583333333333324</v>
      </c>
      <c r="G72" s="15">
        <v>24</v>
      </c>
      <c r="H72" s="36">
        <f>G72*60</f>
        <v>1440</v>
      </c>
      <c r="J72" t="s">
        <v>292</v>
      </c>
    </row>
    <row r="73" spans="1:10">
      <c r="A73">
        <v>1000</v>
      </c>
      <c r="B73" s="7">
        <v>41825</v>
      </c>
      <c r="C73" t="s">
        <v>271</v>
      </c>
      <c r="D73" t="s">
        <v>290</v>
      </c>
      <c r="E73">
        <v>3</v>
      </c>
      <c r="F73" s="14">
        <v>0.74652777777777779</v>
      </c>
      <c r="G73" s="15">
        <v>24</v>
      </c>
      <c r="H73" s="36">
        <v>1026</v>
      </c>
      <c r="I73">
        <v>1</v>
      </c>
      <c r="J73" t="s">
        <v>212</v>
      </c>
    </row>
    <row r="74" spans="1:10">
      <c r="A74">
        <v>1000</v>
      </c>
      <c r="B74" s="7">
        <v>41825</v>
      </c>
      <c r="C74" t="s">
        <v>271</v>
      </c>
      <c r="D74" t="s">
        <v>290</v>
      </c>
      <c r="E74">
        <v>4</v>
      </c>
      <c r="F74" s="14">
        <v>0.74722222222222223</v>
      </c>
      <c r="G74" s="15">
        <v>24</v>
      </c>
      <c r="H74" s="36">
        <v>865</v>
      </c>
      <c r="I74">
        <v>1</v>
      </c>
    </row>
    <row r="75" spans="1:10">
      <c r="A75">
        <v>1000</v>
      </c>
      <c r="B75" s="7">
        <v>41825</v>
      </c>
      <c r="C75" t="s">
        <v>271</v>
      </c>
      <c r="D75" t="s">
        <v>290</v>
      </c>
      <c r="E75">
        <v>5</v>
      </c>
      <c r="F75" s="14">
        <v>0.74791666666666667</v>
      </c>
      <c r="G75" s="15">
        <v>24</v>
      </c>
      <c r="H75" s="36">
        <v>866</v>
      </c>
      <c r="I75">
        <v>1</v>
      </c>
    </row>
    <row r="76" spans="1:10">
      <c r="A76">
        <v>1000</v>
      </c>
      <c r="B76" s="7">
        <v>41825</v>
      </c>
      <c r="C76" t="s">
        <v>271</v>
      </c>
      <c r="D76" t="s">
        <v>290</v>
      </c>
      <c r="E76">
        <v>6</v>
      </c>
      <c r="F76" s="14">
        <v>0.74861111111111101</v>
      </c>
      <c r="G76" s="15">
        <v>24</v>
      </c>
      <c r="H76" s="36">
        <v>950</v>
      </c>
      <c r="I76">
        <v>1</v>
      </c>
      <c r="J76" t="s">
        <v>293</v>
      </c>
    </row>
    <row r="77" spans="1:10">
      <c r="A77">
        <v>1000</v>
      </c>
      <c r="B77" s="7">
        <v>41825</v>
      </c>
      <c r="C77" t="s">
        <v>271</v>
      </c>
      <c r="D77" t="s">
        <v>290</v>
      </c>
      <c r="E77">
        <v>7</v>
      </c>
      <c r="F77" s="14">
        <v>0.74930555555555556</v>
      </c>
      <c r="G77" s="15">
        <v>24</v>
      </c>
      <c r="H77" s="36">
        <v>1020</v>
      </c>
      <c r="I77">
        <v>1</v>
      </c>
    </row>
    <row r="78" spans="1:10">
      <c r="A78">
        <v>1000</v>
      </c>
      <c r="B78" s="7">
        <v>41825</v>
      </c>
      <c r="C78" t="s">
        <v>271</v>
      </c>
      <c r="D78" t="s">
        <v>290</v>
      </c>
      <c r="E78">
        <v>8</v>
      </c>
      <c r="F78" s="14">
        <v>0.75069444444444444</v>
      </c>
      <c r="G78" s="15">
        <v>24</v>
      </c>
      <c r="H78" s="36">
        <v>948</v>
      </c>
      <c r="I78">
        <v>1</v>
      </c>
      <c r="J78" t="s">
        <v>294</v>
      </c>
    </row>
    <row r="79" spans="1:10">
      <c r="A79">
        <v>1000</v>
      </c>
      <c r="B79" s="7">
        <v>41825</v>
      </c>
      <c r="C79" t="s">
        <v>271</v>
      </c>
      <c r="D79" t="s">
        <v>290</v>
      </c>
      <c r="E79">
        <v>9</v>
      </c>
      <c r="F79" s="14">
        <v>0.75138888888888899</v>
      </c>
      <c r="G79" s="15">
        <v>24</v>
      </c>
      <c r="H79" s="36">
        <v>1016</v>
      </c>
      <c r="I79">
        <v>1</v>
      </c>
      <c r="J79" t="s">
        <v>295</v>
      </c>
    </row>
    <row r="80" spans="1:10">
      <c r="A80">
        <v>1000</v>
      </c>
      <c r="B80" s="7">
        <v>41825</v>
      </c>
      <c r="C80" t="s">
        <v>271</v>
      </c>
      <c r="D80" t="s">
        <v>290</v>
      </c>
      <c r="E80">
        <v>10</v>
      </c>
      <c r="F80" s="14">
        <v>0.75208333333333333</v>
      </c>
      <c r="G80" s="15">
        <v>24</v>
      </c>
      <c r="H80" s="36">
        <v>1068</v>
      </c>
      <c r="I80">
        <v>1</v>
      </c>
      <c r="J80" t="s">
        <v>293</v>
      </c>
    </row>
    <row r="81" spans="1:10">
      <c r="A81">
        <v>1000</v>
      </c>
      <c r="B81" s="7">
        <v>41825</v>
      </c>
      <c r="C81" t="s">
        <v>271</v>
      </c>
      <c r="D81" t="s">
        <v>290</v>
      </c>
      <c r="E81">
        <v>11</v>
      </c>
      <c r="F81" s="14">
        <v>0.75277777777777777</v>
      </c>
      <c r="G81" s="15">
        <v>24</v>
      </c>
      <c r="H81" s="36">
        <v>863</v>
      </c>
      <c r="I81">
        <v>1</v>
      </c>
      <c r="J81" t="s">
        <v>212</v>
      </c>
    </row>
    <row r="82" spans="1:10">
      <c r="A82">
        <v>1000</v>
      </c>
      <c r="B82" s="7">
        <v>41825</v>
      </c>
      <c r="C82" t="s">
        <v>271</v>
      </c>
      <c r="D82" t="s">
        <v>290</v>
      </c>
      <c r="E82">
        <v>12</v>
      </c>
      <c r="F82" s="14">
        <v>0.75416666666666676</v>
      </c>
      <c r="G82" s="15">
        <v>24</v>
      </c>
      <c r="H82" s="36">
        <v>944</v>
      </c>
      <c r="I82">
        <v>1</v>
      </c>
    </row>
    <row r="83" spans="1:10">
      <c r="A83">
        <v>1000</v>
      </c>
      <c r="B83" s="7">
        <v>41825</v>
      </c>
      <c r="C83" t="s">
        <v>271</v>
      </c>
      <c r="D83" t="s">
        <v>290</v>
      </c>
      <c r="E83">
        <v>13</v>
      </c>
      <c r="F83" s="14">
        <v>0.75486111111111109</v>
      </c>
      <c r="G83" s="15">
        <v>24</v>
      </c>
      <c r="H83" s="36">
        <v>862</v>
      </c>
      <c r="I83">
        <v>1</v>
      </c>
    </row>
    <row r="84" spans="1:10">
      <c r="A84">
        <v>1000</v>
      </c>
      <c r="B84" s="7">
        <v>41825</v>
      </c>
      <c r="C84" t="s">
        <v>271</v>
      </c>
      <c r="D84" t="s">
        <v>290</v>
      </c>
      <c r="E84">
        <v>14</v>
      </c>
      <c r="F84" s="14">
        <v>0.75555555555555554</v>
      </c>
      <c r="G84" s="15">
        <v>24</v>
      </c>
      <c r="H84" s="36">
        <f t="shared" ref="H84:H86" si="1">G84*60</f>
        <v>1440</v>
      </c>
      <c r="I84">
        <v>0</v>
      </c>
      <c r="J84" t="s">
        <v>296</v>
      </c>
    </row>
    <row r="85" spans="1:10">
      <c r="A85">
        <v>1000</v>
      </c>
      <c r="B85" s="7">
        <v>41825</v>
      </c>
      <c r="C85" t="s">
        <v>271</v>
      </c>
      <c r="D85" t="s">
        <v>290</v>
      </c>
      <c r="E85">
        <v>15</v>
      </c>
      <c r="F85" s="14">
        <v>0.75694444444444453</v>
      </c>
      <c r="G85" s="15">
        <v>24</v>
      </c>
      <c r="H85" s="36">
        <f t="shared" si="1"/>
        <v>1440</v>
      </c>
      <c r="I85">
        <v>0</v>
      </c>
      <c r="J85" t="s">
        <v>296</v>
      </c>
    </row>
    <row r="86" spans="1:10">
      <c r="A86">
        <v>1000</v>
      </c>
      <c r="B86" s="7">
        <v>41825</v>
      </c>
      <c r="C86" t="s">
        <v>271</v>
      </c>
      <c r="D86" t="s">
        <v>290</v>
      </c>
      <c r="E86">
        <v>16</v>
      </c>
      <c r="F86" s="14">
        <v>0.7597222222222223</v>
      </c>
      <c r="G86" s="15">
        <v>24</v>
      </c>
      <c r="H86" s="36">
        <f t="shared" si="1"/>
        <v>1440</v>
      </c>
      <c r="I86">
        <v>0</v>
      </c>
      <c r="J86" t="s">
        <v>297</v>
      </c>
    </row>
    <row r="87" spans="1:10">
      <c r="A87">
        <v>1000</v>
      </c>
      <c r="B87" s="7">
        <v>41825</v>
      </c>
      <c r="C87" t="s">
        <v>271</v>
      </c>
      <c r="D87" t="s">
        <v>290</v>
      </c>
      <c r="E87">
        <v>17</v>
      </c>
      <c r="F87" s="14">
        <v>0.76111111111111107</v>
      </c>
      <c r="G87" s="15">
        <v>24</v>
      </c>
      <c r="H87" s="36">
        <v>999</v>
      </c>
      <c r="I87">
        <v>1</v>
      </c>
      <c r="J87" t="s">
        <v>298</v>
      </c>
    </row>
    <row r="88" spans="1:10">
      <c r="A88">
        <v>1000</v>
      </c>
      <c r="B88" s="7">
        <v>41825</v>
      </c>
      <c r="C88" t="s">
        <v>271</v>
      </c>
      <c r="D88" t="s">
        <v>290</v>
      </c>
      <c r="E88">
        <v>18</v>
      </c>
      <c r="F88" s="14">
        <v>0.7631944444444444</v>
      </c>
      <c r="G88" s="15">
        <v>24</v>
      </c>
      <c r="H88" s="36">
        <f>60*24</f>
        <v>1440</v>
      </c>
      <c r="I88">
        <v>0</v>
      </c>
    </row>
    <row r="89" spans="1:10">
      <c r="A89">
        <v>1000</v>
      </c>
      <c r="B89" s="7">
        <v>41825</v>
      </c>
      <c r="C89" t="s">
        <v>271</v>
      </c>
      <c r="D89" t="s">
        <v>290</v>
      </c>
      <c r="E89">
        <v>19</v>
      </c>
      <c r="F89" s="14">
        <v>0.76388888888888884</v>
      </c>
      <c r="G89" s="15">
        <v>24</v>
      </c>
      <c r="H89" s="36">
        <v>992</v>
      </c>
      <c r="I89">
        <v>1</v>
      </c>
    </row>
    <row r="90" spans="1:10">
      <c r="A90">
        <v>2200</v>
      </c>
      <c r="B90" s="7">
        <v>41827</v>
      </c>
      <c r="C90" t="s">
        <v>271</v>
      </c>
      <c r="D90" t="s">
        <v>299</v>
      </c>
      <c r="E90">
        <v>1</v>
      </c>
      <c r="F90" s="14">
        <v>0.71736111111111101</v>
      </c>
      <c r="G90" s="15">
        <v>24</v>
      </c>
      <c r="H90" s="36">
        <f t="shared" ref="H90:H97" si="2">G90*60</f>
        <v>1440</v>
      </c>
      <c r="I90">
        <v>0</v>
      </c>
    </row>
    <row r="91" spans="1:10">
      <c r="A91">
        <v>2200</v>
      </c>
      <c r="B91" s="7">
        <v>41827</v>
      </c>
      <c r="C91" t="s">
        <v>271</v>
      </c>
      <c r="D91" t="s">
        <v>299</v>
      </c>
      <c r="E91">
        <v>2</v>
      </c>
      <c r="F91" s="14">
        <v>0.71875</v>
      </c>
      <c r="G91" s="15">
        <v>24</v>
      </c>
      <c r="H91" s="36">
        <f t="shared" si="2"/>
        <v>1440</v>
      </c>
      <c r="I91">
        <v>0</v>
      </c>
    </row>
    <row r="92" spans="1:10">
      <c r="A92">
        <v>2200</v>
      </c>
      <c r="B92" s="7">
        <v>41827</v>
      </c>
      <c r="C92" t="s">
        <v>271</v>
      </c>
      <c r="D92" t="s">
        <v>299</v>
      </c>
      <c r="E92">
        <v>3</v>
      </c>
      <c r="F92" s="14">
        <v>0.71944444444444444</v>
      </c>
      <c r="G92" s="15">
        <v>24</v>
      </c>
      <c r="H92" s="36">
        <f t="shared" si="2"/>
        <v>1440</v>
      </c>
      <c r="I92">
        <v>0</v>
      </c>
    </row>
    <row r="93" spans="1:10">
      <c r="A93">
        <v>2200</v>
      </c>
      <c r="B93" s="7">
        <v>41827</v>
      </c>
      <c r="C93" t="s">
        <v>271</v>
      </c>
      <c r="D93" t="s">
        <v>299</v>
      </c>
      <c r="E93">
        <v>4</v>
      </c>
      <c r="F93" s="14">
        <v>0.72013888888888899</v>
      </c>
      <c r="G93" s="15">
        <v>24</v>
      </c>
      <c r="H93" s="36">
        <f t="shared" si="2"/>
        <v>1440</v>
      </c>
      <c r="I93">
        <v>0</v>
      </c>
    </row>
    <row r="94" spans="1:10">
      <c r="A94">
        <v>2200</v>
      </c>
      <c r="B94" s="7">
        <v>41827</v>
      </c>
      <c r="C94" t="s">
        <v>271</v>
      </c>
      <c r="D94" t="s">
        <v>299</v>
      </c>
      <c r="E94">
        <v>5</v>
      </c>
      <c r="F94" s="14">
        <v>0.72083333333333333</v>
      </c>
      <c r="G94" s="15">
        <v>24</v>
      </c>
      <c r="H94" s="36">
        <f t="shared" si="2"/>
        <v>1440</v>
      </c>
      <c r="I94">
        <v>0</v>
      </c>
    </row>
    <row r="95" spans="1:10">
      <c r="A95">
        <v>2200</v>
      </c>
      <c r="B95" s="7">
        <v>41827</v>
      </c>
      <c r="C95" t="s">
        <v>271</v>
      </c>
      <c r="D95" t="s">
        <v>299</v>
      </c>
      <c r="E95">
        <v>6</v>
      </c>
      <c r="F95" s="14">
        <v>0.72291666666666676</v>
      </c>
      <c r="G95" s="15">
        <v>24</v>
      </c>
      <c r="H95" s="36">
        <f t="shared" si="2"/>
        <v>1440</v>
      </c>
      <c r="I95">
        <v>0</v>
      </c>
    </row>
    <row r="96" spans="1:10">
      <c r="A96">
        <v>2200</v>
      </c>
      <c r="B96" s="7">
        <v>41827</v>
      </c>
      <c r="C96" t="s">
        <v>271</v>
      </c>
      <c r="D96" t="s">
        <v>299</v>
      </c>
      <c r="E96">
        <v>7</v>
      </c>
      <c r="F96" s="14">
        <v>0.72430555555555554</v>
      </c>
      <c r="G96" s="15">
        <v>24</v>
      </c>
      <c r="H96" s="36">
        <f t="shared" si="2"/>
        <v>1440</v>
      </c>
      <c r="I96">
        <v>0</v>
      </c>
    </row>
    <row r="97" spans="1:10">
      <c r="A97">
        <v>2200</v>
      </c>
      <c r="B97" s="7">
        <v>41827</v>
      </c>
      <c r="C97" t="s">
        <v>271</v>
      </c>
      <c r="D97" t="s">
        <v>299</v>
      </c>
      <c r="E97">
        <v>8</v>
      </c>
      <c r="F97" s="14">
        <v>0.72569444444444453</v>
      </c>
      <c r="G97" s="15">
        <v>24</v>
      </c>
      <c r="H97" s="36">
        <f t="shared" si="2"/>
        <v>1440</v>
      </c>
      <c r="I97">
        <v>0</v>
      </c>
    </row>
    <row r="98" spans="1:10">
      <c r="A98">
        <v>2200</v>
      </c>
      <c r="B98" s="7">
        <v>41827</v>
      </c>
      <c r="C98" t="s">
        <v>271</v>
      </c>
      <c r="D98" t="s">
        <v>299</v>
      </c>
      <c r="E98">
        <v>9</v>
      </c>
      <c r="F98" s="14">
        <v>0.7270833333333333</v>
      </c>
      <c r="G98" s="15">
        <v>24</v>
      </c>
      <c r="H98" s="36">
        <v>826</v>
      </c>
      <c r="I98">
        <v>1</v>
      </c>
      <c r="J98" t="s">
        <v>300</v>
      </c>
    </row>
    <row r="99" spans="1:10">
      <c r="A99">
        <v>2200</v>
      </c>
      <c r="B99" s="7">
        <v>41827</v>
      </c>
      <c r="C99" t="s">
        <v>271</v>
      </c>
      <c r="D99" t="s">
        <v>299</v>
      </c>
      <c r="E99">
        <v>10</v>
      </c>
      <c r="F99" s="14">
        <v>0.7284722222222223</v>
      </c>
      <c r="G99" s="15">
        <v>24</v>
      </c>
      <c r="H99" s="36">
        <f t="shared" ref="H99:H103" si="3">G99*60</f>
        <v>1440</v>
      </c>
      <c r="I99">
        <v>0</v>
      </c>
      <c r="J99" t="s">
        <v>301</v>
      </c>
    </row>
    <row r="100" spans="1:10">
      <c r="A100">
        <v>2200</v>
      </c>
      <c r="B100" s="7">
        <v>41827</v>
      </c>
      <c r="C100" t="s">
        <v>271</v>
      </c>
      <c r="D100" t="s">
        <v>299</v>
      </c>
      <c r="E100">
        <v>11</v>
      </c>
      <c r="F100" s="14">
        <v>0.72916666666666663</v>
      </c>
      <c r="G100" s="15">
        <v>24</v>
      </c>
      <c r="H100" s="36">
        <f t="shared" si="3"/>
        <v>1440</v>
      </c>
      <c r="I100">
        <v>0</v>
      </c>
    </row>
    <row r="101" spans="1:10">
      <c r="A101">
        <v>2200</v>
      </c>
      <c r="B101" s="7">
        <v>41827</v>
      </c>
      <c r="C101" t="s">
        <v>271</v>
      </c>
      <c r="D101" t="s">
        <v>299</v>
      </c>
      <c r="E101">
        <v>12</v>
      </c>
      <c r="F101" s="14">
        <v>0.73055555555555562</v>
      </c>
      <c r="G101" s="15">
        <v>24</v>
      </c>
      <c r="H101" s="36">
        <f t="shared" si="3"/>
        <v>1440</v>
      </c>
      <c r="I101">
        <v>0</v>
      </c>
      <c r="J101" t="s">
        <v>302</v>
      </c>
    </row>
    <row r="102" spans="1:10">
      <c r="A102">
        <v>2200</v>
      </c>
      <c r="B102" s="7">
        <v>41827</v>
      </c>
      <c r="C102" t="s">
        <v>271</v>
      </c>
      <c r="D102" t="s">
        <v>299</v>
      </c>
      <c r="E102">
        <v>13</v>
      </c>
      <c r="F102" s="14">
        <v>0.7319444444444444</v>
      </c>
      <c r="G102" s="15">
        <v>24</v>
      </c>
      <c r="H102" s="36">
        <f t="shared" si="3"/>
        <v>1440</v>
      </c>
      <c r="I102">
        <v>0</v>
      </c>
    </row>
    <row r="103" spans="1:10">
      <c r="A103">
        <v>2200</v>
      </c>
      <c r="B103" s="7">
        <v>41827</v>
      </c>
      <c r="C103" t="s">
        <v>271</v>
      </c>
      <c r="D103" t="s">
        <v>299</v>
      </c>
      <c r="E103">
        <v>14</v>
      </c>
      <c r="F103" s="14">
        <v>0.73333333333333339</v>
      </c>
      <c r="G103" s="15">
        <v>24</v>
      </c>
      <c r="H103" s="36">
        <f t="shared" si="3"/>
        <v>1440</v>
      </c>
      <c r="I103">
        <v>0</v>
      </c>
    </row>
    <row r="104" spans="1:10">
      <c r="A104">
        <v>2200</v>
      </c>
      <c r="B104" s="7">
        <v>41827</v>
      </c>
      <c r="C104" t="s">
        <v>271</v>
      </c>
      <c r="D104" t="s">
        <v>299</v>
      </c>
      <c r="E104">
        <v>15</v>
      </c>
      <c r="F104" s="14">
        <v>0.73472222222222217</v>
      </c>
      <c r="G104" s="15">
        <v>24</v>
      </c>
      <c r="H104" s="36">
        <v>1135</v>
      </c>
      <c r="I104">
        <v>1</v>
      </c>
      <c r="J104" t="s">
        <v>303</v>
      </c>
    </row>
    <row r="105" spans="1:10">
      <c r="A105">
        <v>2200</v>
      </c>
      <c r="B105" s="7">
        <v>41827</v>
      </c>
      <c r="C105" t="s">
        <v>271</v>
      </c>
      <c r="D105" t="s">
        <v>299</v>
      </c>
      <c r="E105">
        <v>16</v>
      </c>
      <c r="F105" s="14">
        <v>0.73611111111111116</v>
      </c>
      <c r="G105" s="15">
        <v>24</v>
      </c>
      <c r="H105" s="36">
        <f t="shared" ref="H105" si="4">G105*60</f>
        <v>1440</v>
      </c>
      <c r="I105">
        <v>0</v>
      </c>
    </row>
    <row r="106" spans="1:10">
      <c r="A106">
        <v>2200</v>
      </c>
      <c r="B106" s="7">
        <v>41827</v>
      </c>
      <c r="C106" t="s">
        <v>271</v>
      </c>
      <c r="D106" t="s">
        <v>299</v>
      </c>
      <c r="E106">
        <v>17</v>
      </c>
      <c r="F106" s="14">
        <v>0.73819444444444438</v>
      </c>
      <c r="G106" s="15">
        <v>24</v>
      </c>
      <c r="H106" s="36">
        <v>813</v>
      </c>
      <c r="I106">
        <v>1</v>
      </c>
      <c r="J106" t="s">
        <v>304</v>
      </c>
    </row>
    <row r="107" spans="1:10">
      <c r="A107">
        <v>2200</v>
      </c>
      <c r="B107" s="7">
        <v>41827</v>
      </c>
      <c r="C107" t="s">
        <v>271</v>
      </c>
      <c r="D107" t="s">
        <v>299</v>
      </c>
      <c r="E107">
        <v>18</v>
      </c>
      <c r="F107" s="14">
        <v>0.73958333333333337</v>
      </c>
      <c r="G107" s="15">
        <v>24</v>
      </c>
      <c r="H107" s="36">
        <v>1000</v>
      </c>
      <c r="I107">
        <v>1</v>
      </c>
      <c r="J107" t="s">
        <v>305</v>
      </c>
    </row>
    <row r="108" spans="1:10">
      <c r="A108">
        <v>2200</v>
      </c>
      <c r="B108" s="7">
        <v>41828</v>
      </c>
      <c r="C108" t="s">
        <v>271</v>
      </c>
      <c r="D108" t="s">
        <v>306</v>
      </c>
      <c r="E108">
        <v>1</v>
      </c>
      <c r="F108" s="14">
        <v>0.41250000000000003</v>
      </c>
      <c r="G108" s="15">
        <v>24</v>
      </c>
      <c r="H108" s="36">
        <f t="shared" ref="H108:H109" si="5">G108*60</f>
        <v>1440</v>
      </c>
      <c r="I108">
        <v>0</v>
      </c>
    </row>
    <row r="109" spans="1:10">
      <c r="A109">
        <v>2200</v>
      </c>
      <c r="B109" s="7">
        <v>41828</v>
      </c>
      <c r="C109" t="s">
        <v>271</v>
      </c>
      <c r="D109" t="s">
        <v>306</v>
      </c>
      <c r="E109">
        <v>2</v>
      </c>
      <c r="F109" s="14">
        <v>0.41388888888888892</v>
      </c>
      <c r="G109" s="15">
        <v>24</v>
      </c>
      <c r="H109" s="36">
        <f t="shared" si="5"/>
        <v>1440</v>
      </c>
      <c r="I109">
        <v>0</v>
      </c>
    </row>
    <row r="110" spans="1:10">
      <c r="A110">
        <v>2200</v>
      </c>
      <c r="B110" s="7">
        <v>41828</v>
      </c>
      <c r="C110" t="s">
        <v>271</v>
      </c>
      <c r="D110" t="s">
        <v>306</v>
      </c>
      <c r="E110">
        <v>3</v>
      </c>
      <c r="F110" s="14">
        <v>0.4145833333333333</v>
      </c>
      <c r="G110" s="15">
        <v>24</v>
      </c>
      <c r="H110" s="40">
        <f>((24-9)/2)*60</f>
        <v>450</v>
      </c>
      <c r="I110">
        <v>1</v>
      </c>
    </row>
    <row r="111" spans="1:10">
      <c r="A111">
        <v>2200</v>
      </c>
      <c r="B111" s="7">
        <v>41828</v>
      </c>
      <c r="C111" t="s">
        <v>271</v>
      </c>
      <c r="D111" t="s">
        <v>306</v>
      </c>
      <c r="E111">
        <v>4</v>
      </c>
      <c r="F111" s="14">
        <v>0.41597222222222219</v>
      </c>
      <c r="G111" s="15">
        <v>24</v>
      </c>
      <c r="H111" s="36">
        <f t="shared" ref="H111:H114" si="6">G111*60</f>
        <v>1440</v>
      </c>
      <c r="I111">
        <v>0</v>
      </c>
    </row>
    <row r="112" spans="1:10">
      <c r="A112">
        <v>2200</v>
      </c>
      <c r="B112" s="7">
        <v>41828</v>
      </c>
      <c r="C112" t="s">
        <v>271</v>
      </c>
      <c r="D112" t="s">
        <v>306</v>
      </c>
      <c r="E112">
        <v>5</v>
      </c>
      <c r="F112" s="14">
        <v>0.41666666666666669</v>
      </c>
      <c r="G112" s="15">
        <v>24</v>
      </c>
      <c r="H112" s="36">
        <f t="shared" si="6"/>
        <v>1440</v>
      </c>
      <c r="I112">
        <v>0</v>
      </c>
    </row>
    <row r="113" spans="1:10">
      <c r="A113">
        <v>2200</v>
      </c>
      <c r="B113" s="7">
        <v>41828</v>
      </c>
      <c r="C113" t="s">
        <v>271</v>
      </c>
      <c r="D113" t="s">
        <v>306</v>
      </c>
      <c r="E113">
        <v>6</v>
      </c>
      <c r="F113" s="14">
        <v>0.41736111111111113</v>
      </c>
      <c r="G113" s="15">
        <v>24</v>
      </c>
      <c r="H113" s="36">
        <f t="shared" si="6"/>
        <v>1440</v>
      </c>
      <c r="I113">
        <v>0</v>
      </c>
    </row>
    <row r="114" spans="1:10">
      <c r="A114">
        <v>2200</v>
      </c>
      <c r="B114" s="7">
        <v>41828</v>
      </c>
      <c r="C114" t="s">
        <v>271</v>
      </c>
      <c r="D114" t="s">
        <v>306</v>
      </c>
      <c r="E114">
        <v>7</v>
      </c>
      <c r="F114" s="14">
        <v>0.41875000000000001</v>
      </c>
      <c r="G114" s="15">
        <v>24</v>
      </c>
      <c r="H114" s="36">
        <f t="shared" si="6"/>
        <v>1440</v>
      </c>
      <c r="I114">
        <v>0</v>
      </c>
    </row>
    <row r="115" spans="1:10">
      <c r="A115">
        <v>2200</v>
      </c>
      <c r="B115" s="7">
        <v>41828</v>
      </c>
      <c r="C115" t="s">
        <v>271</v>
      </c>
      <c r="D115" t="s">
        <v>306</v>
      </c>
      <c r="E115">
        <v>8</v>
      </c>
      <c r="F115" s="14">
        <v>0.4201388888888889</v>
      </c>
      <c r="G115" s="15">
        <v>24</v>
      </c>
      <c r="H115" s="36">
        <v>1433</v>
      </c>
      <c r="I115">
        <v>1</v>
      </c>
    </row>
    <row r="116" spans="1:10">
      <c r="A116">
        <v>2200</v>
      </c>
      <c r="B116" s="7">
        <v>41828</v>
      </c>
      <c r="C116" t="s">
        <v>271</v>
      </c>
      <c r="D116" t="s">
        <v>306</v>
      </c>
      <c r="E116">
        <v>9</v>
      </c>
      <c r="F116" s="14">
        <v>0.42083333333333334</v>
      </c>
      <c r="G116" s="15">
        <v>24</v>
      </c>
      <c r="H116" s="36">
        <f t="shared" ref="H116:H118" si="7">G116*60</f>
        <v>1440</v>
      </c>
      <c r="I116">
        <v>0</v>
      </c>
    </row>
    <row r="117" spans="1:10">
      <c r="A117">
        <v>2200</v>
      </c>
      <c r="B117" s="7">
        <v>41828</v>
      </c>
      <c r="C117" t="s">
        <v>271</v>
      </c>
      <c r="D117" t="s">
        <v>306</v>
      </c>
      <c r="E117">
        <v>10</v>
      </c>
      <c r="F117" s="14">
        <v>0.42152777777777778</v>
      </c>
      <c r="G117" s="15">
        <v>24</v>
      </c>
      <c r="H117" s="36">
        <f t="shared" si="7"/>
        <v>1440</v>
      </c>
      <c r="I117">
        <v>0</v>
      </c>
    </row>
    <row r="118" spans="1:10">
      <c r="A118">
        <v>2200</v>
      </c>
      <c r="B118" s="7">
        <v>41828</v>
      </c>
      <c r="C118" t="s">
        <v>271</v>
      </c>
      <c r="D118" t="s">
        <v>306</v>
      </c>
      <c r="E118">
        <v>11</v>
      </c>
      <c r="F118" s="14">
        <v>0.42222222222222222</v>
      </c>
      <c r="G118" s="15">
        <v>24</v>
      </c>
      <c r="H118" s="36">
        <f t="shared" si="7"/>
        <v>1440</v>
      </c>
      <c r="I118">
        <v>0</v>
      </c>
    </row>
    <row r="119" spans="1:10">
      <c r="A119">
        <v>2200</v>
      </c>
      <c r="B119" s="7">
        <v>41828</v>
      </c>
      <c r="C119" t="s">
        <v>271</v>
      </c>
      <c r="D119" t="s">
        <v>306</v>
      </c>
      <c r="E119">
        <v>12</v>
      </c>
      <c r="F119" s="14">
        <v>0.4236111111111111</v>
      </c>
      <c r="G119" s="15">
        <v>24</v>
      </c>
      <c r="H119" s="36">
        <v>1425</v>
      </c>
      <c r="I119">
        <v>1</v>
      </c>
      <c r="J119" t="s">
        <v>307</v>
      </c>
    </row>
    <row r="120" spans="1:10">
      <c r="A120">
        <v>2200</v>
      </c>
      <c r="B120" s="7">
        <v>41828</v>
      </c>
      <c r="C120" t="s">
        <v>271</v>
      </c>
      <c r="D120" t="s">
        <v>306</v>
      </c>
      <c r="E120">
        <v>13</v>
      </c>
      <c r="F120" s="14">
        <v>0.42569444444444443</v>
      </c>
      <c r="G120" s="15">
        <v>24</v>
      </c>
      <c r="H120" s="36">
        <f t="shared" ref="H120" si="8">G120*60</f>
        <v>1440</v>
      </c>
      <c r="I120">
        <v>0</v>
      </c>
    </row>
    <row r="121" spans="1:10">
      <c r="A121">
        <v>2200</v>
      </c>
      <c r="B121" s="7">
        <v>41828</v>
      </c>
      <c r="C121" t="s">
        <v>271</v>
      </c>
      <c r="D121" t="s">
        <v>306</v>
      </c>
      <c r="E121">
        <v>14</v>
      </c>
      <c r="F121" s="14">
        <v>0.42638888888888887</v>
      </c>
      <c r="G121" s="15">
        <v>24</v>
      </c>
      <c r="H121" s="36">
        <v>1419</v>
      </c>
      <c r="I121">
        <v>1</v>
      </c>
      <c r="J121" t="s">
        <v>308</v>
      </c>
    </row>
    <row r="122" spans="1:10">
      <c r="A122">
        <v>2200</v>
      </c>
      <c r="B122" s="7">
        <v>41828</v>
      </c>
      <c r="C122" t="s">
        <v>271</v>
      </c>
      <c r="D122" t="s">
        <v>306</v>
      </c>
      <c r="E122">
        <v>15</v>
      </c>
      <c r="F122" s="14">
        <v>0.42708333333333331</v>
      </c>
      <c r="G122" s="15">
        <v>24</v>
      </c>
      <c r="H122" s="36">
        <v>1417</v>
      </c>
      <c r="I122">
        <v>1</v>
      </c>
      <c r="J122" t="s">
        <v>309</v>
      </c>
    </row>
    <row r="123" spans="1:10">
      <c r="A123">
        <v>2200</v>
      </c>
      <c r="B123" s="7">
        <v>41828</v>
      </c>
      <c r="C123" t="s">
        <v>271</v>
      </c>
      <c r="D123" t="s">
        <v>306</v>
      </c>
      <c r="E123">
        <v>16</v>
      </c>
      <c r="F123" s="14">
        <v>0.42777777777777781</v>
      </c>
      <c r="G123" s="15">
        <v>24</v>
      </c>
      <c r="H123" s="36">
        <f t="shared" ref="H123" si="9">G123*60</f>
        <v>1440</v>
      </c>
      <c r="I123">
        <v>0</v>
      </c>
    </row>
    <row r="124" spans="1:10">
      <c r="A124" t="s">
        <v>236</v>
      </c>
      <c r="B124" s="7">
        <v>41833</v>
      </c>
      <c r="C124" t="s">
        <v>271</v>
      </c>
      <c r="D124" t="s">
        <v>310</v>
      </c>
      <c r="E124">
        <v>1</v>
      </c>
      <c r="F124" s="14">
        <v>0.3888888888888889</v>
      </c>
      <c r="G124" s="15">
        <v>24</v>
      </c>
      <c r="H124" s="40">
        <f>(24-16)*60</f>
        <v>480</v>
      </c>
      <c r="I124">
        <v>1</v>
      </c>
      <c r="J124" t="s">
        <v>311</v>
      </c>
    </row>
    <row r="125" spans="1:10">
      <c r="A125" t="s">
        <v>236</v>
      </c>
      <c r="B125" s="7">
        <v>41833</v>
      </c>
      <c r="C125" t="s">
        <v>271</v>
      </c>
      <c r="D125" t="s">
        <v>310</v>
      </c>
      <c r="E125">
        <v>2</v>
      </c>
      <c r="F125" s="14">
        <v>0.3888888888888889</v>
      </c>
      <c r="G125" s="15">
        <v>24</v>
      </c>
      <c r="H125" s="36">
        <f>G125*60</f>
        <v>1440</v>
      </c>
      <c r="I125">
        <v>1</v>
      </c>
      <c r="J125" t="s">
        <v>312</v>
      </c>
    </row>
    <row r="126" spans="1:10">
      <c r="A126" t="s">
        <v>236</v>
      </c>
      <c r="B126" s="7">
        <v>41833</v>
      </c>
      <c r="C126" t="s">
        <v>271</v>
      </c>
      <c r="D126" t="s">
        <v>310</v>
      </c>
      <c r="E126">
        <v>3</v>
      </c>
      <c r="F126" s="14">
        <v>0.39027777777777778</v>
      </c>
      <c r="G126" s="15">
        <v>24</v>
      </c>
      <c r="H126" s="36">
        <f t="shared" ref="H126:H127" si="10">G126*60</f>
        <v>1440</v>
      </c>
      <c r="I126">
        <v>0</v>
      </c>
      <c r="J126" t="s">
        <v>313</v>
      </c>
    </row>
    <row r="127" spans="1:10">
      <c r="A127" t="s">
        <v>236</v>
      </c>
      <c r="B127" s="7">
        <v>41833</v>
      </c>
      <c r="C127" t="s">
        <v>271</v>
      </c>
      <c r="D127" t="s">
        <v>310</v>
      </c>
      <c r="E127">
        <v>4</v>
      </c>
      <c r="F127" s="14">
        <v>0.39097222222222222</v>
      </c>
      <c r="G127" s="15">
        <v>24</v>
      </c>
      <c r="H127" s="36">
        <f t="shared" si="10"/>
        <v>1440</v>
      </c>
      <c r="I127">
        <v>0</v>
      </c>
      <c r="J127" t="s">
        <v>314</v>
      </c>
    </row>
    <row r="128" spans="1:10">
      <c r="A128" t="s">
        <v>236</v>
      </c>
      <c r="B128" s="7">
        <v>41833</v>
      </c>
      <c r="C128" t="s">
        <v>271</v>
      </c>
      <c r="D128" t="s">
        <v>310</v>
      </c>
      <c r="E128">
        <v>5</v>
      </c>
      <c r="F128" s="14">
        <v>0.3923611111111111</v>
      </c>
      <c r="G128" s="15">
        <v>24</v>
      </c>
      <c r="H128" s="40">
        <f>(24-14)*60</f>
        <v>600</v>
      </c>
      <c r="I128">
        <v>1</v>
      </c>
    </row>
    <row r="129" spans="1:10">
      <c r="A129" t="s">
        <v>236</v>
      </c>
      <c r="B129" s="7">
        <v>41833</v>
      </c>
      <c r="C129" t="s">
        <v>271</v>
      </c>
      <c r="D129" t="s">
        <v>310</v>
      </c>
      <c r="E129">
        <v>6</v>
      </c>
      <c r="F129" s="14">
        <v>0.39305555555555555</v>
      </c>
      <c r="G129" s="15">
        <v>24</v>
      </c>
      <c r="H129" s="36">
        <f t="shared" ref="H129:H131" si="11">G129*60</f>
        <v>1440</v>
      </c>
      <c r="I129">
        <v>0</v>
      </c>
      <c r="J129" t="s">
        <v>315</v>
      </c>
    </row>
    <row r="130" spans="1:10">
      <c r="A130" t="s">
        <v>236</v>
      </c>
      <c r="B130" s="7">
        <v>41833</v>
      </c>
      <c r="C130" t="s">
        <v>271</v>
      </c>
      <c r="D130" t="s">
        <v>310</v>
      </c>
      <c r="E130">
        <v>7</v>
      </c>
      <c r="F130" s="14">
        <v>0.39374999999999999</v>
      </c>
      <c r="G130" s="15">
        <v>24</v>
      </c>
      <c r="H130" s="36">
        <f t="shared" si="11"/>
        <v>1440</v>
      </c>
      <c r="I130">
        <v>0</v>
      </c>
      <c r="J130" t="s">
        <v>316</v>
      </c>
    </row>
    <row r="131" spans="1:10">
      <c r="A131" t="s">
        <v>236</v>
      </c>
      <c r="B131" s="7">
        <v>41833</v>
      </c>
      <c r="C131" t="s">
        <v>271</v>
      </c>
      <c r="D131" t="s">
        <v>310</v>
      </c>
      <c r="E131">
        <v>8</v>
      </c>
      <c r="F131" s="14">
        <v>0.39444444444444443</v>
      </c>
      <c r="G131" s="15">
        <v>24</v>
      </c>
      <c r="H131" s="36">
        <f t="shared" si="11"/>
        <v>1440</v>
      </c>
      <c r="I131">
        <v>0</v>
      </c>
      <c r="J131" t="s">
        <v>316</v>
      </c>
    </row>
    <row r="132" spans="1:10">
      <c r="A132" t="s">
        <v>236</v>
      </c>
      <c r="B132" s="7">
        <v>41833</v>
      </c>
      <c r="C132" t="s">
        <v>271</v>
      </c>
      <c r="D132" t="s">
        <v>310</v>
      </c>
      <c r="E132">
        <v>9</v>
      </c>
      <c r="F132" s="14">
        <v>0.39513888888888887</v>
      </c>
      <c r="G132" s="15">
        <v>24</v>
      </c>
      <c r="H132" s="40">
        <f>(24-12)*60</f>
        <v>720</v>
      </c>
      <c r="I132">
        <v>1</v>
      </c>
    </row>
    <row r="133" spans="1:10">
      <c r="A133" t="s">
        <v>236</v>
      </c>
      <c r="B133" s="7">
        <v>41833</v>
      </c>
      <c r="C133" t="s">
        <v>271</v>
      </c>
      <c r="D133" t="s">
        <v>310</v>
      </c>
      <c r="E133">
        <v>10</v>
      </c>
      <c r="F133" s="14">
        <v>0.39583333333333331</v>
      </c>
      <c r="G133" s="15">
        <v>24</v>
      </c>
      <c r="H133" s="36">
        <f t="shared" ref="H133" si="12">G133*60</f>
        <v>1440</v>
      </c>
      <c r="I133">
        <v>0</v>
      </c>
      <c r="J133" t="s">
        <v>317</v>
      </c>
    </row>
    <row r="134" spans="1:10">
      <c r="A134" t="s">
        <v>236</v>
      </c>
      <c r="B134" s="7">
        <v>41833</v>
      </c>
      <c r="C134" t="s">
        <v>271</v>
      </c>
      <c r="D134" t="s">
        <v>310</v>
      </c>
      <c r="E134">
        <v>11</v>
      </c>
      <c r="F134" s="14">
        <v>0.3972222222222222</v>
      </c>
      <c r="G134" s="15">
        <v>24</v>
      </c>
      <c r="H134" s="40">
        <f>(24-10)*60</f>
        <v>840</v>
      </c>
      <c r="I134">
        <v>1</v>
      </c>
      <c r="J134" t="s">
        <v>318</v>
      </c>
    </row>
    <row r="135" spans="1:10">
      <c r="A135" t="s">
        <v>236</v>
      </c>
      <c r="B135" s="7">
        <v>41833</v>
      </c>
      <c r="C135" t="s">
        <v>271</v>
      </c>
      <c r="D135" t="s">
        <v>310</v>
      </c>
      <c r="E135">
        <v>12</v>
      </c>
      <c r="F135" s="14">
        <v>0.3979166666666667</v>
      </c>
      <c r="G135" s="15">
        <v>24</v>
      </c>
      <c r="H135" s="36">
        <f t="shared" ref="H135" si="13">G135*60</f>
        <v>1440</v>
      </c>
      <c r="I135">
        <v>0</v>
      </c>
      <c r="J135" t="s">
        <v>319</v>
      </c>
    </row>
    <row r="136" spans="1:10">
      <c r="A136" t="s">
        <v>236</v>
      </c>
      <c r="B136" s="7">
        <v>41833</v>
      </c>
      <c r="C136" t="s">
        <v>271</v>
      </c>
      <c r="D136" t="s">
        <v>310</v>
      </c>
      <c r="E136">
        <v>13</v>
      </c>
      <c r="F136" s="14">
        <v>0.39861111111111108</v>
      </c>
      <c r="G136" s="15">
        <v>24</v>
      </c>
      <c r="H136" s="36">
        <v>393</v>
      </c>
      <c r="I136">
        <v>1</v>
      </c>
      <c r="J136" t="s">
        <v>320</v>
      </c>
    </row>
    <row r="137" spans="1:10">
      <c r="A137" t="s">
        <v>236</v>
      </c>
      <c r="B137" s="7">
        <v>41833</v>
      </c>
      <c r="C137" t="s">
        <v>271</v>
      </c>
      <c r="D137" t="s">
        <v>310</v>
      </c>
      <c r="E137">
        <v>14</v>
      </c>
      <c r="F137" s="14">
        <v>0.40069444444444446</v>
      </c>
      <c r="G137" s="15">
        <v>24</v>
      </c>
      <c r="H137" s="36">
        <f t="shared" ref="H137:H138" si="14">G137*60</f>
        <v>1440</v>
      </c>
      <c r="I137">
        <v>0</v>
      </c>
      <c r="J137" t="s">
        <v>321</v>
      </c>
    </row>
    <row r="138" spans="1:10">
      <c r="A138" t="s">
        <v>236</v>
      </c>
      <c r="B138" s="7">
        <v>41833</v>
      </c>
      <c r="C138" t="s">
        <v>271</v>
      </c>
      <c r="D138" t="s">
        <v>310</v>
      </c>
      <c r="E138">
        <v>15</v>
      </c>
      <c r="F138" s="14">
        <v>0.40138888888888885</v>
      </c>
      <c r="G138" s="15">
        <v>24</v>
      </c>
      <c r="H138" s="36">
        <f t="shared" si="14"/>
        <v>1440</v>
      </c>
      <c r="I138">
        <v>0</v>
      </c>
      <c r="J138" t="s">
        <v>321</v>
      </c>
    </row>
    <row r="139" spans="1:10">
      <c r="A139" t="s">
        <v>236</v>
      </c>
      <c r="B139" s="7">
        <v>41833</v>
      </c>
      <c r="C139" t="s">
        <v>271</v>
      </c>
      <c r="D139" t="s">
        <v>310</v>
      </c>
      <c r="E139">
        <v>16</v>
      </c>
      <c r="F139" s="14">
        <v>0.40138888888888885</v>
      </c>
      <c r="G139" s="15">
        <v>24</v>
      </c>
      <c r="H139" s="40">
        <f>(24-8)*60</f>
        <v>960</v>
      </c>
      <c r="I139">
        <v>1</v>
      </c>
      <c r="J139" t="s">
        <v>322</v>
      </c>
    </row>
    <row r="140" spans="1:10">
      <c r="A140" t="s">
        <v>236</v>
      </c>
      <c r="B140" s="7">
        <v>41833</v>
      </c>
      <c r="C140" t="s">
        <v>271</v>
      </c>
      <c r="D140" t="s">
        <v>310</v>
      </c>
      <c r="E140">
        <v>17</v>
      </c>
      <c r="F140" s="14">
        <v>0.40277777777777773</v>
      </c>
      <c r="G140" s="15">
        <v>24</v>
      </c>
      <c r="H140" s="40">
        <f>(24-6)*60</f>
        <v>1080</v>
      </c>
      <c r="I140">
        <v>1</v>
      </c>
    </row>
    <row r="141" spans="1:10">
      <c r="A141" t="s">
        <v>236</v>
      </c>
      <c r="B141" s="7">
        <v>41833</v>
      </c>
      <c r="C141" t="s">
        <v>271</v>
      </c>
      <c r="D141" t="s">
        <v>310</v>
      </c>
      <c r="E141">
        <v>18</v>
      </c>
      <c r="F141" s="14">
        <v>0.40486111111111112</v>
      </c>
      <c r="G141" s="15">
        <v>24</v>
      </c>
      <c r="H141" s="40">
        <f>(24-4)*60</f>
        <v>1200</v>
      </c>
      <c r="I141">
        <v>1</v>
      </c>
    </row>
    <row r="142" spans="1:10">
      <c r="A142" t="s">
        <v>236</v>
      </c>
      <c r="B142" s="7">
        <v>41833</v>
      </c>
      <c r="C142" t="s">
        <v>271</v>
      </c>
      <c r="D142" t="s">
        <v>310</v>
      </c>
      <c r="E142">
        <v>19</v>
      </c>
      <c r="F142" s="14">
        <v>0.4055555555555555</v>
      </c>
      <c r="G142" s="15">
        <v>24</v>
      </c>
      <c r="H142" s="40">
        <f>(24-2)*60</f>
        <v>1320</v>
      </c>
      <c r="I142">
        <v>1</v>
      </c>
    </row>
    <row r="143" spans="1:10">
      <c r="A143" t="s">
        <v>236</v>
      </c>
      <c r="B143" s="7">
        <v>41833</v>
      </c>
      <c r="C143" t="s">
        <v>271</v>
      </c>
      <c r="D143" t="s">
        <v>310</v>
      </c>
      <c r="E143">
        <v>20</v>
      </c>
      <c r="F143" s="14">
        <v>0.4069444444444445</v>
      </c>
      <c r="G143" s="15">
        <v>24</v>
      </c>
      <c r="H143" s="40">
        <v>386</v>
      </c>
      <c r="I143">
        <v>1</v>
      </c>
      <c r="J143" t="s">
        <v>212</v>
      </c>
    </row>
    <row r="144" spans="1:10">
      <c r="A144" t="s">
        <v>236</v>
      </c>
      <c r="B144" s="7">
        <v>41833</v>
      </c>
      <c r="C144" t="s">
        <v>271</v>
      </c>
      <c r="D144" t="s">
        <v>323</v>
      </c>
      <c r="E144">
        <v>1</v>
      </c>
      <c r="F144" s="14">
        <v>0.71875</v>
      </c>
      <c r="G144" s="15">
        <v>23</v>
      </c>
      <c r="H144" s="36">
        <v>992</v>
      </c>
      <c r="I144">
        <v>1</v>
      </c>
    </row>
    <row r="145" spans="1:10">
      <c r="A145" t="s">
        <v>236</v>
      </c>
      <c r="B145" s="7">
        <v>41833</v>
      </c>
      <c r="C145" t="s">
        <v>271</v>
      </c>
      <c r="D145" t="s">
        <v>323</v>
      </c>
      <c r="E145">
        <v>2</v>
      </c>
      <c r="F145" s="14">
        <v>0.71944444444444444</v>
      </c>
      <c r="G145" s="15">
        <v>23</v>
      </c>
      <c r="H145" s="36">
        <v>991</v>
      </c>
      <c r="I145">
        <v>1</v>
      </c>
    </row>
    <row r="146" spans="1:10">
      <c r="A146" t="s">
        <v>236</v>
      </c>
      <c r="B146" s="7">
        <v>41833</v>
      </c>
      <c r="C146" t="s">
        <v>271</v>
      </c>
      <c r="D146" t="s">
        <v>323</v>
      </c>
      <c r="E146">
        <v>3</v>
      </c>
      <c r="F146" s="14">
        <v>0.72013888888888899</v>
      </c>
      <c r="G146" s="15">
        <v>23</v>
      </c>
      <c r="H146" s="36">
        <f t="shared" ref="H146:H150" si="15">G146*60</f>
        <v>1380</v>
      </c>
      <c r="I146">
        <v>0</v>
      </c>
      <c r="J146" t="s">
        <v>324</v>
      </c>
    </row>
    <row r="147" spans="1:10">
      <c r="A147" t="s">
        <v>236</v>
      </c>
      <c r="B147" s="7">
        <v>41833</v>
      </c>
      <c r="C147" t="s">
        <v>271</v>
      </c>
      <c r="D147" t="s">
        <v>323</v>
      </c>
      <c r="E147">
        <v>4</v>
      </c>
      <c r="F147" s="14">
        <v>0.72083333333333333</v>
      </c>
      <c r="G147" s="15">
        <v>23</v>
      </c>
      <c r="H147" s="36">
        <f t="shared" si="15"/>
        <v>1380</v>
      </c>
      <c r="I147">
        <v>0</v>
      </c>
      <c r="J147" t="s">
        <v>324</v>
      </c>
    </row>
    <row r="148" spans="1:10">
      <c r="A148" t="s">
        <v>236</v>
      </c>
      <c r="B148" s="7">
        <v>41833</v>
      </c>
      <c r="C148" t="s">
        <v>271</v>
      </c>
      <c r="D148" t="s">
        <v>323</v>
      </c>
      <c r="E148">
        <v>5</v>
      </c>
      <c r="F148" s="14">
        <v>0.72152777777777777</v>
      </c>
      <c r="G148" s="15">
        <v>23</v>
      </c>
      <c r="H148" s="36">
        <f t="shared" si="15"/>
        <v>1380</v>
      </c>
      <c r="I148">
        <v>0</v>
      </c>
      <c r="J148" t="s">
        <v>324</v>
      </c>
    </row>
    <row r="149" spans="1:10">
      <c r="A149" t="s">
        <v>236</v>
      </c>
      <c r="B149" s="7">
        <v>41833</v>
      </c>
      <c r="C149" t="s">
        <v>271</v>
      </c>
      <c r="D149" t="s">
        <v>323</v>
      </c>
      <c r="E149">
        <v>6</v>
      </c>
      <c r="F149" s="14">
        <v>0.72222222222222221</v>
      </c>
      <c r="G149" s="15">
        <v>23</v>
      </c>
      <c r="H149" s="36">
        <f t="shared" si="15"/>
        <v>1380</v>
      </c>
      <c r="I149">
        <v>0</v>
      </c>
      <c r="J149" t="s">
        <v>324</v>
      </c>
    </row>
    <row r="150" spans="1:10">
      <c r="A150" t="s">
        <v>236</v>
      </c>
      <c r="B150" s="7">
        <v>41833</v>
      </c>
      <c r="C150" t="s">
        <v>271</v>
      </c>
      <c r="D150" t="s">
        <v>323</v>
      </c>
      <c r="E150">
        <v>7</v>
      </c>
      <c r="F150" s="14">
        <v>0.72291666666666676</v>
      </c>
      <c r="G150" s="15">
        <v>23</v>
      </c>
      <c r="H150" s="36">
        <f t="shared" si="15"/>
        <v>1380</v>
      </c>
      <c r="I150">
        <v>0</v>
      </c>
      <c r="J150" t="s">
        <v>324</v>
      </c>
    </row>
    <row r="151" spans="1:10">
      <c r="A151" t="s">
        <v>236</v>
      </c>
      <c r="B151" s="7">
        <v>41833</v>
      </c>
      <c r="C151" t="s">
        <v>271</v>
      </c>
      <c r="D151" t="s">
        <v>323</v>
      </c>
      <c r="E151">
        <v>8</v>
      </c>
      <c r="F151" s="14">
        <v>0.72430555555555554</v>
      </c>
      <c r="G151" s="15">
        <v>23</v>
      </c>
      <c r="H151" s="36">
        <v>987</v>
      </c>
      <c r="I151">
        <v>1</v>
      </c>
    </row>
    <row r="152" spans="1:10">
      <c r="A152" t="s">
        <v>236</v>
      </c>
      <c r="B152" s="7">
        <v>41833</v>
      </c>
      <c r="C152" t="s">
        <v>271</v>
      </c>
      <c r="D152" t="s">
        <v>323</v>
      </c>
      <c r="E152">
        <v>9</v>
      </c>
      <c r="F152" s="14">
        <v>0.72499999999999998</v>
      </c>
      <c r="G152" s="15">
        <v>23</v>
      </c>
      <c r="H152" s="36">
        <f t="shared" ref="H152:H154" si="16">G152*60</f>
        <v>1380</v>
      </c>
      <c r="I152">
        <v>0</v>
      </c>
      <c r="J152" t="s">
        <v>324</v>
      </c>
    </row>
    <row r="153" spans="1:10">
      <c r="A153" t="s">
        <v>236</v>
      </c>
      <c r="B153" s="7">
        <v>41833</v>
      </c>
      <c r="C153" t="s">
        <v>271</v>
      </c>
      <c r="D153" t="s">
        <v>323</v>
      </c>
      <c r="E153">
        <v>10</v>
      </c>
      <c r="F153" s="14">
        <v>0.72569444444444453</v>
      </c>
      <c r="G153" s="15">
        <v>23</v>
      </c>
      <c r="H153" s="36">
        <f t="shared" si="16"/>
        <v>1380</v>
      </c>
      <c r="I153">
        <v>0</v>
      </c>
      <c r="J153" t="s">
        <v>324</v>
      </c>
    </row>
    <row r="154" spans="1:10">
      <c r="A154" t="s">
        <v>236</v>
      </c>
      <c r="B154" s="7">
        <v>41833</v>
      </c>
      <c r="C154" t="s">
        <v>271</v>
      </c>
      <c r="D154" t="s">
        <v>323</v>
      </c>
      <c r="E154">
        <v>11</v>
      </c>
      <c r="F154" s="14">
        <v>0.72638888888888886</v>
      </c>
      <c r="G154" s="15">
        <v>23</v>
      </c>
      <c r="H154" s="36">
        <f t="shared" si="16"/>
        <v>1380</v>
      </c>
      <c r="I154">
        <v>0</v>
      </c>
      <c r="J154" t="s">
        <v>324</v>
      </c>
    </row>
    <row r="155" spans="1:10">
      <c r="A155" t="s">
        <v>236</v>
      </c>
      <c r="B155" s="7">
        <v>41834</v>
      </c>
      <c r="C155" t="s">
        <v>271</v>
      </c>
      <c r="D155" t="s">
        <v>325</v>
      </c>
      <c r="E155">
        <v>12</v>
      </c>
      <c r="F155" s="14">
        <v>0.68472222222222223</v>
      </c>
      <c r="G155" s="15">
        <v>22</v>
      </c>
      <c r="H155" s="36">
        <v>1259</v>
      </c>
      <c r="I155">
        <v>1</v>
      </c>
    </row>
    <row r="156" spans="1:10">
      <c r="A156" t="s">
        <v>236</v>
      </c>
      <c r="B156" s="7">
        <v>41834</v>
      </c>
      <c r="C156" t="s">
        <v>271</v>
      </c>
      <c r="D156" t="s">
        <v>325</v>
      </c>
      <c r="E156">
        <v>13</v>
      </c>
      <c r="F156" s="14">
        <v>0.68611111111111101</v>
      </c>
      <c r="G156" s="15">
        <v>22</v>
      </c>
      <c r="H156" s="36">
        <f t="shared" ref="H156" si="17">G156*60</f>
        <v>1320</v>
      </c>
      <c r="I156">
        <v>0</v>
      </c>
      <c r="J156" t="s">
        <v>326</v>
      </c>
    </row>
    <row r="157" spans="1:10">
      <c r="A157" t="s">
        <v>236</v>
      </c>
      <c r="B157" s="7">
        <v>41834</v>
      </c>
      <c r="C157" t="s">
        <v>271</v>
      </c>
      <c r="D157" t="s">
        <v>325</v>
      </c>
      <c r="E157">
        <v>14</v>
      </c>
      <c r="F157" s="14">
        <v>0.68680555555555556</v>
      </c>
      <c r="G157" s="15">
        <v>22</v>
      </c>
      <c r="H157" s="36">
        <v>1177</v>
      </c>
      <c r="I157">
        <v>1</v>
      </c>
      <c r="J157" t="s">
        <v>327</v>
      </c>
    </row>
    <row r="158" spans="1:10">
      <c r="A158" t="s">
        <v>236</v>
      </c>
      <c r="B158" s="7">
        <v>41834</v>
      </c>
      <c r="C158" t="s">
        <v>271</v>
      </c>
      <c r="D158" t="s">
        <v>325</v>
      </c>
      <c r="E158">
        <v>15</v>
      </c>
      <c r="F158" s="14">
        <v>0.6875</v>
      </c>
      <c r="G158" s="15">
        <v>22</v>
      </c>
      <c r="H158" s="36">
        <v>1077</v>
      </c>
      <c r="I158">
        <v>1</v>
      </c>
      <c r="J158" t="s">
        <v>328</v>
      </c>
    </row>
    <row r="159" spans="1:10">
      <c r="A159" t="s">
        <v>236</v>
      </c>
      <c r="B159" s="7">
        <v>41834</v>
      </c>
      <c r="C159" t="s">
        <v>271</v>
      </c>
      <c r="D159" t="s">
        <v>325</v>
      </c>
      <c r="E159">
        <v>16</v>
      </c>
      <c r="F159" s="14">
        <v>0.68819444444444444</v>
      </c>
      <c r="G159" s="15">
        <v>22</v>
      </c>
      <c r="H159" s="36">
        <f t="shared" ref="H159" si="18">G159*60</f>
        <v>1320</v>
      </c>
      <c r="I159">
        <v>0</v>
      </c>
      <c r="J159" t="s">
        <v>326</v>
      </c>
    </row>
    <row r="160" spans="1:10">
      <c r="A160" t="s">
        <v>236</v>
      </c>
      <c r="B160" s="7">
        <v>41834</v>
      </c>
      <c r="C160" t="s">
        <v>271</v>
      </c>
      <c r="D160" t="s">
        <v>325</v>
      </c>
      <c r="E160">
        <v>17</v>
      </c>
      <c r="F160" s="14">
        <v>0.69027777777777777</v>
      </c>
      <c r="G160" s="15">
        <v>22</v>
      </c>
      <c r="H160" s="36">
        <v>1254</v>
      </c>
      <c r="I160">
        <v>1</v>
      </c>
      <c r="J160" t="s">
        <v>329</v>
      </c>
    </row>
    <row r="161" spans="1:10">
      <c r="A161" t="s">
        <v>236</v>
      </c>
      <c r="B161" s="7">
        <v>41834</v>
      </c>
      <c r="C161" t="s">
        <v>271</v>
      </c>
      <c r="D161" t="s">
        <v>325</v>
      </c>
      <c r="E161">
        <v>18</v>
      </c>
      <c r="F161" s="14">
        <v>0.69097222222222221</v>
      </c>
      <c r="G161" s="15">
        <v>22</v>
      </c>
      <c r="H161" s="36">
        <f>16*60+7</f>
        <v>967</v>
      </c>
      <c r="I161">
        <v>0</v>
      </c>
      <c r="J161" t="s">
        <v>330</v>
      </c>
    </row>
    <row r="162" spans="1:10">
      <c r="A162" t="s">
        <v>236</v>
      </c>
      <c r="B162" s="7">
        <v>41834</v>
      </c>
      <c r="C162" t="s">
        <v>271</v>
      </c>
      <c r="D162" t="s">
        <v>325</v>
      </c>
      <c r="E162">
        <v>19</v>
      </c>
      <c r="F162" s="14">
        <v>0.69166666666666676</v>
      </c>
      <c r="G162" s="15">
        <v>22</v>
      </c>
      <c r="H162" s="36">
        <f t="shared" ref="H162" si="19">G162*60</f>
        <v>1320</v>
      </c>
      <c r="I162">
        <v>0</v>
      </c>
      <c r="J162" t="s">
        <v>326</v>
      </c>
    </row>
    <row r="163" spans="1:10">
      <c r="A163" t="s">
        <v>236</v>
      </c>
      <c r="B163" s="7">
        <v>41834</v>
      </c>
      <c r="C163" t="s">
        <v>271</v>
      </c>
      <c r="D163" t="s">
        <v>325</v>
      </c>
      <c r="E163">
        <v>20</v>
      </c>
      <c r="F163" s="14">
        <v>0.69236111111111109</v>
      </c>
      <c r="G163" s="15">
        <v>22</v>
      </c>
      <c r="H163" s="36">
        <v>1163</v>
      </c>
      <c r="I163">
        <v>1</v>
      </c>
      <c r="J163" t="s">
        <v>212</v>
      </c>
    </row>
    <row r="164" spans="1:10">
      <c r="A164">
        <v>1000</v>
      </c>
      <c r="B164" s="7">
        <v>41836</v>
      </c>
      <c r="C164" t="s">
        <v>271</v>
      </c>
      <c r="D164" t="s">
        <v>282</v>
      </c>
      <c r="E164">
        <v>6</v>
      </c>
      <c r="F164" s="14">
        <v>0.3923611111111111</v>
      </c>
      <c r="G164" s="15">
        <v>24</v>
      </c>
      <c r="H164" s="36">
        <v>116</v>
      </c>
      <c r="I164">
        <v>1</v>
      </c>
      <c r="J164" t="s">
        <v>212</v>
      </c>
    </row>
    <row r="165" spans="1:10">
      <c r="A165">
        <v>1000</v>
      </c>
      <c r="B165" s="7">
        <v>41836</v>
      </c>
      <c r="C165" t="s">
        <v>271</v>
      </c>
      <c r="D165" t="s">
        <v>282</v>
      </c>
      <c r="E165">
        <v>18</v>
      </c>
      <c r="F165" s="14">
        <v>0.39305555555555555</v>
      </c>
      <c r="G165" s="15">
        <v>24</v>
      </c>
      <c r="H165" s="36">
        <v>111</v>
      </c>
      <c r="I165">
        <v>1</v>
      </c>
      <c r="J165" t="s">
        <v>212</v>
      </c>
    </row>
    <row r="166" spans="1:10">
      <c r="A166">
        <v>1000</v>
      </c>
      <c r="B166" s="7">
        <v>41836</v>
      </c>
      <c r="C166" t="s">
        <v>271</v>
      </c>
      <c r="D166" t="s">
        <v>282</v>
      </c>
      <c r="E166">
        <v>1</v>
      </c>
      <c r="F166" s="14">
        <v>0.39444444444444443</v>
      </c>
      <c r="G166" s="15">
        <v>24</v>
      </c>
      <c r="H166" s="36">
        <v>316</v>
      </c>
      <c r="I166">
        <v>1</v>
      </c>
    </row>
    <row r="167" spans="1:10">
      <c r="A167">
        <v>1000</v>
      </c>
      <c r="B167" s="7">
        <v>41836</v>
      </c>
      <c r="C167" t="s">
        <v>271</v>
      </c>
      <c r="D167" t="s">
        <v>282</v>
      </c>
      <c r="E167">
        <v>2</v>
      </c>
      <c r="F167" s="14">
        <v>0.39513888888888887</v>
      </c>
      <c r="G167" s="15">
        <v>24</v>
      </c>
      <c r="H167" s="36">
        <v>172</v>
      </c>
      <c r="I167">
        <v>1</v>
      </c>
      <c r="J167" t="s">
        <v>331</v>
      </c>
    </row>
    <row r="168" spans="1:10">
      <c r="A168">
        <v>1000</v>
      </c>
      <c r="B168" s="7">
        <v>41836</v>
      </c>
      <c r="C168" t="s">
        <v>271</v>
      </c>
      <c r="D168" t="s">
        <v>282</v>
      </c>
      <c r="E168">
        <v>3</v>
      </c>
      <c r="F168" s="14">
        <v>0.39583333333333331</v>
      </c>
      <c r="G168" s="15">
        <v>24</v>
      </c>
      <c r="H168" s="36">
        <v>1456</v>
      </c>
      <c r="I168">
        <v>1</v>
      </c>
      <c r="J168" t="s">
        <v>332</v>
      </c>
    </row>
    <row r="169" spans="1:10">
      <c r="A169">
        <v>1000</v>
      </c>
      <c r="B169" s="7">
        <v>41836</v>
      </c>
      <c r="C169" t="s">
        <v>271</v>
      </c>
      <c r="D169" t="s">
        <v>282</v>
      </c>
      <c r="E169">
        <v>4</v>
      </c>
      <c r="F169" s="14">
        <v>0.39652777777777781</v>
      </c>
      <c r="G169" s="15">
        <v>24</v>
      </c>
      <c r="H169" s="36">
        <f t="shared" ref="H169" si="20">G169*60</f>
        <v>1440</v>
      </c>
      <c r="I169">
        <v>0</v>
      </c>
      <c r="J169" t="s">
        <v>427</v>
      </c>
    </row>
    <row r="170" spans="1:10">
      <c r="A170">
        <v>1000</v>
      </c>
      <c r="B170" s="7">
        <v>41836</v>
      </c>
      <c r="C170" t="s">
        <v>271</v>
      </c>
      <c r="D170" t="s">
        <v>282</v>
      </c>
      <c r="E170">
        <v>5</v>
      </c>
      <c r="F170" s="14">
        <v>0.3979166666666667</v>
      </c>
      <c r="G170" s="15">
        <v>24</v>
      </c>
      <c r="H170" s="36">
        <v>1455</v>
      </c>
      <c r="I170">
        <v>1</v>
      </c>
      <c r="J170" t="s">
        <v>333</v>
      </c>
    </row>
    <row r="171" spans="1:10">
      <c r="A171">
        <v>1000</v>
      </c>
      <c r="B171" s="7">
        <v>41836</v>
      </c>
      <c r="C171" t="s">
        <v>271</v>
      </c>
      <c r="D171" t="s">
        <v>282</v>
      </c>
      <c r="E171">
        <v>7</v>
      </c>
      <c r="F171" s="14">
        <v>0.39861111111111108</v>
      </c>
      <c r="G171" s="15">
        <v>24</v>
      </c>
      <c r="H171" s="36">
        <v>164</v>
      </c>
      <c r="I171">
        <v>1</v>
      </c>
    </row>
    <row r="172" spans="1:10">
      <c r="A172">
        <v>1000</v>
      </c>
      <c r="B172" s="7">
        <v>41836</v>
      </c>
      <c r="C172" t="s">
        <v>271</v>
      </c>
      <c r="D172" t="s">
        <v>282</v>
      </c>
      <c r="E172">
        <v>8</v>
      </c>
      <c r="F172" s="14">
        <v>0.39930555555555558</v>
      </c>
      <c r="G172" s="15">
        <v>24</v>
      </c>
      <c r="H172" s="36">
        <v>160</v>
      </c>
      <c r="I172">
        <v>1</v>
      </c>
    </row>
    <row r="173" spans="1:10">
      <c r="A173">
        <v>1000</v>
      </c>
      <c r="B173" s="7">
        <v>41836</v>
      </c>
      <c r="C173" t="s">
        <v>271</v>
      </c>
      <c r="D173" t="s">
        <v>282</v>
      </c>
      <c r="E173">
        <v>9</v>
      </c>
      <c r="F173" s="14">
        <v>0.39999999999999997</v>
      </c>
      <c r="G173" s="15">
        <v>24</v>
      </c>
      <c r="H173" s="36">
        <f t="shared" ref="H173:H174" si="21">G173*60</f>
        <v>1440</v>
      </c>
      <c r="I173">
        <v>0</v>
      </c>
      <c r="J173" t="s">
        <v>334</v>
      </c>
    </row>
    <row r="174" spans="1:10">
      <c r="A174">
        <v>1000</v>
      </c>
      <c r="B174" s="7">
        <v>41836</v>
      </c>
      <c r="C174" t="s">
        <v>271</v>
      </c>
      <c r="D174" t="s">
        <v>282</v>
      </c>
      <c r="E174">
        <v>10</v>
      </c>
      <c r="F174" s="14">
        <v>0.40069444444444446</v>
      </c>
      <c r="G174" s="15">
        <v>24</v>
      </c>
      <c r="H174" s="36">
        <f t="shared" si="21"/>
        <v>1440</v>
      </c>
      <c r="I174">
        <v>0</v>
      </c>
      <c r="J174" t="s">
        <v>334</v>
      </c>
    </row>
    <row r="175" spans="1:10">
      <c r="A175">
        <v>1000</v>
      </c>
      <c r="B175" s="7">
        <v>41836</v>
      </c>
      <c r="C175" t="s">
        <v>271</v>
      </c>
      <c r="D175" t="s">
        <v>282</v>
      </c>
      <c r="E175">
        <v>11</v>
      </c>
      <c r="F175" s="14">
        <v>0.40138888888888885</v>
      </c>
      <c r="G175" s="15">
        <v>24</v>
      </c>
      <c r="H175" s="36">
        <v>1454</v>
      </c>
      <c r="I175">
        <v>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Variable Defns Survival &amp; Quan</vt:lpstr>
      <vt:lpstr>Data Survival &amp; Quantity</vt:lpstr>
      <vt:lpstr>Variable Defn Manual Rain</vt:lpstr>
      <vt:lpstr>Manual Rain Rate</vt:lpstr>
      <vt:lpstr>Var Def Satellite Rain</vt:lpstr>
      <vt:lpstr>Satellite Rain Rate</vt:lpstr>
      <vt:lpstr>Variable Defn Baits.</vt:lpstr>
      <vt:lpstr>Data Ant (Tuna) Bait </vt:lpstr>
      <vt:lpstr>Data Ant (Spider) Bait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Leticia Aviles</cp:lastModifiedBy>
  <dcterms:created xsi:type="dcterms:W3CDTF">2015-10-28T17:02:29Z</dcterms:created>
  <dcterms:modified xsi:type="dcterms:W3CDTF">2016-12-31T04:20:16Z</dcterms:modified>
</cp:coreProperties>
</file>