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ZHL\Aging\Layout\eLife\Revised\"/>
    </mc:Choice>
  </mc:AlternateContent>
  <xr:revisionPtr revIDLastSave="0" documentId="13_ncr:1_{CA913F2D-E76B-4E71-8648-8847081EE7EE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pH6.9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2" l="1"/>
  <c r="G30" i="2"/>
  <c r="K27" i="2"/>
  <c r="K26" i="2"/>
  <c r="G26" i="2"/>
  <c r="G27" i="2" s="1"/>
  <c r="C26" i="2"/>
  <c r="C27" i="2" s="1"/>
  <c r="K25" i="2"/>
  <c r="G25" i="2"/>
  <c r="C25" i="2"/>
  <c r="K24" i="2"/>
  <c r="G24" i="2"/>
  <c r="C24" i="2"/>
</calcChain>
</file>

<file path=xl/sharedStrings.xml><?xml version="1.0" encoding="utf-8"?>
<sst xmlns="http://schemas.openxmlformats.org/spreadsheetml/2006/main" count="46" uniqueCount="12">
  <si>
    <t>Date</t>
  </si>
  <si>
    <t>Group</t>
  </si>
  <si>
    <t>Fluoresence of original value</t>
  </si>
  <si>
    <t>Young</t>
  </si>
  <si>
    <t>Old Con</t>
  </si>
  <si>
    <t>SS-31 3days</t>
  </si>
  <si>
    <t>N</t>
  </si>
  <si>
    <t>Mean</t>
  </si>
  <si>
    <t>SD</t>
  </si>
  <si>
    <t>SE</t>
  </si>
  <si>
    <t>Old vs Young T.test</t>
  </si>
  <si>
    <t>Treatmetn vs Old 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</si>
</sst>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3E-46D3-90F9-155C88D4BC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3E-46D3-90F9-155C88D4BCF7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3E-46D3-90F9-155C88D4BCF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C3E-46D3-90F9-155C88D4BCF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C3E-46D3-90F9-155C88D4BCF7}"/>
              </c:ext>
            </c:extLst>
          </c:dPt>
          <c:errBars>
            <c:errBarType val="plus"/>
            <c:errValType val="cust"/>
            <c:noEndCap val="0"/>
            <c:plus>
              <c:numRef>
                <c:f>('[1]pH6.9'!$C$27,'[1]pH6.9'!$G$27,'[1]pH6.9'!$K$27,'[1]pH6.9'!$O$27,'[1]pH6.9'!$S$27,'[1]pH6.9'!$W$27,'[1]pH6.9'!$AY$27)</c:f>
                <c:numCache>
                  <c:formatCode>General</c:formatCode>
                  <c:ptCount val="7"/>
                  <c:pt idx="0">
                    <c:v>3.4727510708370664E-2</c:v>
                  </c:pt>
                  <c:pt idx="1">
                    <c:v>2.5015971659196619E-2</c:v>
                  </c:pt>
                  <c:pt idx="2">
                    <c:v>1.7872314983156005E-2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('pH6.9'!$C$25,'pH6.9'!$G$25,'pH6.9'!$K$25,'pH6.9'!$O$25,'pH6.9'!$S$25,'pH6.9'!$W$25,'pH6.9'!$AY$25)</c:f>
              <c:numCache>
                <c:formatCode>General</c:formatCode>
                <c:ptCount val="7"/>
                <c:pt idx="0">
                  <c:v>0.89399999999999991</c:v>
                </c:pt>
                <c:pt idx="1">
                  <c:v>0.71055555555555561</c:v>
                </c:pt>
                <c:pt idx="2">
                  <c:v>0.92125000000000001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3E-46D3-90F9-155C88D4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71520"/>
        <c:axId val="90985600"/>
      </c:barChart>
      <c:catAx>
        <c:axId val="909715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85600"/>
        <c:crosses val="autoZero"/>
        <c:auto val="1"/>
        <c:lblAlgn val="ctr"/>
        <c:lblOffset val="100"/>
        <c:noMultiLvlLbl val="0"/>
      </c:catAx>
      <c:valAx>
        <c:axId val="9098560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97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6B-4FF0-BA2A-C6662C037B9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6B-4FF0-BA2A-C6662C037B9F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6B-4FF0-BA2A-C6662C037B9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6B-4FF0-BA2A-C6662C037B9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6B-4FF0-BA2A-C6662C037B9F}"/>
              </c:ext>
            </c:extLst>
          </c:dPt>
          <c:errBars>
            <c:errBarType val="plus"/>
            <c:errValType val="cust"/>
            <c:noEndCap val="0"/>
            <c:plus>
              <c:numRef>
                <c:f>('[1]pH6.9'!$C$27,'[1]pH6.9'!$G$27,'[1]pH6.9'!$K$27,'[1]pH6.9'!$O$27,'[1]pH6.9'!$S$27,'[1]pH6.9'!$W$27)</c:f>
                <c:numCache>
                  <c:formatCode>General</c:formatCode>
                  <c:ptCount val="6"/>
                  <c:pt idx="0">
                    <c:v>3.4727510708370664E-2</c:v>
                  </c:pt>
                  <c:pt idx="1">
                    <c:v>2.5015971659196619E-2</c:v>
                  </c:pt>
                  <c:pt idx="2">
                    <c:v>1.7872314983156005E-2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('pH6.9'!$C$25,'pH6.9'!$G$25,'pH6.9'!$K$25,'pH6.9'!$O$25,'pH6.9'!$S$25)</c:f>
              <c:numCache>
                <c:formatCode>General</c:formatCode>
                <c:ptCount val="5"/>
                <c:pt idx="0">
                  <c:v>0.89399999999999991</c:v>
                </c:pt>
                <c:pt idx="1">
                  <c:v>0.71055555555555561</c:v>
                </c:pt>
                <c:pt idx="2">
                  <c:v>0.92125000000000001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6B-4FF0-BA2A-C6662C037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012096"/>
        <c:axId val="91017984"/>
      </c:barChart>
      <c:catAx>
        <c:axId val="910120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17984"/>
        <c:crosses val="autoZero"/>
        <c:auto val="1"/>
        <c:lblAlgn val="ctr"/>
        <c:lblOffset val="100"/>
        <c:noMultiLvlLbl val="0"/>
      </c:catAx>
      <c:valAx>
        <c:axId val="91017984"/>
        <c:scaling>
          <c:orientation val="minMax"/>
          <c:min val="0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0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52-4609-B8BA-1EC2702C507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52-4609-B8BA-1EC2702C5074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52-4609-B8BA-1EC2702C507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52-4609-B8BA-1EC2702C507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52-4609-B8BA-1EC2702C5074}"/>
              </c:ext>
            </c:extLst>
          </c:dPt>
          <c:errBars>
            <c:errBarType val="plus"/>
            <c:errValType val="cust"/>
            <c:noEndCap val="0"/>
            <c:plus>
              <c:numRef>
                <c:f>('[1]pH6.9'!$C$27,'[1]pH6.9'!$G$27,'[1]pH6.9'!$K$27,'[1]pH6.9'!$O$27,'[1]pH6.9'!$S$27,'[1]pH6.9'!$W$27)</c:f>
                <c:numCache>
                  <c:formatCode>General</c:formatCode>
                  <c:ptCount val="6"/>
                  <c:pt idx="0">
                    <c:v>3.4727510708370664E-2</c:v>
                  </c:pt>
                  <c:pt idx="1">
                    <c:v>2.5015971659196619E-2</c:v>
                  </c:pt>
                  <c:pt idx="2">
                    <c:v>1.7872314983156005E-2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('pH6.9'!$C$25,'pH6.9'!$G$25,'pH6.9'!$K$25)</c:f>
              <c:numCache>
                <c:formatCode>General</c:formatCode>
                <c:ptCount val="3"/>
                <c:pt idx="0">
                  <c:v>0.89399999999999991</c:v>
                </c:pt>
                <c:pt idx="1">
                  <c:v>0.71055555555555561</c:v>
                </c:pt>
                <c:pt idx="2">
                  <c:v>0.92125000000000001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52-4609-B8BA-1EC2702C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044480"/>
        <c:axId val="91066752"/>
      </c:barChart>
      <c:catAx>
        <c:axId val="910444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66752"/>
        <c:crosses val="autoZero"/>
        <c:auto val="1"/>
        <c:lblAlgn val="ctr"/>
        <c:lblOffset val="100"/>
        <c:noMultiLvlLbl val="0"/>
      </c:catAx>
      <c:valAx>
        <c:axId val="91066752"/>
        <c:scaling>
          <c:orientation val="minMax"/>
          <c:min val="0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04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12-4DFE-BEA3-2435BC48BE1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12-4DFE-BEA3-2435BC48BE1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12-4DFE-BEA3-2435BC48BE1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12-4DFE-BEA3-2435BC48BE1B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12-4DFE-BEA3-2435BC48BE1B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12-4DFE-BEA3-2435BC48BE1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12-4DFE-BEA3-2435BC48BE1B}"/>
              </c:ext>
            </c:extLst>
          </c:dPt>
          <c:errBars>
            <c:errBarType val="plus"/>
            <c:errValType val="cust"/>
            <c:noEndCap val="0"/>
            <c:plus>
              <c:numRef>
                <c:f>('[1]pH6.9'!$C$27,'[1]pH6.9'!$G$27,'[1]pH6.9'!$O$27,'[1]pH6.9'!$S$27,'[1]pH6.9'!$W$27,'[1]pH6.9'!$AY$27,'[1]pH6.9'!$AM$27)</c:f>
                <c:numCache>
                  <c:formatCode>General</c:formatCode>
                  <c:ptCount val="7"/>
                  <c:pt idx="0">
                    <c:v>3.4727510708370664E-2</c:v>
                  </c:pt>
                  <c:pt idx="1">
                    <c:v>2.5015971659196619E-2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/>
            </c:spPr>
          </c:errBars>
          <c:val>
            <c:numRef>
              <c:f>('pH6.9'!$C$25,'pH6.9'!$G$25,'pH6.9'!$O$25,'pH6.9'!$S$25,'pH6.9'!$W$25,'pH6.9'!$AY$25,'pH6.9'!$AM$25)</c:f>
              <c:numCache>
                <c:formatCode>General</c:formatCode>
                <c:ptCount val="7"/>
                <c:pt idx="0">
                  <c:v>0.89399999999999991</c:v>
                </c:pt>
                <c:pt idx="1">
                  <c:v>0.71055555555555561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12-4DFE-BEA3-2435BC48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094016"/>
        <c:axId val="92869376"/>
      </c:barChart>
      <c:catAx>
        <c:axId val="910940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69376"/>
        <c:crosses val="autoZero"/>
        <c:auto val="1"/>
        <c:lblAlgn val="ctr"/>
        <c:lblOffset val="100"/>
        <c:noMultiLvlLbl val="0"/>
      </c:catAx>
      <c:valAx>
        <c:axId val="92869376"/>
        <c:scaling>
          <c:orientation val="minMax"/>
          <c:min val="0.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09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BD-4647-8224-2BDD2A4F18D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BD-4647-8224-2BDD2A4F18D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BD-4647-8224-2BDD2A4F18D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BD-4647-8224-2BDD2A4F18D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BD-4647-8224-2BDD2A4F18DC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BD-4647-8224-2BDD2A4F18DC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BD-4647-8224-2BDD2A4F18DC}"/>
              </c:ext>
            </c:extLst>
          </c:dPt>
          <c:errBars>
            <c:errBarType val="plus"/>
            <c:errValType val="cust"/>
            <c:noEndCap val="0"/>
            <c:plus>
              <c:numRef>
                <c:f>('[1]pH6.9'!$C$27,'[1]pH6.9'!$G$27,'[1]pH6.9'!$K$27,'[1]pH6.9'!$O$27,'[1]pH6.9'!$S$27,'[1]pH6.9'!$W$27,'[1]pH6.9'!$AY$27)</c:f>
                <c:numCache>
                  <c:formatCode>General</c:formatCode>
                  <c:ptCount val="7"/>
                  <c:pt idx="0">
                    <c:v>3.4727510708370664E-2</c:v>
                  </c:pt>
                  <c:pt idx="1">
                    <c:v>2.5015971659196619E-2</c:v>
                  </c:pt>
                  <c:pt idx="2">
                    <c:v>1.7872314983156005E-2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('pH6.9'!$C$25,'pH6.9'!$G$25,'pH6.9'!$AI$25,'pH6.9'!$AE$25,'pH6.9'!$AA$25)</c:f>
              <c:numCache>
                <c:formatCode>General</c:formatCode>
                <c:ptCount val="5"/>
                <c:pt idx="0">
                  <c:v>0.89399999999999991</c:v>
                </c:pt>
                <c:pt idx="1">
                  <c:v>0.71055555555555561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BD-4647-8224-2BDD2A4F1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908928"/>
        <c:axId val="92910720"/>
      </c:barChart>
      <c:catAx>
        <c:axId val="929089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0720"/>
        <c:crosses val="autoZero"/>
        <c:auto val="1"/>
        <c:lblAlgn val="ctr"/>
        <c:lblOffset val="100"/>
        <c:noMultiLvlLbl val="0"/>
      </c:catAx>
      <c:valAx>
        <c:axId val="92910720"/>
        <c:scaling>
          <c:orientation val="minMax"/>
          <c:min val="0.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90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33</xdr:row>
      <xdr:rowOff>33337</xdr:rowOff>
    </xdr:from>
    <xdr:to>
      <xdr:col>10</xdr:col>
      <xdr:colOff>619125</xdr:colOff>
      <xdr:row>47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5C0F00-0F7F-42A2-844D-0BEDE0815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50</xdr:row>
      <xdr:rowOff>0</xdr:rowOff>
    </xdr:from>
    <xdr:to>
      <xdr:col>8</xdr:col>
      <xdr:colOff>209550</xdr:colOff>
      <xdr:row>64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0870D8-4FC4-4CA5-80F6-A2FF3D856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69</xdr:row>
      <xdr:rowOff>0</xdr:rowOff>
    </xdr:from>
    <xdr:to>
      <xdr:col>6</xdr:col>
      <xdr:colOff>190500</xdr:colOff>
      <xdr:row>83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D6AD9B-0798-482D-B671-80438ED58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24</xdr:col>
      <xdr:colOff>609600</xdr:colOff>
      <xdr:row>48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AC5777-7880-4961-AD91-49AC95732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35</xdr:row>
      <xdr:rowOff>0</xdr:rowOff>
    </xdr:from>
    <xdr:to>
      <xdr:col>31</xdr:col>
      <xdr:colOff>238125</xdr:colOff>
      <xdr:row>49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EAA9CD-DF35-4385-90A3-2C3D47301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HL/Aging/Rat%20CM/Proton%20Leak%20Summary%20pH5.3%202019-07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6.9"/>
      <sheetName val="pH5.3"/>
      <sheetName val="pH5.3 SS31 dose"/>
      <sheetName val="SS31 timepH5.3"/>
      <sheetName val="BKA CAT dose SS31pH5.3"/>
      <sheetName val="Sheet1"/>
    </sheetNames>
    <sheetDataSet>
      <sheetData sheetId="0">
        <row r="27">
          <cell r="C27">
            <v>3.4727510708370664E-2</v>
          </cell>
          <cell r="G27">
            <v>2.5015971659196619E-2</v>
          </cell>
          <cell r="K27">
            <v>1.7872314983156005E-2</v>
          </cell>
          <cell r="O27" t="e">
            <v>#DIV/0!</v>
          </cell>
          <cell r="S27" t="e">
            <v>#DIV/0!</v>
          </cell>
          <cell r="W27" t="e">
            <v>#DIV/0!</v>
          </cell>
          <cell r="AM27" t="e">
            <v>#DIV/0!</v>
          </cell>
          <cell r="AY27" t="e">
            <v>#DIV/0!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651C-D34F-4F47-9540-1947698F7B52}">
  <dimension ref="A1:BM31"/>
  <sheetViews>
    <sheetView tabSelected="1" workbookViewId="0">
      <selection activeCell="M9" sqref="M9"/>
    </sheetView>
  </sheetViews>
  <sheetFormatPr defaultRowHeight="14.4" x14ac:dyDescent="0.55000000000000004"/>
  <cols>
    <col min="1" max="1" width="10.68359375" bestFit="1" customWidth="1"/>
    <col min="5" max="5" width="10.68359375" bestFit="1" customWidth="1"/>
    <col min="6" max="6" width="9.68359375" bestFit="1" customWidth="1"/>
    <col min="9" max="9" width="10.68359375" bestFit="1" customWidth="1"/>
    <col min="10" max="10" width="11.15625" bestFit="1" customWidth="1"/>
    <col min="11" max="11" width="12" bestFit="1" customWidth="1"/>
    <col min="13" max="13" width="10.68359375" bestFit="1" customWidth="1"/>
    <col min="14" max="14" width="9.83984375" bestFit="1" customWidth="1"/>
    <col min="15" max="15" width="12" bestFit="1" customWidth="1"/>
    <col min="17" max="17" width="10.68359375" bestFit="1" customWidth="1"/>
    <col min="18" max="18" width="9.68359375" bestFit="1" customWidth="1"/>
    <col min="21" max="21" width="10.68359375" bestFit="1" customWidth="1"/>
    <col min="25" max="25" width="10.68359375" bestFit="1" customWidth="1"/>
    <col min="26" max="26" width="15.68359375" bestFit="1" customWidth="1"/>
    <col min="29" max="29" width="10.68359375" bestFit="1" customWidth="1"/>
    <col min="30" max="30" width="14.68359375" bestFit="1" customWidth="1"/>
    <col min="33" max="33" width="10.68359375" bestFit="1" customWidth="1"/>
    <col min="34" max="34" width="16.68359375" bestFit="1" customWidth="1"/>
    <col min="37" max="37" width="10.68359375" bestFit="1" customWidth="1"/>
    <col min="41" max="41" width="10.68359375" bestFit="1" customWidth="1"/>
    <col min="42" max="42" width="19.83984375" bestFit="1" customWidth="1"/>
    <col min="45" max="45" width="10.68359375" bestFit="1" customWidth="1"/>
    <col min="46" max="46" width="16.83984375" bestFit="1" customWidth="1"/>
    <col min="49" max="49" width="10.68359375" bestFit="1" customWidth="1"/>
    <col min="53" max="53" width="9.68359375" bestFit="1" customWidth="1"/>
    <col min="57" max="57" width="9.68359375" bestFit="1" customWidth="1"/>
    <col min="61" max="61" width="9.68359375" bestFit="1" customWidth="1"/>
    <col min="62" max="62" width="10.26171875" bestFit="1" customWidth="1"/>
    <col min="65" max="65" width="9.68359375" bestFit="1" customWidth="1"/>
  </cols>
  <sheetData>
    <row r="1" spans="1:65" x14ac:dyDescent="0.55000000000000004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  <c r="I1" t="s">
        <v>0</v>
      </c>
      <c r="J1" t="s">
        <v>1</v>
      </c>
      <c r="K1" t="s">
        <v>2</v>
      </c>
    </row>
    <row r="2" spans="1:65" x14ac:dyDescent="0.55000000000000004">
      <c r="A2" s="1">
        <v>43221</v>
      </c>
      <c r="B2" t="s">
        <v>3</v>
      </c>
      <c r="C2">
        <v>0.99</v>
      </c>
      <c r="E2" s="1">
        <v>43234</v>
      </c>
      <c r="F2" t="s">
        <v>4</v>
      </c>
      <c r="G2">
        <v>0.55000000000000004</v>
      </c>
      <c r="I2" s="1">
        <v>43234</v>
      </c>
      <c r="J2" t="s">
        <v>5</v>
      </c>
      <c r="K2">
        <v>0.9</v>
      </c>
      <c r="M2" s="1"/>
      <c r="Q2" s="1"/>
      <c r="U2" s="1"/>
      <c r="Y2" s="1"/>
      <c r="AC2" s="1"/>
      <c r="AG2" s="1"/>
      <c r="AK2" s="1"/>
      <c r="AO2" s="1"/>
      <c r="AS2" s="1"/>
      <c r="AW2" s="1"/>
      <c r="BA2" s="1"/>
      <c r="BE2" s="1"/>
      <c r="BI2" s="1"/>
      <c r="BM2" s="1"/>
    </row>
    <row r="3" spans="1:65" x14ac:dyDescent="0.55000000000000004">
      <c r="A3" s="1">
        <v>43230</v>
      </c>
      <c r="B3" t="s">
        <v>3</v>
      </c>
      <c r="C3">
        <v>0.8</v>
      </c>
      <c r="E3" s="1">
        <v>43300</v>
      </c>
      <c r="F3" t="s">
        <v>4</v>
      </c>
      <c r="G3">
        <v>0.74</v>
      </c>
      <c r="I3" s="1">
        <v>43268</v>
      </c>
      <c r="J3" t="s">
        <v>5</v>
      </c>
      <c r="K3">
        <v>0.96</v>
      </c>
      <c r="M3" s="1"/>
      <c r="Q3" s="1"/>
      <c r="U3" s="1"/>
      <c r="Y3" s="1"/>
      <c r="AC3" s="1"/>
      <c r="AG3" s="1"/>
      <c r="AK3" s="1"/>
      <c r="AW3" s="1"/>
      <c r="BA3" s="1"/>
      <c r="BI3" s="1"/>
    </row>
    <row r="4" spans="1:65" x14ac:dyDescent="0.55000000000000004">
      <c r="A4" s="1">
        <v>43290</v>
      </c>
      <c r="B4" t="s">
        <v>3</v>
      </c>
      <c r="C4">
        <v>0.84</v>
      </c>
      <c r="E4" s="1">
        <v>43300</v>
      </c>
      <c r="F4" t="s">
        <v>4</v>
      </c>
      <c r="G4">
        <v>0.81</v>
      </c>
      <c r="I4" s="1">
        <v>43300</v>
      </c>
      <c r="J4" t="s">
        <v>5</v>
      </c>
      <c r="K4">
        <v>0.88</v>
      </c>
      <c r="M4" s="1"/>
      <c r="Q4" s="1"/>
      <c r="U4" s="1"/>
      <c r="Y4" s="1"/>
      <c r="AC4" s="1"/>
      <c r="AG4" s="1"/>
      <c r="AK4" s="1"/>
      <c r="AW4" s="1"/>
      <c r="BA4" s="1"/>
      <c r="BI4" s="1"/>
    </row>
    <row r="5" spans="1:65" x14ac:dyDescent="0.55000000000000004">
      <c r="A5" s="1">
        <v>43584</v>
      </c>
      <c r="B5" t="s">
        <v>3</v>
      </c>
      <c r="C5">
        <v>0.89</v>
      </c>
      <c r="E5" s="1">
        <v>43328</v>
      </c>
      <c r="F5" t="s">
        <v>4</v>
      </c>
      <c r="G5">
        <v>0.87</v>
      </c>
      <c r="I5" s="1">
        <v>43328</v>
      </c>
      <c r="J5" t="s">
        <v>5</v>
      </c>
      <c r="K5">
        <v>0.88</v>
      </c>
      <c r="M5" s="1"/>
      <c r="Q5" s="1"/>
      <c r="U5" s="1"/>
      <c r="Y5" s="1"/>
      <c r="AC5" s="1"/>
      <c r="AG5" s="1"/>
      <c r="AW5" s="1"/>
      <c r="BA5" s="1"/>
    </row>
    <row r="6" spans="1:65" x14ac:dyDescent="0.55000000000000004">
      <c r="A6" s="1">
        <v>43594</v>
      </c>
      <c r="B6" t="s">
        <v>3</v>
      </c>
      <c r="C6">
        <v>0.95</v>
      </c>
      <c r="E6" s="1">
        <v>43401</v>
      </c>
      <c r="F6" t="s">
        <v>4</v>
      </c>
      <c r="G6">
        <v>0.76</v>
      </c>
      <c r="I6" s="1">
        <v>43401</v>
      </c>
      <c r="J6" t="s">
        <v>5</v>
      </c>
      <c r="K6">
        <v>0.99</v>
      </c>
      <c r="M6" s="1"/>
      <c r="Q6" s="1"/>
      <c r="Y6" s="1"/>
    </row>
    <row r="7" spans="1:65" x14ac:dyDescent="0.55000000000000004">
      <c r="E7" s="1">
        <v>43422</v>
      </c>
      <c r="F7" t="s">
        <v>4</v>
      </c>
      <c r="G7">
        <v>0.7</v>
      </c>
      <c r="I7" s="1">
        <v>43422</v>
      </c>
      <c r="J7" t="s">
        <v>5</v>
      </c>
      <c r="K7">
        <v>0.87</v>
      </c>
      <c r="M7" s="1"/>
      <c r="Q7" s="1"/>
      <c r="Y7" s="1"/>
    </row>
    <row r="8" spans="1:65" x14ac:dyDescent="0.55000000000000004">
      <c r="E8" s="1">
        <v>43423</v>
      </c>
      <c r="F8" t="s">
        <v>4</v>
      </c>
      <c r="G8">
        <v>0.67</v>
      </c>
      <c r="I8" s="1">
        <v>43536</v>
      </c>
      <c r="J8" t="s">
        <v>5</v>
      </c>
      <c r="K8">
        <v>0.99</v>
      </c>
      <c r="Q8" s="1"/>
      <c r="Y8" s="1"/>
    </row>
    <row r="9" spans="1:65" x14ac:dyDescent="0.55000000000000004">
      <c r="E9" s="1">
        <v>43429</v>
      </c>
      <c r="F9" t="s">
        <v>4</v>
      </c>
      <c r="G9">
        <v>0.86</v>
      </c>
      <c r="I9" s="1">
        <v>43546</v>
      </c>
      <c r="J9" t="s">
        <v>5</v>
      </c>
      <c r="K9">
        <v>0.9</v>
      </c>
      <c r="Y9" s="1"/>
    </row>
    <row r="10" spans="1:65" x14ac:dyDescent="0.55000000000000004">
      <c r="E10" s="1">
        <v>43430</v>
      </c>
      <c r="F10" t="s">
        <v>4</v>
      </c>
      <c r="G10">
        <v>0.6</v>
      </c>
    </row>
    <row r="11" spans="1:65" x14ac:dyDescent="0.55000000000000004">
      <c r="E11" s="1">
        <v>43536</v>
      </c>
      <c r="F11" t="s">
        <v>4</v>
      </c>
      <c r="G11">
        <v>0.72</v>
      </c>
    </row>
    <row r="12" spans="1:65" x14ac:dyDescent="0.55000000000000004">
      <c r="E12" s="1">
        <v>43545</v>
      </c>
      <c r="F12" t="s">
        <v>4</v>
      </c>
      <c r="G12">
        <v>0.75</v>
      </c>
      <c r="I12" s="1"/>
      <c r="U12" s="1"/>
    </row>
    <row r="13" spans="1:65" x14ac:dyDescent="0.55000000000000004">
      <c r="E13" s="1">
        <v>43546</v>
      </c>
      <c r="F13" t="s">
        <v>4</v>
      </c>
      <c r="G13">
        <v>0.76</v>
      </c>
    </row>
    <row r="14" spans="1:65" x14ac:dyDescent="0.55000000000000004">
      <c r="E14" s="1">
        <v>43557</v>
      </c>
      <c r="F14" t="s">
        <v>4</v>
      </c>
      <c r="G14">
        <v>0.77</v>
      </c>
    </row>
    <row r="15" spans="1:65" x14ac:dyDescent="0.55000000000000004">
      <c r="E15" s="1">
        <v>43605</v>
      </c>
      <c r="F15" t="s">
        <v>4</v>
      </c>
      <c r="G15">
        <v>0.8</v>
      </c>
    </row>
    <row r="16" spans="1:65" x14ac:dyDescent="0.55000000000000004">
      <c r="E16" s="1">
        <v>43607</v>
      </c>
      <c r="F16" t="s">
        <v>4</v>
      </c>
      <c r="G16">
        <v>0.75</v>
      </c>
    </row>
    <row r="17" spans="1:35" x14ac:dyDescent="0.55000000000000004">
      <c r="E17" s="1">
        <v>43629</v>
      </c>
      <c r="F17" t="s">
        <v>4</v>
      </c>
      <c r="G17">
        <v>0.6</v>
      </c>
    </row>
    <row r="18" spans="1:35" x14ac:dyDescent="0.55000000000000004">
      <c r="E18" s="1">
        <v>43630</v>
      </c>
      <c r="F18" t="s">
        <v>4</v>
      </c>
      <c r="G18">
        <v>0.57999999999999996</v>
      </c>
    </row>
    <row r="19" spans="1:35" x14ac:dyDescent="0.55000000000000004">
      <c r="E19" s="1">
        <v>43652</v>
      </c>
      <c r="F19" t="s">
        <v>4</v>
      </c>
      <c r="G19">
        <v>0.5</v>
      </c>
    </row>
    <row r="22" spans="1:35" x14ac:dyDescent="0.55000000000000004">
      <c r="E22" s="1"/>
    </row>
    <row r="24" spans="1:35" x14ac:dyDescent="0.55000000000000004">
      <c r="A24" t="s">
        <v>6</v>
      </c>
      <c r="C24">
        <f>COUNT(C2:C22)</f>
        <v>5</v>
      </c>
      <c r="G24">
        <f>COUNT(G2:G22)</f>
        <v>18</v>
      </c>
      <c r="K24">
        <f>COUNT(K2:K11)</f>
        <v>8</v>
      </c>
    </row>
    <row r="25" spans="1:35" x14ac:dyDescent="0.55000000000000004">
      <c r="A25" t="s">
        <v>7</v>
      </c>
      <c r="C25">
        <f>AVERAGE(C2:C11)</f>
        <v>0.89399999999999991</v>
      </c>
      <c r="G25">
        <f>AVERAGE(G2:G22)</f>
        <v>0.71055555555555561</v>
      </c>
      <c r="K25">
        <f>AVERAGE(K2:K11)</f>
        <v>0.92125000000000001</v>
      </c>
    </row>
    <row r="26" spans="1:35" x14ac:dyDescent="0.55000000000000004">
      <c r="A26" t="s">
        <v>8</v>
      </c>
      <c r="C26">
        <f>STDEV(C2:C11)</f>
        <v>7.765307463326869E-2</v>
      </c>
      <c r="G26">
        <f>STDEV(G2:G22)</f>
        <v>0.1061337791891305</v>
      </c>
      <c r="K26">
        <f>STDEV(K2:K11)</f>
        <v>5.0550540480366196E-2</v>
      </c>
    </row>
    <row r="27" spans="1:35" x14ac:dyDescent="0.55000000000000004">
      <c r="A27" t="s">
        <v>9</v>
      </c>
      <c r="C27">
        <f>C26/SQRT(C24)</f>
        <v>3.4727510708370664E-2</v>
      </c>
      <c r="G27">
        <f>G26/SQRT(G24)</f>
        <v>2.5015971659196619E-2</v>
      </c>
      <c r="K27">
        <f>K26/SQRT(K24)</f>
        <v>1.7872314983156005E-2</v>
      </c>
    </row>
    <row r="30" spans="1:35" x14ac:dyDescent="0.55000000000000004">
      <c r="A30" t="s">
        <v>10</v>
      </c>
      <c r="G30">
        <f>_xlfn.T.TEST(C2:C22,G2:G22,2,2)</f>
        <v>1.7600202077569618E-3</v>
      </c>
    </row>
    <row r="31" spans="1:35" x14ac:dyDescent="0.55000000000000004">
      <c r="A31" t="s">
        <v>11</v>
      </c>
      <c r="K31">
        <f>_xlfn.T.TEST(G2:G22,K2:K22,2,2)</f>
        <v>1.9059799784530075E-5</v>
      </c>
      <c r="AA31" s="2"/>
      <c r="AE31" s="2"/>
      <c r="AI3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pH6.9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Huiliang Zhang</dc:creator>
  <cp:lastModifiedBy>zhang</cp:lastModifiedBy>
  <dcterms:created xsi:type="dcterms:W3CDTF">2015-06-05T18:17:20Z</dcterms:created>
  <dcterms:modified xsi:type="dcterms:W3CDTF">2020-11-19T04:13:30Z</dcterms:modified>
</cp:coreProperties>
</file>