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40" yWindow="140" windowWidth="19290" windowHeight="11020"/>
  </bookViews>
  <sheets>
    <sheet name="Aim 1 &amp; skew under PoA (Aim 5)" sheetId="8" r:id="rId1"/>
    <sheet name="Aim 2 &amp; 3 GLMMs Consort" sheetId="9" r:id="rId2"/>
    <sheet name="Aim 2 &amp; 3 Consort Skew" sheetId="10" r:id="rId3"/>
    <sheet name="Aim 4 Number of mating partners" sheetId="3" r:id="rId4"/>
    <sheet name="Aim 5 &amp; 6 Skew" sheetId="7" r:id="rId5"/>
  </sheets>
  <externalReferences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AI33" i="10" l="1"/>
  <c r="AQ33" i="10" s="1"/>
  <c r="AI32" i="10"/>
  <c r="AO32" i="10" s="1"/>
  <c r="AI31" i="10"/>
  <c r="AP31" i="10" s="1"/>
  <c r="AI30" i="10"/>
  <c r="AS30" i="10" s="1"/>
  <c r="AL29" i="10"/>
  <c r="AI29" i="10"/>
  <c r="AR29" i="10" s="1"/>
  <c r="AS28" i="10"/>
  <c r="AK28" i="10"/>
  <c r="AI28" i="10"/>
  <c r="AQ28" i="10" s="1"/>
  <c r="AI27" i="10"/>
  <c r="AQ27" i="10" s="1"/>
  <c r="AI26" i="10"/>
  <c r="AQ26" i="10" s="1"/>
  <c r="AI25" i="10"/>
  <c r="AP25" i="10" s="1"/>
  <c r="AI24" i="10"/>
  <c r="AS24" i="10" s="1"/>
  <c r="AI23" i="10"/>
  <c r="AR23" i="10" s="1"/>
  <c r="AI22" i="10"/>
  <c r="AQ22" i="10" s="1"/>
  <c r="AI21" i="10"/>
  <c r="AO21" i="10" s="1"/>
  <c r="AI20" i="10"/>
  <c r="AR20" i="10" s="1"/>
  <c r="AI19" i="10"/>
  <c r="AQ19" i="10" s="1"/>
  <c r="AI18" i="10"/>
  <c r="AP18" i="10" s="1"/>
  <c r="AI17" i="10"/>
  <c r="AS17" i="10" s="1"/>
  <c r="AI16" i="10"/>
  <c r="AR16" i="10" s="1"/>
  <c r="AI15" i="10"/>
  <c r="AN15" i="10" s="1"/>
  <c r="AI14" i="10"/>
  <c r="AN14" i="10" s="1"/>
  <c r="AI13" i="10"/>
  <c r="AN13" i="10" s="1"/>
  <c r="AI12" i="10"/>
  <c r="AP12" i="10" s="1"/>
  <c r="AJ11" i="10"/>
  <c r="AI11" i="10"/>
  <c r="AQ11" i="10" s="1"/>
  <c r="AI10" i="10"/>
  <c r="AP10" i="10" s="1"/>
  <c r="AI9" i="10"/>
  <c r="AS9" i="10" s="1"/>
  <c r="AJ8" i="10"/>
  <c r="AI8" i="10"/>
  <c r="AP8" i="10" s="1"/>
  <c r="AI7" i="10"/>
  <c r="AQ7" i="10" s="1"/>
  <c r="AI6" i="10"/>
  <c r="AP6" i="10" s="1"/>
  <c r="AI5" i="10"/>
  <c r="AS5" i="10" s="1"/>
  <c r="AI4" i="10"/>
  <c r="AR4" i="10" s="1"/>
  <c r="AI3" i="10"/>
  <c r="AP3" i="10" s="1"/>
  <c r="L33" i="10"/>
  <c r="T33" i="10" s="1"/>
  <c r="L32" i="10"/>
  <c r="S32" i="10" s="1"/>
  <c r="L31" i="10"/>
  <c r="Q31" i="10" s="1"/>
  <c r="L30" i="10"/>
  <c r="S30" i="10" s="1"/>
  <c r="L29" i="10"/>
  <c r="U29" i="10" s="1"/>
  <c r="M28" i="10"/>
  <c r="L28" i="10"/>
  <c r="T28" i="10" s="1"/>
  <c r="L27" i="10"/>
  <c r="Q27" i="10" s="1"/>
  <c r="L26" i="10"/>
  <c r="T26" i="10" s="1"/>
  <c r="L25" i="10"/>
  <c r="U25" i="10" s="1"/>
  <c r="L24" i="10"/>
  <c r="U24" i="10" s="1"/>
  <c r="L23" i="10"/>
  <c r="V23" i="10" s="1"/>
  <c r="R22" i="10"/>
  <c r="L22" i="10"/>
  <c r="T22" i="10" s="1"/>
  <c r="L21" i="10"/>
  <c r="P21" i="10" s="1"/>
  <c r="P20" i="10"/>
  <c r="L20" i="10"/>
  <c r="V20" i="10" s="1"/>
  <c r="L19" i="10"/>
  <c r="T19" i="10" s="1"/>
  <c r="L18" i="10"/>
  <c r="U18" i="10" s="1"/>
  <c r="L17" i="10"/>
  <c r="U17" i="10" s="1"/>
  <c r="L16" i="10"/>
  <c r="S16" i="10" s="1"/>
  <c r="L15" i="10"/>
  <c r="P15" i="10" s="1"/>
  <c r="L14" i="10"/>
  <c r="O14" i="10" s="1"/>
  <c r="L13" i="10"/>
  <c r="P13" i="10" s="1"/>
  <c r="L12" i="10"/>
  <c r="P12" i="10" s="1"/>
  <c r="L11" i="10"/>
  <c r="T11" i="10" s="1"/>
  <c r="L10" i="10"/>
  <c r="P10" i="10" s="1"/>
  <c r="L9" i="10"/>
  <c r="U9" i="10" s="1"/>
  <c r="L8" i="10"/>
  <c r="P8" i="10" s="1"/>
  <c r="L7" i="10"/>
  <c r="T7" i="10" s="1"/>
  <c r="L6" i="10"/>
  <c r="U6" i="10" s="1"/>
  <c r="L5" i="10"/>
  <c r="U5" i="10" s="1"/>
  <c r="L4" i="10"/>
  <c r="V4" i="10" s="1"/>
  <c r="L3" i="10"/>
  <c r="U3" i="10" s="1"/>
  <c r="M26" i="10" l="1"/>
  <c r="AO11" i="10"/>
  <c r="AP13" i="10"/>
  <c r="AJ29" i="10"/>
  <c r="AJ31" i="10"/>
  <c r="N7" i="10"/>
  <c r="P9" i="10"/>
  <c r="M12" i="10"/>
  <c r="M22" i="10"/>
  <c r="AN12" i="10"/>
  <c r="AL14" i="10"/>
  <c r="AR25" i="10"/>
  <c r="S7" i="10"/>
  <c r="M10" i="10"/>
  <c r="N16" i="10"/>
  <c r="R26" i="10"/>
  <c r="N28" i="10"/>
  <c r="AK16" i="10"/>
  <c r="AK26" i="10"/>
  <c r="AL27" i="10"/>
  <c r="T16" i="10"/>
  <c r="O28" i="10"/>
  <c r="AO26" i="10"/>
  <c r="S28" i="10"/>
  <c r="AS26" i="10"/>
  <c r="T18" i="10"/>
  <c r="R10" i="10"/>
  <c r="R12" i="10"/>
  <c r="N15" i="10"/>
  <c r="P16" i="10"/>
  <c r="M18" i="10"/>
  <c r="S20" i="10"/>
  <c r="O22" i="10"/>
  <c r="O26" i="10"/>
  <c r="R28" i="10"/>
  <c r="O29" i="10"/>
  <c r="O32" i="10"/>
  <c r="AJ10" i="10"/>
  <c r="AL11" i="10"/>
  <c r="AP14" i="10"/>
  <c r="AP16" i="10"/>
  <c r="AP27" i="10"/>
  <c r="S15" i="10"/>
  <c r="N18" i="10"/>
  <c r="AR10" i="10"/>
  <c r="AJ27" i="10"/>
  <c r="P18" i="10"/>
  <c r="N20" i="10"/>
  <c r="U22" i="10"/>
  <c r="U26" i="10"/>
  <c r="U28" i="10"/>
  <c r="AJ25" i="10"/>
  <c r="AK27" i="10"/>
  <c r="M7" i="10"/>
  <c r="R7" i="10"/>
  <c r="M9" i="10"/>
  <c r="U10" i="10"/>
  <c r="O11" i="10"/>
  <c r="U12" i="10"/>
  <c r="S13" i="10"/>
  <c r="P14" i="10"/>
  <c r="O16" i="10"/>
  <c r="V16" i="10"/>
  <c r="P17" i="10"/>
  <c r="R18" i="10"/>
  <c r="M19" i="10"/>
  <c r="R19" i="10"/>
  <c r="S21" i="10"/>
  <c r="N22" i="10"/>
  <c r="S22" i="10"/>
  <c r="N26" i="10"/>
  <c r="S26" i="10"/>
  <c r="N27" i="10"/>
  <c r="Q28" i="10"/>
  <c r="V28" i="10"/>
  <c r="R29" i="10"/>
  <c r="O30" i="10"/>
  <c r="M33" i="10"/>
  <c r="R33" i="10"/>
  <c r="AJ3" i="10"/>
  <c r="AL4" i="10"/>
  <c r="AJ6" i="10"/>
  <c r="AJ7" i="10"/>
  <c r="AO7" i="10"/>
  <c r="AN8" i="10"/>
  <c r="AN10" i="10"/>
  <c r="AK11" i="10"/>
  <c r="AP11" i="10"/>
  <c r="AR12" i="10"/>
  <c r="AL15" i="10"/>
  <c r="AL16" i="10"/>
  <c r="AJ18" i="10"/>
  <c r="AK19" i="10"/>
  <c r="AL20" i="10"/>
  <c r="AK22" i="10"/>
  <c r="AK23" i="10"/>
  <c r="AN27" i="10"/>
  <c r="AO28" i="10"/>
  <c r="AK29" i="10"/>
  <c r="Q11" i="10"/>
  <c r="S14" i="10"/>
  <c r="S17" i="10"/>
  <c r="N19" i="10"/>
  <c r="S19" i="10"/>
  <c r="U21" i="10"/>
  <c r="O27" i="10"/>
  <c r="S29" i="10"/>
  <c r="P30" i="10"/>
  <c r="N33" i="10"/>
  <c r="S33" i="10"/>
  <c r="AN3" i="10"/>
  <c r="AP4" i="10"/>
  <c r="AN6" i="10"/>
  <c r="AK7" i="10"/>
  <c r="AP7" i="10"/>
  <c r="AP15" i="10"/>
  <c r="AN18" i="10"/>
  <c r="AO19" i="10"/>
  <c r="AP20" i="10"/>
  <c r="AO22" i="10"/>
  <c r="AL23" i="10"/>
  <c r="O7" i="10"/>
  <c r="S9" i="10"/>
  <c r="M11" i="10"/>
  <c r="R11" i="10"/>
  <c r="N13" i="10"/>
  <c r="N14" i="10"/>
  <c r="M17" i="10"/>
  <c r="T17" i="10"/>
  <c r="O19" i="10"/>
  <c r="U19" i="10"/>
  <c r="M21" i="10"/>
  <c r="Q22" i="10"/>
  <c r="V22" i="10"/>
  <c r="Q26" i="10"/>
  <c r="V26" i="10"/>
  <c r="R27" i="10"/>
  <c r="N29" i="10"/>
  <c r="V29" i="10"/>
  <c r="O33" i="10"/>
  <c r="U33" i="10"/>
  <c r="AR3" i="10"/>
  <c r="AR6" i="10"/>
  <c r="AL7" i="10"/>
  <c r="AN11" i="10"/>
  <c r="AJ12" i="10"/>
  <c r="AL13" i="10"/>
  <c r="AR18" i="10"/>
  <c r="AS19" i="10"/>
  <c r="AS22" i="10"/>
  <c r="AP23" i="10"/>
  <c r="AN25" i="10"/>
  <c r="AP29" i="10"/>
  <c r="Q7" i="10"/>
  <c r="N11" i="10"/>
  <c r="S11" i="10"/>
  <c r="O17" i="10"/>
  <c r="Q19" i="10"/>
  <c r="V19" i="10"/>
  <c r="S27" i="10"/>
  <c r="Q33" i="10"/>
  <c r="AN7" i="10"/>
  <c r="AM3" i="10"/>
  <c r="AQ3" i="10"/>
  <c r="AK4" i="10"/>
  <c r="AO4" i="10"/>
  <c r="AS4" i="10"/>
  <c r="AL5" i="10"/>
  <c r="AP5" i="10"/>
  <c r="AM6" i="10"/>
  <c r="AQ6" i="10"/>
  <c r="AM8" i="10"/>
  <c r="AQ8" i="10"/>
  <c r="AL9" i="10"/>
  <c r="AP9" i="10"/>
  <c r="AM10" i="10"/>
  <c r="AQ10" i="10"/>
  <c r="AM12" i="10"/>
  <c r="AQ12" i="10"/>
  <c r="AK13" i="10"/>
  <c r="AO13" i="10"/>
  <c r="AK14" i="10"/>
  <c r="AO14" i="10"/>
  <c r="AK15" i="10"/>
  <c r="AO15" i="10"/>
  <c r="AO16" i="10"/>
  <c r="AS16" i="10"/>
  <c r="AL17" i="10"/>
  <c r="AP17" i="10"/>
  <c r="AM18" i="10"/>
  <c r="AQ18" i="10"/>
  <c r="AJ19" i="10"/>
  <c r="AN19" i="10"/>
  <c r="AR19" i="10"/>
  <c r="AK20" i="10"/>
  <c r="AO20" i="10"/>
  <c r="AS20" i="10"/>
  <c r="AL21" i="10"/>
  <c r="AP21" i="10"/>
  <c r="AJ22" i="10"/>
  <c r="AN22" i="10"/>
  <c r="AR22" i="10"/>
  <c r="AO23" i="10"/>
  <c r="AS23" i="10"/>
  <c r="AL24" i="10"/>
  <c r="AP24" i="10"/>
  <c r="AM25" i="10"/>
  <c r="AQ25" i="10"/>
  <c r="AJ26" i="10"/>
  <c r="AN26" i="10"/>
  <c r="AR26" i="10"/>
  <c r="AO27" i="10"/>
  <c r="AJ28" i="10"/>
  <c r="AN28" i="10"/>
  <c r="AR28" i="10"/>
  <c r="AO29" i="10"/>
  <c r="AS29" i="10"/>
  <c r="AL30" i="10"/>
  <c r="AP30" i="10"/>
  <c r="AM31" i="10"/>
  <c r="AQ31" i="10"/>
  <c r="AL32" i="10"/>
  <c r="AP32" i="10"/>
  <c r="AJ33" i="10"/>
  <c r="AN33" i="10"/>
  <c r="AR33" i="10"/>
  <c r="AM5" i="10"/>
  <c r="AQ5" i="10"/>
  <c r="AM9" i="10"/>
  <c r="AQ9" i="10"/>
  <c r="AM17" i="10"/>
  <c r="AQ17" i="10"/>
  <c r="AM21" i="10"/>
  <c r="AQ21" i="10"/>
  <c r="AM24" i="10"/>
  <c r="AQ24" i="10"/>
  <c r="AM30" i="10"/>
  <c r="AQ30" i="10"/>
  <c r="AN31" i="10"/>
  <c r="AM32" i="10"/>
  <c r="AQ32" i="10"/>
  <c r="AK33" i="10"/>
  <c r="AO33" i="10"/>
  <c r="AS33" i="10"/>
  <c r="AK3" i="10"/>
  <c r="AO3" i="10"/>
  <c r="AM4" i="10"/>
  <c r="AQ4" i="10"/>
  <c r="AJ5" i="10"/>
  <c r="AN5" i="10"/>
  <c r="AR5" i="10"/>
  <c r="AK6" i="10"/>
  <c r="AO6" i="10"/>
  <c r="AS6" i="10"/>
  <c r="AK8" i="10"/>
  <c r="AO8" i="10"/>
  <c r="AJ9" i="10"/>
  <c r="AN9" i="10"/>
  <c r="AR9" i="10"/>
  <c r="AK10" i="10"/>
  <c r="AO10" i="10"/>
  <c r="AS10" i="10"/>
  <c r="AK12" i="10"/>
  <c r="AO12" i="10"/>
  <c r="AM13" i="10"/>
  <c r="AM14" i="10"/>
  <c r="AM15" i="10"/>
  <c r="AM16" i="10"/>
  <c r="AQ16" i="10"/>
  <c r="AJ17" i="10"/>
  <c r="AN17" i="10"/>
  <c r="AR17" i="10"/>
  <c r="AK18" i="10"/>
  <c r="AO18" i="10"/>
  <c r="AS18" i="10"/>
  <c r="AL19" i="10"/>
  <c r="AP19" i="10"/>
  <c r="AM20" i="10"/>
  <c r="AQ20" i="10"/>
  <c r="AJ21" i="10"/>
  <c r="AN21" i="10"/>
  <c r="AR21" i="10"/>
  <c r="AL22" i="10"/>
  <c r="AP22" i="10"/>
  <c r="AM23" i="10"/>
  <c r="AQ23" i="10"/>
  <c r="AJ24" i="10"/>
  <c r="AN24" i="10"/>
  <c r="AR24" i="10"/>
  <c r="AK25" i="10"/>
  <c r="AO25" i="10"/>
  <c r="AS25" i="10"/>
  <c r="AL26" i="10"/>
  <c r="AP26" i="10"/>
  <c r="AM27" i="10"/>
  <c r="AL28" i="10"/>
  <c r="AP28" i="10"/>
  <c r="AM29" i="10"/>
  <c r="AQ29" i="10"/>
  <c r="AJ30" i="10"/>
  <c r="AN30" i="10"/>
  <c r="AR30" i="10"/>
  <c r="AK31" i="10"/>
  <c r="AO31" i="10"/>
  <c r="AJ32" i="10"/>
  <c r="AN32" i="10"/>
  <c r="AR32" i="10"/>
  <c r="AL33" i="10"/>
  <c r="AP33" i="10"/>
  <c r="AL3" i="10"/>
  <c r="AJ4" i="10"/>
  <c r="AN4" i="10"/>
  <c r="AK5" i="10"/>
  <c r="AO5" i="10"/>
  <c r="AL6" i="10"/>
  <c r="AM7" i="10"/>
  <c r="AL8" i="10"/>
  <c r="AK9" i="10"/>
  <c r="AO9" i="10"/>
  <c r="AL10" i="10"/>
  <c r="AM11" i="10"/>
  <c r="AL12" i="10"/>
  <c r="AJ13" i="10"/>
  <c r="AJ14" i="10"/>
  <c r="AJ15" i="10"/>
  <c r="AJ16" i="10"/>
  <c r="AN16" i="10"/>
  <c r="AK17" i="10"/>
  <c r="AO17" i="10"/>
  <c r="AL18" i="10"/>
  <c r="AM19" i="10"/>
  <c r="AJ20" i="10"/>
  <c r="AN20" i="10"/>
  <c r="AK21" i="10"/>
  <c r="AM22" i="10"/>
  <c r="AJ23" i="10"/>
  <c r="AN23" i="10"/>
  <c r="AK24" i="10"/>
  <c r="AO24" i="10"/>
  <c r="AL25" i="10"/>
  <c r="AM26" i="10"/>
  <c r="AM28" i="10"/>
  <c r="AN29" i="10"/>
  <c r="AK30" i="10"/>
  <c r="AO30" i="10"/>
  <c r="AL31" i="10"/>
  <c r="AK32" i="10"/>
  <c r="AM33" i="10"/>
  <c r="P3" i="10"/>
  <c r="P4" i="10"/>
  <c r="P5" i="10"/>
  <c r="P6" i="10"/>
  <c r="V9" i="10"/>
  <c r="R9" i="10"/>
  <c r="N9" i="10"/>
  <c r="Q9" i="10"/>
  <c r="S10" i="10"/>
  <c r="O10" i="10"/>
  <c r="Q10" i="10"/>
  <c r="V10" i="10"/>
  <c r="S12" i="10"/>
  <c r="O12" i="10"/>
  <c r="Q12" i="10"/>
  <c r="Q13" i="10"/>
  <c r="M13" i="10"/>
  <c r="R13" i="10"/>
  <c r="Q15" i="10"/>
  <c r="M15" i="10"/>
  <c r="R15" i="10"/>
  <c r="U20" i="10"/>
  <c r="Q20" i="10"/>
  <c r="M20" i="10"/>
  <c r="R20" i="10"/>
  <c r="R21" i="10"/>
  <c r="N21" i="10"/>
  <c r="Q21" i="10"/>
  <c r="P23" i="10"/>
  <c r="P24" i="10"/>
  <c r="P25" i="10"/>
  <c r="M31" i="10"/>
  <c r="R32" i="10"/>
  <c r="N32" i="10"/>
  <c r="U32" i="10"/>
  <c r="Q32" i="10"/>
  <c r="M32" i="10"/>
  <c r="T32" i="10"/>
  <c r="S3" i="10"/>
  <c r="O3" i="10"/>
  <c r="Q3" i="10"/>
  <c r="U4" i="10"/>
  <c r="Q4" i="10"/>
  <c r="M4" i="10"/>
  <c r="R4" i="10"/>
  <c r="V5" i="10"/>
  <c r="R5" i="10"/>
  <c r="N5" i="10"/>
  <c r="Q5" i="10"/>
  <c r="S6" i="10"/>
  <c r="O6" i="10"/>
  <c r="Q6" i="10"/>
  <c r="V6" i="10"/>
  <c r="S8" i="10"/>
  <c r="O8" i="10"/>
  <c r="Q8" i="10"/>
  <c r="U23" i="10"/>
  <c r="Q23" i="10"/>
  <c r="M23" i="10"/>
  <c r="R23" i="10"/>
  <c r="V24" i="10"/>
  <c r="R24" i="10"/>
  <c r="N24" i="10"/>
  <c r="Q24" i="10"/>
  <c r="S25" i="10"/>
  <c r="O25" i="10"/>
  <c r="V25" i="10"/>
  <c r="Q25" i="10"/>
  <c r="P31" i="10"/>
  <c r="M3" i="10"/>
  <c r="R3" i="10"/>
  <c r="N4" i="10"/>
  <c r="S4" i="10"/>
  <c r="M5" i="10"/>
  <c r="S5" i="10"/>
  <c r="M6" i="10"/>
  <c r="R6" i="10"/>
  <c r="M8" i="10"/>
  <c r="R8" i="10"/>
  <c r="O9" i="10"/>
  <c r="T9" i="10"/>
  <c r="N10" i="10"/>
  <c r="T10" i="10"/>
  <c r="N12" i="10"/>
  <c r="T12" i="10"/>
  <c r="O13" i="10"/>
  <c r="Q14" i="10"/>
  <c r="M14" i="10"/>
  <c r="R14" i="10"/>
  <c r="O15" i="10"/>
  <c r="U16" i="10"/>
  <c r="Q16" i="10"/>
  <c r="M16" i="10"/>
  <c r="R16" i="10"/>
  <c r="V17" i="10"/>
  <c r="R17" i="10"/>
  <c r="N17" i="10"/>
  <c r="Q17" i="10"/>
  <c r="S18" i="10"/>
  <c r="O18" i="10"/>
  <c r="Q18" i="10"/>
  <c r="V18" i="10"/>
  <c r="O20" i="10"/>
  <c r="T20" i="10"/>
  <c r="O21" i="10"/>
  <c r="T21" i="10"/>
  <c r="N23" i="10"/>
  <c r="S23" i="10"/>
  <c r="M24" i="10"/>
  <c r="S24" i="10"/>
  <c r="M25" i="10"/>
  <c r="R25" i="10"/>
  <c r="V30" i="10"/>
  <c r="R30" i="10"/>
  <c r="N30" i="10"/>
  <c r="U30" i="10"/>
  <c r="Q30" i="10"/>
  <c r="M30" i="10"/>
  <c r="T30" i="10"/>
  <c r="P32" i="10"/>
  <c r="N3" i="10"/>
  <c r="T3" i="10"/>
  <c r="O4" i="10"/>
  <c r="T4" i="10"/>
  <c r="O5" i="10"/>
  <c r="T5" i="10"/>
  <c r="N6" i="10"/>
  <c r="T6" i="10"/>
  <c r="N8" i="10"/>
  <c r="T8" i="10"/>
  <c r="O23" i="10"/>
  <c r="T23" i="10"/>
  <c r="O24" i="10"/>
  <c r="T24" i="10"/>
  <c r="N25" i="10"/>
  <c r="T25" i="10"/>
  <c r="S31" i="10"/>
  <c r="O31" i="10"/>
  <c r="R31" i="10"/>
  <c r="N31" i="10"/>
  <c r="T31" i="10"/>
  <c r="P27" i="10"/>
  <c r="T27" i="10"/>
  <c r="P29" i="10"/>
  <c r="T29" i="10"/>
  <c r="P7" i="10"/>
  <c r="P11" i="10"/>
  <c r="P19" i="10"/>
  <c r="P22" i="10"/>
  <c r="P26" i="10"/>
  <c r="M27" i="10"/>
  <c r="P28" i="10"/>
  <c r="M29" i="10"/>
  <c r="Q29" i="10"/>
  <c r="P33" i="10"/>
  <c r="N33" i="7"/>
  <c r="Z33" i="7" s="1"/>
  <c r="N32" i="7"/>
  <c r="Z32" i="7" s="1"/>
  <c r="N31" i="7"/>
  <c r="Z31" i="7" s="1"/>
  <c r="N30" i="7"/>
  <c r="Z30" i="7" s="1"/>
  <c r="N29" i="7"/>
  <c r="Z29" i="7" s="1"/>
  <c r="N28" i="7"/>
  <c r="Z28" i="7" s="1"/>
  <c r="N27" i="7"/>
  <c r="Z27" i="7" s="1"/>
  <c r="N26" i="7"/>
  <c r="Z26" i="7" s="1"/>
  <c r="N25" i="7"/>
  <c r="Z25" i="7" s="1"/>
  <c r="N24" i="7"/>
  <c r="Z24" i="7" s="1"/>
  <c r="N23" i="7"/>
  <c r="Z23" i="7" s="1"/>
  <c r="N22" i="7"/>
  <c r="Z22" i="7" s="1"/>
  <c r="AI21" i="7"/>
  <c r="AI22" i="7" s="1"/>
  <c r="AF21" i="7"/>
  <c r="AF22" i="7" s="1"/>
  <c r="N21" i="7"/>
  <c r="Z21" i="7" s="1"/>
  <c r="AI20" i="7"/>
  <c r="AF20" i="7"/>
  <c r="N20" i="7"/>
  <c r="Z20" i="7" s="1"/>
  <c r="N19" i="7"/>
  <c r="W19" i="7" s="1"/>
  <c r="N18" i="7"/>
  <c r="Z18" i="7" s="1"/>
  <c r="N17" i="7"/>
  <c r="W17" i="7" s="1"/>
  <c r="N16" i="7"/>
  <c r="U16" i="7" s="1"/>
  <c r="N15" i="7"/>
  <c r="S15" i="7" s="1"/>
  <c r="N14" i="7"/>
  <c r="Z14" i="7" s="1"/>
  <c r="N13" i="7"/>
  <c r="W13" i="7" s="1"/>
  <c r="N12" i="7"/>
  <c r="U12" i="7" s="1"/>
  <c r="N11" i="7"/>
  <c r="S11" i="7" s="1"/>
  <c r="N10" i="7"/>
  <c r="Z10" i="7" s="1"/>
  <c r="Y9" i="7"/>
  <c r="Q9" i="7"/>
  <c r="N9" i="7"/>
  <c r="W9" i="7" s="1"/>
  <c r="N8" i="7"/>
  <c r="U8" i="7" s="1"/>
  <c r="N7" i="7"/>
  <c r="Z7" i="7" s="1"/>
  <c r="N6" i="7"/>
  <c r="X6" i="7" s="1"/>
  <c r="N5" i="7"/>
  <c r="R5" i="7" s="1"/>
  <c r="N4" i="7"/>
  <c r="Z4" i="7" s="1"/>
  <c r="N3" i="7"/>
  <c r="Z3" i="7" s="1"/>
  <c r="AP36" i="10" l="1"/>
  <c r="AP37" i="10"/>
  <c r="AN36" i="10"/>
  <c r="AJ36" i="10"/>
  <c r="AR36" i="10"/>
  <c r="AL37" i="10"/>
  <c r="AL36" i="10"/>
  <c r="AO36" i="10"/>
  <c r="AO37" i="10"/>
  <c r="AR37" i="10"/>
  <c r="AK36" i="10"/>
  <c r="AK37" i="10"/>
  <c r="AN37" i="10"/>
  <c r="AQ37" i="10"/>
  <c r="AQ36" i="10"/>
  <c r="AJ37" i="10"/>
  <c r="AS36" i="10"/>
  <c r="AS37" i="10"/>
  <c r="AM37" i="10"/>
  <c r="AM36" i="10"/>
  <c r="U27" i="7"/>
  <c r="O27" i="7"/>
  <c r="P8" i="7"/>
  <c r="S8" i="7"/>
  <c r="S25" i="7"/>
  <c r="Q27" i="7"/>
  <c r="P3" i="7"/>
  <c r="W3" i="7"/>
  <c r="Z8" i="7"/>
  <c r="Y27" i="7"/>
  <c r="R30" i="7"/>
  <c r="P22" i="7"/>
  <c r="O25" i="7"/>
  <c r="T3" i="7"/>
  <c r="O3" i="7"/>
  <c r="U3" i="7"/>
  <c r="T13" i="7"/>
  <c r="S14" i="7"/>
  <c r="Z19" i="7"/>
  <c r="O22" i="7"/>
  <c r="X22" i="7"/>
  <c r="Q23" i="7"/>
  <c r="Y23" i="7"/>
  <c r="T27" i="7"/>
  <c r="O31" i="7"/>
  <c r="Y31" i="7"/>
  <c r="X13" i="7"/>
  <c r="T23" i="7"/>
  <c r="P31" i="7"/>
  <c r="Q3" i="7"/>
  <c r="S10" i="7"/>
  <c r="P13" i="7"/>
  <c r="Y13" i="7"/>
  <c r="O19" i="7"/>
  <c r="S22" i="7"/>
  <c r="O23" i="7"/>
  <c r="U23" i="7"/>
  <c r="V26" i="7"/>
  <c r="P27" i="7"/>
  <c r="W27" i="7"/>
  <c r="O29" i="7"/>
  <c r="V30" i="7"/>
  <c r="T31" i="7"/>
  <c r="S32" i="7"/>
  <c r="Q13" i="7"/>
  <c r="R19" i="7"/>
  <c r="W22" i="7"/>
  <c r="P23" i="7"/>
  <c r="W23" i="7"/>
  <c r="S29" i="7"/>
  <c r="U31" i="7"/>
  <c r="T4" i="7"/>
  <c r="X7" i="7"/>
  <c r="T28" i="7"/>
  <c r="O4" i="7"/>
  <c r="W4" i="7"/>
  <c r="O7" i="7"/>
  <c r="Y7" i="7"/>
  <c r="T9" i="7"/>
  <c r="T10" i="7"/>
  <c r="T14" i="7"/>
  <c r="O17" i="7"/>
  <c r="U17" i="7"/>
  <c r="O18" i="7"/>
  <c r="W18" i="7"/>
  <c r="O21" i="7"/>
  <c r="W24" i="7"/>
  <c r="W28" i="7"/>
  <c r="O33" i="7"/>
  <c r="S3" i="7"/>
  <c r="X3" i="7"/>
  <c r="P4" i="7"/>
  <c r="X4" i="7"/>
  <c r="U6" i="7"/>
  <c r="P7" i="7"/>
  <c r="U7" i="7"/>
  <c r="T8" i="7"/>
  <c r="O9" i="7"/>
  <c r="U9" i="7"/>
  <c r="O10" i="7"/>
  <c r="W10" i="7"/>
  <c r="U13" i="7"/>
  <c r="O14" i="7"/>
  <c r="W14" i="7"/>
  <c r="Q16" i="7"/>
  <c r="P17" i="7"/>
  <c r="X17" i="7"/>
  <c r="P18" i="7"/>
  <c r="X18" i="7"/>
  <c r="S19" i="7"/>
  <c r="S21" i="7"/>
  <c r="T22" i="7"/>
  <c r="S23" i="7"/>
  <c r="X23" i="7"/>
  <c r="P24" i="7"/>
  <c r="X24" i="7"/>
  <c r="W25" i="7"/>
  <c r="S27" i="7"/>
  <c r="X27" i="7"/>
  <c r="P28" i="7"/>
  <c r="X28" i="7"/>
  <c r="W29" i="7"/>
  <c r="Q31" i="7"/>
  <c r="W31" i="7"/>
  <c r="O32" i="7"/>
  <c r="W32" i="7"/>
  <c r="S33" i="7"/>
  <c r="S7" i="7"/>
  <c r="T17" i="7"/>
  <c r="T18" i="7"/>
  <c r="T24" i="7"/>
  <c r="Q6" i="7"/>
  <c r="T7" i="7"/>
  <c r="O24" i="7"/>
  <c r="O28" i="7"/>
  <c r="T32" i="7"/>
  <c r="Y3" i="7"/>
  <c r="S4" i="7"/>
  <c r="Y6" i="7"/>
  <c r="Q7" i="7"/>
  <c r="W7" i="7"/>
  <c r="O8" i="7"/>
  <c r="Y8" i="7"/>
  <c r="P9" i="7"/>
  <c r="X9" i="7"/>
  <c r="P10" i="7"/>
  <c r="X10" i="7"/>
  <c r="P14" i="7"/>
  <c r="X14" i="7"/>
  <c r="Y16" i="7"/>
  <c r="Q17" i="7"/>
  <c r="Y17" i="7"/>
  <c r="S18" i="7"/>
  <c r="W21" i="7"/>
  <c r="S24" i="7"/>
  <c r="S28" i="7"/>
  <c r="S31" i="7"/>
  <c r="X31" i="7"/>
  <c r="P32" i="7"/>
  <c r="X32" i="7"/>
  <c r="W33" i="7"/>
  <c r="V5" i="7"/>
  <c r="O5" i="7"/>
  <c r="W5" i="7"/>
  <c r="V6" i="7"/>
  <c r="V11" i="7"/>
  <c r="V15" i="7"/>
  <c r="R3" i="7"/>
  <c r="V3" i="7"/>
  <c r="Q4" i="7"/>
  <c r="U4" i="7"/>
  <c r="Y4" i="7"/>
  <c r="P5" i="7"/>
  <c r="T5" i="7"/>
  <c r="X5" i="7"/>
  <c r="O6" i="7"/>
  <c r="S6" i="7"/>
  <c r="W6" i="7"/>
  <c r="R7" i="7"/>
  <c r="V7" i="7"/>
  <c r="Q8" i="7"/>
  <c r="O11" i="7"/>
  <c r="W11" i="7"/>
  <c r="R12" i="7"/>
  <c r="Z12" i="7"/>
  <c r="O15" i="7"/>
  <c r="W15" i="7"/>
  <c r="R16" i="7"/>
  <c r="Z16" i="7"/>
  <c r="Y19" i="7"/>
  <c r="U19" i="7"/>
  <c r="Q19" i="7"/>
  <c r="X19" i="7"/>
  <c r="T19" i="7"/>
  <c r="P19" i="7"/>
  <c r="V19" i="7"/>
  <c r="R20" i="7"/>
  <c r="Y26" i="7"/>
  <c r="U26" i="7"/>
  <c r="Q26" i="7"/>
  <c r="X26" i="7"/>
  <c r="T26" i="7"/>
  <c r="P26" i="7"/>
  <c r="W26" i="7"/>
  <c r="S26" i="7"/>
  <c r="O26" i="7"/>
  <c r="Z5" i="7"/>
  <c r="S5" i="7"/>
  <c r="R6" i="7"/>
  <c r="Z6" i="7"/>
  <c r="Q12" i="7"/>
  <c r="R4" i="7"/>
  <c r="V4" i="7"/>
  <c r="Q5" i="7"/>
  <c r="U5" i="7"/>
  <c r="Y5" i="7"/>
  <c r="P6" i="7"/>
  <c r="T6" i="7"/>
  <c r="X8" i="7"/>
  <c r="W8" i="7"/>
  <c r="R8" i="7"/>
  <c r="V8" i="7"/>
  <c r="R11" i="7"/>
  <c r="Z11" i="7"/>
  <c r="R15" i="7"/>
  <c r="Z15" i="7"/>
  <c r="V20" i="7"/>
  <c r="R26" i="7"/>
  <c r="Y30" i="7"/>
  <c r="U30" i="7"/>
  <c r="Q30" i="7"/>
  <c r="X30" i="7"/>
  <c r="T30" i="7"/>
  <c r="P30" i="7"/>
  <c r="W30" i="7"/>
  <c r="S30" i="7"/>
  <c r="O30" i="7"/>
  <c r="X12" i="7"/>
  <c r="T12" i="7"/>
  <c r="P12" i="7"/>
  <c r="W12" i="7"/>
  <c r="S12" i="7"/>
  <c r="O12" i="7"/>
  <c r="V12" i="7"/>
  <c r="X16" i="7"/>
  <c r="T16" i="7"/>
  <c r="P16" i="7"/>
  <c r="W16" i="7"/>
  <c r="S16" i="7"/>
  <c r="O16" i="7"/>
  <c r="V16" i="7"/>
  <c r="Y11" i="7"/>
  <c r="U11" i="7"/>
  <c r="Q11" i="7"/>
  <c r="X11" i="7"/>
  <c r="T11" i="7"/>
  <c r="P11" i="7"/>
  <c r="Y12" i="7"/>
  <c r="Y15" i="7"/>
  <c r="U15" i="7"/>
  <c r="Q15" i="7"/>
  <c r="X15" i="7"/>
  <c r="T15" i="7"/>
  <c r="P15" i="7"/>
  <c r="Y20" i="7"/>
  <c r="U20" i="7"/>
  <c r="Q20" i="7"/>
  <c r="X20" i="7"/>
  <c r="T20" i="7"/>
  <c r="P20" i="7"/>
  <c r="W20" i="7"/>
  <c r="S20" i="7"/>
  <c r="O20" i="7"/>
  <c r="R9" i="7"/>
  <c r="V9" i="7"/>
  <c r="Z9" i="7"/>
  <c r="Q10" i="7"/>
  <c r="U10" i="7"/>
  <c r="Y10" i="7"/>
  <c r="R13" i="7"/>
  <c r="V13" i="7"/>
  <c r="Z13" i="7"/>
  <c r="Q14" i="7"/>
  <c r="U14" i="7"/>
  <c r="Y14" i="7"/>
  <c r="R17" i="7"/>
  <c r="V17" i="7"/>
  <c r="Z17" i="7"/>
  <c r="Q18" i="7"/>
  <c r="U18" i="7"/>
  <c r="Y18" i="7"/>
  <c r="P21" i="7"/>
  <c r="T21" i="7"/>
  <c r="X21" i="7"/>
  <c r="Q22" i="7"/>
  <c r="U22" i="7"/>
  <c r="Y22" i="7"/>
  <c r="R23" i="7"/>
  <c r="V23" i="7"/>
  <c r="Q24" i="7"/>
  <c r="U24" i="7"/>
  <c r="Y24" i="7"/>
  <c r="P25" i="7"/>
  <c r="T25" i="7"/>
  <c r="X25" i="7"/>
  <c r="R27" i="7"/>
  <c r="V27" i="7"/>
  <c r="Q28" i="7"/>
  <c r="U28" i="7"/>
  <c r="Y28" i="7"/>
  <c r="P29" i="7"/>
  <c r="T29" i="7"/>
  <c r="X29" i="7"/>
  <c r="R31" i="7"/>
  <c r="V31" i="7"/>
  <c r="Q32" i="7"/>
  <c r="U32" i="7"/>
  <c r="Y32" i="7"/>
  <c r="P33" i="7"/>
  <c r="T33" i="7"/>
  <c r="X33" i="7"/>
  <c r="S9" i="7"/>
  <c r="R10" i="7"/>
  <c r="V10" i="7"/>
  <c r="O13" i="7"/>
  <c r="S13" i="7"/>
  <c r="R14" i="7"/>
  <c r="V14" i="7"/>
  <c r="S17" i="7"/>
  <c r="R18" i="7"/>
  <c r="V18" i="7"/>
  <c r="Q21" i="7"/>
  <c r="U21" i="7"/>
  <c r="Y21" i="7"/>
  <c r="R22" i="7"/>
  <c r="V22" i="7"/>
  <c r="R24" i="7"/>
  <c r="V24" i="7"/>
  <c r="Q25" i="7"/>
  <c r="U25" i="7"/>
  <c r="Y25" i="7"/>
  <c r="R28" i="7"/>
  <c r="V28" i="7"/>
  <c r="Q29" i="7"/>
  <c r="U29" i="7"/>
  <c r="Y29" i="7"/>
  <c r="R32" i="7"/>
  <c r="V32" i="7"/>
  <c r="Q33" i="7"/>
  <c r="U33" i="7"/>
  <c r="Y33" i="7"/>
  <c r="R21" i="7"/>
  <c r="V21" i="7"/>
  <c r="R25" i="7"/>
  <c r="V25" i="7"/>
  <c r="R29" i="7"/>
  <c r="V29" i="7"/>
  <c r="R33" i="7"/>
  <c r="V33" i="7"/>
  <c r="O38" i="7" l="1"/>
  <c r="O39" i="7" s="1"/>
  <c r="U38" i="7"/>
  <c r="U39" i="7" s="1"/>
  <c r="Z38" i="7"/>
  <c r="Z39" i="7" s="1"/>
  <c r="X38" i="7"/>
  <c r="X39" i="7" s="1"/>
  <c r="O37" i="7"/>
  <c r="S38" i="7"/>
  <c r="S39" i="7" s="1"/>
  <c r="T37" i="7"/>
  <c r="P37" i="7"/>
  <c r="Q38" i="7"/>
  <c r="Q39" i="7" s="1"/>
  <c r="T38" i="7"/>
  <c r="T39" i="7" s="1"/>
  <c r="W37" i="7"/>
  <c r="S37" i="7"/>
  <c r="Y38" i="7"/>
  <c r="Y39" i="7" s="1"/>
  <c r="W38" i="7"/>
  <c r="W39" i="7" s="1"/>
  <c r="P38" i="7"/>
  <c r="P39" i="7" s="1"/>
  <c r="R38" i="7"/>
  <c r="R39" i="7" s="1"/>
  <c r="R37" i="7"/>
  <c r="X37" i="7"/>
  <c r="Z37" i="7"/>
  <c r="Q37" i="7"/>
  <c r="U37" i="7"/>
  <c r="Y37" i="7"/>
  <c r="V38" i="7"/>
  <c r="V39" i="7" s="1"/>
  <c r="V37" i="7"/>
  <c r="E39" i="3" l="1"/>
  <c r="F39" i="3"/>
  <c r="G39" i="3"/>
  <c r="E40" i="3"/>
  <c r="F40" i="3"/>
  <c r="G40" i="3"/>
  <c r="E41" i="3"/>
  <c r="F41" i="3"/>
  <c r="G41" i="3"/>
  <c r="D41" i="3"/>
  <c r="D40" i="3"/>
  <c r="D39" i="3"/>
  <c r="E37" i="3"/>
  <c r="F37" i="3"/>
  <c r="G37" i="3"/>
  <c r="E38" i="3"/>
  <c r="F38" i="3"/>
  <c r="G38" i="3"/>
  <c r="D38" i="3"/>
  <c r="D37" i="3"/>
  <c r="E36" i="3"/>
  <c r="F36" i="3"/>
  <c r="G36" i="3"/>
  <c r="D36" i="3"/>
  <c r="E34" i="3"/>
  <c r="F34" i="3"/>
  <c r="G34" i="3"/>
  <c r="E35" i="3"/>
  <c r="F35" i="3"/>
  <c r="G35" i="3"/>
  <c r="D35" i="3"/>
  <c r="D34" i="3"/>
  <c r="D33" i="3"/>
  <c r="F33" i="3"/>
  <c r="G33" i="3"/>
  <c r="E33" i="3"/>
</calcChain>
</file>

<file path=xl/comments1.xml><?xml version="1.0" encoding="utf-8"?>
<comments xmlns="http://schemas.openxmlformats.org/spreadsheetml/2006/main">
  <authors>
    <author>James Higham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Group ID - Rambo 1 (R1) or Rambo 2 (R2)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Two letter female ID.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Cycle is either cc (conceptive) or ncc (nonconceptive). For nonceptive cycles, the number given indicates the number of the cycle in the cycle sequence (e.g 1 is the first cycle in the cycle sequence).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Day relative to ovulation as timed from hormone metabolites. Only the 4 day fertile window is considered here, with a 2 day ovulation window (2 days of 0) plus the preceding 2 days (day -1, day -2).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The predicted proportion of paternity for each male of each rank under the PoA.</t>
        </r>
      </text>
    </comment>
  </commentList>
</comments>
</file>

<file path=xl/comments2.xml><?xml version="1.0" encoding="utf-8"?>
<comments xmlns="http://schemas.openxmlformats.org/spreadsheetml/2006/main">
  <authors>
    <author>James Higham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Group ID - R1 = Rambo 1, R2 = Rambo 2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2 letter female ID code.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Cycle ID, made up of 2 letter female ID code, conceptive (cc) vs nonconceptive (ncc) cycle code, and number of cycle in cycle series if known (ncc cycles only).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Conceptive (cc) vs nonconceptive (ncc) cycle code, and number of cycle in cycle series if known (ncc cycles only).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Day relative to 2 day ovulation window (0,0) where -1 = day before 2 day ovulation window, +4 = 4 days after 2 day ovulation window, and so on.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Cycle phase, where 1 = prefertile, 0 = fertile, 2 = postfertile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Time each female was observed on that date, in mins.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Time each female was observed in consort with the alpha male on that date, in mins.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Total consort time observed for each female on that date, with any male.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Time consort was assessed as being maintained by the consorting male.</t>
        </r>
      </text>
    </comment>
  </commentList>
</comments>
</file>

<file path=xl/comments3.xml><?xml version="1.0" encoding="utf-8"?>
<comments xmlns="http://schemas.openxmlformats.org/spreadsheetml/2006/main">
  <authors>
    <author>James Higham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Cycle ID, made up of 2 letter female ID code, conceptive (cc) vs nonconceptive (ncc) cycle code, and number of cycle in cycle series if known (ncc cycles only).</t>
        </r>
      </text>
    </comment>
  </commentList>
</comments>
</file>

<file path=xl/comments4.xml><?xml version="1.0" encoding="utf-8"?>
<comments xmlns="http://schemas.openxmlformats.org/spreadsheetml/2006/main">
  <authors>
    <author>James Higham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Numbers in the next 4 columns represent the total number of different mating partners observed in that phase of each cycle.</t>
        </r>
      </text>
    </comment>
  </commentList>
</comments>
</file>

<file path=xl/comments5.xml><?xml version="1.0" encoding="utf-8"?>
<comments xmlns="http://schemas.openxmlformats.org/spreadsheetml/2006/main">
  <authors>
    <author>James Higham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Matings by male rank in the 4 day defined fertile phase of the cycle.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Cycle ID, made of up 2 letter female ID, then code for whether cycle is conceptive (cc) or nonconceptive (ncc) then a number representing the number of the cycle in the cycle series.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The predicted mating success under the Priority of Access model - see next worksheet for calculation.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James Higham:</t>
        </r>
        <r>
          <rPr>
            <sz val="9"/>
            <color indexed="81"/>
            <rFont val="Tahoma"/>
            <family val="2"/>
          </rPr>
          <t xml:space="preserve">
Based on genotyping, as described in the paper. Note that the data in this column are presented in the paper in Table 1.</t>
        </r>
      </text>
    </comment>
  </commentList>
</comments>
</file>

<file path=xl/sharedStrings.xml><?xml version="1.0" encoding="utf-8"?>
<sst xmlns="http://schemas.openxmlformats.org/spreadsheetml/2006/main" count="2471" uniqueCount="186">
  <si>
    <t>HD</t>
  </si>
  <si>
    <t>R2</t>
  </si>
  <si>
    <t>cc</t>
  </si>
  <si>
    <t>ncc</t>
  </si>
  <si>
    <t>GS</t>
  </si>
  <si>
    <t>R1</t>
  </si>
  <si>
    <t>JD</t>
  </si>
  <si>
    <t>OS1</t>
  </si>
  <si>
    <t>OS2</t>
  </si>
  <si>
    <t>ncc1</t>
  </si>
  <si>
    <t>OS3</t>
  </si>
  <si>
    <t>ncc2</t>
  </si>
  <si>
    <t>UD</t>
  </si>
  <si>
    <t>YS</t>
  </si>
  <si>
    <t>KD</t>
  </si>
  <si>
    <t>PD</t>
  </si>
  <si>
    <t>US</t>
  </si>
  <si>
    <t>DS</t>
  </si>
  <si>
    <t>HS</t>
  </si>
  <si>
    <t>MD</t>
  </si>
  <si>
    <t>RS</t>
  </si>
  <si>
    <t>XS</t>
  </si>
  <si>
    <t>ES</t>
  </si>
  <si>
    <t>ID</t>
  </si>
  <si>
    <t>NS</t>
  </si>
  <si>
    <t>TS</t>
  </si>
  <si>
    <t>YD</t>
  </si>
  <si>
    <t>Group</t>
  </si>
  <si>
    <t>male rank 1</t>
  </si>
  <si>
    <t>male rank 2</t>
  </si>
  <si>
    <t>male rank 3</t>
  </si>
  <si>
    <t>male rank 4</t>
  </si>
  <si>
    <t>male rank 5</t>
  </si>
  <si>
    <t>male rank 6</t>
  </si>
  <si>
    <t>male rank 7</t>
  </si>
  <si>
    <t>male rank 8</t>
  </si>
  <si>
    <t>male rank 9</t>
  </si>
  <si>
    <t>male rank 10</t>
  </si>
  <si>
    <t>Mean</t>
  </si>
  <si>
    <t>Max</t>
  </si>
  <si>
    <t>Min</t>
  </si>
  <si>
    <t>Mean conceptive cycles only</t>
  </si>
  <si>
    <t>Conceptive</t>
  </si>
  <si>
    <t xml:space="preserve">Nonconceptive </t>
  </si>
  <si>
    <t>Max conceptive cycles only</t>
  </si>
  <si>
    <t>Min conceptive cycles only</t>
  </si>
  <si>
    <t>Mean nonconceptive cycles only</t>
  </si>
  <si>
    <t>Max nonconceptive cycles only</t>
  </si>
  <si>
    <t>Min nonconceptive cycles only</t>
  </si>
  <si>
    <t>Sum of all matings</t>
  </si>
  <si>
    <t>DSncc1</t>
  </si>
  <si>
    <t>DSncc2</t>
  </si>
  <si>
    <t>EScc</t>
  </si>
  <si>
    <t>GScc</t>
  </si>
  <si>
    <t>HDcc</t>
  </si>
  <si>
    <t>HDncc</t>
  </si>
  <si>
    <t>HScc</t>
  </si>
  <si>
    <t>HSncc</t>
  </si>
  <si>
    <t>IDcc</t>
  </si>
  <si>
    <t>JDcc</t>
  </si>
  <si>
    <t>KDcc</t>
  </si>
  <si>
    <t>MDcc</t>
  </si>
  <si>
    <t>MDncc</t>
  </si>
  <si>
    <t>NScc</t>
  </si>
  <si>
    <t>OS1cc</t>
  </si>
  <si>
    <t>OS2ncc1</t>
  </si>
  <si>
    <t>OS3ncc2</t>
  </si>
  <si>
    <t>PDcc</t>
  </si>
  <si>
    <t>PDncc</t>
  </si>
  <si>
    <t>RScc</t>
  </si>
  <si>
    <t>RSncc1</t>
  </si>
  <si>
    <t>RSncc2</t>
  </si>
  <si>
    <t>TScc</t>
  </si>
  <si>
    <t>TSncc</t>
  </si>
  <si>
    <t>UDncc</t>
  </si>
  <si>
    <t>UScc</t>
  </si>
  <si>
    <t>XSncc1</t>
  </si>
  <si>
    <t>XSncc2</t>
  </si>
  <si>
    <t>YDcc</t>
  </si>
  <si>
    <t>YScc</t>
  </si>
  <si>
    <t>YSncc</t>
  </si>
  <si>
    <t>Proportion rank 1</t>
  </si>
  <si>
    <t>Proportion rank 2</t>
  </si>
  <si>
    <t>Proportion rank 3</t>
  </si>
  <si>
    <t>Proportion rank 4</t>
  </si>
  <si>
    <t>Proportion rank 5</t>
  </si>
  <si>
    <t>Proportion rank 6</t>
  </si>
  <si>
    <t>Proportion rank 7</t>
  </si>
  <si>
    <t>Proportion rank 8</t>
  </si>
  <si>
    <t>Proportion rank 9</t>
  </si>
  <si>
    <t>Proportion rank 10</t>
  </si>
  <si>
    <t>Proportion rank outgroup 1</t>
  </si>
  <si>
    <t>Proportion rank outgroup 2</t>
  </si>
  <si>
    <t>SD</t>
  </si>
  <si>
    <t>SEM</t>
  </si>
  <si>
    <t>Cycle ID</t>
  </si>
  <si>
    <t>Cycle type</t>
  </si>
  <si>
    <t>c</t>
  </si>
  <si>
    <t>MEAN</t>
  </si>
  <si>
    <t>Male Rank</t>
  </si>
  <si>
    <t>Mean proportion Fertile Phase</t>
  </si>
  <si>
    <t>SD Fertile Phase</t>
  </si>
  <si>
    <t>SEM Fertile Phase</t>
  </si>
  <si>
    <t>Mean All cycle</t>
  </si>
  <si>
    <t>SD All cycle</t>
  </si>
  <si>
    <t>SEM All cycle</t>
  </si>
  <si>
    <t>Predicted mating success from fertile period synchrony</t>
  </si>
  <si>
    <t>Mean proportion</t>
  </si>
  <si>
    <t># of matings male rank 1</t>
  </si>
  <si>
    <t># of matings male rank 2</t>
  </si>
  <si>
    <t># of matings male rank 3</t>
  </si>
  <si>
    <t># of matings male rank 4</t>
  </si>
  <si>
    <t># of matings male rank 5</t>
  </si>
  <si>
    <t># of matings male rank 6</t>
  </si>
  <si>
    <t># of matings male rank 7</t>
  </si>
  <si>
    <t># of matings male rank 8</t>
  </si>
  <si>
    <t># of matings male rank 9</t>
  </si>
  <si>
    <t># of matings male rank 10</t>
  </si>
  <si>
    <t># of matings outgroup male1</t>
  </si>
  <si>
    <t># of matings outgroup male2</t>
  </si>
  <si>
    <t>Reproductive success</t>
  </si>
  <si>
    <t>Fertile phase matings</t>
  </si>
  <si>
    <t>Proportions of fertile phase matings</t>
  </si>
  <si>
    <t>CycleID</t>
  </si>
  <si>
    <t>Female ID</t>
  </si>
  <si>
    <t xml:space="preserve">Mating partners on that day </t>
  </si>
  <si>
    <t>Cycle</t>
  </si>
  <si>
    <t>Date</t>
  </si>
  <si>
    <t>Day relative to ovulation</t>
  </si>
  <si>
    <t>Observation time</t>
  </si>
  <si>
    <t>Number of females in fertile phase on that day</t>
  </si>
  <si>
    <t>Mean predicted proportion of sires</t>
  </si>
  <si>
    <t>Mating partners during whole cycle</t>
  </si>
  <si>
    <t>Mating partners during fertile phase</t>
  </si>
  <si>
    <t>Mating partners prefertile phase</t>
  </si>
  <si>
    <t xml:space="preserve">Mating partners postfertile phase </t>
  </si>
  <si>
    <t>Cycle Type</t>
  </si>
  <si>
    <t>Cycle Phase</t>
  </si>
  <si>
    <t>Observation Time</t>
  </si>
  <si>
    <t>Consort Time with Rank 1 (alpha)</t>
  </si>
  <si>
    <t>Total Consort Time</t>
  </si>
  <si>
    <t>Total Time Consort Maintained By Males</t>
  </si>
  <si>
    <t>Day Relative to Ovulation</t>
  </si>
  <si>
    <t>Total consort time per cycle</t>
  </si>
  <si>
    <t>Proportion Male Rank 1</t>
  </si>
  <si>
    <t>Proportion Male Rank 2</t>
  </si>
  <si>
    <t>Proportion Male Rank 3</t>
  </si>
  <si>
    <t>Proportion Male Rank 4</t>
  </si>
  <si>
    <t>Proportion Male Rank 5</t>
  </si>
  <si>
    <t>Proportion Male Rank 6</t>
  </si>
  <si>
    <t>Proportion Male Rank 7</t>
  </si>
  <si>
    <t>Proportion Male Rank 8</t>
  </si>
  <si>
    <t>Proportion Male Rank 9</t>
  </si>
  <si>
    <t>Proportion Male Rank 10</t>
  </si>
  <si>
    <t>(blank)</t>
  </si>
  <si>
    <t>Grand Total</t>
  </si>
  <si>
    <t>SD All Cycle</t>
  </si>
  <si>
    <t>SEM All Cycle</t>
  </si>
  <si>
    <t>Male Dominance Rank</t>
  </si>
  <si>
    <t>Mean across all cycle proportion of time consorted</t>
  </si>
  <si>
    <t>Mean across fertile phase proportion consorted</t>
  </si>
  <si>
    <t>Total consort time male rank 1</t>
  </si>
  <si>
    <t>Total consort time male rank 2</t>
  </si>
  <si>
    <t>Total consort time male rank 3</t>
  </si>
  <si>
    <t>Total consort time male rank 4</t>
  </si>
  <si>
    <t>Total consort time male rank 5</t>
  </si>
  <si>
    <t>Total consort time male rank 6</t>
  </si>
  <si>
    <t>Total consort time male rank 7</t>
  </si>
  <si>
    <t>Total consort time male rank 8</t>
  </si>
  <si>
    <t>Total consort time male rank 9</t>
  </si>
  <si>
    <t>Total consort time male rank 10</t>
  </si>
  <si>
    <t>Total time spent in consort across the whole cycle by male rank</t>
  </si>
  <si>
    <t>Total time spent in consort across the fertile phase of the cycle by male rank</t>
  </si>
  <si>
    <t>Total fertile phase consort time male rank 1</t>
  </si>
  <si>
    <t>Total fertile phase consort time male rank 2</t>
  </si>
  <si>
    <t>Total fertile phase consort time male rank 3</t>
  </si>
  <si>
    <t>Total fertile phase consort time male rank 4</t>
  </si>
  <si>
    <t>Total fertile phase consort time male rank 5</t>
  </si>
  <si>
    <t>Total fertile phase consort time male rank 6</t>
  </si>
  <si>
    <t>Total fertile phase consort time male rank 7</t>
  </si>
  <si>
    <t>Total fertile phase consort time male rank 8</t>
  </si>
  <si>
    <t>Total fertile phase consort time male rank 9</t>
  </si>
  <si>
    <t>Total fertile phase consort time male rank 10</t>
  </si>
  <si>
    <t>Total consort time per fertile phase of cycle</t>
  </si>
  <si>
    <t>Proportion of total consort time across the fertile phase of each cycle by male rank</t>
  </si>
  <si>
    <t>Proportion of consort time across the whole cycle by male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</si>
</sst>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NumberFormat="1" applyBorder="1"/>
    <xf numFmtId="0" fontId="0" fillId="0" borderId="0" xfId="0" applyBorder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2" borderId="0" xfId="0" applyNumberFormat="1" applyFill="1" applyBorder="1"/>
    <xf numFmtId="0" fontId="0" fillId="2" borderId="0" xfId="0" applyFill="1" applyBorder="1"/>
    <xf numFmtId="0" fontId="0" fillId="2" borderId="0" xfId="0" applyFill="1"/>
    <xf numFmtId="0" fontId="3" fillId="0" borderId="0" xfId="0" applyFont="1" applyBorder="1"/>
    <xf numFmtId="0" fontId="9" fillId="0" borderId="0" xfId="0" applyFont="1"/>
    <xf numFmtId="0" fontId="3" fillId="0" borderId="1" xfId="0" applyFont="1" applyBorder="1"/>
    <xf numFmtId="0" fontId="1" fillId="2" borderId="0" xfId="0" applyFont="1" applyFill="1" applyBorder="1"/>
    <xf numFmtId="1" fontId="1" fillId="2" borderId="0" xfId="0" applyNumberFormat="1" applyFont="1" applyFill="1" applyBorder="1"/>
    <xf numFmtId="0" fontId="5" fillId="2" borderId="0" xfId="0" applyFont="1" applyFill="1" applyBorder="1"/>
    <xf numFmtId="14" fontId="1" fillId="2" borderId="0" xfId="0" applyNumberFormat="1" applyFont="1" applyFill="1" applyBorder="1"/>
    <xf numFmtId="0" fontId="4" fillId="2" borderId="0" xfId="0" applyFont="1" applyFill="1" applyBorder="1"/>
    <xf numFmtId="14" fontId="4" fillId="2" borderId="0" xfId="0" applyNumberFormat="1" applyFont="1" applyFill="1" applyBorder="1"/>
    <xf numFmtId="1" fontId="4" fillId="2" borderId="0" xfId="0" applyNumberFormat="1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1" fontId="10" fillId="2" borderId="0" xfId="0" applyNumberFormat="1" applyFont="1" applyFill="1" applyBorder="1"/>
    <xf numFmtId="0" fontId="10" fillId="0" borderId="0" xfId="0" applyFont="1" applyBorder="1"/>
    <xf numFmtId="0" fontId="1" fillId="0" borderId="0" xfId="0" applyFont="1" applyBorder="1"/>
    <xf numFmtId="0" fontId="0" fillId="0" borderId="0" xfId="0"/>
    <xf numFmtId="0" fontId="0" fillId="0" borderId="0" xfId="0" applyNumberFormat="1"/>
    <xf numFmtId="0" fontId="0" fillId="2" borderId="0" xfId="0" applyNumberFormat="1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Alignment="1">
      <alignment horizontal="left"/>
    </xf>
    <xf numFmtId="0" fontId="9" fillId="0" borderId="0" xfId="0" applyFont="1"/>
  </cellXfs>
  <cellStyles count="2">
    <cellStyle name="Normal" xfId="0" builtinId="0"/>
    <cellStyle name="Standard_ESActivitycon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Fertile Phase</c:v>
          </c:tx>
          <c:spPr>
            <a:ln w="28575">
              <a:noFill/>
            </a:ln>
          </c:spPr>
          <c:errBars>
            <c:errDir val="y"/>
            <c:errBarType val="plus"/>
            <c:errValType val="cust"/>
            <c:noEndCap val="0"/>
            <c:plus>
              <c:numRef>
                <c:f>'[2]Consort skew fert phase'!$D$76:$D$85</c:f>
                <c:numCache>
                  <c:formatCode>General</c:formatCode>
                  <c:ptCount val="10"/>
                  <c:pt idx="0">
                    <c:v>6.6662278818368712</c:v>
                  </c:pt>
                  <c:pt idx="1">
                    <c:v>5.4862458268846597</c:v>
                  </c:pt>
                  <c:pt idx="2">
                    <c:v>1.7648597328725641</c:v>
                  </c:pt>
                  <c:pt idx="3">
                    <c:v>0.32132978268197321</c:v>
                  </c:pt>
                  <c:pt idx="4">
                    <c:v>0.36368186382625595</c:v>
                  </c:pt>
                  <c:pt idx="5">
                    <c:v>2.9476156797126441E-2</c:v>
                  </c:pt>
                  <c:pt idx="6">
                    <c:v>0.16357176128543779</c:v>
                  </c:pt>
                  <c:pt idx="7">
                    <c:v>0.46204093708715566</c:v>
                  </c:pt>
                  <c:pt idx="8">
                    <c:v>1.0806087145044905</c:v>
                  </c:pt>
                  <c:pt idx="9">
                    <c:v>0.84297667806968757</c:v>
                  </c:pt>
                </c:numCache>
              </c:numRef>
            </c:plus>
            <c:spPr>
              <a:ln w="28575">
                <a:noFill/>
              </a:ln>
            </c:spPr>
          </c:errBars>
          <c:xVal>
            <c:numRef>
              <c:f>'[2]Consort skew fert phase'!$A$76:$A$85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'[2]Consort skew fert phase'!$B$76:$B$85</c:f>
              <c:numCache>
                <c:formatCode>General</c:formatCode>
                <c:ptCount val="10"/>
                <c:pt idx="0">
                  <c:v>61.967946254605458</c:v>
                </c:pt>
                <c:pt idx="1">
                  <c:v>29.540722733610103</c:v>
                </c:pt>
                <c:pt idx="2">
                  <c:v>3.5867623794906436</c:v>
                </c:pt>
                <c:pt idx="3">
                  <c:v>0.76384741552518565</c:v>
                </c:pt>
                <c:pt idx="4">
                  <c:v>0.7814981129500268</c:v>
                </c:pt>
                <c:pt idx="5">
                  <c:v>2.994780525370069E-2</c:v>
                </c:pt>
                <c:pt idx="6">
                  <c:v>0.23517100470528399</c:v>
                </c:pt>
                <c:pt idx="7">
                  <c:v>0.9135671635102568</c:v>
                </c:pt>
                <c:pt idx="8">
                  <c:v>2.2244985505596162</c:v>
                </c:pt>
                <c:pt idx="9">
                  <c:v>1.0091518878152548</c:v>
                </c:pt>
              </c:numCache>
            </c:numRef>
          </c:yVal>
          <c:smooth val="0"/>
        </c:ser>
        <c:ser>
          <c:idx val="1"/>
          <c:order val="1"/>
          <c:tx>
            <c:v>All Cycle</c:v>
          </c:tx>
          <c:spPr>
            <a:ln w="28575">
              <a:noFill/>
            </a:ln>
          </c:spPr>
          <c:errBars>
            <c:errDir val="y"/>
            <c:errBarType val="plus"/>
            <c:errValType val="cust"/>
            <c:noEndCap val="0"/>
            <c:plus>
              <c:numRef>
                <c:f>'[2]Consort skew fert phase'!$G$76:$G$85</c:f>
                <c:numCache>
                  <c:formatCode>General</c:formatCode>
                  <c:ptCount val="10"/>
                  <c:pt idx="0">
                    <c:v>5.7500685661282498</c:v>
                  </c:pt>
                  <c:pt idx="1">
                    <c:v>4.5155797248448408</c:v>
                  </c:pt>
                  <c:pt idx="2">
                    <c:v>1.8846327636107849</c:v>
                  </c:pt>
                  <c:pt idx="3">
                    <c:v>0.30406387211169345</c:v>
                  </c:pt>
                  <c:pt idx="4">
                    <c:v>8.7620299107751362E-2</c:v>
                  </c:pt>
                  <c:pt idx="5">
                    <c:v>0.27304671957896665</c:v>
                  </c:pt>
                  <c:pt idx="6">
                    <c:v>0.36018888574762808</c:v>
                  </c:pt>
                  <c:pt idx="7">
                    <c:v>0.4833662625042619</c:v>
                  </c:pt>
                  <c:pt idx="8">
                    <c:v>0.99592513568452878</c:v>
                  </c:pt>
                  <c:pt idx="9">
                    <c:v>0.71646874368181979</c:v>
                  </c:pt>
                </c:numCache>
              </c:numRef>
            </c:plus>
            <c:spPr>
              <a:ln w="28575">
                <a:noFill/>
              </a:ln>
            </c:spPr>
          </c:errBars>
          <c:xVal>
            <c:numRef>
              <c:f>'[2]Consort skew fert phase'!$A$76:$A$85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'[2]Consort skew fert phase'!$E$76:$E$85</c:f>
              <c:numCache>
                <c:formatCode>General</c:formatCode>
                <c:ptCount val="10"/>
                <c:pt idx="0">
                  <c:v>55.683115881719601</c:v>
                </c:pt>
                <c:pt idx="1">
                  <c:v>29.575631478242094</c:v>
                </c:pt>
                <c:pt idx="2">
                  <c:v>7.2405342467898075</c:v>
                </c:pt>
                <c:pt idx="3">
                  <c:v>0.98759685321338242</c:v>
                </c:pt>
                <c:pt idx="4">
                  <c:v>0.57080886716060053</c:v>
                </c:pt>
                <c:pt idx="5">
                  <c:v>0.62093373833693966</c:v>
                </c:pt>
                <c:pt idx="6">
                  <c:v>0.76420836168280881</c:v>
                </c:pt>
                <c:pt idx="7">
                  <c:v>1.9006303851335233</c:v>
                </c:pt>
                <c:pt idx="8">
                  <c:v>2.7040912235522345</c:v>
                </c:pt>
                <c:pt idx="9">
                  <c:v>1.4366966018365497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03296"/>
        <c:axId val="96505216"/>
      </c:scatterChart>
      <c:valAx>
        <c:axId val="9650329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Rank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05216"/>
        <c:crosses val="autoZero"/>
        <c:crossBetween val="midCat"/>
        <c:majorUnit val="1"/>
      </c:valAx>
      <c:valAx>
        <c:axId val="96505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Mean Percentage of  Consort Time</a:t>
                </a:r>
              </a:p>
            </c:rich>
          </c:tx>
          <c:layout>
            <c:manualLayout>
              <c:xMode val="edge"/>
              <c:yMode val="edge"/>
              <c:x val="2.2308087777687582E-2"/>
              <c:y val="9.74891692755273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03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97276800661293"/>
          <c:y val="7.4844264787168227E-2"/>
          <c:w val="0.21522357980805121"/>
          <c:h val="0.16839959577112851"/>
        </c:manualLayout>
      </c:layout>
      <c:overlay val="1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927100</xdr:colOff>
      <xdr:row>22</xdr:row>
      <xdr:rowOff>38100</xdr:rowOff>
    </xdr:from>
    <xdr:to>
      <xdr:col>33</xdr:col>
      <xdr:colOff>736600</xdr:colOff>
      <xdr:row>37</xdr:row>
      <xdr:rowOff>146050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%20Higham/AppData/Local/Temp/Temp1_DPZ.zip/dpz/Crested%20macaque%20analyses/skew%20and%20consort%20data%20with%20ze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%20Higham/Downloads/Consort%20and%20maintenance%20analyses%20(Autosav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consort time ncc"/>
      <sheetName val="consort time cc"/>
      <sheetName val="matingpartners per day -7 to +5"/>
      <sheetName val="matingpartners during cycle"/>
      <sheetName val="R worksheet"/>
      <sheetName val="mating partners per day graphs"/>
      <sheetName val="Whole cycle pivot skew"/>
      <sheetName val="Fertile phase pivot skew"/>
      <sheetName val="fertile phase on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0">
          <cell r="A70">
            <v>1</v>
          </cell>
        </row>
      </sheetData>
      <sheetData sheetId="8">
        <row r="72">
          <cell r="A72">
            <v>1</v>
          </cell>
          <cell r="B72">
            <v>63.548372827961749</v>
          </cell>
          <cell r="D72">
            <v>6.0009165834404303</v>
          </cell>
          <cell r="E72">
            <v>50.956889891572565</v>
          </cell>
          <cell r="G72">
            <v>5.0077605400990564</v>
          </cell>
          <cell r="H72">
            <v>93.548387096774192</v>
          </cell>
        </row>
        <row r="73">
          <cell r="A73">
            <v>2</v>
          </cell>
          <cell r="B73">
            <v>23.739774574783215</v>
          </cell>
          <cell r="D73">
            <v>4.5306055052038445</v>
          </cell>
          <cell r="E73">
            <v>23.186744874140818</v>
          </cell>
          <cell r="G73">
            <v>3.5920343381959521</v>
          </cell>
          <cell r="H73">
            <v>6.4516129032258061</v>
          </cell>
        </row>
        <row r="74">
          <cell r="A74">
            <v>3</v>
          </cell>
          <cell r="B74">
            <v>4.4288264666141126</v>
          </cell>
          <cell r="D74">
            <v>1.6023744682682566</v>
          </cell>
          <cell r="E74">
            <v>2.3322705656224478</v>
          </cell>
          <cell r="G74">
            <v>0.49165361628426063</v>
          </cell>
          <cell r="H74">
            <v>0</v>
          </cell>
        </row>
        <row r="75">
          <cell r="A75">
            <v>4</v>
          </cell>
          <cell r="B75">
            <v>2.4028892425331696</v>
          </cell>
          <cell r="D75">
            <v>0.8844838512345935</v>
          </cell>
          <cell r="E75">
            <v>9.0949347710714612</v>
          </cell>
          <cell r="G75">
            <v>1.4704942352479364</v>
          </cell>
          <cell r="H75">
            <v>0</v>
          </cell>
        </row>
        <row r="76">
          <cell r="A76">
            <v>5</v>
          </cell>
          <cell r="B76">
            <v>1.0856199987933568</v>
          </cell>
          <cell r="D76">
            <v>0.5214063807670698</v>
          </cell>
          <cell r="E76">
            <v>3.9293650202949886</v>
          </cell>
          <cell r="G76">
            <v>0.98439577326330019</v>
          </cell>
          <cell r="H76">
            <v>0</v>
          </cell>
        </row>
        <row r="77">
          <cell r="A77">
            <v>6</v>
          </cell>
          <cell r="B77">
            <v>0.22718080493237905</v>
          </cell>
          <cell r="D77">
            <v>0.11423594283936384</v>
          </cell>
          <cell r="E77">
            <v>1.6693543073428649</v>
          </cell>
          <cell r="G77">
            <v>0.34589000215614651</v>
          </cell>
          <cell r="H77">
            <v>0</v>
          </cell>
        </row>
        <row r="78">
          <cell r="A78">
            <v>7</v>
          </cell>
          <cell r="B78">
            <v>0.83409537574137516</v>
          </cell>
          <cell r="D78">
            <v>0.44150171720041848</v>
          </cell>
          <cell r="E78">
            <v>2.1393557111293768</v>
          </cell>
          <cell r="G78">
            <v>0.49893207557984121</v>
          </cell>
          <cell r="H78">
            <v>0</v>
          </cell>
        </row>
        <row r="79">
          <cell r="A79">
            <v>8</v>
          </cell>
          <cell r="B79">
            <v>0.73316228948705064</v>
          </cell>
          <cell r="D79">
            <v>0.37043310387573475</v>
          </cell>
          <cell r="E79">
            <v>2.3314977192435764</v>
          </cell>
          <cell r="G79">
            <v>0.58433396517206249</v>
          </cell>
          <cell r="H79">
            <v>0</v>
          </cell>
        </row>
        <row r="80">
          <cell r="A80">
            <v>9</v>
          </cell>
          <cell r="B80">
            <v>2.5332704918590432</v>
          </cell>
          <cell r="D80">
            <v>1.221130419423935</v>
          </cell>
          <cell r="E80">
            <v>3.1207168980492535</v>
          </cell>
          <cell r="G80">
            <v>1.1412072105702264</v>
          </cell>
          <cell r="H80">
            <v>0</v>
          </cell>
        </row>
        <row r="81">
          <cell r="A81">
            <v>10</v>
          </cell>
          <cell r="B81">
            <v>0.4342240237428916</v>
          </cell>
          <cell r="D81">
            <v>0.39414838254576406</v>
          </cell>
          <cell r="E81">
            <v>0.98257330461633385</v>
          </cell>
          <cell r="G81">
            <v>0.40821653646294054</v>
          </cell>
          <cell r="H81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consort time ncc"/>
      <sheetName val="consort time cc"/>
      <sheetName val="matingpartners per day"/>
      <sheetName val="matingpartners during cycle"/>
      <sheetName val="Consort time by cycle phase"/>
      <sheetName val="Consort time by DayRO"/>
      <sheetName val="RCrestedConsort2"/>
      <sheetName val="RConsortWorksheetFinal"/>
      <sheetName val="RConsortWorksheet"/>
      <sheetName val="-7 to +5 consort ncc cycles"/>
      <sheetName val="Maintenance time by cycle phase"/>
      <sheetName val="-7 to +5 consort data all"/>
      <sheetName val="Consort skew whole cycle"/>
      <sheetName val="Consort skew fert phase"/>
      <sheetName val="Fert phase conso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6">
          <cell r="A76">
            <v>1</v>
          </cell>
          <cell r="B76">
            <v>61.967946254605458</v>
          </cell>
          <cell r="D76">
            <v>6.6662278818368712</v>
          </cell>
          <cell r="E76">
            <v>55.683115881719601</v>
          </cell>
          <cell r="G76">
            <v>5.7500685661282498</v>
          </cell>
        </row>
        <row r="77">
          <cell r="A77">
            <v>2</v>
          </cell>
          <cell r="B77">
            <v>29.540722733610103</v>
          </cell>
          <cell r="D77">
            <v>5.4862458268846597</v>
          </cell>
          <cell r="E77">
            <v>29.575631478242094</v>
          </cell>
          <cell r="G77">
            <v>4.5155797248448408</v>
          </cell>
        </row>
        <row r="78">
          <cell r="A78">
            <v>3</v>
          </cell>
          <cell r="B78">
            <v>3.5867623794906436</v>
          </cell>
          <cell r="D78">
            <v>1.7648597328725641</v>
          </cell>
          <cell r="E78">
            <v>7.2405342467898075</v>
          </cell>
          <cell r="G78">
            <v>1.8846327636107849</v>
          </cell>
        </row>
        <row r="79">
          <cell r="A79">
            <v>4</v>
          </cell>
          <cell r="B79">
            <v>0.76384741552518565</v>
          </cell>
          <cell r="D79">
            <v>0.32132978268197321</v>
          </cell>
          <cell r="E79">
            <v>0.98759685321338242</v>
          </cell>
          <cell r="G79">
            <v>0.30406387211169345</v>
          </cell>
        </row>
        <row r="80">
          <cell r="A80">
            <v>5</v>
          </cell>
          <cell r="B80">
            <v>0.7814981129500268</v>
          </cell>
          <cell r="D80">
            <v>0.36368186382625595</v>
          </cell>
          <cell r="E80">
            <v>0.57080886716060053</v>
          </cell>
          <cell r="G80">
            <v>8.7620299107751362E-2</v>
          </cell>
        </row>
        <row r="81">
          <cell r="A81">
            <v>6</v>
          </cell>
          <cell r="B81">
            <v>2.994780525370069E-2</v>
          </cell>
          <cell r="D81">
            <v>2.9476156797126441E-2</v>
          </cell>
          <cell r="E81">
            <v>0.62093373833693966</v>
          </cell>
          <cell r="G81">
            <v>0.27304671957896665</v>
          </cell>
        </row>
        <row r="82">
          <cell r="A82">
            <v>7</v>
          </cell>
          <cell r="B82">
            <v>0.23517100470528399</v>
          </cell>
          <cell r="D82">
            <v>0.16357176128543779</v>
          </cell>
          <cell r="E82">
            <v>0.76420836168280881</v>
          </cell>
          <cell r="G82">
            <v>0.36018888574762808</v>
          </cell>
        </row>
        <row r="83">
          <cell r="A83">
            <v>8</v>
          </cell>
          <cell r="B83">
            <v>0.9135671635102568</v>
          </cell>
          <cell r="D83">
            <v>0.46204093708715566</v>
          </cell>
          <cell r="E83">
            <v>1.9006303851335233</v>
          </cell>
          <cell r="G83">
            <v>0.4833662625042619</v>
          </cell>
        </row>
        <row r="84">
          <cell r="A84">
            <v>9</v>
          </cell>
          <cell r="B84">
            <v>2.2244985505596162</v>
          </cell>
          <cell r="D84">
            <v>1.0806087145044905</v>
          </cell>
          <cell r="E84">
            <v>2.7040912235522345</v>
          </cell>
          <cell r="G84">
            <v>0.99592513568452878</v>
          </cell>
        </row>
        <row r="85">
          <cell r="A85">
            <v>10</v>
          </cell>
          <cell r="B85">
            <v>1.0091518878152548</v>
          </cell>
          <cell r="D85">
            <v>0.84297667806968757</v>
          </cell>
          <cell r="E85">
            <v>1.4366966018365497</v>
          </cell>
          <cell r="G85">
            <v>0.71646874368181979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7"/>
  <sheetViews>
    <sheetView tabSelected="1" workbookViewId="0">
      <selection activeCell="E5" sqref="E5"/>
    </sheetView>
  </sheetViews>
  <sheetFormatPr defaultRowHeight="14.5" x14ac:dyDescent="0.35"/>
  <cols>
    <col min="1" max="4" width="8.7265625" style="12"/>
    <col min="5" max="5" width="10.453125" style="12" bestFit="1" customWidth="1"/>
    <col min="6" max="6" width="21.453125" style="12" bestFit="1" customWidth="1"/>
    <col min="7" max="7" width="15.1796875" style="12" bestFit="1" customWidth="1"/>
    <col min="8" max="8" width="21.26953125" style="12" bestFit="1" customWidth="1"/>
    <col min="9" max="9" width="40.453125" style="12" bestFit="1" customWidth="1"/>
    <col min="10" max="19" width="8.7265625" style="12"/>
  </cols>
  <sheetData>
    <row r="1" spans="1:19" s="14" customFormat="1" x14ac:dyDescent="0.35">
      <c r="A1" s="25" t="s">
        <v>27</v>
      </c>
      <c r="B1" s="25" t="s">
        <v>124</v>
      </c>
      <c r="C1" s="25" t="s">
        <v>123</v>
      </c>
      <c r="D1" s="25" t="s">
        <v>126</v>
      </c>
      <c r="E1" s="25" t="s">
        <v>127</v>
      </c>
      <c r="F1" s="26" t="s">
        <v>128</v>
      </c>
      <c r="G1" s="25" t="s">
        <v>129</v>
      </c>
      <c r="H1" s="18" t="s">
        <v>125</v>
      </c>
      <c r="I1" s="18" t="s">
        <v>130</v>
      </c>
      <c r="J1" s="18" t="s">
        <v>28</v>
      </c>
      <c r="K1" s="18" t="s">
        <v>29</v>
      </c>
      <c r="L1" s="18" t="s">
        <v>30</v>
      </c>
      <c r="M1" s="18" t="s">
        <v>31</v>
      </c>
      <c r="N1" s="18" t="s">
        <v>32</v>
      </c>
      <c r="O1" s="18" t="s">
        <v>33</v>
      </c>
      <c r="P1" s="18" t="s">
        <v>34</v>
      </c>
      <c r="Q1" s="18" t="s">
        <v>35</v>
      </c>
      <c r="R1" s="18" t="s">
        <v>36</v>
      </c>
      <c r="S1" s="18" t="s">
        <v>37</v>
      </c>
    </row>
    <row r="2" spans="1:19" x14ac:dyDescent="0.35">
      <c r="A2" s="16" t="s">
        <v>1</v>
      </c>
      <c r="B2" s="16" t="s">
        <v>12</v>
      </c>
      <c r="C2" s="16" t="s">
        <v>74</v>
      </c>
      <c r="D2" s="16" t="s">
        <v>3</v>
      </c>
      <c r="E2" s="19">
        <v>38918</v>
      </c>
      <c r="F2" s="17">
        <v>-2</v>
      </c>
      <c r="G2" s="11">
        <v>316</v>
      </c>
      <c r="H2" s="16">
        <v>2</v>
      </c>
      <c r="I2" s="16">
        <v>1</v>
      </c>
      <c r="J2" s="10">
        <v>1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6">
        <v>0</v>
      </c>
      <c r="S2" s="16">
        <v>0</v>
      </c>
    </row>
    <row r="3" spans="1:19" x14ac:dyDescent="0.35">
      <c r="A3" s="16" t="s">
        <v>1</v>
      </c>
      <c r="B3" s="16" t="s">
        <v>12</v>
      </c>
      <c r="C3" s="16" t="s">
        <v>74</v>
      </c>
      <c r="D3" s="16" t="s">
        <v>3</v>
      </c>
      <c r="E3" s="19">
        <v>38919</v>
      </c>
      <c r="F3" s="17">
        <v>-1</v>
      </c>
      <c r="G3" s="11">
        <v>179</v>
      </c>
      <c r="H3" s="16">
        <v>3</v>
      </c>
      <c r="I3" s="16">
        <v>1</v>
      </c>
      <c r="J3" s="10">
        <v>1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6">
        <v>0</v>
      </c>
      <c r="S3" s="16">
        <v>0</v>
      </c>
    </row>
    <row r="4" spans="1:19" x14ac:dyDescent="0.35">
      <c r="A4" s="16" t="s">
        <v>1</v>
      </c>
      <c r="B4" s="16" t="s">
        <v>12</v>
      </c>
      <c r="C4" s="16" t="s">
        <v>74</v>
      </c>
      <c r="D4" s="16" t="s">
        <v>3</v>
      </c>
      <c r="E4" s="19">
        <v>38920</v>
      </c>
      <c r="F4" s="17">
        <v>0</v>
      </c>
      <c r="G4" s="11">
        <v>370</v>
      </c>
      <c r="H4" s="16">
        <v>2</v>
      </c>
      <c r="I4" s="16">
        <v>1</v>
      </c>
      <c r="J4" s="10">
        <v>1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6">
        <v>0</v>
      </c>
      <c r="S4" s="16">
        <v>0</v>
      </c>
    </row>
    <row r="5" spans="1:19" x14ac:dyDescent="0.35">
      <c r="A5" s="16" t="s">
        <v>1</v>
      </c>
      <c r="B5" s="16" t="s">
        <v>12</v>
      </c>
      <c r="C5" s="16" t="s">
        <v>74</v>
      </c>
      <c r="D5" s="16" t="s">
        <v>3</v>
      </c>
      <c r="E5" s="19">
        <v>38921</v>
      </c>
      <c r="F5" s="17">
        <v>0</v>
      </c>
      <c r="G5" s="11">
        <v>0</v>
      </c>
      <c r="H5" s="16"/>
      <c r="I5" s="16">
        <v>1</v>
      </c>
      <c r="J5" s="11">
        <v>1</v>
      </c>
      <c r="K5" s="11">
        <v>0</v>
      </c>
      <c r="L5" s="11">
        <v>0</v>
      </c>
      <c r="M5" s="10">
        <v>0</v>
      </c>
      <c r="N5" s="11">
        <v>0</v>
      </c>
      <c r="O5" s="11">
        <v>0</v>
      </c>
      <c r="P5" s="11">
        <v>0</v>
      </c>
      <c r="Q5" s="10">
        <v>0</v>
      </c>
      <c r="R5" s="16">
        <v>0</v>
      </c>
      <c r="S5" s="16">
        <v>0</v>
      </c>
    </row>
    <row r="6" spans="1:19" x14ac:dyDescent="0.35">
      <c r="A6" s="16" t="s">
        <v>5</v>
      </c>
      <c r="B6" s="16" t="s">
        <v>13</v>
      </c>
      <c r="C6" s="16" t="s">
        <v>80</v>
      </c>
      <c r="D6" s="16" t="s">
        <v>3</v>
      </c>
      <c r="E6" s="19">
        <v>38925</v>
      </c>
      <c r="F6" s="17">
        <v>-2</v>
      </c>
      <c r="G6" s="11">
        <v>290</v>
      </c>
      <c r="H6" s="16">
        <v>2</v>
      </c>
      <c r="I6" s="16">
        <v>1</v>
      </c>
      <c r="J6" s="10">
        <v>1</v>
      </c>
      <c r="K6" s="10">
        <v>0</v>
      </c>
      <c r="L6" s="10">
        <v>0</v>
      </c>
      <c r="M6" s="11">
        <v>0</v>
      </c>
      <c r="N6" s="11">
        <v>0</v>
      </c>
      <c r="O6" s="11">
        <v>0</v>
      </c>
      <c r="P6" s="11">
        <v>0</v>
      </c>
      <c r="Q6" s="10">
        <v>0</v>
      </c>
      <c r="R6" s="11">
        <v>0</v>
      </c>
      <c r="S6" s="16">
        <v>0</v>
      </c>
    </row>
    <row r="7" spans="1:19" x14ac:dyDescent="0.35">
      <c r="A7" s="16" t="s">
        <v>5</v>
      </c>
      <c r="B7" s="16" t="s">
        <v>13</v>
      </c>
      <c r="C7" s="16" t="s">
        <v>80</v>
      </c>
      <c r="D7" s="16" t="s">
        <v>3</v>
      </c>
      <c r="E7" s="19">
        <v>38926</v>
      </c>
      <c r="F7" s="17">
        <v>-1</v>
      </c>
      <c r="G7" s="11">
        <v>312</v>
      </c>
      <c r="H7" s="16">
        <v>1</v>
      </c>
      <c r="I7" s="16">
        <v>1</v>
      </c>
      <c r="J7" s="10">
        <v>1</v>
      </c>
      <c r="K7" s="10">
        <v>0</v>
      </c>
      <c r="L7" s="10"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  <c r="R7" s="11">
        <v>0</v>
      </c>
      <c r="S7" s="16">
        <v>0</v>
      </c>
    </row>
    <row r="8" spans="1:19" x14ac:dyDescent="0.35">
      <c r="A8" s="16" t="s">
        <v>5</v>
      </c>
      <c r="B8" s="16" t="s">
        <v>13</v>
      </c>
      <c r="C8" s="16" t="s">
        <v>80</v>
      </c>
      <c r="D8" s="16" t="s">
        <v>3</v>
      </c>
      <c r="E8" s="19">
        <v>38927</v>
      </c>
      <c r="F8" s="17">
        <v>0</v>
      </c>
      <c r="G8" s="11">
        <v>373</v>
      </c>
      <c r="H8" s="16">
        <v>1</v>
      </c>
      <c r="I8" s="16">
        <v>1</v>
      </c>
      <c r="J8" s="10">
        <v>1</v>
      </c>
      <c r="K8" s="10">
        <v>0</v>
      </c>
      <c r="L8" s="10">
        <v>0</v>
      </c>
      <c r="M8" s="11">
        <v>0</v>
      </c>
      <c r="N8" s="11">
        <v>0</v>
      </c>
      <c r="O8" s="11">
        <v>0</v>
      </c>
      <c r="P8" s="11">
        <v>0</v>
      </c>
      <c r="Q8" s="10">
        <v>0</v>
      </c>
      <c r="R8" s="11">
        <v>0</v>
      </c>
      <c r="S8" s="16">
        <v>0</v>
      </c>
    </row>
    <row r="9" spans="1:19" x14ac:dyDescent="0.35">
      <c r="A9" s="16" t="s">
        <v>5</v>
      </c>
      <c r="B9" s="16" t="s">
        <v>13</v>
      </c>
      <c r="C9" s="16" t="s">
        <v>80</v>
      </c>
      <c r="D9" s="16" t="s">
        <v>3</v>
      </c>
      <c r="E9" s="19">
        <v>38928</v>
      </c>
      <c r="F9" s="17">
        <v>0</v>
      </c>
      <c r="G9" s="11">
        <v>318</v>
      </c>
      <c r="H9" s="16">
        <v>1</v>
      </c>
      <c r="I9" s="16">
        <v>1</v>
      </c>
      <c r="J9" s="10">
        <v>1</v>
      </c>
      <c r="K9" s="10">
        <v>0</v>
      </c>
      <c r="L9" s="10">
        <v>0</v>
      </c>
      <c r="M9" s="11">
        <v>0</v>
      </c>
      <c r="N9" s="11">
        <v>0</v>
      </c>
      <c r="O9" s="11">
        <v>0</v>
      </c>
      <c r="P9" s="11">
        <v>0</v>
      </c>
      <c r="Q9" s="10">
        <v>0</v>
      </c>
      <c r="R9" s="11">
        <v>0</v>
      </c>
      <c r="S9" s="16">
        <v>0</v>
      </c>
    </row>
    <row r="10" spans="1:19" x14ac:dyDescent="0.35">
      <c r="A10" s="16" t="s">
        <v>1</v>
      </c>
      <c r="B10" s="16" t="s">
        <v>0</v>
      </c>
      <c r="C10" s="16" t="s">
        <v>55</v>
      </c>
      <c r="D10" s="16" t="s">
        <v>3</v>
      </c>
      <c r="E10" s="19">
        <v>38948</v>
      </c>
      <c r="F10" s="17">
        <v>-2</v>
      </c>
      <c r="G10" s="11">
        <v>454</v>
      </c>
      <c r="H10" s="16">
        <v>2</v>
      </c>
      <c r="I10" s="16">
        <v>1</v>
      </c>
      <c r="J10" s="10">
        <v>1</v>
      </c>
      <c r="K10" s="10">
        <v>0</v>
      </c>
      <c r="L10" s="11">
        <v>0</v>
      </c>
      <c r="M10" s="11">
        <v>0</v>
      </c>
      <c r="N10" s="10">
        <v>0</v>
      </c>
      <c r="O10" s="10">
        <v>0</v>
      </c>
      <c r="P10" s="11">
        <v>0</v>
      </c>
      <c r="Q10" s="11">
        <v>0</v>
      </c>
      <c r="R10" s="16">
        <v>0</v>
      </c>
      <c r="S10" s="16">
        <v>0</v>
      </c>
    </row>
    <row r="11" spans="1:19" x14ac:dyDescent="0.35">
      <c r="A11" s="16" t="s">
        <v>1</v>
      </c>
      <c r="B11" s="16" t="s">
        <v>0</v>
      </c>
      <c r="C11" s="16" t="s">
        <v>55</v>
      </c>
      <c r="D11" s="16" t="s">
        <v>3</v>
      </c>
      <c r="E11" s="19">
        <v>38949</v>
      </c>
      <c r="F11" s="17">
        <v>-1</v>
      </c>
      <c r="G11" s="11">
        <v>440</v>
      </c>
      <c r="H11" s="16">
        <v>2</v>
      </c>
      <c r="I11" s="16">
        <v>1</v>
      </c>
      <c r="J11" s="10">
        <v>1</v>
      </c>
      <c r="K11" s="10">
        <v>0</v>
      </c>
      <c r="L11" s="11">
        <v>0</v>
      </c>
      <c r="M11" s="11">
        <v>0</v>
      </c>
      <c r="N11" s="10">
        <v>0</v>
      </c>
      <c r="O11" s="10">
        <v>0</v>
      </c>
      <c r="P11" s="11">
        <v>0</v>
      </c>
      <c r="Q11" s="11">
        <v>0</v>
      </c>
      <c r="R11" s="16">
        <v>0</v>
      </c>
      <c r="S11" s="16">
        <v>0</v>
      </c>
    </row>
    <row r="12" spans="1:19" x14ac:dyDescent="0.35">
      <c r="A12" s="16" t="s">
        <v>1</v>
      </c>
      <c r="B12" s="16" t="s">
        <v>0</v>
      </c>
      <c r="C12" s="16" t="s">
        <v>55</v>
      </c>
      <c r="D12" s="16" t="s">
        <v>3</v>
      </c>
      <c r="E12" s="19">
        <v>38950</v>
      </c>
      <c r="F12" s="17">
        <v>0</v>
      </c>
      <c r="G12" s="11">
        <v>358</v>
      </c>
      <c r="H12" s="16">
        <v>1</v>
      </c>
      <c r="I12" s="16">
        <v>1</v>
      </c>
      <c r="J12" s="10">
        <v>1</v>
      </c>
      <c r="K12" s="10">
        <v>0</v>
      </c>
      <c r="L12" s="11">
        <v>0</v>
      </c>
      <c r="M12" s="11">
        <v>0</v>
      </c>
      <c r="N12" s="10">
        <v>0</v>
      </c>
      <c r="O12" s="10">
        <v>0</v>
      </c>
      <c r="P12" s="11">
        <v>0</v>
      </c>
      <c r="Q12" s="11">
        <v>0</v>
      </c>
      <c r="R12" s="16">
        <v>0</v>
      </c>
      <c r="S12" s="16">
        <v>0</v>
      </c>
    </row>
    <row r="13" spans="1:19" x14ac:dyDescent="0.35">
      <c r="A13" s="16" t="s">
        <v>1</v>
      </c>
      <c r="B13" s="16" t="s">
        <v>0</v>
      </c>
      <c r="C13" s="16" t="s">
        <v>55</v>
      </c>
      <c r="D13" s="16" t="s">
        <v>3</v>
      </c>
      <c r="E13" s="19">
        <v>38951</v>
      </c>
      <c r="F13" s="17">
        <v>0</v>
      </c>
      <c r="G13" s="11">
        <v>352</v>
      </c>
      <c r="H13" s="16">
        <v>1</v>
      </c>
      <c r="I13" s="16">
        <v>1</v>
      </c>
      <c r="J13" s="10">
        <v>1</v>
      </c>
      <c r="K13" s="10">
        <v>0</v>
      </c>
      <c r="L13" s="11">
        <v>0</v>
      </c>
      <c r="M13" s="11">
        <v>0</v>
      </c>
      <c r="N13" s="10">
        <v>0</v>
      </c>
      <c r="O13" s="10">
        <v>0</v>
      </c>
      <c r="P13" s="11">
        <v>0</v>
      </c>
      <c r="Q13" s="11">
        <v>0</v>
      </c>
      <c r="R13" s="16">
        <v>0</v>
      </c>
      <c r="S13" s="16">
        <v>0</v>
      </c>
    </row>
    <row r="14" spans="1:19" x14ac:dyDescent="0.35">
      <c r="A14" s="20" t="s">
        <v>5</v>
      </c>
      <c r="B14" s="20" t="s">
        <v>17</v>
      </c>
      <c r="C14" s="16" t="s">
        <v>50</v>
      </c>
      <c r="D14" s="20" t="s">
        <v>9</v>
      </c>
      <c r="E14" s="21">
        <v>38957</v>
      </c>
      <c r="F14" s="22">
        <v>-2</v>
      </c>
      <c r="G14" s="20">
        <v>447</v>
      </c>
      <c r="H14" s="20">
        <v>4</v>
      </c>
      <c r="I14" s="20">
        <v>2</v>
      </c>
      <c r="J14" s="10">
        <v>0.5</v>
      </c>
      <c r="K14" s="10">
        <v>0.5</v>
      </c>
      <c r="L14" s="10">
        <v>0</v>
      </c>
      <c r="M14" s="10">
        <v>0</v>
      </c>
      <c r="N14" s="10">
        <v>0</v>
      </c>
      <c r="O14" s="11">
        <v>0</v>
      </c>
      <c r="P14" s="10">
        <v>0</v>
      </c>
      <c r="Q14" s="10">
        <v>0</v>
      </c>
      <c r="R14" s="11">
        <v>0</v>
      </c>
      <c r="S14" s="16">
        <v>0</v>
      </c>
    </row>
    <row r="15" spans="1:19" x14ac:dyDescent="0.35">
      <c r="A15" s="20" t="s">
        <v>5</v>
      </c>
      <c r="B15" s="20" t="s">
        <v>13</v>
      </c>
      <c r="C15" s="16" t="s">
        <v>79</v>
      </c>
      <c r="D15" s="20" t="s">
        <v>2</v>
      </c>
      <c r="E15" s="21">
        <v>38957</v>
      </c>
      <c r="F15" s="22">
        <v>-2</v>
      </c>
      <c r="G15" s="23">
        <v>534</v>
      </c>
      <c r="H15" s="16">
        <v>1</v>
      </c>
      <c r="I15" s="16">
        <v>2</v>
      </c>
      <c r="J15" s="10">
        <v>0.5</v>
      </c>
      <c r="K15" s="10">
        <v>0.5</v>
      </c>
      <c r="L15" s="11">
        <v>0</v>
      </c>
      <c r="M15" s="10">
        <v>0</v>
      </c>
      <c r="N15" s="11">
        <v>0</v>
      </c>
      <c r="O15" s="11">
        <v>0</v>
      </c>
      <c r="P15" s="11">
        <v>0</v>
      </c>
      <c r="Q15" s="10">
        <v>0</v>
      </c>
      <c r="R15" s="11">
        <v>0</v>
      </c>
      <c r="S15" s="16">
        <v>0</v>
      </c>
    </row>
    <row r="16" spans="1:19" x14ac:dyDescent="0.35">
      <c r="A16" s="20" t="s">
        <v>5</v>
      </c>
      <c r="B16" s="20" t="s">
        <v>17</v>
      </c>
      <c r="C16" s="16" t="s">
        <v>50</v>
      </c>
      <c r="D16" s="20" t="s">
        <v>9</v>
      </c>
      <c r="E16" s="21">
        <v>38958</v>
      </c>
      <c r="F16" s="22">
        <v>-1</v>
      </c>
      <c r="G16" s="20">
        <v>0</v>
      </c>
      <c r="H16" s="20"/>
      <c r="I16" s="20">
        <v>2</v>
      </c>
      <c r="J16" s="10">
        <v>0.5</v>
      </c>
      <c r="K16" s="10">
        <v>0.5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6">
        <v>0</v>
      </c>
    </row>
    <row r="17" spans="1:19" x14ac:dyDescent="0.35">
      <c r="A17" s="16" t="s">
        <v>5</v>
      </c>
      <c r="B17" s="16" t="s">
        <v>13</v>
      </c>
      <c r="C17" s="16" t="s">
        <v>79</v>
      </c>
      <c r="D17" s="16" t="s">
        <v>2</v>
      </c>
      <c r="E17" s="19">
        <v>38958</v>
      </c>
      <c r="F17" s="17">
        <v>-1</v>
      </c>
      <c r="G17" s="11">
        <v>483</v>
      </c>
      <c r="H17" s="16">
        <v>1</v>
      </c>
      <c r="I17" s="16">
        <v>2</v>
      </c>
      <c r="J17" s="10">
        <v>0.5</v>
      </c>
      <c r="K17" s="10">
        <v>0.5</v>
      </c>
      <c r="L17" s="11">
        <v>0</v>
      </c>
      <c r="M17" s="10">
        <v>0</v>
      </c>
      <c r="N17" s="11">
        <v>0</v>
      </c>
      <c r="O17" s="11">
        <v>0</v>
      </c>
      <c r="P17" s="11">
        <v>0</v>
      </c>
      <c r="Q17" s="10">
        <v>0</v>
      </c>
      <c r="R17" s="11">
        <v>0</v>
      </c>
      <c r="S17" s="16">
        <v>0</v>
      </c>
    </row>
    <row r="18" spans="1:19" x14ac:dyDescent="0.35">
      <c r="A18" s="20" t="s">
        <v>5</v>
      </c>
      <c r="B18" s="20" t="s">
        <v>17</v>
      </c>
      <c r="C18" s="16" t="s">
        <v>50</v>
      </c>
      <c r="D18" s="20" t="s">
        <v>9</v>
      </c>
      <c r="E18" s="21">
        <v>38959</v>
      </c>
      <c r="F18" s="22">
        <v>0</v>
      </c>
      <c r="G18" s="20">
        <v>303</v>
      </c>
      <c r="H18" s="20">
        <v>3</v>
      </c>
      <c r="I18" s="20">
        <v>2</v>
      </c>
      <c r="J18" s="10">
        <v>0.5</v>
      </c>
      <c r="K18" s="10">
        <v>0.5</v>
      </c>
      <c r="L18" s="10">
        <v>0</v>
      </c>
      <c r="M18" s="10">
        <v>0</v>
      </c>
      <c r="N18" s="10">
        <v>0</v>
      </c>
      <c r="O18" s="11">
        <v>0</v>
      </c>
      <c r="P18" s="10">
        <v>0</v>
      </c>
      <c r="Q18" s="10">
        <v>0</v>
      </c>
      <c r="R18" s="11">
        <v>0</v>
      </c>
      <c r="S18" s="16">
        <v>0</v>
      </c>
    </row>
    <row r="19" spans="1:19" x14ac:dyDescent="0.35">
      <c r="A19" s="16" t="s">
        <v>5</v>
      </c>
      <c r="B19" s="16" t="s">
        <v>13</v>
      </c>
      <c r="C19" s="16" t="s">
        <v>79</v>
      </c>
      <c r="D19" s="16" t="s">
        <v>2</v>
      </c>
      <c r="E19" s="19">
        <v>38959</v>
      </c>
      <c r="F19" s="17">
        <v>0</v>
      </c>
      <c r="G19" s="11">
        <v>245</v>
      </c>
      <c r="H19" s="16">
        <v>3</v>
      </c>
      <c r="I19" s="16">
        <v>2</v>
      </c>
      <c r="J19" s="10">
        <v>0.5</v>
      </c>
      <c r="K19" s="10">
        <v>0.5</v>
      </c>
      <c r="L19" s="11">
        <v>0</v>
      </c>
      <c r="M19" s="10">
        <v>0</v>
      </c>
      <c r="N19" s="11">
        <v>0</v>
      </c>
      <c r="O19" s="11">
        <v>0</v>
      </c>
      <c r="P19" s="11">
        <v>0</v>
      </c>
      <c r="Q19" s="10">
        <v>0</v>
      </c>
      <c r="R19" s="11">
        <v>0</v>
      </c>
      <c r="S19" s="16">
        <v>0</v>
      </c>
    </row>
    <row r="20" spans="1:19" x14ac:dyDescent="0.35">
      <c r="A20" s="20" t="s">
        <v>5</v>
      </c>
      <c r="B20" s="20" t="s">
        <v>17</v>
      </c>
      <c r="C20" s="16" t="s">
        <v>50</v>
      </c>
      <c r="D20" s="20" t="s">
        <v>9</v>
      </c>
      <c r="E20" s="21">
        <v>38960</v>
      </c>
      <c r="F20" s="22">
        <v>0</v>
      </c>
      <c r="G20" s="20">
        <v>457</v>
      </c>
      <c r="H20" s="20">
        <v>2</v>
      </c>
      <c r="I20" s="20">
        <v>2</v>
      </c>
      <c r="J20" s="10">
        <v>0.5</v>
      </c>
      <c r="K20" s="10">
        <v>0.5</v>
      </c>
      <c r="L20" s="10">
        <v>0</v>
      </c>
      <c r="M20" s="10">
        <v>0</v>
      </c>
      <c r="N20" s="10">
        <v>0</v>
      </c>
      <c r="O20" s="11">
        <v>0</v>
      </c>
      <c r="P20" s="10">
        <v>0</v>
      </c>
      <c r="Q20" s="10">
        <v>0</v>
      </c>
      <c r="R20" s="11">
        <v>0</v>
      </c>
      <c r="S20" s="16">
        <v>0</v>
      </c>
    </row>
    <row r="21" spans="1:19" x14ac:dyDescent="0.35">
      <c r="A21" s="16" t="s">
        <v>5</v>
      </c>
      <c r="B21" s="16" t="s">
        <v>13</v>
      </c>
      <c r="C21" s="16" t="s">
        <v>79</v>
      </c>
      <c r="D21" s="16" t="s">
        <v>2</v>
      </c>
      <c r="E21" s="19">
        <v>38960</v>
      </c>
      <c r="F21" s="17">
        <v>0</v>
      </c>
      <c r="G21" s="11">
        <v>513</v>
      </c>
      <c r="H21" s="16">
        <v>1</v>
      </c>
      <c r="I21" s="16">
        <v>2</v>
      </c>
      <c r="J21" s="10">
        <v>0.5</v>
      </c>
      <c r="K21" s="10">
        <v>0.5</v>
      </c>
      <c r="L21" s="11">
        <v>0</v>
      </c>
      <c r="M21" s="10">
        <v>0</v>
      </c>
      <c r="N21" s="11">
        <v>0</v>
      </c>
      <c r="O21" s="11">
        <v>0</v>
      </c>
      <c r="P21" s="11">
        <v>0</v>
      </c>
      <c r="Q21" s="10">
        <v>0</v>
      </c>
      <c r="R21" s="11">
        <v>0</v>
      </c>
      <c r="S21" s="16">
        <v>0</v>
      </c>
    </row>
    <row r="22" spans="1:19" x14ac:dyDescent="0.35">
      <c r="A22" s="16" t="s">
        <v>1</v>
      </c>
      <c r="B22" s="16" t="s">
        <v>26</v>
      </c>
      <c r="C22" s="16" t="s">
        <v>78</v>
      </c>
      <c r="D22" s="16" t="s">
        <v>2</v>
      </c>
      <c r="E22" s="19">
        <v>38964</v>
      </c>
      <c r="F22" s="17">
        <v>-2</v>
      </c>
      <c r="G22" s="16">
        <v>394</v>
      </c>
      <c r="H22" s="16">
        <v>2</v>
      </c>
      <c r="I22" s="16">
        <v>1</v>
      </c>
      <c r="J22" s="16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6">
        <v>0</v>
      </c>
      <c r="S22" s="16">
        <v>0</v>
      </c>
    </row>
    <row r="23" spans="1:19" x14ac:dyDescent="0.35">
      <c r="A23" s="16" t="s">
        <v>1</v>
      </c>
      <c r="B23" s="16" t="s">
        <v>26</v>
      </c>
      <c r="C23" s="16" t="s">
        <v>78</v>
      </c>
      <c r="D23" s="16" t="s">
        <v>2</v>
      </c>
      <c r="E23" s="19">
        <v>38965</v>
      </c>
      <c r="F23" s="17">
        <v>-1</v>
      </c>
      <c r="G23" s="16">
        <v>339</v>
      </c>
      <c r="H23" s="16">
        <v>1</v>
      </c>
      <c r="I23" s="16">
        <v>1</v>
      </c>
      <c r="J23" s="16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6">
        <v>0</v>
      </c>
      <c r="S23" s="16">
        <v>0</v>
      </c>
    </row>
    <row r="24" spans="1:19" x14ac:dyDescent="0.35">
      <c r="A24" s="16" t="s">
        <v>1</v>
      </c>
      <c r="B24" s="16" t="s">
        <v>26</v>
      </c>
      <c r="C24" s="16" t="s">
        <v>78</v>
      </c>
      <c r="D24" s="16" t="s">
        <v>2</v>
      </c>
      <c r="E24" s="19">
        <v>38966</v>
      </c>
      <c r="F24" s="17">
        <v>0</v>
      </c>
      <c r="G24" s="16">
        <v>411</v>
      </c>
      <c r="H24" s="16">
        <v>1</v>
      </c>
      <c r="I24" s="16">
        <v>1</v>
      </c>
      <c r="J24" s="16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6">
        <v>0</v>
      </c>
      <c r="S24" s="16">
        <v>0</v>
      </c>
    </row>
    <row r="25" spans="1:19" x14ac:dyDescent="0.35">
      <c r="A25" s="16" t="s">
        <v>1</v>
      </c>
      <c r="B25" s="16" t="s">
        <v>26</v>
      </c>
      <c r="C25" s="16" t="s">
        <v>78</v>
      </c>
      <c r="D25" s="16" t="s">
        <v>2</v>
      </c>
      <c r="E25" s="19">
        <v>38967</v>
      </c>
      <c r="F25" s="17">
        <v>0</v>
      </c>
      <c r="G25" s="16">
        <v>367</v>
      </c>
      <c r="H25" s="16">
        <v>3</v>
      </c>
      <c r="I25" s="16">
        <v>1</v>
      </c>
      <c r="J25" s="16">
        <v>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6">
        <v>0</v>
      </c>
      <c r="S25" s="16">
        <v>0</v>
      </c>
    </row>
    <row r="26" spans="1:19" x14ac:dyDescent="0.35">
      <c r="A26" s="16" t="s">
        <v>1</v>
      </c>
      <c r="B26" s="16" t="s">
        <v>0</v>
      </c>
      <c r="C26" s="16" t="s">
        <v>54</v>
      </c>
      <c r="D26" s="16" t="s">
        <v>2</v>
      </c>
      <c r="E26" s="19">
        <v>38975</v>
      </c>
      <c r="F26" s="17">
        <v>-2</v>
      </c>
      <c r="G26" s="16">
        <v>440</v>
      </c>
      <c r="H26" s="16">
        <v>2</v>
      </c>
      <c r="I26" s="16">
        <v>1</v>
      </c>
      <c r="J26" s="16">
        <v>1</v>
      </c>
      <c r="K26" s="10">
        <v>0</v>
      </c>
      <c r="L26" s="11">
        <v>0</v>
      </c>
      <c r="M26" s="11">
        <v>0</v>
      </c>
      <c r="N26" s="10">
        <v>0</v>
      </c>
      <c r="O26" s="10">
        <v>0</v>
      </c>
      <c r="P26" s="11">
        <v>0</v>
      </c>
      <c r="Q26" s="11">
        <v>0</v>
      </c>
      <c r="R26" s="16">
        <v>0</v>
      </c>
      <c r="S26" s="16">
        <v>0</v>
      </c>
    </row>
    <row r="27" spans="1:19" x14ac:dyDescent="0.35">
      <c r="A27" s="20" t="s">
        <v>1</v>
      </c>
      <c r="B27" s="20" t="s">
        <v>0</v>
      </c>
      <c r="C27" s="16" t="s">
        <v>54</v>
      </c>
      <c r="D27" s="20" t="s">
        <v>2</v>
      </c>
      <c r="E27" s="21">
        <v>38976</v>
      </c>
      <c r="F27" s="22">
        <v>-1</v>
      </c>
      <c r="G27" s="20">
        <v>0</v>
      </c>
      <c r="H27" s="16"/>
      <c r="I27" s="16">
        <v>1</v>
      </c>
      <c r="J27" s="16">
        <v>1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6">
        <v>0</v>
      </c>
      <c r="S27" s="16">
        <v>0</v>
      </c>
    </row>
    <row r="28" spans="1:19" x14ac:dyDescent="0.35">
      <c r="A28" s="16" t="s">
        <v>1</v>
      </c>
      <c r="B28" s="16" t="s">
        <v>0</v>
      </c>
      <c r="C28" s="16" t="s">
        <v>54</v>
      </c>
      <c r="D28" s="16" t="s">
        <v>2</v>
      </c>
      <c r="E28" s="19">
        <v>38977</v>
      </c>
      <c r="F28" s="17">
        <v>0</v>
      </c>
      <c r="G28" s="16">
        <v>368</v>
      </c>
      <c r="H28" s="16">
        <v>2</v>
      </c>
      <c r="I28" s="16">
        <v>1</v>
      </c>
      <c r="J28" s="16">
        <v>1</v>
      </c>
      <c r="K28" s="10">
        <v>0</v>
      </c>
      <c r="L28" s="11">
        <v>0</v>
      </c>
      <c r="M28" s="11">
        <v>0</v>
      </c>
      <c r="N28" s="10">
        <v>0</v>
      </c>
      <c r="O28" s="10">
        <v>0</v>
      </c>
      <c r="P28" s="11">
        <v>0</v>
      </c>
      <c r="Q28" s="11">
        <v>0</v>
      </c>
      <c r="R28" s="16">
        <v>0</v>
      </c>
      <c r="S28" s="16">
        <v>0</v>
      </c>
    </row>
    <row r="29" spans="1:19" x14ac:dyDescent="0.35">
      <c r="A29" s="16" t="s">
        <v>1</v>
      </c>
      <c r="B29" s="16" t="s">
        <v>0</v>
      </c>
      <c r="C29" s="16" t="s">
        <v>54</v>
      </c>
      <c r="D29" s="16" t="s">
        <v>2</v>
      </c>
      <c r="E29" s="19">
        <v>38978</v>
      </c>
      <c r="F29" s="17">
        <v>0</v>
      </c>
      <c r="G29" s="16">
        <v>489</v>
      </c>
      <c r="H29" s="16">
        <v>2</v>
      </c>
      <c r="I29" s="16">
        <v>1</v>
      </c>
      <c r="J29" s="16">
        <v>1</v>
      </c>
      <c r="K29" s="10">
        <v>0</v>
      </c>
      <c r="L29" s="11">
        <v>0</v>
      </c>
      <c r="M29" s="11">
        <v>0</v>
      </c>
      <c r="N29" s="10">
        <v>0</v>
      </c>
      <c r="O29" s="10">
        <v>0</v>
      </c>
      <c r="P29" s="11">
        <v>0</v>
      </c>
      <c r="Q29" s="11">
        <v>0</v>
      </c>
      <c r="R29" s="16">
        <v>0</v>
      </c>
      <c r="S29" s="16">
        <v>0</v>
      </c>
    </row>
    <row r="30" spans="1:19" x14ac:dyDescent="0.35">
      <c r="A30" s="16" t="s">
        <v>1</v>
      </c>
      <c r="B30" s="16" t="s">
        <v>23</v>
      </c>
      <c r="C30" s="16" t="s">
        <v>58</v>
      </c>
      <c r="D30" s="16" t="s">
        <v>2</v>
      </c>
      <c r="E30" s="19">
        <v>38985</v>
      </c>
      <c r="F30" s="17">
        <v>-2</v>
      </c>
      <c r="G30" s="16">
        <v>349</v>
      </c>
      <c r="H30" s="16">
        <v>2</v>
      </c>
      <c r="I30" s="16">
        <v>1</v>
      </c>
      <c r="J30" s="16">
        <v>1</v>
      </c>
      <c r="K30" s="10">
        <v>0</v>
      </c>
      <c r="L30" s="10">
        <v>0</v>
      </c>
      <c r="M30" s="11">
        <v>0</v>
      </c>
      <c r="N30" s="10">
        <v>0</v>
      </c>
      <c r="O30" s="10">
        <v>0</v>
      </c>
      <c r="P30" s="10">
        <v>0</v>
      </c>
      <c r="Q30" s="11">
        <v>0</v>
      </c>
      <c r="R30" s="16">
        <v>0</v>
      </c>
      <c r="S30" s="16">
        <v>0</v>
      </c>
    </row>
    <row r="31" spans="1:19" x14ac:dyDescent="0.35">
      <c r="A31" s="16" t="s">
        <v>1</v>
      </c>
      <c r="B31" s="16" t="s">
        <v>23</v>
      </c>
      <c r="C31" s="16" t="s">
        <v>58</v>
      </c>
      <c r="D31" s="16" t="s">
        <v>2</v>
      </c>
      <c r="E31" s="19">
        <v>38986</v>
      </c>
      <c r="F31" s="17">
        <v>-1</v>
      </c>
      <c r="G31" s="16">
        <v>438</v>
      </c>
      <c r="H31" s="16">
        <v>2</v>
      </c>
      <c r="I31" s="16">
        <v>1</v>
      </c>
      <c r="J31" s="16">
        <v>1</v>
      </c>
      <c r="K31" s="10">
        <v>0</v>
      </c>
      <c r="L31" s="10">
        <v>0</v>
      </c>
      <c r="M31" s="11">
        <v>0</v>
      </c>
      <c r="N31" s="10">
        <v>0</v>
      </c>
      <c r="O31" s="10">
        <v>0</v>
      </c>
      <c r="P31" s="10">
        <v>0</v>
      </c>
      <c r="Q31" s="11">
        <v>0</v>
      </c>
      <c r="R31" s="16">
        <v>0</v>
      </c>
      <c r="S31" s="16">
        <v>0</v>
      </c>
    </row>
    <row r="32" spans="1:19" x14ac:dyDescent="0.35">
      <c r="A32" s="16" t="s">
        <v>1</v>
      </c>
      <c r="B32" s="16" t="s">
        <v>23</v>
      </c>
      <c r="C32" s="16" t="s">
        <v>58</v>
      </c>
      <c r="D32" s="16" t="s">
        <v>2</v>
      </c>
      <c r="E32" s="19">
        <v>38987</v>
      </c>
      <c r="F32" s="17">
        <v>0</v>
      </c>
      <c r="G32" s="16">
        <v>387</v>
      </c>
      <c r="H32" s="16">
        <v>1</v>
      </c>
      <c r="I32" s="16">
        <v>1</v>
      </c>
      <c r="J32" s="16">
        <v>1</v>
      </c>
      <c r="K32" s="10">
        <v>0</v>
      </c>
      <c r="L32" s="10">
        <v>0</v>
      </c>
      <c r="M32" s="11">
        <v>0</v>
      </c>
      <c r="N32" s="10">
        <v>0</v>
      </c>
      <c r="O32" s="10">
        <v>0</v>
      </c>
      <c r="P32" s="10">
        <v>0</v>
      </c>
      <c r="Q32" s="11">
        <v>0</v>
      </c>
      <c r="R32" s="16">
        <v>0</v>
      </c>
      <c r="S32" s="16">
        <v>0</v>
      </c>
    </row>
    <row r="33" spans="1:19" x14ac:dyDescent="0.35">
      <c r="A33" s="16" t="s">
        <v>1</v>
      </c>
      <c r="B33" s="16" t="s">
        <v>23</v>
      </c>
      <c r="C33" s="16" t="s">
        <v>58</v>
      </c>
      <c r="D33" s="16" t="s">
        <v>2</v>
      </c>
      <c r="E33" s="19">
        <v>38988</v>
      </c>
      <c r="F33" s="17">
        <v>0</v>
      </c>
      <c r="G33" s="16">
        <v>473</v>
      </c>
      <c r="H33" s="16">
        <v>1</v>
      </c>
      <c r="I33" s="16">
        <v>1</v>
      </c>
      <c r="J33" s="16">
        <v>1</v>
      </c>
      <c r="K33" s="10">
        <v>0</v>
      </c>
      <c r="L33" s="10">
        <v>0</v>
      </c>
      <c r="M33" s="11">
        <v>0</v>
      </c>
      <c r="N33" s="10">
        <v>0</v>
      </c>
      <c r="O33" s="10">
        <v>0</v>
      </c>
      <c r="P33" s="10">
        <v>0</v>
      </c>
      <c r="Q33" s="11">
        <v>0</v>
      </c>
      <c r="R33" s="16">
        <v>0</v>
      </c>
      <c r="S33" s="16">
        <v>0</v>
      </c>
    </row>
    <row r="34" spans="1:19" x14ac:dyDescent="0.35">
      <c r="A34" s="16" t="s">
        <v>1</v>
      </c>
      <c r="B34" s="16" t="s">
        <v>14</v>
      </c>
      <c r="C34" s="16" t="s">
        <v>60</v>
      </c>
      <c r="D34" s="16" t="s">
        <v>2</v>
      </c>
      <c r="E34" s="19">
        <v>39001</v>
      </c>
      <c r="F34" s="17">
        <v>-2</v>
      </c>
      <c r="G34" s="11">
        <v>389</v>
      </c>
      <c r="H34" s="16">
        <v>2</v>
      </c>
      <c r="I34" s="16">
        <v>1</v>
      </c>
      <c r="J34" s="16">
        <v>1</v>
      </c>
      <c r="K34" s="10">
        <v>0</v>
      </c>
      <c r="L34" s="11">
        <v>0</v>
      </c>
      <c r="M34" s="10">
        <v>0</v>
      </c>
      <c r="N34" s="11">
        <v>0</v>
      </c>
      <c r="O34" s="11">
        <v>0</v>
      </c>
      <c r="P34" s="11">
        <v>0</v>
      </c>
      <c r="Q34" s="16">
        <v>0</v>
      </c>
      <c r="R34" s="16">
        <v>0</v>
      </c>
      <c r="S34" s="16">
        <v>0</v>
      </c>
    </row>
    <row r="35" spans="1:19" x14ac:dyDescent="0.35">
      <c r="A35" s="16" t="s">
        <v>1</v>
      </c>
      <c r="B35" s="16" t="s">
        <v>14</v>
      </c>
      <c r="C35" s="16" t="s">
        <v>60</v>
      </c>
      <c r="D35" s="16" t="s">
        <v>2</v>
      </c>
      <c r="E35" s="19">
        <v>39002</v>
      </c>
      <c r="F35" s="17">
        <v>-1</v>
      </c>
      <c r="G35" s="11">
        <v>620</v>
      </c>
      <c r="H35" s="16">
        <v>2</v>
      </c>
      <c r="I35" s="16">
        <v>1</v>
      </c>
      <c r="J35" s="16">
        <v>1</v>
      </c>
      <c r="K35" s="10">
        <v>0</v>
      </c>
      <c r="L35" s="11">
        <v>0</v>
      </c>
      <c r="M35" s="10">
        <v>0</v>
      </c>
      <c r="N35" s="11">
        <v>0</v>
      </c>
      <c r="O35" s="11">
        <v>0</v>
      </c>
      <c r="P35" s="11">
        <v>0</v>
      </c>
      <c r="Q35" s="16">
        <v>0</v>
      </c>
      <c r="R35" s="16">
        <v>0</v>
      </c>
      <c r="S35" s="16">
        <v>0</v>
      </c>
    </row>
    <row r="36" spans="1:19" x14ac:dyDescent="0.35">
      <c r="A36" s="16" t="s">
        <v>1</v>
      </c>
      <c r="B36" s="16" t="s">
        <v>14</v>
      </c>
      <c r="C36" s="16" t="s">
        <v>60</v>
      </c>
      <c r="D36" s="16" t="s">
        <v>2</v>
      </c>
      <c r="E36" s="19">
        <v>39003</v>
      </c>
      <c r="F36" s="17">
        <v>0</v>
      </c>
      <c r="G36" s="11">
        <v>332</v>
      </c>
      <c r="H36" s="16">
        <v>2</v>
      </c>
      <c r="I36" s="16">
        <v>1</v>
      </c>
      <c r="J36" s="16">
        <v>1</v>
      </c>
      <c r="K36" s="10">
        <v>0</v>
      </c>
      <c r="L36" s="11">
        <v>0</v>
      </c>
      <c r="M36" s="10">
        <v>0</v>
      </c>
      <c r="N36" s="11">
        <v>0</v>
      </c>
      <c r="O36" s="11">
        <v>0</v>
      </c>
      <c r="P36" s="11">
        <v>0</v>
      </c>
      <c r="Q36" s="16">
        <v>0</v>
      </c>
      <c r="R36" s="16">
        <v>0</v>
      </c>
      <c r="S36" s="16">
        <v>0</v>
      </c>
    </row>
    <row r="37" spans="1:19" x14ac:dyDescent="0.35">
      <c r="A37" s="16" t="s">
        <v>1</v>
      </c>
      <c r="B37" s="16" t="s">
        <v>14</v>
      </c>
      <c r="C37" s="16" t="s">
        <v>60</v>
      </c>
      <c r="D37" s="16" t="s">
        <v>2</v>
      </c>
      <c r="E37" s="19">
        <v>39004</v>
      </c>
      <c r="F37" s="17">
        <v>0</v>
      </c>
      <c r="G37" s="11">
        <v>500</v>
      </c>
      <c r="H37" s="16">
        <v>4</v>
      </c>
      <c r="I37" s="16">
        <v>1</v>
      </c>
      <c r="J37" s="16">
        <v>1</v>
      </c>
      <c r="K37" s="10">
        <v>0</v>
      </c>
      <c r="L37" s="11">
        <v>0</v>
      </c>
      <c r="M37" s="10">
        <v>0</v>
      </c>
      <c r="N37" s="11">
        <v>0</v>
      </c>
      <c r="O37" s="11">
        <v>0</v>
      </c>
      <c r="P37" s="11">
        <v>0</v>
      </c>
      <c r="Q37" s="16">
        <v>0</v>
      </c>
      <c r="R37" s="16">
        <v>0</v>
      </c>
      <c r="S37" s="16">
        <v>0</v>
      </c>
    </row>
    <row r="38" spans="1:19" x14ac:dyDescent="0.35">
      <c r="A38" s="16" t="s">
        <v>5</v>
      </c>
      <c r="B38" s="16" t="s">
        <v>16</v>
      </c>
      <c r="C38" s="16" t="s">
        <v>75</v>
      </c>
      <c r="D38" s="16" t="s">
        <v>2</v>
      </c>
      <c r="E38" s="19">
        <v>39017</v>
      </c>
      <c r="F38" s="17">
        <v>-2</v>
      </c>
      <c r="G38" s="11">
        <v>423</v>
      </c>
      <c r="H38" s="16">
        <v>1</v>
      </c>
      <c r="I38" s="16">
        <v>1</v>
      </c>
      <c r="J38" s="16">
        <v>1</v>
      </c>
      <c r="K38" s="10">
        <v>0</v>
      </c>
      <c r="L38" s="10">
        <v>0</v>
      </c>
      <c r="M38" s="10">
        <v>0</v>
      </c>
      <c r="N38" s="10">
        <v>0</v>
      </c>
      <c r="O38" s="11">
        <v>0</v>
      </c>
      <c r="P38" s="11">
        <v>0</v>
      </c>
      <c r="Q38" s="10">
        <v>0</v>
      </c>
      <c r="R38" s="10">
        <v>0</v>
      </c>
      <c r="S38" s="10">
        <v>0</v>
      </c>
    </row>
    <row r="39" spans="1:19" x14ac:dyDescent="0.35">
      <c r="A39" s="16" t="s">
        <v>5</v>
      </c>
      <c r="B39" s="16" t="s">
        <v>16</v>
      </c>
      <c r="C39" s="16" t="s">
        <v>75</v>
      </c>
      <c r="D39" s="16" t="s">
        <v>2</v>
      </c>
      <c r="E39" s="19">
        <v>39018</v>
      </c>
      <c r="F39" s="17">
        <v>-1</v>
      </c>
      <c r="G39" s="11">
        <v>472</v>
      </c>
      <c r="H39" s="16">
        <v>2</v>
      </c>
      <c r="I39" s="16">
        <v>1</v>
      </c>
      <c r="J39" s="16">
        <v>1</v>
      </c>
      <c r="K39" s="10">
        <v>0</v>
      </c>
      <c r="L39" s="10">
        <v>0</v>
      </c>
      <c r="M39" s="10">
        <v>0</v>
      </c>
      <c r="N39" s="10">
        <v>0</v>
      </c>
      <c r="O39" s="11">
        <v>0</v>
      </c>
      <c r="P39" s="11">
        <v>0</v>
      </c>
      <c r="Q39" s="10">
        <v>0</v>
      </c>
      <c r="R39" s="10">
        <v>0</v>
      </c>
      <c r="S39" s="10">
        <v>0</v>
      </c>
    </row>
    <row r="40" spans="1:19" x14ac:dyDescent="0.35">
      <c r="A40" s="16" t="s">
        <v>5</v>
      </c>
      <c r="B40" s="16" t="s">
        <v>16</v>
      </c>
      <c r="C40" s="16" t="s">
        <v>75</v>
      </c>
      <c r="D40" s="16" t="s">
        <v>2</v>
      </c>
      <c r="E40" s="19">
        <v>39019</v>
      </c>
      <c r="F40" s="17">
        <v>0</v>
      </c>
      <c r="G40" s="11">
        <v>451</v>
      </c>
      <c r="H40" s="16">
        <v>1</v>
      </c>
      <c r="I40" s="16">
        <v>1</v>
      </c>
      <c r="J40" s="16">
        <v>1</v>
      </c>
      <c r="K40" s="10">
        <v>0</v>
      </c>
      <c r="L40" s="10">
        <v>0</v>
      </c>
      <c r="M40" s="10">
        <v>0</v>
      </c>
      <c r="N40" s="10">
        <v>0</v>
      </c>
      <c r="O40" s="11">
        <v>0</v>
      </c>
      <c r="P40" s="11">
        <v>0</v>
      </c>
      <c r="Q40" s="10">
        <v>0</v>
      </c>
      <c r="R40" s="10">
        <v>0</v>
      </c>
      <c r="S40" s="10">
        <v>0</v>
      </c>
    </row>
    <row r="41" spans="1:19" x14ac:dyDescent="0.35">
      <c r="A41" s="16" t="s">
        <v>5</v>
      </c>
      <c r="B41" s="16" t="s">
        <v>16</v>
      </c>
      <c r="C41" s="16" t="s">
        <v>75</v>
      </c>
      <c r="D41" s="16" t="s">
        <v>2</v>
      </c>
      <c r="E41" s="19">
        <v>39020</v>
      </c>
      <c r="F41" s="17">
        <v>0</v>
      </c>
      <c r="G41" s="11">
        <v>437</v>
      </c>
      <c r="H41" s="16">
        <v>2</v>
      </c>
      <c r="I41" s="16">
        <v>1</v>
      </c>
      <c r="J41" s="16">
        <v>1</v>
      </c>
      <c r="K41" s="10">
        <v>0</v>
      </c>
      <c r="L41" s="10">
        <v>0</v>
      </c>
      <c r="M41" s="10">
        <v>0</v>
      </c>
      <c r="N41" s="10">
        <v>0</v>
      </c>
      <c r="O41" s="11">
        <v>0</v>
      </c>
      <c r="P41" s="11">
        <v>0</v>
      </c>
      <c r="Q41" s="10">
        <v>0</v>
      </c>
      <c r="R41" s="10">
        <v>0</v>
      </c>
      <c r="S41" s="10">
        <v>0</v>
      </c>
    </row>
    <row r="42" spans="1:19" x14ac:dyDescent="0.35">
      <c r="A42" s="16" t="s">
        <v>5</v>
      </c>
      <c r="B42" s="16" t="s">
        <v>22</v>
      </c>
      <c r="C42" s="16" t="s">
        <v>52</v>
      </c>
      <c r="D42" s="16" t="s">
        <v>2</v>
      </c>
      <c r="E42" s="19">
        <v>39023</v>
      </c>
      <c r="F42" s="17">
        <v>-2</v>
      </c>
      <c r="G42" s="16">
        <v>410</v>
      </c>
      <c r="H42" s="16">
        <v>1</v>
      </c>
      <c r="I42" s="16">
        <v>1</v>
      </c>
      <c r="J42" s="16">
        <v>1</v>
      </c>
      <c r="K42" s="10">
        <v>0</v>
      </c>
      <c r="L42" s="10">
        <v>0</v>
      </c>
      <c r="M42" s="10">
        <v>0</v>
      </c>
      <c r="N42" s="11">
        <v>0</v>
      </c>
      <c r="O42" s="10">
        <v>0</v>
      </c>
      <c r="P42" s="10">
        <v>0</v>
      </c>
      <c r="Q42" s="10">
        <v>0</v>
      </c>
      <c r="R42" s="10">
        <v>0</v>
      </c>
      <c r="S42" s="11">
        <v>0</v>
      </c>
    </row>
    <row r="43" spans="1:19" x14ac:dyDescent="0.35">
      <c r="A43" s="16" t="s">
        <v>5</v>
      </c>
      <c r="B43" s="16" t="s">
        <v>22</v>
      </c>
      <c r="C43" s="16" t="s">
        <v>52</v>
      </c>
      <c r="D43" s="16" t="s">
        <v>2</v>
      </c>
      <c r="E43" s="19">
        <v>39024</v>
      </c>
      <c r="F43" s="17">
        <v>-1</v>
      </c>
      <c r="G43" s="16">
        <v>502</v>
      </c>
      <c r="H43" s="16">
        <v>3</v>
      </c>
      <c r="I43" s="16">
        <v>1</v>
      </c>
      <c r="J43" s="16">
        <v>1</v>
      </c>
      <c r="K43" s="10">
        <v>0</v>
      </c>
      <c r="L43" s="10">
        <v>0</v>
      </c>
      <c r="M43" s="10">
        <v>0</v>
      </c>
      <c r="N43" s="11">
        <v>0</v>
      </c>
      <c r="O43" s="10">
        <v>0</v>
      </c>
      <c r="P43" s="10">
        <v>0</v>
      </c>
      <c r="Q43" s="10">
        <v>0</v>
      </c>
      <c r="R43" s="10">
        <v>0</v>
      </c>
      <c r="S43" s="11">
        <v>0</v>
      </c>
    </row>
    <row r="44" spans="1:19" x14ac:dyDescent="0.35">
      <c r="A44" s="16" t="s">
        <v>5</v>
      </c>
      <c r="B44" s="16" t="s">
        <v>22</v>
      </c>
      <c r="C44" s="16" t="s">
        <v>52</v>
      </c>
      <c r="D44" s="16" t="s">
        <v>2</v>
      </c>
      <c r="E44" s="19">
        <v>39025</v>
      </c>
      <c r="F44" s="17">
        <v>0</v>
      </c>
      <c r="G44" s="16">
        <v>81</v>
      </c>
      <c r="H44" s="16">
        <v>1</v>
      </c>
      <c r="I44" s="16">
        <v>1</v>
      </c>
      <c r="J44" s="16">
        <v>1</v>
      </c>
      <c r="K44" s="10">
        <v>0</v>
      </c>
      <c r="L44" s="10">
        <v>0</v>
      </c>
      <c r="M44" s="10">
        <v>0</v>
      </c>
      <c r="N44" s="11">
        <v>0</v>
      </c>
      <c r="O44" s="10">
        <v>0</v>
      </c>
      <c r="P44" s="10">
        <v>0</v>
      </c>
      <c r="Q44" s="10">
        <v>0</v>
      </c>
      <c r="R44" s="10">
        <v>0</v>
      </c>
      <c r="S44" s="11">
        <v>0</v>
      </c>
    </row>
    <row r="45" spans="1:19" x14ac:dyDescent="0.35">
      <c r="A45" s="16" t="s">
        <v>5</v>
      </c>
      <c r="B45" s="16" t="s">
        <v>22</v>
      </c>
      <c r="C45" s="16" t="s">
        <v>52</v>
      </c>
      <c r="D45" s="16" t="s">
        <v>2</v>
      </c>
      <c r="E45" s="19">
        <v>39026</v>
      </c>
      <c r="F45" s="17">
        <v>0</v>
      </c>
      <c r="G45" s="16">
        <v>0</v>
      </c>
      <c r="H45" s="16"/>
      <c r="I45" s="16">
        <v>1</v>
      </c>
      <c r="J45" s="16">
        <v>1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</row>
    <row r="46" spans="1:19" x14ac:dyDescent="0.35">
      <c r="A46" s="16" t="s">
        <v>5</v>
      </c>
      <c r="B46" s="16" t="s">
        <v>20</v>
      </c>
      <c r="C46" s="16" t="s">
        <v>70</v>
      </c>
      <c r="D46" s="16" t="s">
        <v>9</v>
      </c>
      <c r="E46" s="19">
        <v>39042</v>
      </c>
      <c r="F46" s="17">
        <v>-2</v>
      </c>
      <c r="G46" s="16">
        <v>276</v>
      </c>
      <c r="H46" s="16">
        <v>2</v>
      </c>
      <c r="I46" s="16">
        <v>1</v>
      </c>
      <c r="J46" s="16">
        <v>1</v>
      </c>
      <c r="K46" s="10">
        <v>0</v>
      </c>
      <c r="L46" s="10">
        <v>0</v>
      </c>
      <c r="M46" s="11">
        <v>0</v>
      </c>
      <c r="N46" s="10">
        <v>0</v>
      </c>
      <c r="O46" s="10">
        <v>0</v>
      </c>
      <c r="P46" s="11">
        <v>0</v>
      </c>
      <c r="Q46" s="10">
        <v>0</v>
      </c>
      <c r="R46" s="11">
        <v>0</v>
      </c>
      <c r="S46" s="10">
        <v>0</v>
      </c>
    </row>
    <row r="47" spans="1:19" x14ac:dyDescent="0.35">
      <c r="A47" s="16" t="s">
        <v>5</v>
      </c>
      <c r="B47" s="16" t="s">
        <v>20</v>
      </c>
      <c r="C47" s="16" t="s">
        <v>70</v>
      </c>
      <c r="D47" s="16" t="s">
        <v>9</v>
      </c>
      <c r="E47" s="19">
        <v>39043</v>
      </c>
      <c r="F47" s="17">
        <v>-1</v>
      </c>
      <c r="G47" s="16">
        <v>401</v>
      </c>
      <c r="H47" s="16">
        <v>2</v>
      </c>
      <c r="I47" s="16">
        <v>1</v>
      </c>
      <c r="J47" s="16">
        <v>1</v>
      </c>
      <c r="K47" s="10">
        <v>0</v>
      </c>
      <c r="L47" s="10">
        <v>0</v>
      </c>
      <c r="M47" s="11">
        <v>0</v>
      </c>
      <c r="N47" s="10">
        <v>0</v>
      </c>
      <c r="O47" s="10">
        <v>0</v>
      </c>
      <c r="P47" s="11">
        <v>0</v>
      </c>
      <c r="Q47" s="10">
        <v>0</v>
      </c>
      <c r="R47" s="11">
        <v>0</v>
      </c>
      <c r="S47" s="10">
        <v>0</v>
      </c>
    </row>
    <row r="48" spans="1:19" x14ac:dyDescent="0.35">
      <c r="A48" s="16" t="s">
        <v>5</v>
      </c>
      <c r="B48" s="16" t="s">
        <v>20</v>
      </c>
      <c r="C48" s="16" t="s">
        <v>70</v>
      </c>
      <c r="D48" s="16" t="s">
        <v>9</v>
      </c>
      <c r="E48" s="19">
        <v>39044</v>
      </c>
      <c r="F48" s="17">
        <v>0</v>
      </c>
      <c r="G48" s="16">
        <v>349</v>
      </c>
      <c r="H48" s="16">
        <v>4</v>
      </c>
      <c r="I48" s="16">
        <v>1</v>
      </c>
      <c r="J48" s="16">
        <v>1</v>
      </c>
      <c r="K48" s="10">
        <v>0</v>
      </c>
      <c r="L48" s="10">
        <v>0</v>
      </c>
      <c r="M48" s="11">
        <v>0</v>
      </c>
      <c r="N48" s="10">
        <v>0</v>
      </c>
      <c r="O48" s="10">
        <v>0</v>
      </c>
      <c r="P48" s="11">
        <v>0</v>
      </c>
      <c r="Q48" s="10">
        <v>0</v>
      </c>
      <c r="R48" s="11">
        <v>0</v>
      </c>
      <c r="S48" s="10">
        <v>0</v>
      </c>
    </row>
    <row r="49" spans="1:19" x14ac:dyDescent="0.35">
      <c r="A49" s="16" t="s">
        <v>5</v>
      </c>
      <c r="B49" s="16" t="s">
        <v>20</v>
      </c>
      <c r="C49" s="16" t="s">
        <v>70</v>
      </c>
      <c r="D49" s="16" t="s">
        <v>9</v>
      </c>
      <c r="E49" s="19">
        <v>39045</v>
      </c>
      <c r="F49" s="17">
        <v>0</v>
      </c>
      <c r="G49" s="16">
        <v>302</v>
      </c>
      <c r="H49" s="16">
        <v>5</v>
      </c>
      <c r="I49" s="16">
        <v>1</v>
      </c>
      <c r="J49" s="16">
        <v>1</v>
      </c>
      <c r="K49" s="10">
        <v>0</v>
      </c>
      <c r="L49" s="10">
        <v>0</v>
      </c>
      <c r="M49" s="11">
        <v>0</v>
      </c>
      <c r="N49" s="10">
        <v>0</v>
      </c>
      <c r="O49" s="10">
        <v>0</v>
      </c>
      <c r="P49" s="11">
        <v>0</v>
      </c>
      <c r="Q49" s="10">
        <v>0</v>
      </c>
      <c r="R49" s="11">
        <v>0</v>
      </c>
      <c r="S49" s="10">
        <v>0</v>
      </c>
    </row>
    <row r="50" spans="1:19" x14ac:dyDescent="0.35">
      <c r="A50" s="16" t="s">
        <v>1</v>
      </c>
      <c r="B50" s="16" t="s">
        <v>19</v>
      </c>
      <c r="C50" s="16" t="s">
        <v>62</v>
      </c>
      <c r="D50" s="16" t="s">
        <v>3</v>
      </c>
      <c r="E50" s="19">
        <v>39047</v>
      </c>
      <c r="F50" s="17">
        <v>-2</v>
      </c>
      <c r="G50" s="16">
        <v>499</v>
      </c>
      <c r="H50" s="16">
        <v>2</v>
      </c>
      <c r="I50" s="16">
        <v>1</v>
      </c>
      <c r="J50" s="16">
        <v>1</v>
      </c>
      <c r="K50" s="10">
        <v>0</v>
      </c>
      <c r="L50" s="11">
        <v>0</v>
      </c>
      <c r="M50" s="10">
        <v>0</v>
      </c>
      <c r="N50" s="11">
        <v>0</v>
      </c>
      <c r="O50" s="10">
        <v>0</v>
      </c>
      <c r="P50" s="11">
        <v>0</v>
      </c>
      <c r="Q50" s="16">
        <v>0</v>
      </c>
      <c r="R50" s="16">
        <v>0</v>
      </c>
      <c r="S50" s="16">
        <v>0</v>
      </c>
    </row>
    <row r="51" spans="1:19" x14ac:dyDescent="0.35">
      <c r="A51" s="16" t="s">
        <v>1</v>
      </c>
      <c r="B51" s="16" t="s">
        <v>19</v>
      </c>
      <c r="C51" s="16" t="s">
        <v>62</v>
      </c>
      <c r="D51" s="16" t="s">
        <v>3</v>
      </c>
      <c r="E51" s="19">
        <v>39048</v>
      </c>
      <c r="F51" s="17">
        <v>-1</v>
      </c>
      <c r="G51" s="16">
        <v>361</v>
      </c>
      <c r="H51" s="16">
        <v>1</v>
      </c>
      <c r="I51" s="16">
        <v>1</v>
      </c>
      <c r="J51" s="16">
        <v>1</v>
      </c>
      <c r="K51" s="10">
        <v>0</v>
      </c>
      <c r="L51" s="11">
        <v>0</v>
      </c>
      <c r="M51" s="10">
        <v>0</v>
      </c>
      <c r="N51" s="11">
        <v>0</v>
      </c>
      <c r="O51" s="10">
        <v>0</v>
      </c>
      <c r="P51" s="11">
        <v>0</v>
      </c>
      <c r="Q51" s="16">
        <v>0</v>
      </c>
      <c r="R51" s="16">
        <v>0</v>
      </c>
      <c r="S51" s="16">
        <v>0</v>
      </c>
    </row>
    <row r="52" spans="1:19" x14ac:dyDescent="0.35">
      <c r="A52" s="16" t="s">
        <v>1</v>
      </c>
      <c r="B52" s="16" t="s">
        <v>19</v>
      </c>
      <c r="C52" s="16" t="s">
        <v>62</v>
      </c>
      <c r="D52" s="16" t="s">
        <v>3</v>
      </c>
      <c r="E52" s="19">
        <v>39049</v>
      </c>
      <c r="F52" s="17">
        <v>0</v>
      </c>
      <c r="G52" s="16">
        <v>372</v>
      </c>
      <c r="H52" s="16">
        <v>1</v>
      </c>
      <c r="I52" s="16">
        <v>1</v>
      </c>
      <c r="J52" s="16">
        <v>1</v>
      </c>
      <c r="K52" s="10">
        <v>0</v>
      </c>
      <c r="L52" s="11">
        <v>0</v>
      </c>
      <c r="M52" s="10">
        <v>0</v>
      </c>
      <c r="N52" s="11">
        <v>0</v>
      </c>
      <c r="O52" s="10">
        <v>0</v>
      </c>
      <c r="P52" s="11">
        <v>0</v>
      </c>
      <c r="Q52" s="16">
        <v>0</v>
      </c>
      <c r="R52" s="16">
        <v>0</v>
      </c>
      <c r="S52" s="16">
        <v>0</v>
      </c>
    </row>
    <row r="53" spans="1:19" x14ac:dyDescent="0.35">
      <c r="A53" s="16" t="s">
        <v>1</v>
      </c>
      <c r="B53" s="16" t="s">
        <v>19</v>
      </c>
      <c r="C53" s="16" t="s">
        <v>62</v>
      </c>
      <c r="D53" s="16" t="s">
        <v>3</v>
      </c>
      <c r="E53" s="19">
        <v>39050</v>
      </c>
      <c r="F53" s="17">
        <v>0</v>
      </c>
      <c r="G53" s="16">
        <v>438</v>
      </c>
      <c r="H53" s="16">
        <v>2</v>
      </c>
      <c r="I53" s="16">
        <v>1</v>
      </c>
      <c r="J53" s="16">
        <v>1</v>
      </c>
      <c r="K53" s="10">
        <v>0</v>
      </c>
      <c r="L53" s="11">
        <v>0</v>
      </c>
      <c r="M53" s="10">
        <v>0</v>
      </c>
      <c r="N53" s="11">
        <v>0</v>
      </c>
      <c r="O53" s="10">
        <v>0</v>
      </c>
      <c r="P53" s="11">
        <v>0</v>
      </c>
      <c r="Q53" s="16">
        <v>0</v>
      </c>
      <c r="R53" s="16">
        <v>0</v>
      </c>
      <c r="S53" s="16">
        <v>0</v>
      </c>
    </row>
    <row r="54" spans="1:19" x14ac:dyDescent="0.35">
      <c r="A54" s="16" t="s">
        <v>5</v>
      </c>
      <c r="B54" s="16" t="s">
        <v>25</v>
      </c>
      <c r="C54" s="16" t="s">
        <v>73</v>
      </c>
      <c r="D54" s="16" t="s">
        <v>3</v>
      </c>
      <c r="E54" s="19">
        <v>39066</v>
      </c>
      <c r="F54" s="17">
        <v>-2</v>
      </c>
      <c r="G54" s="20">
        <v>274</v>
      </c>
      <c r="H54" s="16">
        <v>2</v>
      </c>
      <c r="I54" s="16">
        <v>1</v>
      </c>
      <c r="J54" s="16">
        <v>1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35">
      <c r="A55" s="16" t="s">
        <v>5</v>
      </c>
      <c r="B55" s="16" t="s">
        <v>25</v>
      </c>
      <c r="C55" s="16" t="s">
        <v>73</v>
      </c>
      <c r="D55" s="16" t="s">
        <v>3</v>
      </c>
      <c r="E55" s="19">
        <v>39067</v>
      </c>
      <c r="F55" s="17">
        <v>-1</v>
      </c>
      <c r="G55" s="20">
        <v>286</v>
      </c>
      <c r="H55" s="16">
        <v>2</v>
      </c>
      <c r="I55" s="16">
        <v>1</v>
      </c>
      <c r="J55" s="16">
        <v>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35">
      <c r="A56" s="16" t="s">
        <v>5</v>
      </c>
      <c r="B56" s="16" t="s">
        <v>25</v>
      </c>
      <c r="C56" s="16" t="s">
        <v>73</v>
      </c>
      <c r="D56" s="16" t="s">
        <v>3</v>
      </c>
      <c r="E56" s="19">
        <v>39068</v>
      </c>
      <c r="F56" s="17">
        <v>0</v>
      </c>
      <c r="G56" s="20">
        <v>351</v>
      </c>
      <c r="H56" s="16">
        <v>2</v>
      </c>
      <c r="I56" s="16">
        <v>1</v>
      </c>
      <c r="J56" s="16">
        <v>1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35">
      <c r="A57" s="16" t="s">
        <v>5</v>
      </c>
      <c r="B57" s="16" t="s">
        <v>25</v>
      </c>
      <c r="C57" s="16" t="s">
        <v>73</v>
      </c>
      <c r="D57" s="16" t="s">
        <v>3</v>
      </c>
      <c r="E57" s="19">
        <v>39069</v>
      </c>
      <c r="F57" s="17">
        <v>0</v>
      </c>
      <c r="G57" s="20">
        <v>434</v>
      </c>
      <c r="H57" s="16">
        <v>5</v>
      </c>
      <c r="I57" s="16">
        <v>1</v>
      </c>
      <c r="J57" s="16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</row>
    <row r="58" spans="1:19" x14ac:dyDescent="0.35">
      <c r="A58" s="16" t="s">
        <v>5</v>
      </c>
      <c r="B58" s="16" t="s">
        <v>20</v>
      </c>
      <c r="C58" s="16" t="s">
        <v>71</v>
      </c>
      <c r="D58" s="16" t="s">
        <v>11</v>
      </c>
      <c r="E58" s="19">
        <v>39074</v>
      </c>
      <c r="F58" s="17">
        <v>-2</v>
      </c>
      <c r="G58" s="16">
        <v>344</v>
      </c>
      <c r="H58" s="16">
        <v>1</v>
      </c>
      <c r="I58" s="16">
        <v>1</v>
      </c>
      <c r="J58" s="16">
        <v>1</v>
      </c>
      <c r="K58" s="10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</row>
    <row r="59" spans="1:19" x14ac:dyDescent="0.35">
      <c r="A59" s="16" t="s">
        <v>5</v>
      </c>
      <c r="B59" s="16" t="s">
        <v>20</v>
      </c>
      <c r="C59" s="16" t="s">
        <v>71</v>
      </c>
      <c r="D59" s="16" t="s">
        <v>11</v>
      </c>
      <c r="E59" s="19">
        <v>39075</v>
      </c>
      <c r="F59" s="17">
        <v>-1</v>
      </c>
      <c r="G59" s="16">
        <v>246</v>
      </c>
      <c r="H59" s="16">
        <v>2</v>
      </c>
      <c r="I59" s="16">
        <v>1</v>
      </c>
      <c r="J59" s="16">
        <v>1</v>
      </c>
      <c r="K59" s="10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</row>
    <row r="60" spans="1:19" x14ac:dyDescent="0.35">
      <c r="A60" s="16" t="s">
        <v>5</v>
      </c>
      <c r="B60" s="16" t="s">
        <v>20</v>
      </c>
      <c r="C60" s="16" t="s">
        <v>71</v>
      </c>
      <c r="D60" s="16" t="s">
        <v>11</v>
      </c>
      <c r="E60" s="19">
        <v>39076</v>
      </c>
      <c r="F60" s="17">
        <v>0</v>
      </c>
      <c r="G60" s="16">
        <v>26</v>
      </c>
      <c r="H60" s="16">
        <v>1</v>
      </c>
      <c r="I60" s="16">
        <v>1</v>
      </c>
      <c r="J60" s="16">
        <v>1</v>
      </c>
      <c r="K60" s="10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x14ac:dyDescent="0.35">
      <c r="A61" s="16" t="s">
        <v>5</v>
      </c>
      <c r="B61" s="16" t="s">
        <v>20</v>
      </c>
      <c r="C61" s="16" t="s">
        <v>71</v>
      </c>
      <c r="D61" s="16" t="s">
        <v>11</v>
      </c>
      <c r="E61" s="19">
        <v>39077</v>
      </c>
      <c r="F61" s="17">
        <v>0</v>
      </c>
      <c r="G61" s="16">
        <v>0</v>
      </c>
      <c r="H61" s="16"/>
      <c r="I61" s="16">
        <v>1</v>
      </c>
      <c r="J61" s="16">
        <v>1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</row>
    <row r="62" spans="1:19" x14ac:dyDescent="0.35">
      <c r="A62" s="16" t="s">
        <v>1</v>
      </c>
      <c r="B62" s="16" t="s">
        <v>19</v>
      </c>
      <c r="C62" s="16" t="s">
        <v>61</v>
      </c>
      <c r="D62" s="16" t="s">
        <v>2</v>
      </c>
      <c r="E62" s="19">
        <v>39080</v>
      </c>
      <c r="F62" s="17">
        <v>-2</v>
      </c>
      <c r="G62" s="16">
        <v>251</v>
      </c>
      <c r="H62" s="16">
        <v>1</v>
      </c>
      <c r="I62" s="16">
        <v>1</v>
      </c>
      <c r="J62" s="16">
        <v>1</v>
      </c>
      <c r="K62" s="10">
        <v>0</v>
      </c>
      <c r="L62" s="10">
        <v>0</v>
      </c>
      <c r="M62" s="10">
        <v>0</v>
      </c>
      <c r="N62" s="11">
        <v>0</v>
      </c>
      <c r="O62" s="11">
        <v>0</v>
      </c>
      <c r="P62" s="11">
        <v>0</v>
      </c>
      <c r="Q62" s="16">
        <v>0</v>
      </c>
      <c r="R62" s="16">
        <v>0</v>
      </c>
      <c r="S62" s="16">
        <v>0</v>
      </c>
    </row>
    <row r="63" spans="1:19" x14ac:dyDescent="0.35">
      <c r="A63" s="16" t="s">
        <v>1</v>
      </c>
      <c r="B63" s="16" t="s">
        <v>19</v>
      </c>
      <c r="C63" s="16" t="s">
        <v>61</v>
      </c>
      <c r="D63" s="16" t="s">
        <v>2</v>
      </c>
      <c r="E63" s="19">
        <v>39081</v>
      </c>
      <c r="F63" s="17">
        <v>-1</v>
      </c>
      <c r="G63" s="20">
        <v>171</v>
      </c>
      <c r="H63" s="16">
        <v>1</v>
      </c>
      <c r="I63" s="16">
        <v>1</v>
      </c>
      <c r="J63" s="16">
        <v>1</v>
      </c>
      <c r="K63" s="10">
        <v>0</v>
      </c>
      <c r="L63" s="10">
        <v>0</v>
      </c>
      <c r="M63" s="10">
        <v>0</v>
      </c>
      <c r="N63" s="11">
        <v>0</v>
      </c>
      <c r="O63" s="11">
        <v>0</v>
      </c>
      <c r="P63" s="11">
        <v>0</v>
      </c>
      <c r="Q63" s="16">
        <v>0</v>
      </c>
      <c r="R63" s="16">
        <v>0</v>
      </c>
      <c r="S63" s="16">
        <v>0</v>
      </c>
    </row>
    <row r="64" spans="1:19" x14ac:dyDescent="0.35">
      <c r="A64" s="16" t="s">
        <v>5</v>
      </c>
      <c r="B64" s="16" t="s">
        <v>17</v>
      </c>
      <c r="C64" s="16" t="s">
        <v>51</v>
      </c>
      <c r="D64" s="16" t="s">
        <v>11</v>
      </c>
      <c r="E64" s="19">
        <v>39082</v>
      </c>
      <c r="F64" s="17">
        <v>-2</v>
      </c>
      <c r="G64" s="11">
        <v>148</v>
      </c>
      <c r="H64" s="16">
        <v>2</v>
      </c>
      <c r="I64" s="16">
        <v>2</v>
      </c>
      <c r="J64" s="10">
        <v>0.5</v>
      </c>
      <c r="K64" s="10">
        <v>0.5</v>
      </c>
      <c r="L64" s="11">
        <v>0</v>
      </c>
      <c r="M64" s="11">
        <v>0</v>
      </c>
      <c r="N64" s="11">
        <v>0</v>
      </c>
      <c r="O64" s="11">
        <v>0</v>
      </c>
      <c r="P64" s="10">
        <v>0</v>
      </c>
      <c r="Q64" s="10">
        <v>0</v>
      </c>
      <c r="R64" s="10">
        <v>0</v>
      </c>
      <c r="S64" s="10">
        <v>0</v>
      </c>
    </row>
    <row r="65" spans="1:19" x14ac:dyDescent="0.35">
      <c r="A65" s="16" t="s">
        <v>1</v>
      </c>
      <c r="B65" s="16" t="s">
        <v>19</v>
      </c>
      <c r="C65" s="16" t="s">
        <v>61</v>
      </c>
      <c r="D65" s="16" t="s">
        <v>2</v>
      </c>
      <c r="E65" s="19">
        <v>39082</v>
      </c>
      <c r="F65" s="17">
        <v>0</v>
      </c>
      <c r="G65" s="16">
        <v>325</v>
      </c>
      <c r="H65" s="16">
        <v>2</v>
      </c>
      <c r="I65" s="16">
        <v>2</v>
      </c>
      <c r="J65" s="10">
        <v>0.5</v>
      </c>
      <c r="K65" s="10">
        <v>0.5</v>
      </c>
      <c r="L65" s="10">
        <v>0</v>
      </c>
      <c r="M65" s="10">
        <v>0</v>
      </c>
      <c r="N65" s="11">
        <v>0</v>
      </c>
      <c r="O65" s="11">
        <v>0</v>
      </c>
      <c r="P65" s="11">
        <v>0</v>
      </c>
      <c r="Q65" s="16">
        <v>0</v>
      </c>
      <c r="R65" s="16">
        <v>0</v>
      </c>
      <c r="S65" s="16">
        <v>0</v>
      </c>
    </row>
    <row r="66" spans="1:19" x14ac:dyDescent="0.35">
      <c r="A66" s="16" t="s">
        <v>5</v>
      </c>
      <c r="B66" s="16" t="s">
        <v>17</v>
      </c>
      <c r="C66" s="16" t="s">
        <v>51</v>
      </c>
      <c r="D66" s="16" t="s">
        <v>11</v>
      </c>
      <c r="E66" s="19">
        <v>39083</v>
      </c>
      <c r="F66" s="17">
        <v>-1</v>
      </c>
      <c r="G66" s="11">
        <v>202</v>
      </c>
      <c r="H66" s="16">
        <v>1</v>
      </c>
      <c r="I66" s="16">
        <v>2</v>
      </c>
      <c r="J66" s="10">
        <v>0.5</v>
      </c>
      <c r="K66" s="10">
        <v>0.5</v>
      </c>
      <c r="L66" s="11">
        <v>0</v>
      </c>
      <c r="M66" s="11">
        <v>0</v>
      </c>
      <c r="N66" s="11">
        <v>0</v>
      </c>
      <c r="O66" s="11">
        <v>0</v>
      </c>
      <c r="P66" s="10">
        <v>0</v>
      </c>
      <c r="Q66" s="10">
        <v>0</v>
      </c>
      <c r="R66" s="10">
        <v>0</v>
      </c>
      <c r="S66" s="10">
        <v>0</v>
      </c>
    </row>
    <row r="67" spans="1:19" x14ac:dyDescent="0.35">
      <c r="A67" s="16" t="s">
        <v>1</v>
      </c>
      <c r="B67" s="16" t="s">
        <v>19</v>
      </c>
      <c r="C67" s="16" t="s">
        <v>61</v>
      </c>
      <c r="D67" s="16" t="s">
        <v>2</v>
      </c>
      <c r="E67" s="19">
        <v>39083</v>
      </c>
      <c r="F67" s="17">
        <v>0</v>
      </c>
      <c r="G67" s="16">
        <v>120</v>
      </c>
      <c r="H67" s="16">
        <v>2</v>
      </c>
      <c r="I67" s="16">
        <v>2</v>
      </c>
      <c r="J67" s="10">
        <v>0.5</v>
      </c>
      <c r="K67" s="10">
        <v>0.5</v>
      </c>
      <c r="L67" s="10">
        <v>0</v>
      </c>
      <c r="M67" s="10">
        <v>0</v>
      </c>
      <c r="N67" s="11">
        <v>0</v>
      </c>
      <c r="O67" s="11">
        <v>0</v>
      </c>
      <c r="P67" s="11">
        <v>0</v>
      </c>
      <c r="Q67" s="16">
        <v>0</v>
      </c>
      <c r="R67" s="16">
        <v>0</v>
      </c>
      <c r="S67" s="16">
        <v>0</v>
      </c>
    </row>
    <row r="68" spans="1:19" x14ac:dyDescent="0.35">
      <c r="A68" s="16" t="s">
        <v>5</v>
      </c>
      <c r="B68" s="16" t="s">
        <v>17</v>
      </c>
      <c r="C68" s="16" t="s">
        <v>51</v>
      </c>
      <c r="D68" s="16" t="s">
        <v>11</v>
      </c>
      <c r="E68" s="19">
        <v>39084</v>
      </c>
      <c r="F68" s="17">
        <v>0</v>
      </c>
      <c r="G68" s="11">
        <v>407</v>
      </c>
      <c r="H68" s="16">
        <v>1</v>
      </c>
      <c r="I68" s="16">
        <v>1</v>
      </c>
      <c r="J68" s="16">
        <v>1</v>
      </c>
      <c r="K68" s="10">
        <v>0</v>
      </c>
      <c r="L68" s="11">
        <v>0</v>
      </c>
      <c r="M68" s="11">
        <v>0</v>
      </c>
      <c r="N68" s="11">
        <v>0</v>
      </c>
      <c r="O68" s="11">
        <v>0</v>
      </c>
      <c r="P68" s="10">
        <v>0</v>
      </c>
      <c r="Q68" s="10">
        <v>0</v>
      </c>
      <c r="R68" s="10">
        <v>0</v>
      </c>
      <c r="S68" s="10">
        <v>0</v>
      </c>
    </row>
    <row r="69" spans="1:19" x14ac:dyDescent="0.35">
      <c r="A69" s="16" t="s">
        <v>5</v>
      </c>
      <c r="B69" s="16" t="s">
        <v>17</v>
      </c>
      <c r="C69" s="16" t="s">
        <v>51</v>
      </c>
      <c r="D69" s="16" t="s">
        <v>11</v>
      </c>
      <c r="E69" s="19">
        <v>39085</v>
      </c>
      <c r="F69" s="17">
        <v>0</v>
      </c>
      <c r="G69" s="11">
        <v>337</v>
      </c>
      <c r="H69" s="16">
        <v>1</v>
      </c>
      <c r="I69" s="16">
        <v>1</v>
      </c>
      <c r="J69" s="16">
        <v>1</v>
      </c>
      <c r="K69" s="10">
        <v>0</v>
      </c>
      <c r="L69" s="11">
        <v>0</v>
      </c>
      <c r="M69" s="11">
        <v>0</v>
      </c>
      <c r="N69" s="11">
        <v>0</v>
      </c>
      <c r="O69" s="11">
        <v>0</v>
      </c>
      <c r="P69" s="10">
        <v>0</v>
      </c>
      <c r="Q69" s="10">
        <v>0</v>
      </c>
      <c r="R69" s="10">
        <v>0</v>
      </c>
      <c r="S69" s="10">
        <v>0</v>
      </c>
    </row>
    <row r="70" spans="1:19" x14ac:dyDescent="0.35">
      <c r="A70" s="20" t="s">
        <v>5</v>
      </c>
      <c r="B70" s="20" t="s">
        <v>7</v>
      </c>
      <c r="C70" s="16" t="s">
        <v>64</v>
      </c>
      <c r="D70" s="20" t="s">
        <v>2</v>
      </c>
      <c r="E70" s="21">
        <v>39087</v>
      </c>
      <c r="F70" s="22">
        <v>-2</v>
      </c>
      <c r="G70" s="23">
        <v>348</v>
      </c>
      <c r="H70" s="16">
        <v>5</v>
      </c>
      <c r="I70" s="16">
        <v>1</v>
      </c>
      <c r="J70" s="16">
        <v>1</v>
      </c>
      <c r="K70" s="10">
        <v>0</v>
      </c>
      <c r="L70" s="10">
        <v>0</v>
      </c>
      <c r="M70" s="10">
        <v>0</v>
      </c>
      <c r="N70" s="10">
        <v>0</v>
      </c>
      <c r="O70" s="11">
        <v>0</v>
      </c>
      <c r="P70" s="10">
        <v>0</v>
      </c>
      <c r="Q70" s="10">
        <v>0</v>
      </c>
      <c r="R70" s="10">
        <v>0</v>
      </c>
      <c r="S70" s="10">
        <v>0</v>
      </c>
    </row>
    <row r="71" spans="1:19" x14ac:dyDescent="0.35">
      <c r="A71" s="20" t="s">
        <v>5</v>
      </c>
      <c r="B71" s="20" t="s">
        <v>7</v>
      </c>
      <c r="C71" s="16" t="s">
        <v>64</v>
      </c>
      <c r="D71" s="20" t="s">
        <v>2</v>
      </c>
      <c r="E71" s="21">
        <v>39088</v>
      </c>
      <c r="F71" s="22">
        <v>-1</v>
      </c>
      <c r="G71" s="23">
        <v>268</v>
      </c>
      <c r="H71" s="16">
        <v>6</v>
      </c>
      <c r="I71" s="16">
        <v>1</v>
      </c>
      <c r="J71" s="16">
        <v>1</v>
      </c>
      <c r="K71" s="10">
        <v>0</v>
      </c>
      <c r="L71" s="10">
        <v>0</v>
      </c>
      <c r="M71" s="10">
        <v>0</v>
      </c>
      <c r="N71" s="10">
        <v>0</v>
      </c>
      <c r="O71" s="11">
        <v>0</v>
      </c>
      <c r="P71" s="10">
        <v>0</v>
      </c>
      <c r="Q71" s="10">
        <v>0</v>
      </c>
      <c r="R71" s="10">
        <v>0</v>
      </c>
      <c r="S71" s="10">
        <v>0</v>
      </c>
    </row>
    <row r="72" spans="1:19" x14ac:dyDescent="0.35">
      <c r="A72" s="16" t="s">
        <v>5</v>
      </c>
      <c r="B72" s="16" t="s">
        <v>4</v>
      </c>
      <c r="C72" s="16" t="s">
        <v>53</v>
      </c>
      <c r="D72" s="16" t="s">
        <v>2</v>
      </c>
      <c r="E72" s="19">
        <v>39089</v>
      </c>
      <c r="F72" s="17">
        <v>-2</v>
      </c>
      <c r="G72" s="11">
        <v>347</v>
      </c>
      <c r="H72" s="16">
        <v>1</v>
      </c>
      <c r="I72" s="16">
        <v>2</v>
      </c>
      <c r="J72" s="10">
        <v>0.5</v>
      </c>
      <c r="K72" s="10">
        <v>0.5</v>
      </c>
      <c r="L72" s="10">
        <v>0</v>
      </c>
      <c r="M72" s="10">
        <v>0</v>
      </c>
      <c r="N72" s="10">
        <v>0</v>
      </c>
      <c r="O72" s="11">
        <v>0</v>
      </c>
      <c r="P72" s="11">
        <v>0</v>
      </c>
      <c r="Q72" s="10">
        <v>0</v>
      </c>
      <c r="R72" s="10">
        <v>0</v>
      </c>
      <c r="S72" s="10">
        <v>0</v>
      </c>
    </row>
    <row r="73" spans="1:19" x14ac:dyDescent="0.35">
      <c r="A73" s="20" t="s">
        <v>5</v>
      </c>
      <c r="B73" s="20" t="s">
        <v>7</v>
      </c>
      <c r="C73" s="16" t="s">
        <v>64</v>
      </c>
      <c r="D73" s="20" t="s">
        <v>2</v>
      </c>
      <c r="E73" s="21">
        <v>39089</v>
      </c>
      <c r="F73" s="22">
        <v>0</v>
      </c>
      <c r="G73" s="24">
        <v>302</v>
      </c>
      <c r="H73" s="16">
        <v>2</v>
      </c>
      <c r="I73" s="16">
        <v>2</v>
      </c>
      <c r="J73" s="10">
        <v>0.5</v>
      </c>
      <c r="K73" s="10">
        <v>0.5</v>
      </c>
      <c r="L73" s="10">
        <v>0</v>
      </c>
      <c r="M73" s="10">
        <v>0</v>
      </c>
      <c r="N73" s="10">
        <v>0</v>
      </c>
      <c r="O73" s="11">
        <v>0</v>
      </c>
      <c r="P73" s="10">
        <v>0</v>
      </c>
      <c r="Q73" s="10">
        <v>0</v>
      </c>
      <c r="R73" s="10">
        <v>0</v>
      </c>
      <c r="S73" s="10">
        <v>0</v>
      </c>
    </row>
    <row r="74" spans="1:19" x14ac:dyDescent="0.35">
      <c r="A74" s="16" t="s">
        <v>5</v>
      </c>
      <c r="B74" s="16" t="s">
        <v>4</v>
      </c>
      <c r="C74" s="16" t="s">
        <v>53</v>
      </c>
      <c r="D74" s="16" t="s">
        <v>2</v>
      </c>
      <c r="E74" s="19">
        <v>39090</v>
      </c>
      <c r="F74" s="17">
        <v>-1</v>
      </c>
      <c r="G74" s="11">
        <v>342</v>
      </c>
      <c r="H74" s="16">
        <v>1</v>
      </c>
      <c r="I74" s="16">
        <v>2</v>
      </c>
      <c r="J74" s="10">
        <v>0.5</v>
      </c>
      <c r="K74" s="10">
        <v>0.5</v>
      </c>
      <c r="L74" s="10">
        <v>0</v>
      </c>
      <c r="M74" s="10">
        <v>0</v>
      </c>
      <c r="N74" s="10">
        <v>0</v>
      </c>
      <c r="O74" s="11">
        <v>0</v>
      </c>
      <c r="P74" s="11">
        <v>0</v>
      </c>
      <c r="Q74" s="10">
        <v>0</v>
      </c>
      <c r="R74" s="10">
        <v>0</v>
      </c>
      <c r="S74" s="10">
        <v>0</v>
      </c>
    </row>
    <row r="75" spans="1:19" x14ac:dyDescent="0.35">
      <c r="A75" s="16" t="s">
        <v>5</v>
      </c>
      <c r="B75" s="16" t="s">
        <v>7</v>
      </c>
      <c r="C75" s="16" t="s">
        <v>64</v>
      </c>
      <c r="D75" s="16" t="s">
        <v>2</v>
      </c>
      <c r="E75" s="19">
        <v>39090</v>
      </c>
      <c r="F75" s="17">
        <v>0</v>
      </c>
      <c r="G75" s="24">
        <v>269</v>
      </c>
      <c r="H75" s="16">
        <v>4</v>
      </c>
      <c r="I75" s="16">
        <v>2</v>
      </c>
      <c r="J75" s="10">
        <v>0.5</v>
      </c>
      <c r="K75" s="10">
        <v>0.5</v>
      </c>
      <c r="L75" s="10">
        <v>0</v>
      </c>
      <c r="M75" s="10">
        <v>0</v>
      </c>
      <c r="N75" s="10">
        <v>0</v>
      </c>
      <c r="O75" s="11">
        <v>0</v>
      </c>
      <c r="P75" s="10">
        <v>0</v>
      </c>
      <c r="Q75" s="10">
        <v>0</v>
      </c>
      <c r="R75" s="10">
        <v>0</v>
      </c>
      <c r="S75" s="10">
        <v>0</v>
      </c>
    </row>
    <row r="76" spans="1:19" x14ac:dyDescent="0.35">
      <c r="A76" s="16" t="s">
        <v>5</v>
      </c>
      <c r="B76" s="16" t="s">
        <v>4</v>
      </c>
      <c r="C76" s="16" t="s">
        <v>53</v>
      </c>
      <c r="D76" s="16" t="s">
        <v>2</v>
      </c>
      <c r="E76" s="19">
        <v>39091</v>
      </c>
      <c r="F76" s="17">
        <v>0</v>
      </c>
      <c r="G76" s="11">
        <v>288</v>
      </c>
      <c r="H76" s="16">
        <v>1</v>
      </c>
      <c r="I76" s="16">
        <v>1</v>
      </c>
      <c r="J76" s="16">
        <v>1</v>
      </c>
      <c r="K76" s="10">
        <v>0</v>
      </c>
      <c r="L76" s="10">
        <v>0</v>
      </c>
      <c r="M76" s="10">
        <v>0</v>
      </c>
      <c r="N76" s="10">
        <v>0</v>
      </c>
      <c r="O76" s="11">
        <v>0</v>
      </c>
      <c r="P76" s="11">
        <v>0</v>
      </c>
      <c r="Q76" s="10">
        <v>0</v>
      </c>
      <c r="R76" s="10">
        <v>0</v>
      </c>
      <c r="S76" s="10">
        <v>0</v>
      </c>
    </row>
    <row r="77" spans="1:19" x14ac:dyDescent="0.35">
      <c r="A77" s="16" t="s">
        <v>5</v>
      </c>
      <c r="B77" s="16" t="s">
        <v>4</v>
      </c>
      <c r="C77" s="16" t="s">
        <v>53</v>
      </c>
      <c r="D77" s="16" t="s">
        <v>2</v>
      </c>
      <c r="E77" s="19">
        <v>39092</v>
      </c>
      <c r="F77" s="17">
        <v>0</v>
      </c>
      <c r="G77" s="11">
        <v>360</v>
      </c>
      <c r="H77" s="16">
        <v>1</v>
      </c>
      <c r="I77" s="16">
        <v>1</v>
      </c>
      <c r="J77" s="16">
        <v>1</v>
      </c>
      <c r="K77" s="10">
        <v>0</v>
      </c>
      <c r="L77" s="10">
        <v>0</v>
      </c>
      <c r="M77" s="10">
        <v>0</v>
      </c>
      <c r="N77" s="10">
        <v>0</v>
      </c>
      <c r="O77" s="11">
        <v>0</v>
      </c>
      <c r="P77" s="11">
        <v>0</v>
      </c>
      <c r="Q77" s="10">
        <v>0</v>
      </c>
      <c r="R77" s="10">
        <v>0</v>
      </c>
      <c r="S77" s="10">
        <v>0</v>
      </c>
    </row>
    <row r="78" spans="1:19" x14ac:dyDescent="0.35">
      <c r="A78" s="16" t="s">
        <v>5</v>
      </c>
      <c r="B78" s="16" t="s">
        <v>25</v>
      </c>
      <c r="C78" s="16" t="s">
        <v>72</v>
      </c>
      <c r="D78" s="16" t="s">
        <v>2</v>
      </c>
      <c r="E78" s="19">
        <v>39095</v>
      </c>
      <c r="F78" s="17">
        <v>-2</v>
      </c>
      <c r="G78" s="16">
        <v>121</v>
      </c>
      <c r="H78" s="16">
        <v>3</v>
      </c>
      <c r="I78" s="16">
        <v>1</v>
      </c>
      <c r="J78" s="16">
        <v>1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</row>
    <row r="79" spans="1:19" x14ac:dyDescent="0.35">
      <c r="A79" s="16" t="s">
        <v>5</v>
      </c>
      <c r="B79" s="16" t="s">
        <v>25</v>
      </c>
      <c r="C79" s="16" t="s">
        <v>72</v>
      </c>
      <c r="D79" s="16" t="s">
        <v>2</v>
      </c>
      <c r="E79" s="19">
        <v>39096</v>
      </c>
      <c r="F79" s="17">
        <v>-1</v>
      </c>
      <c r="G79" s="16">
        <v>212</v>
      </c>
      <c r="H79" s="16">
        <v>1</v>
      </c>
      <c r="I79" s="16">
        <v>1</v>
      </c>
      <c r="J79" s="16">
        <v>1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</row>
    <row r="80" spans="1:19" x14ac:dyDescent="0.35">
      <c r="A80" s="16" t="s">
        <v>5</v>
      </c>
      <c r="B80" s="16" t="s">
        <v>25</v>
      </c>
      <c r="C80" s="16" t="s">
        <v>72</v>
      </c>
      <c r="D80" s="16" t="s">
        <v>2</v>
      </c>
      <c r="E80" s="19">
        <v>39097</v>
      </c>
      <c r="F80" s="17">
        <v>0</v>
      </c>
      <c r="G80" s="16">
        <v>274</v>
      </c>
      <c r="H80" s="16">
        <v>2</v>
      </c>
      <c r="I80" s="16">
        <v>1</v>
      </c>
      <c r="J80" s="16">
        <v>1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</row>
    <row r="81" spans="1:19" x14ac:dyDescent="0.35">
      <c r="A81" s="16" t="s">
        <v>5</v>
      </c>
      <c r="B81" s="16" t="s">
        <v>25</v>
      </c>
      <c r="C81" s="16" t="s">
        <v>72</v>
      </c>
      <c r="D81" s="16" t="s">
        <v>2</v>
      </c>
      <c r="E81" s="19">
        <v>39098</v>
      </c>
      <c r="F81" s="17">
        <v>0</v>
      </c>
      <c r="G81" s="16">
        <v>261</v>
      </c>
      <c r="H81" s="16">
        <v>1</v>
      </c>
      <c r="I81" s="16">
        <v>1</v>
      </c>
      <c r="J81" s="16">
        <v>1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</row>
    <row r="82" spans="1:19" x14ac:dyDescent="0.35">
      <c r="A82" s="16" t="s">
        <v>5</v>
      </c>
      <c r="B82" s="16" t="s">
        <v>18</v>
      </c>
      <c r="C82" s="16" t="s">
        <v>57</v>
      </c>
      <c r="D82" s="16" t="s">
        <v>3</v>
      </c>
      <c r="E82" s="19">
        <v>39100</v>
      </c>
      <c r="F82" s="17">
        <v>-2</v>
      </c>
      <c r="G82" s="11">
        <v>300</v>
      </c>
      <c r="H82" s="16">
        <v>3</v>
      </c>
      <c r="I82" s="16">
        <v>1</v>
      </c>
      <c r="J82" s="16">
        <v>1</v>
      </c>
      <c r="K82" s="10">
        <v>0</v>
      </c>
      <c r="L82" s="10">
        <v>0</v>
      </c>
      <c r="M82" s="11">
        <v>0</v>
      </c>
      <c r="N82" s="10">
        <v>0</v>
      </c>
      <c r="O82" s="11">
        <v>0</v>
      </c>
      <c r="P82" s="11">
        <v>0</v>
      </c>
      <c r="Q82" s="10">
        <v>0</v>
      </c>
      <c r="R82" s="10">
        <v>0</v>
      </c>
      <c r="S82" s="10">
        <v>0</v>
      </c>
    </row>
    <row r="83" spans="1:19" x14ac:dyDescent="0.35">
      <c r="A83" s="16" t="s">
        <v>5</v>
      </c>
      <c r="B83" s="16" t="s">
        <v>18</v>
      </c>
      <c r="C83" s="16" t="s">
        <v>57</v>
      </c>
      <c r="D83" s="16" t="s">
        <v>3</v>
      </c>
      <c r="E83" s="19">
        <v>39101</v>
      </c>
      <c r="F83" s="17">
        <v>-1</v>
      </c>
      <c r="G83" s="11">
        <v>248</v>
      </c>
      <c r="H83" s="16">
        <v>2</v>
      </c>
      <c r="I83" s="16">
        <v>1</v>
      </c>
      <c r="J83" s="16">
        <v>1</v>
      </c>
      <c r="K83" s="10">
        <v>0</v>
      </c>
      <c r="L83" s="10">
        <v>0</v>
      </c>
      <c r="M83" s="11">
        <v>0</v>
      </c>
      <c r="N83" s="10">
        <v>0</v>
      </c>
      <c r="O83" s="11">
        <v>0</v>
      </c>
      <c r="P83" s="11">
        <v>0</v>
      </c>
      <c r="Q83" s="10">
        <v>0</v>
      </c>
      <c r="R83" s="10">
        <v>0</v>
      </c>
      <c r="S83" s="10">
        <v>0</v>
      </c>
    </row>
    <row r="84" spans="1:19" x14ac:dyDescent="0.35">
      <c r="A84" s="16" t="s">
        <v>5</v>
      </c>
      <c r="B84" s="16" t="s">
        <v>18</v>
      </c>
      <c r="C84" s="16" t="s">
        <v>57</v>
      </c>
      <c r="D84" s="16" t="s">
        <v>3</v>
      </c>
      <c r="E84" s="19">
        <v>39102</v>
      </c>
      <c r="F84" s="17">
        <v>0</v>
      </c>
      <c r="G84" s="11">
        <v>286</v>
      </c>
      <c r="H84" s="16">
        <v>1</v>
      </c>
      <c r="I84" s="16">
        <v>1</v>
      </c>
      <c r="J84" s="16">
        <v>1</v>
      </c>
      <c r="K84" s="10">
        <v>0</v>
      </c>
      <c r="L84" s="10">
        <v>0</v>
      </c>
      <c r="M84" s="11">
        <v>0</v>
      </c>
      <c r="N84" s="10">
        <v>0</v>
      </c>
      <c r="O84" s="11">
        <v>0</v>
      </c>
      <c r="P84" s="11">
        <v>0</v>
      </c>
      <c r="Q84" s="10">
        <v>0</v>
      </c>
      <c r="R84" s="10">
        <v>0</v>
      </c>
      <c r="S84" s="10">
        <v>0</v>
      </c>
    </row>
    <row r="85" spans="1:19" x14ac:dyDescent="0.35">
      <c r="A85" s="16" t="s">
        <v>5</v>
      </c>
      <c r="B85" s="16" t="s">
        <v>18</v>
      </c>
      <c r="C85" s="16" t="s">
        <v>57</v>
      </c>
      <c r="D85" s="16" t="s">
        <v>3</v>
      </c>
      <c r="E85" s="19">
        <v>39103</v>
      </c>
      <c r="F85" s="17">
        <v>0</v>
      </c>
      <c r="G85" s="11">
        <v>296</v>
      </c>
      <c r="H85" s="16">
        <v>5</v>
      </c>
      <c r="I85" s="16">
        <v>1</v>
      </c>
      <c r="J85" s="16">
        <v>1</v>
      </c>
      <c r="K85" s="10">
        <v>0</v>
      </c>
      <c r="L85" s="10">
        <v>0</v>
      </c>
      <c r="M85" s="11">
        <v>0</v>
      </c>
      <c r="N85" s="10">
        <v>0</v>
      </c>
      <c r="O85" s="11">
        <v>0</v>
      </c>
      <c r="P85" s="11">
        <v>0</v>
      </c>
      <c r="Q85" s="10">
        <v>0</v>
      </c>
      <c r="R85" s="10">
        <v>0</v>
      </c>
      <c r="S85" s="10">
        <v>0</v>
      </c>
    </row>
    <row r="86" spans="1:19" x14ac:dyDescent="0.35">
      <c r="A86" s="16" t="s">
        <v>5</v>
      </c>
      <c r="B86" s="16" t="s">
        <v>20</v>
      </c>
      <c r="C86" s="16" t="s">
        <v>69</v>
      </c>
      <c r="D86" s="16" t="s">
        <v>2</v>
      </c>
      <c r="E86" s="19">
        <v>39109</v>
      </c>
      <c r="F86" s="17">
        <v>-2</v>
      </c>
      <c r="G86" s="20">
        <v>326</v>
      </c>
      <c r="H86" s="16">
        <v>3</v>
      </c>
      <c r="I86" s="16">
        <v>1</v>
      </c>
      <c r="J86" s="16">
        <v>1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1">
        <v>0</v>
      </c>
      <c r="Q86" s="10">
        <v>0</v>
      </c>
      <c r="R86" s="10">
        <v>0</v>
      </c>
      <c r="S86" s="11">
        <v>0</v>
      </c>
    </row>
    <row r="87" spans="1:19" x14ac:dyDescent="0.35">
      <c r="A87" s="16" t="s">
        <v>5</v>
      </c>
      <c r="B87" s="16" t="s">
        <v>20</v>
      </c>
      <c r="C87" s="16" t="s">
        <v>69</v>
      </c>
      <c r="D87" s="16" t="s">
        <v>2</v>
      </c>
      <c r="E87" s="19">
        <v>39110</v>
      </c>
      <c r="F87" s="17">
        <v>-1</v>
      </c>
      <c r="G87" s="20">
        <v>373</v>
      </c>
      <c r="H87" s="16">
        <v>2</v>
      </c>
      <c r="I87" s="16">
        <v>1</v>
      </c>
      <c r="J87" s="16">
        <v>1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1">
        <v>0</v>
      </c>
      <c r="Q87" s="10">
        <v>0</v>
      </c>
      <c r="R87" s="10">
        <v>0</v>
      </c>
      <c r="S87" s="11">
        <v>0</v>
      </c>
    </row>
    <row r="88" spans="1:19" x14ac:dyDescent="0.35">
      <c r="A88" s="16" t="s">
        <v>5</v>
      </c>
      <c r="B88" s="16" t="s">
        <v>20</v>
      </c>
      <c r="C88" s="16" t="s">
        <v>69</v>
      </c>
      <c r="D88" s="16" t="s">
        <v>2</v>
      </c>
      <c r="E88" s="19">
        <v>39111</v>
      </c>
      <c r="F88" s="17">
        <v>0</v>
      </c>
      <c r="G88" s="20">
        <v>390</v>
      </c>
      <c r="H88" s="16">
        <v>2</v>
      </c>
      <c r="I88" s="16">
        <v>1</v>
      </c>
      <c r="J88" s="16">
        <v>1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1">
        <v>0</v>
      </c>
      <c r="Q88" s="10">
        <v>0</v>
      </c>
      <c r="R88" s="10">
        <v>0</v>
      </c>
      <c r="S88" s="11">
        <v>0</v>
      </c>
    </row>
    <row r="89" spans="1:19" x14ac:dyDescent="0.35">
      <c r="A89" s="16" t="s">
        <v>5</v>
      </c>
      <c r="B89" s="16" t="s">
        <v>20</v>
      </c>
      <c r="C89" s="16" t="s">
        <v>69</v>
      </c>
      <c r="D89" s="16" t="s">
        <v>2</v>
      </c>
      <c r="E89" s="19">
        <v>39112</v>
      </c>
      <c r="F89" s="17">
        <v>0</v>
      </c>
      <c r="G89" s="20">
        <v>306</v>
      </c>
      <c r="H89" s="16">
        <v>2</v>
      </c>
      <c r="I89" s="16">
        <v>1</v>
      </c>
      <c r="J89" s="16">
        <v>1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1">
        <v>0</v>
      </c>
      <c r="Q89" s="10">
        <v>0</v>
      </c>
      <c r="R89" s="10">
        <v>0</v>
      </c>
      <c r="S89" s="11">
        <v>0</v>
      </c>
    </row>
    <row r="90" spans="1:19" x14ac:dyDescent="0.35">
      <c r="A90" s="16" t="s">
        <v>5</v>
      </c>
      <c r="B90" s="16" t="s">
        <v>21</v>
      </c>
      <c r="C90" s="16" t="s">
        <v>76</v>
      </c>
      <c r="D90" s="16" t="s">
        <v>9</v>
      </c>
      <c r="E90" s="19">
        <v>39114</v>
      </c>
      <c r="F90" s="17">
        <v>-2</v>
      </c>
      <c r="G90" s="16">
        <v>375</v>
      </c>
      <c r="H90" s="16">
        <v>4</v>
      </c>
      <c r="I90" s="16">
        <v>1</v>
      </c>
      <c r="J90" s="16">
        <v>1</v>
      </c>
      <c r="K90" s="10">
        <v>0</v>
      </c>
      <c r="L90" s="10">
        <v>0</v>
      </c>
      <c r="M90" s="10">
        <v>0</v>
      </c>
      <c r="N90" s="10">
        <v>0</v>
      </c>
      <c r="O90" s="11">
        <v>0</v>
      </c>
      <c r="P90" s="10">
        <v>0</v>
      </c>
      <c r="Q90" s="10">
        <v>0</v>
      </c>
      <c r="R90" s="10">
        <v>0</v>
      </c>
      <c r="S90" s="10">
        <v>0</v>
      </c>
    </row>
    <row r="91" spans="1:19" x14ac:dyDescent="0.35">
      <c r="A91" s="16" t="s">
        <v>5</v>
      </c>
      <c r="B91" s="16" t="s">
        <v>21</v>
      </c>
      <c r="C91" s="16" t="s">
        <v>76</v>
      </c>
      <c r="D91" s="16" t="s">
        <v>9</v>
      </c>
      <c r="E91" s="19">
        <v>39115</v>
      </c>
      <c r="F91" s="17">
        <v>-1</v>
      </c>
      <c r="G91" s="16">
        <v>365</v>
      </c>
      <c r="H91" s="16">
        <v>3</v>
      </c>
      <c r="I91" s="16">
        <v>1</v>
      </c>
      <c r="J91" s="16">
        <v>1</v>
      </c>
      <c r="K91" s="10">
        <v>0</v>
      </c>
      <c r="L91" s="10">
        <v>0</v>
      </c>
      <c r="M91" s="10">
        <v>0</v>
      </c>
      <c r="N91" s="10">
        <v>0</v>
      </c>
      <c r="O91" s="11">
        <v>0</v>
      </c>
      <c r="P91" s="10">
        <v>0</v>
      </c>
      <c r="Q91" s="10">
        <v>0</v>
      </c>
      <c r="R91" s="10">
        <v>0</v>
      </c>
      <c r="S91" s="10">
        <v>0</v>
      </c>
    </row>
    <row r="92" spans="1:19" x14ac:dyDescent="0.35">
      <c r="A92" s="16" t="s">
        <v>5</v>
      </c>
      <c r="B92" s="16" t="s">
        <v>21</v>
      </c>
      <c r="C92" s="16" t="s">
        <v>76</v>
      </c>
      <c r="D92" s="16" t="s">
        <v>9</v>
      </c>
      <c r="E92" s="19">
        <v>39116</v>
      </c>
      <c r="F92" s="17">
        <v>0</v>
      </c>
      <c r="G92" s="16">
        <v>261</v>
      </c>
      <c r="H92" s="16">
        <v>5</v>
      </c>
      <c r="I92" s="16">
        <v>1</v>
      </c>
      <c r="J92" s="16">
        <v>1</v>
      </c>
      <c r="K92" s="10">
        <v>0</v>
      </c>
      <c r="L92" s="10">
        <v>0</v>
      </c>
      <c r="M92" s="10">
        <v>0</v>
      </c>
      <c r="N92" s="10">
        <v>0</v>
      </c>
      <c r="O92" s="11">
        <v>0</v>
      </c>
      <c r="P92" s="10">
        <v>0</v>
      </c>
      <c r="Q92" s="10">
        <v>0</v>
      </c>
      <c r="R92" s="10">
        <v>0</v>
      </c>
      <c r="S92" s="10">
        <v>0</v>
      </c>
    </row>
    <row r="93" spans="1:19" x14ac:dyDescent="0.35">
      <c r="A93" s="16" t="s">
        <v>5</v>
      </c>
      <c r="B93" s="16" t="s">
        <v>21</v>
      </c>
      <c r="C93" s="16" t="s">
        <v>76</v>
      </c>
      <c r="D93" s="16" t="s">
        <v>9</v>
      </c>
      <c r="E93" s="19">
        <v>39117</v>
      </c>
      <c r="F93" s="17">
        <v>0</v>
      </c>
      <c r="G93" s="16">
        <v>346</v>
      </c>
      <c r="H93" s="16">
        <v>3</v>
      </c>
      <c r="I93" s="16">
        <v>1</v>
      </c>
      <c r="J93" s="16">
        <v>1</v>
      </c>
      <c r="K93" s="10">
        <v>0</v>
      </c>
      <c r="L93" s="10">
        <v>0</v>
      </c>
      <c r="M93" s="10">
        <v>0</v>
      </c>
      <c r="N93" s="10">
        <v>0</v>
      </c>
      <c r="O93" s="11">
        <v>0</v>
      </c>
      <c r="P93" s="10">
        <v>0</v>
      </c>
      <c r="Q93" s="10">
        <v>0</v>
      </c>
      <c r="R93" s="10">
        <v>0</v>
      </c>
      <c r="S93" s="10">
        <v>0</v>
      </c>
    </row>
    <row r="94" spans="1:19" x14ac:dyDescent="0.35">
      <c r="A94" s="16" t="s">
        <v>5</v>
      </c>
      <c r="B94" s="16" t="s">
        <v>18</v>
      </c>
      <c r="C94" s="16" t="s">
        <v>56</v>
      </c>
      <c r="D94" s="16" t="s">
        <v>2</v>
      </c>
      <c r="E94" s="19">
        <v>39129</v>
      </c>
      <c r="F94" s="17">
        <v>-2</v>
      </c>
      <c r="G94" s="11">
        <v>306</v>
      </c>
      <c r="H94" s="16">
        <v>3</v>
      </c>
      <c r="I94" s="16">
        <v>1</v>
      </c>
      <c r="J94" s="16">
        <v>1</v>
      </c>
      <c r="K94" s="10">
        <v>0</v>
      </c>
      <c r="L94" s="10">
        <v>0</v>
      </c>
      <c r="M94" s="11">
        <v>0</v>
      </c>
      <c r="N94" s="10">
        <v>0</v>
      </c>
      <c r="O94" s="11">
        <v>0</v>
      </c>
      <c r="P94" s="10">
        <v>0</v>
      </c>
      <c r="Q94" s="10">
        <v>0</v>
      </c>
      <c r="R94" s="10">
        <v>0</v>
      </c>
      <c r="S94" s="10">
        <v>0</v>
      </c>
    </row>
    <row r="95" spans="1:19" x14ac:dyDescent="0.35">
      <c r="A95" s="16" t="s">
        <v>5</v>
      </c>
      <c r="B95" s="16" t="s">
        <v>18</v>
      </c>
      <c r="C95" s="16" t="s">
        <v>56</v>
      </c>
      <c r="D95" s="16" t="s">
        <v>2</v>
      </c>
      <c r="E95" s="19">
        <v>39130</v>
      </c>
      <c r="F95" s="17">
        <v>-1</v>
      </c>
      <c r="G95" s="11">
        <v>368</v>
      </c>
      <c r="H95" s="16">
        <v>1</v>
      </c>
      <c r="I95" s="16">
        <v>1</v>
      </c>
      <c r="J95" s="16">
        <v>1</v>
      </c>
      <c r="K95" s="10">
        <v>0</v>
      </c>
      <c r="L95" s="10">
        <v>0</v>
      </c>
      <c r="M95" s="11">
        <v>0</v>
      </c>
      <c r="N95" s="10">
        <v>0</v>
      </c>
      <c r="O95" s="11">
        <v>0</v>
      </c>
      <c r="P95" s="10">
        <v>0</v>
      </c>
      <c r="Q95" s="10">
        <v>0</v>
      </c>
      <c r="R95" s="10">
        <v>0</v>
      </c>
      <c r="S95" s="10">
        <v>0</v>
      </c>
    </row>
    <row r="96" spans="1:19" x14ac:dyDescent="0.35">
      <c r="A96" s="16" t="s">
        <v>5</v>
      </c>
      <c r="B96" s="16" t="s">
        <v>18</v>
      </c>
      <c r="C96" s="16" t="s">
        <v>56</v>
      </c>
      <c r="D96" s="16" t="s">
        <v>2</v>
      </c>
      <c r="E96" s="19">
        <v>39131</v>
      </c>
      <c r="F96" s="17">
        <v>0</v>
      </c>
      <c r="G96" s="11">
        <v>336</v>
      </c>
      <c r="H96" s="16">
        <v>1</v>
      </c>
      <c r="I96" s="16">
        <v>1</v>
      </c>
      <c r="J96" s="16">
        <v>1</v>
      </c>
      <c r="K96" s="10">
        <v>0</v>
      </c>
      <c r="L96" s="10">
        <v>0</v>
      </c>
      <c r="M96" s="11">
        <v>0</v>
      </c>
      <c r="N96" s="10">
        <v>0</v>
      </c>
      <c r="O96" s="11">
        <v>0</v>
      </c>
      <c r="P96" s="10">
        <v>0</v>
      </c>
      <c r="Q96" s="10">
        <v>0</v>
      </c>
      <c r="R96" s="10">
        <v>0</v>
      </c>
      <c r="S96" s="10">
        <v>0</v>
      </c>
    </row>
    <row r="97" spans="1:19" x14ac:dyDescent="0.35">
      <c r="A97" s="16" t="s">
        <v>5</v>
      </c>
      <c r="B97" s="16" t="s">
        <v>18</v>
      </c>
      <c r="C97" s="16" t="s">
        <v>56</v>
      </c>
      <c r="D97" s="16" t="s">
        <v>2</v>
      </c>
      <c r="E97" s="19">
        <v>39132</v>
      </c>
      <c r="F97" s="17">
        <v>0</v>
      </c>
      <c r="G97" s="11">
        <v>321</v>
      </c>
      <c r="H97" s="16">
        <v>1</v>
      </c>
      <c r="I97" s="16">
        <v>1</v>
      </c>
      <c r="J97" s="16">
        <v>1</v>
      </c>
      <c r="K97" s="10">
        <v>0</v>
      </c>
      <c r="L97" s="10">
        <v>0</v>
      </c>
      <c r="M97" s="11">
        <v>0</v>
      </c>
      <c r="N97" s="10">
        <v>0</v>
      </c>
      <c r="O97" s="11">
        <v>0</v>
      </c>
      <c r="P97" s="10">
        <v>0</v>
      </c>
      <c r="Q97" s="10">
        <v>0</v>
      </c>
      <c r="R97" s="10">
        <v>0</v>
      </c>
      <c r="S97" s="10">
        <v>0</v>
      </c>
    </row>
    <row r="98" spans="1:19" x14ac:dyDescent="0.35">
      <c r="A98" s="16" t="s">
        <v>5</v>
      </c>
      <c r="B98" s="16" t="s">
        <v>24</v>
      </c>
      <c r="C98" s="16" t="s">
        <v>63</v>
      </c>
      <c r="D98" s="16" t="s">
        <v>2</v>
      </c>
      <c r="E98" s="19">
        <v>39143</v>
      </c>
      <c r="F98" s="17">
        <v>-2</v>
      </c>
      <c r="G98" s="16">
        <v>370</v>
      </c>
      <c r="H98" s="16">
        <v>1</v>
      </c>
      <c r="I98" s="16">
        <v>1</v>
      </c>
      <c r="J98" s="16">
        <v>1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</row>
    <row r="99" spans="1:19" x14ac:dyDescent="0.35">
      <c r="A99" s="16" t="s">
        <v>5</v>
      </c>
      <c r="B99" s="16" t="s">
        <v>24</v>
      </c>
      <c r="C99" s="16" t="s">
        <v>63</v>
      </c>
      <c r="D99" s="16" t="s">
        <v>2</v>
      </c>
      <c r="E99" s="19">
        <v>39144</v>
      </c>
      <c r="F99" s="17">
        <v>-1</v>
      </c>
      <c r="G99" s="16">
        <v>402</v>
      </c>
      <c r="H99" s="16">
        <v>1</v>
      </c>
      <c r="I99" s="16">
        <v>1</v>
      </c>
      <c r="J99" s="16">
        <v>1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</row>
    <row r="100" spans="1:19" x14ac:dyDescent="0.35">
      <c r="A100" s="16" t="s">
        <v>5</v>
      </c>
      <c r="B100" s="16" t="s">
        <v>24</v>
      </c>
      <c r="C100" s="16" t="s">
        <v>63</v>
      </c>
      <c r="D100" s="16" t="s">
        <v>2</v>
      </c>
      <c r="E100" s="19">
        <v>39145</v>
      </c>
      <c r="F100" s="17">
        <v>0</v>
      </c>
      <c r="G100" s="16">
        <v>377</v>
      </c>
      <c r="H100" s="16">
        <v>1</v>
      </c>
      <c r="I100" s="16">
        <v>1</v>
      </c>
      <c r="J100" s="16">
        <v>1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</row>
    <row r="101" spans="1:19" x14ac:dyDescent="0.35">
      <c r="A101" s="16" t="s">
        <v>5</v>
      </c>
      <c r="B101" s="16" t="s">
        <v>24</v>
      </c>
      <c r="C101" s="16" t="s">
        <v>63</v>
      </c>
      <c r="D101" s="16" t="s">
        <v>2</v>
      </c>
      <c r="E101" s="19">
        <v>39146</v>
      </c>
      <c r="F101" s="17">
        <v>0</v>
      </c>
      <c r="G101" s="16">
        <v>340</v>
      </c>
      <c r="H101" s="16">
        <v>1</v>
      </c>
      <c r="I101" s="16">
        <v>1</v>
      </c>
      <c r="J101" s="16">
        <v>1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</row>
    <row r="102" spans="1:19" x14ac:dyDescent="0.35">
      <c r="A102" s="16" t="s">
        <v>5</v>
      </c>
      <c r="B102" s="16" t="s">
        <v>21</v>
      </c>
      <c r="C102" s="16" t="s">
        <v>77</v>
      </c>
      <c r="D102" s="16" t="s">
        <v>11</v>
      </c>
      <c r="E102" s="19">
        <v>39154</v>
      </c>
      <c r="F102" s="17">
        <v>-2</v>
      </c>
      <c r="G102" s="16">
        <v>346</v>
      </c>
      <c r="H102" s="16">
        <v>3</v>
      </c>
      <c r="I102" s="16">
        <v>1</v>
      </c>
      <c r="J102" s="16">
        <v>1</v>
      </c>
      <c r="K102" s="10">
        <v>0</v>
      </c>
      <c r="L102" s="10">
        <v>0</v>
      </c>
      <c r="M102" s="11">
        <v>0</v>
      </c>
      <c r="N102" s="10">
        <v>0</v>
      </c>
      <c r="O102" s="11">
        <v>0</v>
      </c>
      <c r="P102" s="11">
        <v>0</v>
      </c>
      <c r="Q102" s="10">
        <v>0</v>
      </c>
      <c r="R102" s="10">
        <v>0</v>
      </c>
      <c r="S102" s="10">
        <v>0</v>
      </c>
    </row>
    <row r="103" spans="1:19" x14ac:dyDescent="0.35">
      <c r="A103" s="16" t="s">
        <v>5</v>
      </c>
      <c r="B103" s="16" t="s">
        <v>21</v>
      </c>
      <c r="C103" s="16" t="s">
        <v>77</v>
      </c>
      <c r="D103" s="16" t="s">
        <v>11</v>
      </c>
      <c r="E103" s="19">
        <v>39155</v>
      </c>
      <c r="F103" s="17">
        <v>-1</v>
      </c>
      <c r="G103" s="16">
        <v>454</v>
      </c>
      <c r="H103" s="16">
        <v>4</v>
      </c>
      <c r="I103" s="16">
        <v>1</v>
      </c>
      <c r="J103" s="16">
        <v>1</v>
      </c>
      <c r="K103" s="10">
        <v>0</v>
      </c>
      <c r="L103" s="10">
        <v>0</v>
      </c>
      <c r="M103" s="11">
        <v>0</v>
      </c>
      <c r="N103" s="10">
        <v>0</v>
      </c>
      <c r="O103" s="11">
        <v>0</v>
      </c>
      <c r="P103" s="11">
        <v>0</v>
      </c>
      <c r="Q103" s="10">
        <v>0</v>
      </c>
      <c r="R103" s="10">
        <v>0</v>
      </c>
      <c r="S103" s="10">
        <v>0</v>
      </c>
    </row>
    <row r="104" spans="1:19" x14ac:dyDescent="0.35">
      <c r="A104" s="16" t="s">
        <v>5</v>
      </c>
      <c r="B104" s="16" t="s">
        <v>21</v>
      </c>
      <c r="C104" s="16" t="s">
        <v>77</v>
      </c>
      <c r="D104" s="16" t="s">
        <v>11</v>
      </c>
      <c r="E104" s="19">
        <v>39156</v>
      </c>
      <c r="F104" s="17">
        <v>0</v>
      </c>
      <c r="G104" s="16">
        <v>506</v>
      </c>
      <c r="H104" s="16">
        <v>3</v>
      </c>
      <c r="I104" s="16">
        <v>1</v>
      </c>
      <c r="J104" s="16">
        <v>1</v>
      </c>
      <c r="K104" s="10">
        <v>0</v>
      </c>
      <c r="L104" s="10">
        <v>0</v>
      </c>
      <c r="M104" s="11">
        <v>0</v>
      </c>
      <c r="N104" s="10">
        <v>0</v>
      </c>
      <c r="O104" s="11">
        <v>0</v>
      </c>
      <c r="P104" s="11">
        <v>0</v>
      </c>
      <c r="Q104" s="10">
        <v>0</v>
      </c>
      <c r="R104" s="10">
        <v>0</v>
      </c>
      <c r="S104" s="10">
        <v>0</v>
      </c>
    </row>
    <row r="105" spans="1:19" x14ac:dyDescent="0.35">
      <c r="A105" s="16" t="s">
        <v>5</v>
      </c>
      <c r="B105" s="16" t="s">
        <v>21</v>
      </c>
      <c r="C105" s="16" t="s">
        <v>77</v>
      </c>
      <c r="D105" s="16" t="s">
        <v>11</v>
      </c>
      <c r="E105" s="19">
        <v>39157</v>
      </c>
      <c r="F105" s="17">
        <v>0</v>
      </c>
      <c r="G105" s="16">
        <v>541</v>
      </c>
      <c r="H105" s="16">
        <v>1</v>
      </c>
      <c r="I105" s="16">
        <v>1</v>
      </c>
      <c r="J105" s="16">
        <v>1</v>
      </c>
      <c r="K105" s="10">
        <v>0</v>
      </c>
      <c r="L105" s="10">
        <v>0</v>
      </c>
      <c r="M105" s="11">
        <v>0</v>
      </c>
      <c r="N105" s="10">
        <v>0</v>
      </c>
      <c r="O105" s="11">
        <v>0</v>
      </c>
      <c r="P105" s="11">
        <v>0</v>
      </c>
      <c r="Q105" s="10">
        <v>0</v>
      </c>
      <c r="R105" s="10">
        <v>0</v>
      </c>
      <c r="S105" s="10">
        <v>0</v>
      </c>
    </row>
    <row r="106" spans="1:19" x14ac:dyDescent="0.35">
      <c r="A106" s="16" t="s">
        <v>1</v>
      </c>
      <c r="B106" s="16" t="s">
        <v>6</v>
      </c>
      <c r="C106" s="16" t="s">
        <v>59</v>
      </c>
      <c r="D106" s="16" t="s">
        <v>2</v>
      </c>
      <c r="E106" s="19">
        <v>39178</v>
      </c>
      <c r="F106" s="17">
        <v>-2</v>
      </c>
      <c r="G106" s="11">
        <v>461</v>
      </c>
      <c r="H106" s="16">
        <v>2</v>
      </c>
      <c r="I106" s="16">
        <v>1</v>
      </c>
      <c r="J106" s="16">
        <v>1</v>
      </c>
      <c r="K106" s="10">
        <v>0</v>
      </c>
      <c r="L106" s="10">
        <v>0</v>
      </c>
      <c r="M106" s="11">
        <v>0</v>
      </c>
      <c r="N106" s="11">
        <v>0</v>
      </c>
      <c r="O106" s="10">
        <v>0</v>
      </c>
      <c r="P106" s="10">
        <v>0</v>
      </c>
      <c r="Q106" s="10">
        <v>0</v>
      </c>
      <c r="R106" s="11">
        <v>0</v>
      </c>
      <c r="S106" s="16">
        <v>0</v>
      </c>
    </row>
    <row r="107" spans="1:19" x14ac:dyDescent="0.35">
      <c r="A107" s="16" t="s">
        <v>1</v>
      </c>
      <c r="B107" s="16" t="s">
        <v>6</v>
      </c>
      <c r="C107" s="16" t="s">
        <v>59</v>
      </c>
      <c r="D107" s="16" t="s">
        <v>2</v>
      </c>
      <c r="E107" s="19">
        <v>39179</v>
      </c>
      <c r="F107" s="17">
        <v>-1</v>
      </c>
      <c r="G107" s="11">
        <v>448</v>
      </c>
      <c r="H107" s="16">
        <v>2</v>
      </c>
      <c r="I107" s="16">
        <v>1</v>
      </c>
      <c r="J107" s="16">
        <v>1</v>
      </c>
      <c r="K107" s="10">
        <v>0</v>
      </c>
      <c r="L107" s="10">
        <v>0</v>
      </c>
      <c r="M107" s="11">
        <v>0</v>
      </c>
      <c r="N107" s="11">
        <v>0</v>
      </c>
      <c r="O107" s="10">
        <v>0</v>
      </c>
      <c r="P107" s="10">
        <v>0</v>
      </c>
      <c r="Q107" s="10">
        <v>0</v>
      </c>
      <c r="R107" s="11">
        <v>0</v>
      </c>
      <c r="S107" s="16">
        <v>0</v>
      </c>
    </row>
    <row r="108" spans="1:19" x14ac:dyDescent="0.35">
      <c r="A108" s="16" t="s">
        <v>1</v>
      </c>
      <c r="B108" s="16" t="s">
        <v>6</v>
      </c>
      <c r="C108" s="16" t="s">
        <v>59</v>
      </c>
      <c r="D108" s="16" t="s">
        <v>2</v>
      </c>
      <c r="E108" s="19">
        <v>39180</v>
      </c>
      <c r="F108" s="17">
        <v>0</v>
      </c>
      <c r="G108" s="11">
        <v>430</v>
      </c>
      <c r="H108" s="16">
        <v>2</v>
      </c>
      <c r="I108" s="16">
        <v>1</v>
      </c>
      <c r="J108" s="16">
        <v>1</v>
      </c>
      <c r="K108" s="10">
        <v>0</v>
      </c>
      <c r="L108" s="10">
        <v>0</v>
      </c>
      <c r="M108" s="11">
        <v>0</v>
      </c>
      <c r="N108" s="11">
        <v>0</v>
      </c>
      <c r="O108" s="10">
        <v>0</v>
      </c>
      <c r="P108" s="10">
        <v>0</v>
      </c>
      <c r="Q108" s="10">
        <v>0</v>
      </c>
      <c r="R108" s="11">
        <v>0</v>
      </c>
      <c r="S108" s="16">
        <v>0</v>
      </c>
    </row>
    <row r="109" spans="1:19" x14ac:dyDescent="0.35">
      <c r="A109" s="16" t="s">
        <v>1</v>
      </c>
      <c r="B109" s="16" t="s">
        <v>6</v>
      </c>
      <c r="C109" s="16" t="s">
        <v>59</v>
      </c>
      <c r="D109" s="16" t="s">
        <v>2</v>
      </c>
      <c r="E109" s="19">
        <v>39181</v>
      </c>
      <c r="F109" s="17">
        <v>0</v>
      </c>
      <c r="G109" s="11">
        <v>272</v>
      </c>
      <c r="H109" s="16">
        <v>3</v>
      </c>
      <c r="I109" s="16">
        <v>1</v>
      </c>
      <c r="J109" s="16">
        <v>1</v>
      </c>
      <c r="K109" s="10">
        <v>0</v>
      </c>
      <c r="L109" s="10">
        <v>0</v>
      </c>
      <c r="M109" s="11">
        <v>0</v>
      </c>
      <c r="N109" s="11">
        <v>0</v>
      </c>
      <c r="O109" s="10">
        <v>0</v>
      </c>
      <c r="P109" s="10">
        <v>0</v>
      </c>
      <c r="Q109" s="10">
        <v>0</v>
      </c>
      <c r="R109" s="11">
        <v>0</v>
      </c>
      <c r="S109" s="16">
        <v>0</v>
      </c>
    </row>
    <row r="110" spans="1:19" x14ac:dyDescent="0.35">
      <c r="A110" s="16" t="s">
        <v>5</v>
      </c>
      <c r="B110" s="16" t="s">
        <v>8</v>
      </c>
      <c r="C110" s="16" t="s">
        <v>65</v>
      </c>
      <c r="D110" s="16" t="s">
        <v>9</v>
      </c>
      <c r="E110" s="19">
        <v>39189</v>
      </c>
      <c r="F110" s="17">
        <v>-2</v>
      </c>
      <c r="G110" s="11">
        <v>444</v>
      </c>
      <c r="H110" s="16">
        <v>1</v>
      </c>
      <c r="I110" s="16">
        <v>1</v>
      </c>
      <c r="J110" s="16">
        <v>1</v>
      </c>
      <c r="K110" s="10">
        <v>0</v>
      </c>
      <c r="L110" s="10">
        <v>0</v>
      </c>
      <c r="M110" s="10">
        <v>0</v>
      </c>
      <c r="N110" s="11">
        <v>0</v>
      </c>
      <c r="O110" s="11">
        <v>0</v>
      </c>
      <c r="P110" s="10">
        <v>0</v>
      </c>
      <c r="Q110" s="11">
        <v>0</v>
      </c>
      <c r="R110" s="11">
        <v>0</v>
      </c>
      <c r="S110" s="11">
        <v>0</v>
      </c>
    </row>
    <row r="111" spans="1:19" x14ac:dyDescent="0.35">
      <c r="A111" s="16" t="s">
        <v>5</v>
      </c>
      <c r="B111" s="16" t="s">
        <v>8</v>
      </c>
      <c r="C111" s="16" t="s">
        <v>65</v>
      </c>
      <c r="D111" s="16" t="s">
        <v>9</v>
      </c>
      <c r="E111" s="19">
        <v>39190</v>
      </c>
      <c r="F111" s="17">
        <v>-1</v>
      </c>
      <c r="G111" s="11">
        <v>372</v>
      </c>
      <c r="H111" s="16">
        <v>1</v>
      </c>
      <c r="I111" s="16">
        <v>1</v>
      </c>
      <c r="J111" s="16">
        <v>1</v>
      </c>
      <c r="K111" s="10">
        <v>0</v>
      </c>
      <c r="L111" s="10">
        <v>0</v>
      </c>
      <c r="M111" s="10">
        <v>0</v>
      </c>
      <c r="N111" s="11">
        <v>0</v>
      </c>
      <c r="O111" s="11">
        <v>0</v>
      </c>
      <c r="P111" s="10">
        <v>0</v>
      </c>
      <c r="Q111" s="11">
        <v>0</v>
      </c>
      <c r="R111" s="11">
        <v>0</v>
      </c>
      <c r="S111" s="11">
        <v>0</v>
      </c>
    </row>
    <row r="112" spans="1:19" x14ac:dyDescent="0.35">
      <c r="A112" s="16" t="s">
        <v>5</v>
      </c>
      <c r="B112" s="16" t="s">
        <v>8</v>
      </c>
      <c r="C112" s="16" t="s">
        <v>65</v>
      </c>
      <c r="D112" s="16" t="s">
        <v>9</v>
      </c>
      <c r="E112" s="19">
        <v>39191</v>
      </c>
      <c r="F112" s="17">
        <v>0</v>
      </c>
      <c r="G112" s="11">
        <v>545</v>
      </c>
      <c r="H112" s="16">
        <v>1</v>
      </c>
      <c r="I112" s="16">
        <v>1</v>
      </c>
      <c r="J112" s="16">
        <v>1</v>
      </c>
      <c r="K112" s="10">
        <v>0</v>
      </c>
      <c r="L112" s="10">
        <v>0</v>
      </c>
      <c r="M112" s="10">
        <v>0</v>
      </c>
      <c r="N112" s="11">
        <v>0</v>
      </c>
      <c r="O112" s="11">
        <v>0</v>
      </c>
      <c r="P112" s="10">
        <v>0</v>
      </c>
      <c r="Q112" s="11">
        <v>0</v>
      </c>
      <c r="R112" s="11">
        <v>0</v>
      </c>
      <c r="S112" s="11">
        <v>0</v>
      </c>
    </row>
    <row r="113" spans="1:19" x14ac:dyDescent="0.35">
      <c r="A113" s="16" t="s">
        <v>5</v>
      </c>
      <c r="B113" s="16" t="s">
        <v>8</v>
      </c>
      <c r="C113" s="16" t="s">
        <v>65</v>
      </c>
      <c r="D113" s="16" t="s">
        <v>9</v>
      </c>
      <c r="E113" s="19">
        <v>39192</v>
      </c>
      <c r="F113" s="17">
        <v>0</v>
      </c>
      <c r="G113" s="11">
        <v>403</v>
      </c>
      <c r="H113" s="16">
        <v>3</v>
      </c>
      <c r="I113" s="16">
        <v>1</v>
      </c>
      <c r="J113" s="16">
        <v>1</v>
      </c>
      <c r="K113" s="10">
        <v>0</v>
      </c>
      <c r="L113" s="10">
        <v>0</v>
      </c>
      <c r="M113" s="10">
        <v>0</v>
      </c>
      <c r="N113" s="11">
        <v>0</v>
      </c>
      <c r="O113" s="11">
        <v>0</v>
      </c>
      <c r="P113" s="10">
        <v>0</v>
      </c>
      <c r="Q113" s="11">
        <v>0</v>
      </c>
      <c r="R113" s="11">
        <v>0</v>
      </c>
      <c r="S113" s="11">
        <v>0</v>
      </c>
    </row>
    <row r="114" spans="1:19" x14ac:dyDescent="0.35">
      <c r="A114" s="16" t="s">
        <v>1</v>
      </c>
      <c r="B114" s="16" t="s">
        <v>15</v>
      </c>
      <c r="C114" s="16" t="s">
        <v>68</v>
      </c>
      <c r="D114" s="16" t="s">
        <v>3</v>
      </c>
      <c r="E114" s="19">
        <v>39197</v>
      </c>
      <c r="F114" s="17">
        <v>-2</v>
      </c>
      <c r="G114" s="11">
        <v>335</v>
      </c>
      <c r="H114" s="16">
        <v>4</v>
      </c>
      <c r="I114" s="16">
        <v>1</v>
      </c>
      <c r="J114" s="16">
        <v>1</v>
      </c>
      <c r="K114" s="10">
        <v>0</v>
      </c>
      <c r="L114" s="10">
        <v>0</v>
      </c>
      <c r="M114" s="11">
        <v>0</v>
      </c>
      <c r="N114" s="10">
        <v>0</v>
      </c>
      <c r="O114" s="10">
        <v>0</v>
      </c>
      <c r="P114" s="11">
        <v>0</v>
      </c>
      <c r="Q114" s="10">
        <v>0</v>
      </c>
      <c r="R114" s="11">
        <v>0</v>
      </c>
      <c r="S114" s="16">
        <v>0</v>
      </c>
    </row>
    <row r="115" spans="1:19" x14ac:dyDescent="0.35">
      <c r="A115" s="16" t="s">
        <v>1</v>
      </c>
      <c r="B115" s="16" t="s">
        <v>15</v>
      </c>
      <c r="C115" s="16" t="s">
        <v>68</v>
      </c>
      <c r="D115" s="16" t="s">
        <v>3</v>
      </c>
      <c r="E115" s="19">
        <v>39198</v>
      </c>
      <c r="F115" s="17">
        <v>-1</v>
      </c>
      <c r="G115" s="11">
        <v>320</v>
      </c>
      <c r="H115" s="16">
        <v>1</v>
      </c>
      <c r="I115" s="16">
        <v>1</v>
      </c>
      <c r="J115" s="16">
        <v>1</v>
      </c>
      <c r="K115" s="10">
        <v>0</v>
      </c>
      <c r="L115" s="10">
        <v>0</v>
      </c>
      <c r="M115" s="11">
        <v>0</v>
      </c>
      <c r="N115" s="10">
        <v>0</v>
      </c>
      <c r="O115" s="10">
        <v>0</v>
      </c>
      <c r="P115" s="11">
        <v>0</v>
      </c>
      <c r="Q115" s="10">
        <v>0</v>
      </c>
      <c r="R115" s="11">
        <v>0</v>
      </c>
      <c r="S115" s="16">
        <v>0</v>
      </c>
    </row>
    <row r="116" spans="1:19" x14ac:dyDescent="0.35">
      <c r="A116" s="16" t="s">
        <v>1</v>
      </c>
      <c r="B116" s="16" t="s">
        <v>15</v>
      </c>
      <c r="C116" s="16" t="s">
        <v>68</v>
      </c>
      <c r="D116" s="16" t="s">
        <v>3</v>
      </c>
      <c r="E116" s="19">
        <v>39199</v>
      </c>
      <c r="F116" s="17">
        <v>0</v>
      </c>
      <c r="G116" s="11">
        <v>360</v>
      </c>
      <c r="H116" s="16">
        <v>2</v>
      </c>
      <c r="I116" s="16">
        <v>1</v>
      </c>
      <c r="J116" s="16">
        <v>1</v>
      </c>
      <c r="K116" s="10">
        <v>0</v>
      </c>
      <c r="L116" s="10">
        <v>0</v>
      </c>
      <c r="M116" s="11">
        <v>0</v>
      </c>
      <c r="N116" s="10">
        <v>0</v>
      </c>
      <c r="O116" s="10">
        <v>0</v>
      </c>
      <c r="P116" s="11">
        <v>0</v>
      </c>
      <c r="Q116" s="10">
        <v>0</v>
      </c>
      <c r="R116" s="11">
        <v>0</v>
      </c>
      <c r="S116" s="16">
        <v>0</v>
      </c>
    </row>
    <row r="117" spans="1:19" x14ac:dyDescent="0.35">
      <c r="A117" s="16" t="s">
        <v>1</v>
      </c>
      <c r="B117" s="16" t="s">
        <v>15</v>
      </c>
      <c r="C117" s="16" t="s">
        <v>68</v>
      </c>
      <c r="D117" s="16" t="s">
        <v>3</v>
      </c>
      <c r="E117" s="19">
        <v>39200</v>
      </c>
      <c r="F117" s="17">
        <v>0</v>
      </c>
      <c r="G117" s="11">
        <v>295</v>
      </c>
      <c r="H117" s="16">
        <v>4</v>
      </c>
      <c r="I117" s="16">
        <v>1</v>
      </c>
      <c r="J117" s="16">
        <v>1</v>
      </c>
      <c r="K117" s="10">
        <v>0</v>
      </c>
      <c r="L117" s="10">
        <v>0</v>
      </c>
      <c r="M117" s="11">
        <v>0</v>
      </c>
      <c r="N117" s="10">
        <v>0</v>
      </c>
      <c r="O117" s="10">
        <v>0</v>
      </c>
      <c r="P117" s="11">
        <v>0</v>
      </c>
      <c r="Q117" s="10">
        <v>0</v>
      </c>
      <c r="R117" s="11">
        <v>0</v>
      </c>
      <c r="S117" s="16">
        <v>0</v>
      </c>
    </row>
    <row r="118" spans="1:19" x14ac:dyDescent="0.35">
      <c r="A118" s="16" t="s">
        <v>5</v>
      </c>
      <c r="B118" s="16" t="s">
        <v>10</v>
      </c>
      <c r="C118" s="16" t="s">
        <v>66</v>
      </c>
      <c r="D118" s="16" t="s">
        <v>11</v>
      </c>
      <c r="E118" s="19">
        <v>39226</v>
      </c>
      <c r="F118" s="17">
        <v>-2</v>
      </c>
      <c r="G118" s="11">
        <v>402</v>
      </c>
      <c r="H118" s="16">
        <v>1</v>
      </c>
      <c r="I118" s="16">
        <v>1</v>
      </c>
      <c r="J118" s="16">
        <v>1</v>
      </c>
      <c r="K118" s="10">
        <v>0</v>
      </c>
      <c r="L118" s="10">
        <v>0</v>
      </c>
      <c r="M118" s="11">
        <v>0</v>
      </c>
      <c r="N118" s="10">
        <v>0</v>
      </c>
      <c r="O118" s="10">
        <v>0</v>
      </c>
      <c r="P118" s="11">
        <v>0</v>
      </c>
      <c r="Q118" s="10">
        <v>0</v>
      </c>
      <c r="R118" s="10">
        <v>0</v>
      </c>
      <c r="S118" s="11">
        <v>0</v>
      </c>
    </row>
    <row r="119" spans="1:19" x14ac:dyDescent="0.35">
      <c r="A119" s="16" t="s">
        <v>5</v>
      </c>
      <c r="B119" s="16" t="s">
        <v>10</v>
      </c>
      <c r="C119" s="16" t="s">
        <v>66</v>
      </c>
      <c r="D119" s="16" t="s">
        <v>11</v>
      </c>
      <c r="E119" s="19">
        <v>39227</v>
      </c>
      <c r="F119" s="17">
        <v>-1</v>
      </c>
      <c r="G119" s="11">
        <v>391</v>
      </c>
      <c r="H119" s="16">
        <v>1</v>
      </c>
      <c r="I119" s="16">
        <v>1</v>
      </c>
      <c r="J119" s="16">
        <v>1</v>
      </c>
      <c r="K119" s="10">
        <v>0</v>
      </c>
      <c r="L119" s="10">
        <v>0</v>
      </c>
      <c r="M119" s="11">
        <v>0</v>
      </c>
      <c r="N119" s="10">
        <v>0</v>
      </c>
      <c r="O119" s="10">
        <v>0</v>
      </c>
      <c r="P119" s="11">
        <v>0</v>
      </c>
      <c r="Q119" s="10">
        <v>0</v>
      </c>
      <c r="R119" s="10">
        <v>0</v>
      </c>
      <c r="S119" s="11">
        <v>0</v>
      </c>
    </row>
    <row r="120" spans="1:19" x14ac:dyDescent="0.35">
      <c r="A120" s="16" t="s">
        <v>5</v>
      </c>
      <c r="B120" s="16" t="s">
        <v>10</v>
      </c>
      <c r="C120" s="16" t="s">
        <v>66</v>
      </c>
      <c r="D120" s="16" t="s">
        <v>11</v>
      </c>
      <c r="E120" s="19">
        <v>39228</v>
      </c>
      <c r="F120" s="17">
        <v>0</v>
      </c>
      <c r="G120" s="11">
        <v>475</v>
      </c>
      <c r="H120" s="16">
        <v>1</v>
      </c>
      <c r="I120" s="16">
        <v>1</v>
      </c>
      <c r="J120" s="16">
        <v>1</v>
      </c>
      <c r="K120" s="10">
        <v>0</v>
      </c>
      <c r="L120" s="10">
        <v>0</v>
      </c>
      <c r="M120" s="11">
        <v>0</v>
      </c>
      <c r="N120" s="10">
        <v>0</v>
      </c>
      <c r="O120" s="10">
        <v>0</v>
      </c>
      <c r="P120" s="11">
        <v>0</v>
      </c>
      <c r="Q120" s="10">
        <v>0</v>
      </c>
      <c r="R120" s="10">
        <v>0</v>
      </c>
      <c r="S120" s="11">
        <v>0</v>
      </c>
    </row>
    <row r="121" spans="1:19" x14ac:dyDescent="0.35">
      <c r="A121" s="16" t="s">
        <v>5</v>
      </c>
      <c r="B121" s="16" t="s">
        <v>10</v>
      </c>
      <c r="C121" s="16" t="s">
        <v>66</v>
      </c>
      <c r="D121" s="16" t="s">
        <v>11</v>
      </c>
      <c r="E121" s="19">
        <v>39229</v>
      </c>
      <c r="F121" s="17">
        <v>0</v>
      </c>
      <c r="G121" s="11">
        <v>195</v>
      </c>
      <c r="H121" s="16">
        <v>2</v>
      </c>
      <c r="I121" s="16">
        <v>1</v>
      </c>
      <c r="J121" s="16">
        <v>1</v>
      </c>
      <c r="K121" s="10">
        <v>0</v>
      </c>
      <c r="L121" s="10">
        <v>0</v>
      </c>
      <c r="M121" s="11">
        <v>0</v>
      </c>
      <c r="N121" s="10">
        <v>0</v>
      </c>
      <c r="O121" s="10">
        <v>0</v>
      </c>
      <c r="P121" s="11">
        <v>0</v>
      </c>
      <c r="Q121" s="10">
        <v>0</v>
      </c>
      <c r="R121" s="10">
        <v>0</v>
      </c>
      <c r="S121" s="11">
        <v>0</v>
      </c>
    </row>
    <row r="122" spans="1:19" x14ac:dyDescent="0.35">
      <c r="A122" s="20" t="s">
        <v>1</v>
      </c>
      <c r="B122" s="20" t="s">
        <v>15</v>
      </c>
      <c r="C122" s="16" t="s">
        <v>67</v>
      </c>
      <c r="D122" s="20" t="s">
        <v>2</v>
      </c>
      <c r="E122" s="21">
        <v>39241</v>
      </c>
      <c r="F122" s="22">
        <v>-2</v>
      </c>
      <c r="G122" s="20">
        <v>0</v>
      </c>
      <c r="H122" s="16"/>
      <c r="I122" s="16">
        <v>1</v>
      </c>
      <c r="J122" s="16">
        <v>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</row>
    <row r="123" spans="1:19" x14ac:dyDescent="0.35">
      <c r="A123" s="20" t="s">
        <v>1</v>
      </c>
      <c r="B123" s="20" t="s">
        <v>15</v>
      </c>
      <c r="C123" s="16" t="s">
        <v>67</v>
      </c>
      <c r="D123" s="20" t="s">
        <v>2</v>
      </c>
      <c r="E123" s="21">
        <v>39242</v>
      </c>
      <c r="F123" s="22">
        <v>-1</v>
      </c>
      <c r="G123" s="20">
        <v>0</v>
      </c>
      <c r="H123" s="16"/>
      <c r="I123" s="16">
        <v>1</v>
      </c>
      <c r="J123" s="16">
        <v>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</row>
    <row r="124" spans="1:19" x14ac:dyDescent="0.35">
      <c r="A124" s="16" t="s">
        <v>1</v>
      </c>
      <c r="B124" s="16" t="s">
        <v>15</v>
      </c>
      <c r="C124" s="16" t="s">
        <v>67</v>
      </c>
      <c r="D124" s="16" t="s">
        <v>2</v>
      </c>
      <c r="E124" s="19">
        <v>39243</v>
      </c>
      <c r="F124" s="17">
        <v>0</v>
      </c>
      <c r="G124" s="16">
        <v>218</v>
      </c>
      <c r="H124" s="16">
        <v>2</v>
      </c>
      <c r="I124" s="16">
        <v>1</v>
      </c>
      <c r="J124" s="16">
        <v>1</v>
      </c>
      <c r="K124" s="11">
        <v>0</v>
      </c>
      <c r="L124" s="10">
        <v>0</v>
      </c>
      <c r="M124" s="10">
        <v>0</v>
      </c>
      <c r="N124" s="10">
        <v>0</v>
      </c>
      <c r="O124" s="11">
        <v>0</v>
      </c>
      <c r="P124" s="10">
        <v>0</v>
      </c>
      <c r="Q124" s="11">
        <v>0</v>
      </c>
      <c r="R124" s="10">
        <v>0</v>
      </c>
      <c r="S124" s="10">
        <v>0</v>
      </c>
    </row>
    <row r="125" spans="1:19" x14ac:dyDescent="0.35">
      <c r="A125" s="16" t="s">
        <v>1</v>
      </c>
      <c r="B125" s="16" t="s">
        <v>15</v>
      </c>
      <c r="C125" s="16" t="s">
        <v>67</v>
      </c>
      <c r="D125" s="16" t="s">
        <v>2</v>
      </c>
      <c r="E125" s="19">
        <v>39244</v>
      </c>
      <c r="F125" s="17">
        <v>0</v>
      </c>
      <c r="G125" s="16">
        <v>459</v>
      </c>
      <c r="H125" s="16">
        <v>2</v>
      </c>
      <c r="I125" s="16">
        <v>1</v>
      </c>
      <c r="J125" s="16">
        <v>1</v>
      </c>
      <c r="K125" s="11">
        <v>0</v>
      </c>
      <c r="L125" s="10">
        <v>0</v>
      </c>
      <c r="M125" s="10">
        <v>0</v>
      </c>
      <c r="N125" s="10">
        <v>0</v>
      </c>
      <c r="O125" s="11">
        <v>0</v>
      </c>
      <c r="P125" s="10">
        <v>0</v>
      </c>
      <c r="Q125" s="11">
        <v>0</v>
      </c>
      <c r="R125" s="10">
        <v>0</v>
      </c>
      <c r="S125" s="10">
        <v>0</v>
      </c>
    </row>
    <row r="127" spans="1:19" x14ac:dyDescent="0.35">
      <c r="I127" s="27" t="s">
        <v>131</v>
      </c>
      <c r="J127" s="28">
        <v>0.93548387096774188</v>
      </c>
      <c r="K127" s="28">
        <v>6.4516129032258063E-2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5"/>
  <sheetViews>
    <sheetView workbookViewId="0">
      <selection activeCell="E5" sqref="E5"/>
    </sheetView>
  </sheetViews>
  <sheetFormatPr defaultRowHeight="14.5" x14ac:dyDescent="0.35"/>
  <cols>
    <col min="5" max="5" width="9.54296875" bestFit="1" customWidth="1"/>
    <col min="6" max="6" width="10.453125" bestFit="1" customWidth="1"/>
    <col min="7" max="7" width="22" style="33" bestFit="1" customWidth="1"/>
    <col min="8" max="8" width="10.453125" bestFit="1" customWidth="1"/>
    <col min="9" max="9" width="15.6328125" bestFit="1" customWidth="1"/>
    <col min="10" max="10" width="29" bestFit="1" customWidth="1"/>
    <col min="11" max="11" width="15.90625" bestFit="1" customWidth="1"/>
  </cols>
  <sheetData>
    <row r="1" spans="1:12" s="35" customFormat="1" x14ac:dyDescent="0.35">
      <c r="A1" s="25" t="s">
        <v>27</v>
      </c>
      <c r="B1" s="25" t="s">
        <v>124</v>
      </c>
      <c r="C1" s="25" t="s">
        <v>123</v>
      </c>
      <c r="D1" s="25" t="s">
        <v>126</v>
      </c>
      <c r="E1" s="25" t="s">
        <v>136</v>
      </c>
      <c r="F1" s="25" t="s">
        <v>127</v>
      </c>
      <c r="G1" s="26" t="s">
        <v>142</v>
      </c>
      <c r="H1" s="26" t="s">
        <v>137</v>
      </c>
      <c r="I1" s="25" t="s">
        <v>138</v>
      </c>
      <c r="J1" s="18" t="s">
        <v>139</v>
      </c>
      <c r="K1" s="18" t="s">
        <v>140</v>
      </c>
      <c r="L1" s="18" t="s">
        <v>141</v>
      </c>
    </row>
    <row r="2" spans="1:12" x14ac:dyDescent="0.35">
      <c r="A2" s="20" t="s">
        <v>5</v>
      </c>
      <c r="B2" s="20" t="s">
        <v>17</v>
      </c>
      <c r="C2" s="16" t="s">
        <v>50</v>
      </c>
      <c r="D2" s="20" t="s">
        <v>9</v>
      </c>
      <c r="E2" s="16" t="s">
        <v>3</v>
      </c>
      <c r="F2" s="21">
        <v>38955</v>
      </c>
      <c r="G2" s="22">
        <v>-4</v>
      </c>
      <c r="H2" s="22">
        <v>1</v>
      </c>
      <c r="I2" s="20">
        <v>460</v>
      </c>
      <c r="J2" s="31">
        <v>0</v>
      </c>
      <c r="K2" s="16">
        <v>0</v>
      </c>
      <c r="L2" s="31">
        <v>0</v>
      </c>
    </row>
    <row r="3" spans="1:12" x14ac:dyDescent="0.35">
      <c r="A3" s="20" t="s">
        <v>5</v>
      </c>
      <c r="B3" s="20" t="s">
        <v>17</v>
      </c>
      <c r="C3" s="16" t="s">
        <v>50</v>
      </c>
      <c r="D3" s="20" t="s">
        <v>9</v>
      </c>
      <c r="E3" s="16" t="s">
        <v>3</v>
      </c>
      <c r="F3" s="21">
        <v>38956</v>
      </c>
      <c r="G3" s="22">
        <v>-3</v>
      </c>
      <c r="H3" s="22">
        <v>1</v>
      </c>
      <c r="I3" s="20">
        <v>432</v>
      </c>
      <c r="J3" s="31">
        <v>0</v>
      </c>
      <c r="K3" s="16">
        <v>256</v>
      </c>
      <c r="L3" s="31">
        <v>156</v>
      </c>
    </row>
    <row r="4" spans="1:12" x14ac:dyDescent="0.35">
      <c r="A4" s="20" t="s">
        <v>5</v>
      </c>
      <c r="B4" s="20" t="s">
        <v>17</v>
      </c>
      <c r="C4" s="16" t="s">
        <v>50</v>
      </c>
      <c r="D4" s="20" t="s">
        <v>9</v>
      </c>
      <c r="E4" s="16" t="s">
        <v>3</v>
      </c>
      <c r="F4" s="21">
        <v>38957</v>
      </c>
      <c r="G4" s="22">
        <v>-2</v>
      </c>
      <c r="H4" s="22">
        <v>0</v>
      </c>
      <c r="I4" s="20">
        <v>447</v>
      </c>
      <c r="J4" s="31">
        <v>0</v>
      </c>
      <c r="K4" s="16">
        <v>418</v>
      </c>
      <c r="L4" s="31">
        <v>363</v>
      </c>
    </row>
    <row r="5" spans="1:12" x14ac:dyDescent="0.35">
      <c r="A5" s="20" t="s">
        <v>5</v>
      </c>
      <c r="B5" s="20" t="s">
        <v>17</v>
      </c>
      <c r="C5" s="16" t="s">
        <v>50</v>
      </c>
      <c r="D5" s="20" t="s">
        <v>9</v>
      </c>
      <c r="E5" s="16" t="s">
        <v>3</v>
      </c>
      <c r="F5" s="21">
        <v>38959</v>
      </c>
      <c r="G5" s="22">
        <v>0</v>
      </c>
      <c r="H5" s="22">
        <v>0</v>
      </c>
      <c r="I5" s="20">
        <v>303</v>
      </c>
      <c r="J5" s="31">
        <v>0</v>
      </c>
      <c r="K5" s="16">
        <v>89</v>
      </c>
      <c r="L5" s="31">
        <v>65</v>
      </c>
    </row>
    <row r="6" spans="1:12" x14ac:dyDescent="0.35">
      <c r="A6" s="20" t="s">
        <v>5</v>
      </c>
      <c r="B6" s="20" t="s">
        <v>17</v>
      </c>
      <c r="C6" s="16" t="s">
        <v>50</v>
      </c>
      <c r="D6" s="20" t="s">
        <v>9</v>
      </c>
      <c r="E6" s="16" t="s">
        <v>3</v>
      </c>
      <c r="F6" s="21">
        <v>38960</v>
      </c>
      <c r="G6" s="22">
        <v>0</v>
      </c>
      <c r="H6" s="22">
        <v>0</v>
      </c>
      <c r="I6" s="20">
        <v>457</v>
      </c>
      <c r="J6" s="31">
        <v>16</v>
      </c>
      <c r="K6" s="16">
        <v>375</v>
      </c>
      <c r="L6" s="31">
        <v>226</v>
      </c>
    </row>
    <row r="7" spans="1:12" x14ac:dyDescent="0.35">
      <c r="A7" s="20" t="s">
        <v>5</v>
      </c>
      <c r="B7" s="20" t="s">
        <v>17</v>
      </c>
      <c r="C7" s="16" t="s">
        <v>50</v>
      </c>
      <c r="D7" s="20" t="s">
        <v>9</v>
      </c>
      <c r="E7" s="16" t="s">
        <v>3</v>
      </c>
      <c r="F7" s="21">
        <v>38961</v>
      </c>
      <c r="G7" s="22">
        <v>1</v>
      </c>
      <c r="H7" s="22">
        <v>2</v>
      </c>
      <c r="I7" s="20">
        <v>464</v>
      </c>
      <c r="J7" s="31">
        <v>0</v>
      </c>
      <c r="K7" s="16">
        <v>456</v>
      </c>
      <c r="L7" s="31">
        <v>200</v>
      </c>
    </row>
    <row r="8" spans="1:12" x14ac:dyDescent="0.35">
      <c r="A8" s="20" t="s">
        <v>5</v>
      </c>
      <c r="B8" s="20" t="s">
        <v>17</v>
      </c>
      <c r="C8" s="16" t="s">
        <v>50</v>
      </c>
      <c r="D8" s="20" t="s">
        <v>9</v>
      </c>
      <c r="E8" s="16" t="s">
        <v>3</v>
      </c>
      <c r="F8" s="21">
        <v>38962</v>
      </c>
      <c r="G8" s="22">
        <v>2</v>
      </c>
      <c r="H8" s="22">
        <v>2</v>
      </c>
      <c r="I8" s="20">
        <v>362</v>
      </c>
      <c r="J8" s="31">
        <v>0</v>
      </c>
      <c r="K8" s="16">
        <v>360</v>
      </c>
      <c r="L8" s="31">
        <v>226</v>
      </c>
    </row>
    <row r="9" spans="1:12" x14ac:dyDescent="0.35">
      <c r="A9" s="16" t="s">
        <v>5</v>
      </c>
      <c r="B9" s="16" t="s">
        <v>17</v>
      </c>
      <c r="C9" s="16" t="s">
        <v>50</v>
      </c>
      <c r="D9" s="16" t="s">
        <v>9</v>
      </c>
      <c r="E9" s="16" t="s">
        <v>3</v>
      </c>
      <c r="F9" s="19">
        <v>38963</v>
      </c>
      <c r="G9" s="17">
        <v>3</v>
      </c>
      <c r="H9" s="17">
        <v>2</v>
      </c>
      <c r="I9" s="20">
        <v>490</v>
      </c>
      <c r="J9" s="31">
        <v>0</v>
      </c>
      <c r="K9" s="16">
        <v>350</v>
      </c>
      <c r="L9" s="31">
        <v>307</v>
      </c>
    </row>
    <row r="10" spans="1:12" x14ac:dyDescent="0.35">
      <c r="A10" s="16" t="s">
        <v>5</v>
      </c>
      <c r="B10" s="16" t="s">
        <v>17</v>
      </c>
      <c r="C10" s="16" t="s">
        <v>50</v>
      </c>
      <c r="D10" s="16" t="s">
        <v>9</v>
      </c>
      <c r="E10" s="16" t="s">
        <v>3</v>
      </c>
      <c r="F10" s="19">
        <v>38964</v>
      </c>
      <c r="G10" s="17">
        <v>4</v>
      </c>
      <c r="H10" s="17">
        <v>2</v>
      </c>
      <c r="I10" s="20">
        <v>526</v>
      </c>
      <c r="J10" s="31">
        <v>0</v>
      </c>
      <c r="K10" s="16">
        <v>78</v>
      </c>
      <c r="L10" s="31">
        <v>76</v>
      </c>
    </row>
    <row r="11" spans="1:12" x14ac:dyDescent="0.35">
      <c r="A11" s="16" t="s">
        <v>5</v>
      </c>
      <c r="B11" s="16" t="s">
        <v>17</v>
      </c>
      <c r="C11" s="16" t="s">
        <v>50</v>
      </c>
      <c r="D11" s="16" t="s">
        <v>9</v>
      </c>
      <c r="E11" s="16" t="s">
        <v>3</v>
      </c>
      <c r="F11" s="19">
        <v>38965</v>
      </c>
      <c r="G11" s="17">
        <v>5</v>
      </c>
      <c r="H11" s="17">
        <v>2</v>
      </c>
      <c r="I11" s="20">
        <v>457</v>
      </c>
      <c r="J11" s="31">
        <v>0</v>
      </c>
      <c r="K11" s="16">
        <v>0</v>
      </c>
      <c r="L11" s="31">
        <v>0</v>
      </c>
    </row>
    <row r="12" spans="1:12" x14ac:dyDescent="0.35">
      <c r="A12" s="16" t="s">
        <v>5</v>
      </c>
      <c r="B12" s="16" t="s">
        <v>17</v>
      </c>
      <c r="C12" s="16" t="s">
        <v>51</v>
      </c>
      <c r="D12" s="16" t="s">
        <v>11</v>
      </c>
      <c r="E12" s="16" t="s">
        <v>3</v>
      </c>
      <c r="F12" s="19">
        <v>39081</v>
      </c>
      <c r="G12" s="17">
        <v>-3</v>
      </c>
      <c r="H12" s="17">
        <v>1</v>
      </c>
      <c r="I12" s="32">
        <v>162</v>
      </c>
      <c r="J12" s="31">
        <v>154</v>
      </c>
      <c r="K12" s="16">
        <v>154</v>
      </c>
      <c r="L12" s="31">
        <v>137</v>
      </c>
    </row>
    <row r="13" spans="1:12" x14ac:dyDescent="0.35">
      <c r="A13" s="16" t="s">
        <v>5</v>
      </c>
      <c r="B13" s="16" t="s">
        <v>17</v>
      </c>
      <c r="C13" s="16" t="s">
        <v>51</v>
      </c>
      <c r="D13" s="16" t="s">
        <v>11</v>
      </c>
      <c r="E13" s="16" t="s">
        <v>3</v>
      </c>
      <c r="F13" s="19">
        <v>39082</v>
      </c>
      <c r="G13" s="17">
        <v>-2</v>
      </c>
      <c r="H13" s="17">
        <v>0</v>
      </c>
      <c r="I13" s="32">
        <v>148</v>
      </c>
      <c r="J13" s="31">
        <v>43</v>
      </c>
      <c r="K13" s="16">
        <v>131</v>
      </c>
      <c r="L13" s="31">
        <v>127</v>
      </c>
    </row>
    <row r="14" spans="1:12" x14ac:dyDescent="0.35">
      <c r="A14" s="16" t="s">
        <v>5</v>
      </c>
      <c r="B14" s="16" t="s">
        <v>17</v>
      </c>
      <c r="C14" s="16" t="s">
        <v>51</v>
      </c>
      <c r="D14" s="16" t="s">
        <v>11</v>
      </c>
      <c r="E14" s="16" t="s">
        <v>3</v>
      </c>
      <c r="F14" s="19">
        <v>39083</v>
      </c>
      <c r="G14" s="17">
        <v>-1</v>
      </c>
      <c r="H14" s="17">
        <v>0</v>
      </c>
      <c r="I14" s="32">
        <v>202</v>
      </c>
      <c r="J14" s="31">
        <v>198</v>
      </c>
      <c r="K14" s="16">
        <v>198</v>
      </c>
      <c r="L14" s="31">
        <v>177</v>
      </c>
    </row>
    <row r="15" spans="1:12" x14ac:dyDescent="0.35">
      <c r="A15" s="16" t="s">
        <v>5</v>
      </c>
      <c r="B15" s="16" t="s">
        <v>17</v>
      </c>
      <c r="C15" s="16" t="s">
        <v>51</v>
      </c>
      <c r="D15" s="16" t="s">
        <v>11</v>
      </c>
      <c r="E15" s="16" t="s">
        <v>3</v>
      </c>
      <c r="F15" s="19">
        <v>39085</v>
      </c>
      <c r="G15" s="17">
        <v>0</v>
      </c>
      <c r="H15" s="17">
        <v>0</v>
      </c>
      <c r="I15" s="32">
        <v>337</v>
      </c>
      <c r="J15" s="31">
        <v>337</v>
      </c>
      <c r="K15" s="16">
        <v>337</v>
      </c>
      <c r="L15" s="31">
        <v>316</v>
      </c>
    </row>
    <row r="16" spans="1:12" x14ac:dyDescent="0.35">
      <c r="A16" s="16" t="s">
        <v>5</v>
      </c>
      <c r="B16" s="16" t="s">
        <v>17</v>
      </c>
      <c r="C16" s="16" t="s">
        <v>51</v>
      </c>
      <c r="D16" s="16" t="s">
        <v>11</v>
      </c>
      <c r="E16" s="16" t="s">
        <v>3</v>
      </c>
      <c r="F16" s="19">
        <v>39084</v>
      </c>
      <c r="G16" s="17">
        <v>0</v>
      </c>
      <c r="H16" s="17">
        <v>0</v>
      </c>
      <c r="I16" s="32">
        <v>407</v>
      </c>
      <c r="J16" s="31">
        <v>407</v>
      </c>
      <c r="K16" s="16">
        <v>407</v>
      </c>
      <c r="L16" s="31">
        <v>371</v>
      </c>
    </row>
    <row r="17" spans="1:12" x14ac:dyDescent="0.35">
      <c r="A17" s="16" t="s">
        <v>5</v>
      </c>
      <c r="B17" s="16" t="s">
        <v>17</v>
      </c>
      <c r="C17" s="16" t="s">
        <v>51</v>
      </c>
      <c r="D17" s="16" t="s">
        <v>11</v>
      </c>
      <c r="E17" s="16" t="s">
        <v>3</v>
      </c>
      <c r="F17" s="19">
        <v>39086</v>
      </c>
      <c r="G17" s="17">
        <v>1</v>
      </c>
      <c r="H17" s="17">
        <v>2</v>
      </c>
      <c r="I17" s="32">
        <v>20</v>
      </c>
      <c r="J17" s="31">
        <v>20</v>
      </c>
      <c r="K17" s="16">
        <v>20</v>
      </c>
      <c r="L17" s="31">
        <v>0</v>
      </c>
    </row>
    <row r="18" spans="1:12" x14ac:dyDescent="0.35">
      <c r="A18" s="16" t="s">
        <v>5</v>
      </c>
      <c r="B18" s="16" t="s">
        <v>17</v>
      </c>
      <c r="C18" s="16" t="s">
        <v>51</v>
      </c>
      <c r="D18" s="16" t="s">
        <v>11</v>
      </c>
      <c r="E18" s="16" t="s">
        <v>3</v>
      </c>
      <c r="F18" s="19">
        <v>39087</v>
      </c>
      <c r="G18" s="17">
        <v>2</v>
      </c>
      <c r="H18" s="17">
        <v>2</v>
      </c>
      <c r="I18" s="32">
        <v>321</v>
      </c>
      <c r="J18" s="31">
        <v>0</v>
      </c>
      <c r="K18" s="16">
        <v>38</v>
      </c>
      <c r="L18" s="31">
        <v>8</v>
      </c>
    </row>
    <row r="19" spans="1:12" x14ac:dyDescent="0.35">
      <c r="A19" s="16" t="s">
        <v>5</v>
      </c>
      <c r="B19" s="16" t="s">
        <v>22</v>
      </c>
      <c r="C19" s="16" t="s">
        <v>52</v>
      </c>
      <c r="D19" s="16" t="s">
        <v>2</v>
      </c>
      <c r="E19" s="16" t="s">
        <v>2</v>
      </c>
      <c r="F19" s="19">
        <v>39021</v>
      </c>
      <c r="G19" s="17">
        <v>-4</v>
      </c>
      <c r="H19" s="17">
        <v>1</v>
      </c>
      <c r="I19" s="16">
        <v>415</v>
      </c>
      <c r="J19" s="32">
        <v>0</v>
      </c>
      <c r="K19" s="16">
        <v>287</v>
      </c>
      <c r="L19" s="31">
        <v>218</v>
      </c>
    </row>
    <row r="20" spans="1:12" x14ac:dyDescent="0.35">
      <c r="A20" s="16" t="s">
        <v>5</v>
      </c>
      <c r="B20" s="16" t="s">
        <v>22</v>
      </c>
      <c r="C20" s="16" t="s">
        <v>52</v>
      </c>
      <c r="D20" s="16" t="s">
        <v>2</v>
      </c>
      <c r="E20" s="16" t="s">
        <v>2</v>
      </c>
      <c r="F20" s="19">
        <v>39022</v>
      </c>
      <c r="G20" s="17">
        <v>-3</v>
      </c>
      <c r="H20" s="17">
        <v>1</v>
      </c>
      <c r="I20" s="16">
        <v>463</v>
      </c>
      <c r="J20" s="32">
        <v>0</v>
      </c>
      <c r="K20" s="16">
        <v>462</v>
      </c>
      <c r="L20" s="31">
        <v>455</v>
      </c>
    </row>
    <row r="21" spans="1:12" x14ac:dyDescent="0.35">
      <c r="A21" s="16" t="s">
        <v>5</v>
      </c>
      <c r="B21" s="16" t="s">
        <v>22</v>
      </c>
      <c r="C21" s="16" t="s">
        <v>52</v>
      </c>
      <c r="D21" s="16" t="s">
        <v>2</v>
      </c>
      <c r="E21" s="16" t="s">
        <v>2</v>
      </c>
      <c r="F21" s="19">
        <v>39023</v>
      </c>
      <c r="G21" s="17">
        <v>-2</v>
      </c>
      <c r="H21" s="17">
        <v>0</v>
      </c>
      <c r="I21" s="16">
        <v>410</v>
      </c>
      <c r="J21" s="32">
        <v>0</v>
      </c>
      <c r="K21" s="16">
        <v>410</v>
      </c>
      <c r="L21" s="31">
        <v>387</v>
      </c>
    </row>
    <row r="22" spans="1:12" x14ac:dyDescent="0.35">
      <c r="A22" s="16" t="s">
        <v>5</v>
      </c>
      <c r="B22" s="16" t="s">
        <v>22</v>
      </c>
      <c r="C22" s="16" t="s">
        <v>52</v>
      </c>
      <c r="D22" s="16" t="s">
        <v>2</v>
      </c>
      <c r="E22" s="16" t="s">
        <v>2</v>
      </c>
      <c r="F22" s="19">
        <v>39024</v>
      </c>
      <c r="G22" s="17">
        <v>-1</v>
      </c>
      <c r="H22" s="17">
        <v>0</v>
      </c>
      <c r="I22" s="16">
        <v>502</v>
      </c>
      <c r="J22" s="32">
        <v>0</v>
      </c>
      <c r="K22" s="16">
        <v>313</v>
      </c>
      <c r="L22" s="31">
        <v>313</v>
      </c>
    </row>
    <row r="23" spans="1:12" x14ac:dyDescent="0.35">
      <c r="A23" s="16" t="s">
        <v>5</v>
      </c>
      <c r="B23" s="16" t="s">
        <v>22</v>
      </c>
      <c r="C23" s="16" t="s">
        <v>52</v>
      </c>
      <c r="D23" s="16" t="s">
        <v>2</v>
      </c>
      <c r="E23" s="16" t="s">
        <v>2</v>
      </c>
      <c r="F23" s="19">
        <v>39025</v>
      </c>
      <c r="G23" s="17">
        <v>0</v>
      </c>
      <c r="H23" s="17">
        <v>0</v>
      </c>
      <c r="I23" s="16">
        <v>81</v>
      </c>
      <c r="J23" s="32">
        <v>0</v>
      </c>
      <c r="K23" s="16">
        <v>0</v>
      </c>
      <c r="L23" s="31">
        <v>0</v>
      </c>
    </row>
    <row r="24" spans="1:12" x14ac:dyDescent="0.35">
      <c r="A24" s="16" t="s">
        <v>5</v>
      </c>
      <c r="B24" s="16" t="s">
        <v>4</v>
      </c>
      <c r="C24" s="16" t="s">
        <v>53</v>
      </c>
      <c r="D24" s="16" t="s">
        <v>2</v>
      </c>
      <c r="E24" s="16" t="s">
        <v>2</v>
      </c>
      <c r="F24" s="19">
        <v>39084</v>
      </c>
      <c r="G24" s="17">
        <v>-7</v>
      </c>
      <c r="H24" s="17">
        <v>1</v>
      </c>
      <c r="I24" s="32">
        <v>252</v>
      </c>
      <c r="J24" s="31">
        <v>0</v>
      </c>
      <c r="K24" s="16">
        <v>202</v>
      </c>
      <c r="L24" s="31">
        <v>109</v>
      </c>
    </row>
    <row r="25" spans="1:12" x14ac:dyDescent="0.35">
      <c r="A25" s="16" t="s">
        <v>5</v>
      </c>
      <c r="B25" s="16" t="s">
        <v>4</v>
      </c>
      <c r="C25" s="16" t="s">
        <v>53</v>
      </c>
      <c r="D25" s="16" t="s">
        <v>2</v>
      </c>
      <c r="E25" s="16" t="s">
        <v>2</v>
      </c>
      <c r="F25" s="19">
        <v>39085</v>
      </c>
      <c r="G25" s="17">
        <v>-6</v>
      </c>
      <c r="H25" s="17">
        <v>1</v>
      </c>
      <c r="I25" s="32">
        <v>343</v>
      </c>
      <c r="J25" s="31">
        <v>0</v>
      </c>
      <c r="K25" s="16">
        <v>296</v>
      </c>
      <c r="L25" s="31">
        <v>236</v>
      </c>
    </row>
    <row r="26" spans="1:12" x14ac:dyDescent="0.35">
      <c r="A26" s="16" t="s">
        <v>5</v>
      </c>
      <c r="B26" s="16" t="s">
        <v>4</v>
      </c>
      <c r="C26" s="16" t="s">
        <v>53</v>
      </c>
      <c r="D26" s="16" t="s">
        <v>2</v>
      </c>
      <c r="E26" s="16" t="s">
        <v>2</v>
      </c>
      <c r="F26" s="19">
        <v>39086</v>
      </c>
      <c r="G26" s="17">
        <v>-5</v>
      </c>
      <c r="H26" s="17">
        <v>1</v>
      </c>
      <c r="I26" s="32">
        <v>237</v>
      </c>
      <c r="J26" s="31">
        <v>0</v>
      </c>
      <c r="K26" s="16">
        <v>135</v>
      </c>
      <c r="L26" s="31">
        <v>19</v>
      </c>
    </row>
    <row r="27" spans="1:12" x14ac:dyDescent="0.35">
      <c r="A27" s="16" t="s">
        <v>5</v>
      </c>
      <c r="B27" s="16" t="s">
        <v>4</v>
      </c>
      <c r="C27" s="16" t="s">
        <v>53</v>
      </c>
      <c r="D27" s="16" t="s">
        <v>2</v>
      </c>
      <c r="E27" s="16" t="s">
        <v>2</v>
      </c>
      <c r="F27" s="19">
        <v>39087</v>
      </c>
      <c r="G27" s="17">
        <v>-4</v>
      </c>
      <c r="H27" s="17">
        <v>1</v>
      </c>
      <c r="I27" s="32">
        <v>361</v>
      </c>
      <c r="J27" s="31">
        <v>187</v>
      </c>
      <c r="K27" s="16">
        <v>349</v>
      </c>
      <c r="L27" s="31">
        <v>264</v>
      </c>
    </row>
    <row r="28" spans="1:12" x14ac:dyDescent="0.35">
      <c r="A28" s="16" t="s">
        <v>5</v>
      </c>
      <c r="B28" s="16" t="s">
        <v>4</v>
      </c>
      <c r="C28" s="16" t="s">
        <v>53</v>
      </c>
      <c r="D28" s="16" t="s">
        <v>2</v>
      </c>
      <c r="E28" s="16" t="s">
        <v>2</v>
      </c>
      <c r="F28" s="19">
        <v>39088</v>
      </c>
      <c r="G28" s="17">
        <v>-3</v>
      </c>
      <c r="H28" s="17">
        <v>1</v>
      </c>
      <c r="I28" s="32">
        <v>344</v>
      </c>
      <c r="J28" s="31">
        <v>344</v>
      </c>
      <c r="K28" s="16">
        <v>344</v>
      </c>
      <c r="L28" s="31">
        <v>267</v>
      </c>
    </row>
    <row r="29" spans="1:12" x14ac:dyDescent="0.35">
      <c r="A29" s="16" t="s">
        <v>5</v>
      </c>
      <c r="B29" s="16" t="s">
        <v>4</v>
      </c>
      <c r="C29" s="16" t="s">
        <v>53</v>
      </c>
      <c r="D29" s="16" t="s">
        <v>2</v>
      </c>
      <c r="E29" s="16" t="s">
        <v>2</v>
      </c>
      <c r="F29" s="19">
        <v>39089</v>
      </c>
      <c r="G29" s="17">
        <v>-2</v>
      </c>
      <c r="H29" s="17">
        <v>0</v>
      </c>
      <c r="I29" s="32">
        <v>347</v>
      </c>
      <c r="J29" s="31">
        <v>347</v>
      </c>
      <c r="K29" s="16">
        <v>347</v>
      </c>
      <c r="L29" s="31">
        <v>346</v>
      </c>
    </row>
    <row r="30" spans="1:12" x14ac:dyDescent="0.35">
      <c r="A30" s="16" t="s">
        <v>5</v>
      </c>
      <c r="B30" s="16" t="s">
        <v>4</v>
      </c>
      <c r="C30" s="16" t="s">
        <v>53</v>
      </c>
      <c r="D30" s="16" t="s">
        <v>2</v>
      </c>
      <c r="E30" s="16" t="s">
        <v>2</v>
      </c>
      <c r="F30" s="19">
        <v>39090</v>
      </c>
      <c r="G30" s="17">
        <v>-1</v>
      </c>
      <c r="H30" s="17">
        <v>0</v>
      </c>
      <c r="I30" s="32">
        <v>342</v>
      </c>
      <c r="J30" s="31">
        <v>261</v>
      </c>
      <c r="K30" s="16">
        <v>328</v>
      </c>
      <c r="L30" s="31">
        <v>210</v>
      </c>
    </row>
    <row r="31" spans="1:12" x14ac:dyDescent="0.35">
      <c r="A31" s="16" t="s">
        <v>5</v>
      </c>
      <c r="B31" s="16" t="s">
        <v>4</v>
      </c>
      <c r="C31" s="16" t="s">
        <v>53</v>
      </c>
      <c r="D31" s="16" t="s">
        <v>2</v>
      </c>
      <c r="E31" s="16" t="s">
        <v>2</v>
      </c>
      <c r="F31" s="19">
        <v>39091</v>
      </c>
      <c r="G31" s="17">
        <v>0</v>
      </c>
      <c r="H31" s="17">
        <v>0</v>
      </c>
      <c r="I31" s="32">
        <v>288</v>
      </c>
      <c r="J31" s="31">
        <v>288</v>
      </c>
      <c r="K31" s="16">
        <v>288</v>
      </c>
      <c r="L31" s="31">
        <v>288</v>
      </c>
    </row>
    <row r="32" spans="1:12" x14ac:dyDescent="0.35">
      <c r="A32" s="16" t="s">
        <v>5</v>
      </c>
      <c r="B32" s="16" t="s">
        <v>4</v>
      </c>
      <c r="C32" s="16" t="s">
        <v>53</v>
      </c>
      <c r="D32" s="16" t="s">
        <v>2</v>
      </c>
      <c r="E32" s="16" t="s">
        <v>2</v>
      </c>
      <c r="F32" s="19">
        <v>39092</v>
      </c>
      <c r="G32" s="17">
        <v>0</v>
      </c>
      <c r="H32" s="17">
        <v>0</v>
      </c>
      <c r="I32" s="32">
        <v>360</v>
      </c>
      <c r="J32" s="31">
        <v>359</v>
      </c>
      <c r="K32" s="16">
        <v>359</v>
      </c>
      <c r="L32" s="31">
        <v>353</v>
      </c>
    </row>
    <row r="33" spans="1:12" x14ac:dyDescent="0.35">
      <c r="A33" s="16" t="s">
        <v>5</v>
      </c>
      <c r="B33" s="16" t="s">
        <v>4</v>
      </c>
      <c r="C33" s="16" t="s">
        <v>53</v>
      </c>
      <c r="D33" s="16" t="s">
        <v>2</v>
      </c>
      <c r="E33" s="16" t="s">
        <v>2</v>
      </c>
      <c r="F33" s="19">
        <v>39093</v>
      </c>
      <c r="G33" s="17">
        <v>1</v>
      </c>
      <c r="H33" s="17">
        <v>2</v>
      </c>
      <c r="I33" s="32">
        <v>377</v>
      </c>
      <c r="J33" s="31">
        <v>267</v>
      </c>
      <c r="K33" s="16">
        <v>373</v>
      </c>
      <c r="L33" s="31">
        <v>300</v>
      </c>
    </row>
    <row r="34" spans="1:12" x14ac:dyDescent="0.35">
      <c r="A34" s="16" t="s">
        <v>5</v>
      </c>
      <c r="B34" s="16" t="s">
        <v>4</v>
      </c>
      <c r="C34" s="16" t="s">
        <v>53</v>
      </c>
      <c r="D34" s="16" t="s">
        <v>2</v>
      </c>
      <c r="E34" s="16" t="s">
        <v>2</v>
      </c>
      <c r="F34" s="19">
        <v>39094</v>
      </c>
      <c r="G34" s="17">
        <v>2</v>
      </c>
      <c r="H34" s="17">
        <v>2</v>
      </c>
      <c r="I34" s="32">
        <v>234</v>
      </c>
      <c r="J34" s="31">
        <v>0</v>
      </c>
      <c r="K34" s="16">
        <v>83</v>
      </c>
      <c r="L34" s="31">
        <v>60</v>
      </c>
    </row>
    <row r="35" spans="1:12" x14ac:dyDescent="0.35">
      <c r="A35" s="16" t="s">
        <v>1</v>
      </c>
      <c r="B35" s="16" t="s">
        <v>0</v>
      </c>
      <c r="C35" s="16" t="s">
        <v>54</v>
      </c>
      <c r="D35" s="16" t="s">
        <v>2</v>
      </c>
      <c r="E35" s="16" t="s">
        <v>2</v>
      </c>
      <c r="F35" s="19">
        <v>38975</v>
      </c>
      <c r="G35" s="17">
        <v>-2</v>
      </c>
      <c r="H35" s="17">
        <v>0</v>
      </c>
      <c r="I35" s="16">
        <v>440</v>
      </c>
      <c r="J35" s="31">
        <v>0</v>
      </c>
      <c r="K35" s="16">
        <v>0</v>
      </c>
      <c r="L35" s="31">
        <v>0</v>
      </c>
    </row>
    <row r="36" spans="1:12" x14ac:dyDescent="0.35">
      <c r="A36" s="16" t="s">
        <v>1</v>
      </c>
      <c r="B36" s="16" t="s">
        <v>0</v>
      </c>
      <c r="C36" s="16" t="s">
        <v>54</v>
      </c>
      <c r="D36" s="16" t="s">
        <v>2</v>
      </c>
      <c r="E36" s="16" t="s">
        <v>2</v>
      </c>
      <c r="F36" s="19">
        <v>38977</v>
      </c>
      <c r="G36" s="17">
        <v>0</v>
      </c>
      <c r="H36" s="17">
        <v>0</v>
      </c>
      <c r="I36" s="16">
        <v>368</v>
      </c>
      <c r="J36" s="31">
        <v>104</v>
      </c>
      <c r="K36" s="16">
        <v>274</v>
      </c>
      <c r="L36" s="31">
        <v>234</v>
      </c>
    </row>
    <row r="37" spans="1:12" x14ac:dyDescent="0.35">
      <c r="A37" s="16" t="s">
        <v>1</v>
      </c>
      <c r="B37" s="16" t="s">
        <v>0</v>
      </c>
      <c r="C37" s="16" t="s">
        <v>54</v>
      </c>
      <c r="D37" s="16" t="s">
        <v>2</v>
      </c>
      <c r="E37" s="16" t="s">
        <v>2</v>
      </c>
      <c r="F37" s="19">
        <v>38978</v>
      </c>
      <c r="G37" s="17">
        <v>0</v>
      </c>
      <c r="H37" s="17">
        <v>0</v>
      </c>
      <c r="I37" s="16">
        <v>489</v>
      </c>
      <c r="J37" s="31">
        <v>137</v>
      </c>
      <c r="K37" s="16">
        <v>481</v>
      </c>
      <c r="L37" s="31">
        <v>454</v>
      </c>
    </row>
    <row r="38" spans="1:12" x14ac:dyDescent="0.35">
      <c r="A38" s="16" t="s">
        <v>1</v>
      </c>
      <c r="B38" s="16" t="s">
        <v>0</v>
      </c>
      <c r="C38" s="16" t="s">
        <v>54</v>
      </c>
      <c r="D38" s="16" t="s">
        <v>2</v>
      </c>
      <c r="E38" s="16" t="s">
        <v>2</v>
      </c>
      <c r="F38" s="19">
        <v>38979</v>
      </c>
      <c r="G38" s="17">
        <v>1</v>
      </c>
      <c r="H38" s="17">
        <v>2</v>
      </c>
      <c r="I38" s="32">
        <v>420</v>
      </c>
      <c r="J38" s="31">
        <v>418</v>
      </c>
      <c r="K38" s="16">
        <v>418</v>
      </c>
      <c r="L38" s="31">
        <v>282</v>
      </c>
    </row>
    <row r="39" spans="1:12" x14ac:dyDescent="0.35">
      <c r="A39" s="16" t="s">
        <v>1</v>
      </c>
      <c r="B39" s="16" t="s">
        <v>0</v>
      </c>
      <c r="C39" s="16" t="s">
        <v>54</v>
      </c>
      <c r="D39" s="16" t="s">
        <v>2</v>
      </c>
      <c r="E39" s="16" t="s">
        <v>2</v>
      </c>
      <c r="F39" s="19">
        <v>38980</v>
      </c>
      <c r="G39" s="17">
        <v>2</v>
      </c>
      <c r="H39" s="17">
        <v>2</v>
      </c>
      <c r="I39" s="32">
        <v>247</v>
      </c>
      <c r="J39" s="31">
        <v>215</v>
      </c>
      <c r="K39" s="16">
        <v>218</v>
      </c>
      <c r="L39" s="31">
        <v>191</v>
      </c>
    </row>
    <row r="40" spans="1:12" x14ac:dyDescent="0.35">
      <c r="A40" s="16" t="s">
        <v>1</v>
      </c>
      <c r="B40" s="16" t="s">
        <v>0</v>
      </c>
      <c r="C40" s="16" t="s">
        <v>54</v>
      </c>
      <c r="D40" s="16" t="s">
        <v>2</v>
      </c>
      <c r="E40" s="16" t="s">
        <v>2</v>
      </c>
      <c r="F40" s="19">
        <v>38981</v>
      </c>
      <c r="G40" s="17">
        <v>3</v>
      </c>
      <c r="H40" s="17">
        <v>2</v>
      </c>
      <c r="I40" s="32">
        <v>288</v>
      </c>
      <c r="J40" s="31">
        <v>51</v>
      </c>
      <c r="K40" s="16">
        <v>111</v>
      </c>
      <c r="L40" s="31">
        <v>102</v>
      </c>
    </row>
    <row r="41" spans="1:12" x14ac:dyDescent="0.35">
      <c r="A41" s="16" t="s">
        <v>1</v>
      </c>
      <c r="B41" s="16" t="s">
        <v>0</v>
      </c>
      <c r="C41" s="16" t="s">
        <v>54</v>
      </c>
      <c r="D41" s="16" t="s">
        <v>2</v>
      </c>
      <c r="E41" s="16" t="s">
        <v>2</v>
      </c>
      <c r="F41" s="19">
        <v>38982</v>
      </c>
      <c r="G41" s="17">
        <v>4</v>
      </c>
      <c r="H41" s="17">
        <v>2</v>
      </c>
      <c r="I41" s="32">
        <v>502</v>
      </c>
      <c r="J41" s="31">
        <v>0</v>
      </c>
      <c r="K41" s="16">
        <v>0</v>
      </c>
      <c r="L41" s="31">
        <v>0</v>
      </c>
    </row>
    <row r="42" spans="1:12" x14ac:dyDescent="0.35">
      <c r="A42" s="16" t="s">
        <v>1</v>
      </c>
      <c r="B42" s="16" t="s">
        <v>0</v>
      </c>
      <c r="C42" s="16" t="s">
        <v>54</v>
      </c>
      <c r="D42" s="16" t="s">
        <v>2</v>
      </c>
      <c r="E42" s="16" t="s">
        <v>2</v>
      </c>
      <c r="F42" s="19">
        <v>38983</v>
      </c>
      <c r="G42" s="17">
        <v>5</v>
      </c>
      <c r="H42" s="17">
        <v>2</v>
      </c>
      <c r="I42" s="32">
        <v>354</v>
      </c>
      <c r="J42" s="31">
        <v>0</v>
      </c>
      <c r="K42" s="16">
        <v>0</v>
      </c>
      <c r="L42" s="31">
        <v>0</v>
      </c>
    </row>
    <row r="43" spans="1:12" x14ac:dyDescent="0.35">
      <c r="A43" s="16" t="s">
        <v>1</v>
      </c>
      <c r="B43" s="16" t="s">
        <v>0</v>
      </c>
      <c r="C43" s="16" t="s">
        <v>55</v>
      </c>
      <c r="D43" s="16" t="s">
        <v>3</v>
      </c>
      <c r="E43" s="16" t="s">
        <v>3</v>
      </c>
      <c r="F43" s="19">
        <v>38943</v>
      </c>
      <c r="G43" s="17">
        <v>-7</v>
      </c>
      <c r="H43" s="17">
        <v>1</v>
      </c>
      <c r="I43" s="32">
        <v>590</v>
      </c>
      <c r="J43" s="31">
        <v>0</v>
      </c>
      <c r="K43" s="16">
        <v>7</v>
      </c>
      <c r="L43" s="31">
        <v>0</v>
      </c>
    </row>
    <row r="44" spans="1:12" x14ac:dyDescent="0.35">
      <c r="A44" s="16" t="s">
        <v>1</v>
      </c>
      <c r="B44" s="16" t="s">
        <v>0</v>
      </c>
      <c r="C44" s="16" t="s">
        <v>55</v>
      </c>
      <c r="D44" s="16" t="s">
        <v>3</v>
      </c>
      <c r="E44" s="16" t="s">
        <v>3</v>
      </c>
      <c r="F44" s="19">
        <v>38944</v>
      </c>
      <c r="G44" s="17">
        <v>-6</v>
      </c>
      <c r="H44" s="17">
        <v>1</v>
      </c>
      <c r="I44" s="32">
        <v>376</v>
      </c>
      <c r="J44" s="31">
        <v>0</v>
      </c>
      <c r="K44" s="16">
        <v>44</v>
      </c>
      <c r="L44" s="31">
        <v>44</v>
      </c>
    </row>
    <row r="45" spans="1:12" x14ac:dyDescent="0.35">
      <c r="A45" s="16" t="s">
        <v>1</v>
      </c>
      <c r="B45" s="16" t="s">
        <v>0</v>
      </c>
      <c r="C45" s="16" t="s">
        <v>55</v>
      </c>
      <c r="D45" s="16" t="s">
        <v>3</v>
      </c>
      <c r="E45" s="16" t="s">
        <v>3</v>
      </c>
      <c r="F45" s="19">
        <v>38945</v>
      </c>
      <c r="G45" s="17">
        <v>-5</v>
      </c>
      <c r="H45" s="17">
        <v>1</v>
      </c>
      <c r="I45" s="32">
        <v>438</v>
      </c>
      <c r="J45" s="31">
        <v>0</v>
      </c>
      <c r="K45" s="16">
        <v>0</v>
      </c>
      <c r="L45" s="31">
        <v>0</v>
      </c>
    </row>
    <row r="46" spans="1:12" x14ac:dyDescent="0.35">
      <c r="A46" s="16" t="s">
        <v>1</v>
      </c>
      <c r="B46" s="16" t="s">
        <v>0</v>
      </c>
      <c r="C46" s="16" t="s">
        <v>55</v>
      </c>
      <c r="D46" s="16" t="s">
        <v>3</v>
      </c>
      <c r="E46" s="16" t="s">
        <v>3</v>
      </c>
      <c r="F46" s="19">
        <v>38946</v>
      </c>
      <c r="G46" s="17">
        <v>-4</v>
      </c>
      <c r="H46" s="17">
        <v>1</v>
      </c>
      <c r="I46" s="32">
        <v>343</v>
      </c>
      <c r="J46" s="31">
        <v>16</v>
      </c>
      <c r="K46" s="16">
        <v>310</v>
      </c>
      <c r="L46" s="31">
        <v>277</v>
      </c>
    </row>
    <row r="47" spans="1:12" x14ac:dyDescent="0.35">
      <c r="A47" s="16" t="s">
        <v>1</v>
      </c>
      <c r="B47" s="16" t="s">
        <v>0</v>
      </c>
      <c r="C47" s="16" t="s">
        <v>55</v>
      </c>
      <c r="D47" s="16" t="s">
        <v>3</v>
      </c>
      <c r="E47" s="16" t="s">
        <v>3</v>
      </c>
      <c r="F47" s="19">
        <v>38947</v>
      </c>
      <c r="G47" s="17">
        <v>-3</v>
      </c>
      <c r="H47" s="17">
        <v>1</v>
      </c>
      <c r="I47" s="32">
        <v>272</v>
      </c>
      <c r="J47" s="31">
        <v>76</v>
      </c>
      <c r="K47" s="16">
        <v>128</v>
      </c>
      <c r="L47" s="31">
        <v>124</v>
      </c>
    </row>
    <row r="48" spans="1:12" x14ac:dyDescent="0.35">
      <c r="A48" s="16" t="s">
        <v>1</v>
      </c>
      <c r="B48" s="16" t="s">
        <v>0</v>
      </c>
      <c r="C48" s="16" t="s">
        <v>55</v>
      </c>
      <c r="D48" s="16" t="s">
        <v>3</v>
      </c>
      <c r="E48" s="16" t="s">
        <v>3</v>
      </c>
      <c r="F48" s="19">
        <v>38948</v>
      </c>
      <c r="G48" s="17">
        <v>-2</v>
      </c>
      <c r="H48" s="17">
        <v>0</v>
      </c>
      <c r="I48" s="32">
        <v>454</v>
      </c>
      <c r="J48" s="31">
        <v>24</v>
      </c>
      <c r="K48" s="16">
        <v>378</v>
      </c>
      <c r="L48" s="31">
        <v>358</v>
      </c>
    </row>
    <row r="49" spans="1:12" x14ac:dyDescent="0.35">
      <c r="A49" s="16" t="s">
        <v>1</v>
      </c>
      <c r="B49" s="16" t="s">
        <v>0</v>
      </c>
      <c r="C49" s="16" t="s">
        <v>55</v>
      </c>
      <c r="D49" s="16" t="s">
        <v>3</v>
      </c>
      <c r="E49" s="16" t="s">
        <v>3</v>
      </c>
      <c r="F49" s="19">
        <v>38949</v>
      </c>
      <c r="G49" s="17">
        <v>-1</v>
      </c>
      <c r="H49" s="17">
        <v>0</v>
      </c>
      <c r="I49" s="32">
        <v>440</v>
      </c>
      <c r="J49" s="31">
        <v>6</v>
      </c>
      <c r="K49" s="16">
        <v>431</v>
      </c>
      <c r="L49" s="31">
        <v>429</v>
      </c>
    </row>
    <row r="50" spans="1:12" x14ac:dyDescent="0.35">
      <c r="A50" s="16" t="s">
        <v>1</v>
      </c>
      <c r="B50" s="16" t="s">
        <v>0</v>
      </c>
      <c r="C50" s="16" t="s">
        <v>55</v>
      </c>
      <c r="D50" s="16" t="s">
        <v>3</v>
      </c>
      <c r="E50" s="16" t="s">
        <v>3</v>
      </c>
      <c r="F50" s="19">
        <v>38951</v>
      </c>
      <c r="G50" s="17">
        <v>0</v>
      </c>
      <c r="H50" s="17">
        <v>0</v>
      </c>
      <c r="I50" s="32">
        <v>352</v>
      </c>
      <c r="J50" s="31">
        <v>184</v>
      </c>
      <c r="K50" s="16">
        <v>292</v>
      </c>
      <c r="L50" s="31">
        <v>238</v>
      </c>
    </row>
    <row r="51" spans="1:12" x14ac:dyDescent="0.35">
      <c r="A51" s="16" t="s">
        <v>1</v>
      </c>
      <c r="B51" s="16" t="s">
        <v>0</v>
      </c>
      <c r="C51" s="16" t="s">
        <v>55</v>
      </c>
      <c r="D51" s="16" t="s">
        <v>3</v>
      </c>
      <c r="E51" s="16" t="s">
        <v>3</v>
      </c>
      <c r="F51" s="19">
        <v>38950</v>
      </c>
      <c r="G51" s="17">
        <v>0</v>
      </c>
      <c r="H51" s="17">
        <v>0</v>
      </c>
      <c r="I51" s="32">
        <v>358</v>
      </c>
      <c r="J51" s="31">
        <v>341</v>
      </c>
      <c r="K51" s="16">
        <v>350</v>
      </c>
      <c r="L51" s="31">
        <v>325</v>
      </c>
    </row>
    <row r="52" spans="1:12" x14ac:dyDescent="0.35">
      <c r="A52" s="16" t="s">
        <v>1</v>
      </c>
      <c r="B52" s="16" t="s">
        <v>0</v>
      </c>
      <c r="C52" s="16" t="s">
        <v>55</v>
      </c>
      <c r="D52" s="16" t="s">
        <v>3</v>
      </c>
      <c r="E52" s="16" t="s">
        <v>3</v>
      </c>
      <c r="F52" s="19">
        <v>38954</v>
      </c>
      <c r="G52" s="17">
        <v>3</v>
      </c>
      <c r="H52" s="17">
        <v>2</v>
      </c>
      <c r="I52" s="16">
        <v>275</v>
      </c>
      <c r="J52" s="31">
        <v>0</v>
      </c>
      <c r="K52" s="16">
        <v>0</v>
      </c>
      <c r="L52" s="31">
        <v>0</v>
      </c>
    </row>
    <row r="53" spans="1:12" x14ac:dyDescent="0.35">
      <c r="A53" s="16" t="s">
        <v>1</v>
      </c>
      <c r="B53" s="16" t="s">
        <v>0</v>
      </c>
      <c r="C53" s="16" t="s">
        <v>55</v>
      </c>
      <c r="D53" s="16" t="s">
        <v>3</v>
      </c>
      <c r="E53" s="16" t="s">
        <v>3</v>
      </c>
      <c r="F53" s="19">
        <v>38955</v>
      </c>
      <c r="G53" s="17">
        <v>4</v>
      </c>
      <c r="H53" s="17">
        <v>2</v>
      </c>
      <c r="I53" s="16">
        <v>482</v>
      </c>
      <c r="J53" s="31">
        <v>15</v>
      </c>
      <c r="K53" s="16">
        <v>15</v>
      </c>
      <c r="L53" s="31">
        <v>0</v>
      </c>
    </row>
    <row r="54" spans="1:12" x14ac:dyDescent="0.35">
      <c r="A54" s="16" t="s">
        <v>1</v>
      </c>
      <c r="B54" s="16" t="s">
        <v>0</v>
      </c>
      <c r="C54" s="16" t="s">
        <v>55</v>
      </c>
      <c r="D54" s="16" t="s">
        <v>3</v>
      </c>
      <c r="E54" s="16" t="s">
        <v>3</v>
      </c>
      <c r="F54" s="19">
        <v>38956</v>
      </c>
      <c r="G54" s="17">
        <v>5</v>
      </c>
      <c r="H54" s="17">
        <v>2</v>
      </c>
      <c r="I54" s="16">
        <v>374</v>
      </c>
      <c r="J54" s="31">
        <v>0</v>
      </c>
      <c r="K54" s="16">
        <v>0</v>
      </c>
      <c r="L54" s="31">
        <v>0</v>
      </c>
    </row>
    <row r="55" spans="1:12" x14ac:dyDescent="0.35">
      <c r="A55" s="16" t="s">
        <v>5</v>
      </c>
      <c r="B55" s="16" t="s">
        <v>18</v>
      </c>
      <c r="C55" s="16" t="s">
        <v>56</v>
      </c>
      <c r="D55" s="16" t="s">
        <v>2</v>
      </c>
      <c r="E55" s="16" t="s">
        <v>2</v>
      </c>
      <c r="F55" s="19">
        <v>39124</v>
      </c>
      <c r="G55" s="17">
        <v>-7</v>
      </c>
      <c r="H55" s="17">
        <v>1</v>
      </c>
      <c r="I55" s="32">
        <v>241</v>
      </c>
      <c r="J55" s="31">
        <v>0</v>
      </c>
      <c r="K55" s="16">
        <v>0</v>
      </c>
      <c r="L55" s="31">
        <v>0</v>
      </c>
    </row>
    <row r="56" spans="1:12" x14ac:dyDescent="0.35">
      <c r="A56" s="16" t="s">
        <v>5</v>
      </c>
      <c r="B56" s="16" t="s">
        <v>18</v>
      </c>
      <c r="C56" s="16" t="s">
        <v>56</v>
      </c>
      <c r="D56" s="16" t="s">
        <v>2</v>
      </c>
      <c r="E56" s="16" t="s">
        <v>2</v>
      </c>
      <c r="F56" s="19">
        <v>39125</v>
      </c>
      <c r="G56" s="17">
        <v>-6</v>
      </c>
      <c r="H56" s="17">
        <v>1</v>
      </c>
      <c r="I56" s="32">
        <v>326</v>
      </c>
      <c r="J56" s="31">
        <v>0</v>
      </c>
      <c r="K56" s="16">
        <v>0</v>
      </c>
      <c r="L56" s="31">
        <v>0</v>
      </c>
    </row>
    <row r="57" spans="1:12" x14ac:dyDescent="0.35">
      <c r="A57" s="16" t="s">
        <v>5</v>
      </c>
      <c r="B57" s="16" t="s">
        <v>18</v>
      </c>
      <c r="C57" s="16" t="s">
        <v>56</v>
      </c>
      <c r="D57" s="16" t="s">
        <v>2</v>
      </c>
      <c r="E57" s="16" t="s">
        <v>2</v>
      </c>
      <c r="F57" s="19">
        <v>39126</v>
      </c>
      <c r="G57" s="17">
        <v>-5</v>
      </c>
      <c r="H57" s="17">
        <v>1</v>
      </c>
      <c r="I57" s="32">
        <v>266</v>
      </c>
      <c r="J57" s="31">
        <v>0</v>
      </c>
      <c r="K57" s="16">
        <v>8</v>
      </c>
      <c r="L57" s="31">
        <v>8</v>
      </c>
    </row>
    <row r="58" spans="1:12" x14ac:dyDescent="0.35">
      <c r="A58" s="16" t="s">
        <v>5</v>
      </c>
      <c r="B58" s="16" t="s">
        <v>18</v>
      </c>
      <c r="C58" s="16" t="s">
        <v>56</v>
      </c>
      <c r="D58" s="16" t="s">
        <v>2</v>
      </c>
      <c r="E58" s="16" t="s">
        <v>2</v>
      </c>
      <c r="F58" s="19">
        <v>39127</v>
      </c>
      <c r="G58" s="17">
        <v>-4</v>
      </c>
      <c r="H58" s="17">
        <v>1</v>
      </c>
      <c r="I58" s="32">
        <v>377</v>
      </c>
      <c r="J58" s="31">
        <v>49</v>
      </c>
      <c r="K58" s="16">
        <v>157</v>
      </c>
      <c r="L58" s="31">
        <v>128</v>
      </c>
    </row>
    <row r="59" spans="1:12" x14ac:dyDescent="0.35">
      <c r="A59" s="16" t="s">
        <v>5</v>
      </c>
      <c r="B59" s="16" t="s">
        <v>18</v>
      </c>
      <c r="C59" s="16" t="s">
        <v>56</v>
      </c>
      <c r="D59" s="16" t="s">
        <v>2</v>
      </c>
      <c r="E59" s="16" t="s">
        <v>2</v>
      </c>
      <c r="F59" s="19">
        <v>39128</v>
      </c>
      <c r="G59" s="17">
        <v>-3</v>
      </c>
      <c r="H59" s="17">
        <v>1</v>
      </c>
      <c r="I59" s="32">
        <v>337</v>
      </c>
      <c r="J59" s="31">
        <v>40</v>
      </c>
      <c r="K59" s="16">
        <v>294</v>
      </c>
      <c r="L59" s="31">
        <v>268</v>
      </c>
    </row>
    <row r="60" spans="1:12" x14ac:dyDescent="0.35">
      <c r="A60" s="16" t="s">
        <v>5</v>
      </c>
      <c r="B60" s="16" t="s">
        <v>18</v>
      </c>
      <c r="C60" s="16" t="s">
        <v>56</v>
      </c>
      <c r="D60" s="16" t="s">
        <v>2</v>
      </c>
      <c r="E60" s="16" t="s">
        <v>2</v>
      </c>
      <c r="F60" s="19">
        <v>39129</v>
      </c>
      <c r="G60" s="17">
        <v>-2</v>
      </c>
      <c r="H60" s="17">
        <v>0</v>
      </c>
      <c r="I60" s="32">
        <v>306</v>
      </c>
      <c r="J60" s="31">
        <v>270</v>
      </c>
      <c r="K60" s="16">
        <v>282</v>
      </c>
      <c r="L60" s="31">
        <v>282</v>
      </c>
    </row>
    <row r="61" spans="1:12" x14ac:dyDescent="0.35">
      <c r="A61" s="16" t="s">
        <v>5</v>
      </c>
      <c r="B61" s="16" t="s">
        <v>18</v>
      </c>
      <c r="C61" s="16" t="s">
        <v>56</v>
      </c>
      <c r="D61" s="16" t="s">
        <v>2</v>
      </c>
      <c r="E61" s="16" t="s">
        <v>2</v>
      </c>
      <c r="F61" s="19">
        <v>39130</v>
      </c>
      <c r="G61" s="17">
        <v>-1</v>
      </c>
      <c r="H61" s="17">
        <v>0</v>
      </c>
      <c r="I61" s="32">
        <v>368</v>
      </c>
      <c r="J61" s="31">
        <v>362</v>
      </c>
      <c r="K61" s="16">
        <v>362</v>
      </c>
      <c r="L61" s="31">
        <v>362</v>
      </c>
    </row>
    <row r="62" spans="1:12" x14ac:dyDescent="0.35">
      <c r="A62" s="16" t="s">
        <v>5</v>
      </c>
      <c r="B62" s="16" t="s">
        <v>18</v>
      </c>
      <c r="C62" s="16" t="s">
        <v>56</v>
      </c>
      <c r="D62" s="16" t="s">
        <v>2</v>
      </c>
      <c r="E62" s="16" t="s">
        <v>2</v>
      </c>
      <c r="F62" s="19">
        <v>39132</v>
      </c>
      <c r="G62" s="17">
        <v>0</v>
      </c>
      <c r="H62" s="17">
        <v>0</v>
      </c>
      <c r="I62" s="32">
        <v>321</v>
      </c>
      <c r="J62" s="31">
        <v>321</v>
      </c>
      <c r="K62" s="16">
        <v>321</v>
      </c>
      <c r="L62" s="31">
        <v>320</v>
      </c>
    </row>
    <row r="63" spans="1:12" x14ac:dyDescent="0.35">
      <c r="A63" s="16" t="s">
        <v>5</v>
      </c>
      <c r="B63" s="16" t="s">
        <v>18</v>
      </c>
      <c r="C63" s="16" t="s">
        <v>56</v>
      </c>
      <c r="D63" s="16" t="s">
        <v>2</v>
      </c>
      <c r="E63" s="16" t="s">
        <v>2</v>
      </c>
      <c r="F63" s="19">
        <v>39131</v>
      </c>
      <c r="G63" s="17">
        <v>0</v>
      </c>
      <c r="H63" s="17">
        <v>0</v>
      </c>
      <c r="I63" s="32">
        <v>336</v>
      </c>
      <c r="J63" s="31">
        <v>334</v>
      </c>
      <c r="K63" s="16">
        <v>334</v>
      </c>
      <c r="L63" s="31">
        <v>303</v>
      </c>
    </row>
    <row r="64" spans="1:12" x14ac:dyDescent="0.35">
      <c r="A64" s="16" t="s">
        <v>5</v>
      </c>
      <c r="B64" s="16" t="s">
        <v>18</v>
      </c>
      <c r="C64" s="16" t="s">
        <v>56</v>
      </c>
      <c r="D64" s="16" t="s">
        <v>2</v>
      </c>
      <c r="E64" s="16" t="s">
        <v>2</v>
      </c>
      <c r="F64" s="19">
        <v>39133</v>
      </c>
      <c r="G64" s="17">
        <v>1</v>
      </c>
      <c r="H64" s="17">
        <v>2</v>
      </c>
      <c r="I64" s="32">
        <v>160</v>
      </c>
      <c r="J64" s="31">
        <v>160</v>
      </c>
      <c r="K64" s="16">
        <v>160</v>
      </c>
      <c r="L64" s="31">
        <v>0</v>
      </c>
    </row>
    <row r="65" spans="1:12" x14ac:dyDescent="0.35">
      <c r="A65" s="16" t="s">
        <v>5</v>
      </c>
      <c r="B65" s="16" t="s">
        <v>18</v>
      </c>
      <c r="C65" s="16" t="s">
        <v>56</v>
      </c>
      <c r="D65" s="16" t="s">
        <v>2</v>
      </c>
      <c r="E65" s="16" t="s">
        <v>2</v>
      </c>
      <c r="F65" s="19">
        <v>39134</v>
      </c>
      <c r="G65" s="17">
        <v>2</v>
      </c>
      <c r="H65" s="17">
        <v>2</v>
      </c>
      <c r="I65" s="32">
        <v>372</v>
      </c>
      <c r="J65" s="31">
        <v>368</v>
      </c>
      <c r="K65" s="16">
        <v>368</v>
      </c>
      <c r="L65" s="31">
        <v>368</v>
      </c>
    </row>
    <row r="66" spans="1:12" x14ac:dyDescent="0.35">
      <c r="A66" s="16" t="s">
        <v>5</v>
      </c>
      <c r="B66" s="16" t="s">
        <v>18</v>
      </c>
      <c r="C66" s="16" t="s">
        <v>56</v>
      </c>
      <c r="D66" s="16" t="s">
        <v>2</v>
      </c>
      <c r="E66" s="16" t="s">
        <v>2</v>
      </c>
      <c r="F66" s="19">
        <v>39135</v>
      </c>
      <c r="G66" s="17">
        <v>3</v>
      </c>
      <c r="H66" s="17">
        <v>2</v>
      </c>
      <c r="I66" s="32">
        <v>371</v>
      </c>
      <c r="J66" s="31">
        <v>0</v>
      </c>
      <c r="K66" s="16">
        <v>0</v>
      </c>
      <c r="L66" s="31">
        <v>0</v>
      </c>
    </row>
    <row r="67" spans="1:12" x14ac:dyDescent="0.35">
      <c r="A67" s="16" t="s">
        <v>5</v>
      </c>
      <c r="B67" s="16" t="s">
        <v>18</v>
      </c>
      <c r="C67" s="16" t="s">
        <v>56</v>
      </c>
      <c r="D67" s="16" t="s">
        <v>2</v>
      </c>
      <c r="E67" s="16" t="s">
        <v>2</v>
      </c>
      <c r="F67" s="19">
        <v>39136</v>
      </c>
      <c r="G67" s="17">
        <v>4</v>
      </c>
      <c r="H67" s="17">
        <v>2</v>
      </c>
      <c r="I67" s="32">
        <v>353</v>
      </c>
      <c r="J67" s="31">
        <v>0</v>
      </c>
      <c r="K67" s="16">
        <v>0</v>
      </c>
      <c r="L67" s="31">
        <v>0</v>
      </c>
    </row>
    <row r="68" spans="1:12" x14ac:dyDescent="0.35">
      <c r="A68" s="16" t="s">
        <v>5</v>
      </c>
      <c r="B68" s="16" t="s">
        <v>18</v>
      </c>
      <c r="C68" s="16" t="s">
        <v>56</v>
      </c>
      <c r="D68" s="16" t="s">
        <v>2</v>
      </c>
      <c r="E68" s="16" t="s">
        <v>2</v>
      </c>
      <c r="F68" s="19">
        <v>39137</v>
      </c>
      <c r="G68" s="17">
        <v>5</v>
      </c>
      <c r="H68" s="17">
        <v>2</v>
      </c>
      <c r="I68" s="32">
        <v>319</v>
      </c>
      <c r="J68" s="31">
        <v>0</v>
      </c>
      <c r="K68" s="16">
        <v>0</v>
      </c>
      <c r="L68" s="31">
        <v>0</v>
      </c>
    </row>
    <row r="69" spans="1:12" x14ac:dyDescent="0.35">
      <c r="A69" s="16" t="s">
        <v>5</v>
      </c>
      <c r="B69" s="16" t="s">
        <v>18</v>
      </c>
      <c r="C69" s="16" t="s">
        <v>57</v>
      </c>
      <c r="D69" s="16" t="s">
        <v>3</v>
      </c>
      <c r="E69" s="16" t="s">
        <v>3</v>
      </c>
      <c r="F69" s="19">
        <v>39096</v>
      </c>
      <c r="G69" s="17">
        <v>-6</v>
      </c>
      <c r="H69" s="17">
        <v>1</v>
      </c>
      <c r="I69" s="32">
        <v>145</v>
      </c>
      <c r="J69" s="31">
        <v>0</v>
      </c>
      <c r="K69" s="16">
        <v>137</v>
      </c>
      <c r="L69" s="31">
        <v>108</v>
      </c>
    </row>
    <row r="70" spans="1:12" x14ac:dyDescent="0.35">
      <c r="A70" s="16" t="s">
        <v>5</v>
      </c>
      <c r="B70" s="16" t="s">
        <v>18</v>
      </c>
      <c r="C70" s="16" t="s">
        <v>57</v>
      </c>
      <c r="D70" s="16" t="s">
        <v>3</v>
      </c>
      <c r="E70" s="16" t="s">
        <v>3</v>
      </c>
      <c r="F70" s="19">
        <v>39097</v>
      </c>
      <c r="G70" s="17">
        <v>-5</v>
      </c>
      <c r="H70" s="17">
        <v>1</v>
      </c>
      <c r="I70" s="32">
        <v>252</v>
      </c>
      <c r="J70" s="31">
        <v>0</v>
      </c>
      <c r="K70" s="16">
        <v>236</v>
      </c>
      <c r="L70" s="31">
        <v>229</v>
      </c>
    </row>
    <row r="71" spans="1:12" x14ac:dyDescent="0.35">
      <c r="A71" s="16" t="s">
        <v>5</v>
      </c>
      <c r="B71" s="16" t="s">
        <v>18</v>
      </c>
      <c r="C71" s="16" t="s">
        <v>57</v>
      </c>
      <c r="D71" s="16" t="s">
        <v>3</v>
      </c>
      <c r="E71" s="16" t="s">
        <v>3</v>
      </c>
      <c r="F71" s="19">
        <v>39098</v>
      </c>
      <c r="G71" s="17">
        <v>-4</v>
      </c>
      <c r="H71" s="17">
        <v>1</v>
      </c>
      <c r="I71" s="32">
        <v>31</v>
      </c>
      <c r="J71" s="31">
        <v>0</v>
      </c>
      <c r="K71" s="16">
        <v>31</v>
      </c>
      <c r="L71" s="31">
        <v>31</v>
      </c>
    </row>
    <row r="72" spans="1:12" x14ac:dyDescent="0.35">
      <c r="A72" s="16" t="s">
        <v>5</v>
      </c>
      <c r="B72" s="16" t="s">
        <v>18</v>
      </c>
      <c r="C72" s="16" t="s">
        <v>57</v>
      </c>
      <c r="D72" s="16" t="s">
        <v>3</v>
      </c>
      <c r="E72" s="16" t="s">
        <v>3</v>
      </c>
      <c r="F72" s="19">
        <v>39099</v>
      </c>
      <c r="G72" s="17">
        <v>-3</v>
      </c>
      <c r="H72" s="17">
        <v>1</v>
      </c>
      <c r="I72" s="32">
        <v>133</v>
      </c>
      <c r="J72" s="31">
        <v>0</v>
      </c>
      <c r="K72" s="16">
        <v>132</v>
      </c>
      <c r="L72" s="31">
        <v>132</v>
      </c>
    </row>
    <row r="73" spans="1:12" x14ac:dyDescent="0.35">
      <c r="A73" s="16" t="s">
        <v>5</v>
      </c>
      <c r="B73" s="16" t="s">
        <v>18</v>
      </c>
      <c r="C73" s="16" t="s">
        <v>57</v>
      </c>
      <c r="D73" s="16" t="s">
        <v>3</v>
      </c>
      <c r="E73" s="16" t="s">
        <v>3</v>
      </c>
      <c r="F73" s="19">
        <v>39100</v>
      </c>
      <c r="G73" s="17">
        <v>-2</v>
      </c>
      <c r="H73" s="17">
        <v>0</v>
      </c>
      <c r="I73" s="32">
        <v>300</v>
      </c>
      <c r="J73" s="31">
        <v>43</v>
      </c>
      <c r="K73" s="16">
        <v>299</v>
      </c>
      <c r="L73" s="31">
        <v>185</v>
      </c>
    </row>
    <row r="74" spans="1:12" x14ac:dyDescent="0.35">
      <c r="A74" s="16" t="s">
        <v>5</v>
      </c>
      <c r="B74" s="16" t="s">
        <v>18</v>
      </c>
      <c r="C74" s="16" t="s">
        <v>57</v>
      </c>
      <c r="D74" s="16" t="s">
        <v>3</v>
      </c>
      <c r="E74" s="16" t="s">
        <v>3</v>
      </c>
      <c r="F74" s="19">
        <v>39101</v>
      </c>
      <c r="G74" s="17">
        <v>-1</v>
      </c>
      <c r="H74" s="17">
        <v>0</v>
      </c>
      <c r="I74" s="32">
        <v>248</v>
      </c>
      <c r="J74" s="31">
        <v>6</v>
      </c>
      <c r="K74" s="16">
        <v>246</v>
      </c>
      <c r="L74" s="31">
        <v>246</v>
      </c>
    </row>
    <row r="75" spans="1:12" x14ac:dyDescent="0.35">
      <c r="A75" s="16" t="s">
        <v>5</v>
      </c>
      <c r="B75" s="16" t="s">
        <v>18</v>
      </c>
      <c r="C75" s="16" t="s">
        <v>57</v>
      </c>
      <c r="D75" s="16" t="s">
        <v>3</v>
      </c>
      <c r="E75" s="16" t="s">
        <v>3</v>
      </c>
      <c r="F75" s="19">
        <v>39102</v>
      </c>
      <c r="G75" s="17">
        <v>0</v>
      </c>
      <c r="H75" s="17">
        <v>0</v>
      </c>
      <c r="I75" s="32">
        <v>286</v>
      </c>
      <c r="J75" s="31">
        <v>0</v>
      </c>
      <c r="K75" s="16">
        <v>260</v>
      </c>
      <c r="L75" s="31">
        <v>211</v>
      </c>
    </row>
    <row r="76" spans="1:12" x14ac:dyDescent="0.35">
      <c r="A76" s="16" t="s">
        <v>5</v>
      </c>
      <c r="B76" s="16" t="s">
        <v>18</v>
      </c>
      <c r="C76" s="16" t="s">
        <v>57</v>
      </c>
      <c r="D76" s="16" t="s">
        <v>3</v>
      </c>
      <c r="E76" s="16" t="s">
        <v>3</v>
      </c>
      <c r="F76" s="19">
        <v>39103</v>
      </c>
      <c r="G76" s="17">
        <v>0</v>
      </c>
      <c r="H76" s="17">
        <v>0</v>
      </c>
      <c r="I76" s="32">
        <v>296</v>
      </c>
      <c r="J76" s="31">
        <v>0</v>
      </c>
      <c r="K76" s="16">
        <v>4</v>
      </c>
      <c r="L76" s="31">
        <v>0</v>
      </c>
    </row>
    <row r="77" spans="1:12" x14ac:dyDescent="0.35">
      <c r="A77" s="16" t="s">
        <v>1</v>
      </c>
      <c r="B77" s="16" t="s">
        <v>23</v>
      </c>
      <c r="C77" s="16" t="s">
        <v>58</v>
      </c>
      <c r="D77" s="16" t="s">
        <v>2</v>
      </c>
      <c r="E77" s="16" t="s">
        <v>2</v>
      </c>
      <c r="F77" s="19">
        <v>38980</v>
      </c>
      <c r="G77" s="17">
        <v>-7</v>
      </c>
      <c r="H77" s="17">
        <v>1</v>
      </c>
      <c r="I77" s="16">
        <v>303</v>
      </c>
      <c r="J77" s="31">
        <v>0</v>
      </c>
      <c r="K77" s="16">
        <v>14</v>
      </c>
      <c r="L77" s="31">
        <v>0</v>
      </c>
    </row>
    <row r="78" spans="1:12" x14ac:dyDescent="0.35">
      <c r="A78" s="16" t="s">
        <v>1</v>
      </c>
      <c r="B78" s="16" t="s">
        <v>23</v>
      </c>
      <c r="C78" s="16" t="s">
        <v>58</v>
      </c>
      <c r="D78" s="16" t="s">
        <v>2</v>
      </c>
      <c r="E78" s="16" t="s">
        <v>2</v>
      </c>
      <c r="F78" s="19">
        <v>38981</v>
      </c>
      <c r="G78" s="17">
        <v>-6</v>
      </c>
      <c r="H78" s="17">
        <v>1</v>
      </c>
      <c r="I78" s="16">
        <v>409</v>
      </c>
      <c r="J78" s="31">
        <v>0</v>
      </c>
      <c r="K78" s="16">
        <v>8</v>
      </c>
      <c r="L78" s="31">
        <v>0</v>
      </c>
    </row>
    <row r="79" spans="1:12" x14ac:dyDescent="0.35">
      <c r="A79" s="16" t="s">
        <v>1</v>
      </c>
      <c r="B79" s="16" t="s">
        <v>23</v>
      </c>
      <c r="C79" s="16" t="s">
        <v>58</v>
      </c>
      <c r="D79" s="16" t="s">
        <v>2</v>
      </c>
      <c r="E79" s="16" t="s">
        <v>2</v>
      </c>
      <c r="F79" s="19">
        <v>38982</v>
      </c>
      <c r="G79" s="17">
        <v>-5</v>
      </c>
      <c r="H79" s="17">
        <v>1</v>
      </c>
      <c r="I79" s="16">
        <v>373</v>
      </c>
      <c r="J79" s="31">
        <v>16</v>
      </c>
      <c r="K79" s="16">
        <v>118</v>
      </c>
      <c r="L79" s="31">
        <v>66</v>
      </c>
    </row>
    <row r="80" spans="1:12" x14ac:dyDescent="0.35">
      <c r="A80" s="16" t="s">
        <v>1</v>
      </c>
      <c r="B80" s="16" t="s">
        <v>23</v>
      </c>
      <c r="C80" s="16" t="s">
        <v>58</v>
      </c>
      <c r="D80" s="16" t="s">
        <v>2</v>
      </c>
      <c r="E80" s="16" t="s">
        <v>2</v>
      </c>
      <c r="F80" s="19">
        <v>38983</v>
      </c>
      <c r="G80" s="17">
        <v>-4</v>
      </c>
      <c r="H80" s="17">
        <v>1</v>
      </c>
      <c r="I80" s="16">
        <v>339</v>
      </c>
      <c r="J80" s="31">
        <v>56</v>
      </c>
      <c r="K80" s="16">
        <v>242</v>
      </c>
      <c r="L80" s="31">
        <v>213</v>
      </c>
    </row>
    <row r="81" spans="1:12" x14ac:dyDescent="0.35">
      <c r="A81" s="16" t="s">
        <v>1</v>
      </c>
      <c r="B81" s="16" t="s">
        <v>23</v>
      </c>
      <c r="C81" s="16" t="s">
        <v>58</v>
      </c>
      <c r="D81" s="16" t="s">
        <v>2</v>
      </c>
      <c r="E81" s="16" t="s">
        <v>2</v>
      </c>
      <c r="F81" s="19">
        <v>38984</v>
      </c>
      <c r="G81" s="17">
        <v>-3</v>
      </c>
      <c r="H81" s="17">
        <v>1</v>
      </c>
      <c r="I81" s="16">
        <v>480</v>
      </c>
      <c r="J81" s="31">
        <v>106</v>
      </c>
      <c r="K81" s="16">
        <v>479</v>
      </c>
      <c r="L81" s="31">
        <v>422</v>
      </c>
    </row>
    <row r="82" spans="1:12" x14ac:dyDescent="0.35">
      <c r="A82" s="16" t="s">
        <v>1</v>
      </c>
      <c r="B82" s="16" t="s">
        <v>23</v>
      </c>
      <c r="C82" s="16" t="s">
        <v>58</v>
      </c>
      <c r="D82" s="16" t="s">
        <v>2</v>
      </c>
      <c r="E82" s="16" t="s">
        <v>2</v>
      </c>
      <c r="F82" s="19">
        <v>38985</v>
      </c>
      <c r="G82" s="17">
        <v>-2</v>
      </c>
      <c r="H82" s="17">
        <v>0</v>
      </c>
      <c r="I82" s="16">
        <v>349</v>
      </c>
      <c r="J82" s="31">
        <v>95</v>
      </c>
      <c r="K82" s="16">
        <v>337</v>
      </c>
      <c r="L82" s="31">
        <v>284</v>
      </c>
    </row>
    <row r="83" spans="1:12" x14ac:dyDescent="0.35">
      <c r="A83" s="16" t="s">
        <v>1</v>
      </c>
      <c r="B83" s="16" t="s">
        <v>23</v>
      </c>
      <c r="C83" s="16" t="s">
        <v>58</v>
      </c>
      <c r="D83" s="16" t="s">
        <v>2</v>
      </c>
      <c r="E83" s="16" t="s">
        <v>2</v>
      </c>
      <c r="F83" s="19">
        <v>38986</v>
      </c>
      <c r="G83" s="17">
        <v>-1</v>
      </c>
      <c r="H83" s="17">
        <v>0</v>
      </c>
      <c r="I83" s="16">
        <v>438</v>
      </c>
      <c r="J83" s="31">
        <v>428</v>
      </c>
      <c r="K83" s="16">
        <v>436</v>
      </c>
      <c r="L83" s="31">
        <v>245</v>
      </c>
    </row>
    <row r="84" spans="1:12" x14ac:dyDescent="0.35">
      <c r="A84" s="16" t="s">
        <v>1</v>
      </c>
      <c r="B84" s="16" t="s">
        <v>23</v>
      </c>
      <c r="C84" s="16" t="s">
        <v>58</v>
      </c>
      <c r="D84" s="16" t="s">
        <v>2</v>
      </c>
      <c r="E84" s="16" t="s">
        <v>2</v>
      </c>
      <c r="F84" s="19">
        <v>38987</v>
      </c>
      <c r="G84" s="17">
        <v>0</v>
      </c>
      <c r="H84" s="17">
        <v>0</v>
      </c>
      <c r="I84" s="16">
        <v>387</v>
      </c>
      <c r="J84" s="31">
        <v>384</v>
      </c>
      <c r="K84" s="16">
        <v>384</v>
      </c>
      <c r="L84" s="31">
        <v>377</v>
      </c>
    </row>
    <row r="85" spans="1:12" x14ac:dyDescent="0.35">
      <c r="A85" s="16" t="s">
        <v>1</v>
      </c>
      <c r="B85" s="16" t="s">
        <v>23</v>
      </c>
      <c r="C85" s="16" t="s">
        <v>58</v>
      </c>
      <c r="D85" s="16" t="s">
        <v>2</v>
      </c>
      <c r="E85" s="16" t="s">
        <v>2</v>
      </c>
      <c r="F85" s="19">
        <v>38988</v>
      </c>
      <c r="G85" s="17">
        <v>0</v>
      </c>
      <c r="H85" s="17">
        <v>0</v>
      </c>
      <c r="I85" s="16">
        <v>473</v>
      </c>
      <c r="J85" s="31">
        <v>471</v>
      </c>
      <c r="K85" s="16">
        <v>471</v>
      </c>
      <c r="L85" s="31">
        <v>461</v>
      </c>
    </row>
    <row r="86" spans="1:12" x14ac:dyDescent="0.35">
      <c r="A86" s="16" t="s">
        <v>1</v>
      </c>
      <c r="B86" s="16" t="s">
        <v>23</v>
      </c>
      <c r="C86" s="16" t="s">
        <v>58</v>
      </c>
      <c r="D86" s="16" t="s">
        <v>2</v>
      </c>
      <c r="E86" s="16" t="s">
        <v>2</v>
      </c>
      <c r="F86" s="19">
        <v>38989</v>
      </c>
      <c r="G86" s="17">
        <v>1</v>
      </c>
      <c r="H86" s="17">
        <v>2</v>
      </c>
      <c r="I86" s="16">
        <v>403</v>
      </c>
      <c r="J86" s="31">
        <v>392</v>
      </c>
      <c r="K86" s="16">
        <v>392</v>
      </c>
      <c r="L86" s="31">
        <v>300</v>
      </c>
    </row>
    <row r="87" spans="1:12" x14ac:dyDescent="0.35">
      <c r="A87" s="16" t="s">
        <v>1</v>
      </c>
      <c r="B87" s="16" t="s">
        <v>23</v>
      </c>
      <c r="C87" s="16" t="s">
        <v>58</v>
      </c>
      <c r="D87" s="16" t="s">
        <v>2</v>
      </c>
      <c r="E87" s="16" t="s">
        <v>2</v>
      </c>
      <c r="F87" s="19">
        <v>38990</v>
      </c>
      <c r="G87" s="17">
        <v>2</v>
      </c>
      <c r="H87" s="17">
        <v>2</v>
      </c>
      <c r="I87" s="16">
        <v>443</v>
      </c>
      <c r="J87" s="31">
        <v>0</v>
      </c>
      <c r="K87" s="16">
        <v>392</v>
      </c>
      <c r="L87" s="31">
        <v>277</v>
      </c>
    </row>
    <row r="88" spans="1:12" x14ac:dyDescent="0.35">
      <c r="A88" s="16" t="s">
        <v>1</v>
      </c>
      <c r="B88" s="16" t="s">
        <v>23</v>
      </c>
      <c r="C88" s="16" t="s">
        <v>58</v>
      </c>
      <c r="D88" s="16" t="s">
        <v>2</v>
      </c>
      <c r="E88" s="16" t="s">
        <v>2</v>
      </c>
      <c r="F88" s="19">
        <v>38991</v>
      </c>
      <c r="G88" s="17">
        <v>3</v>
      </c>
      <c r="H88" s="17">
        <v>2</v>
      </c>
      <c r="I88" s="16">
        <v>423</v>
      </c>
      <c r="J88" s="31">
        <v>0</v>
      </c>
      <c r="K88" s="16">
        <v>15</v>
      </c>
      <c r="L88" s="31">
        <v>0</v>
      </c>
    </row>
    <row r="89" spans="1:12" x14ac:dyDescent="0.35">
      <c r="A89" s="16" t="s">
        <v>1</v>
      </c>
      <c r="B89" s="16" t="s">
        <v>23</v>
      </c>
      <c r="C89" s="16" t="s">
        <v>58</v>
      </c>
      <c r="D89" s="16" t="s">
        <v>2</v>
      </c>
      <c r="E89" s="16" t="s">
        <v>2</v>
      </c>
      <c r="F89" s="19">
        <v>38992</v>
      </c>
      <c r="G89" s="17">
        <v>4</v>
      </c>
      <c r="H89" s="17">
        <v>2</v>
      </c>
      <c r="I89" s="16">
        <v>346</v>
      </c>
      <c r="J89" s="31">
        <v>0</v>
      </c>
      <c r="K89" s="16">
        <v>0</v>
      </c>
      <c r="L89" s="31">
        <v>0</v>
      </c>
    </row>
    <row r="90" spans="1:12" x14ac:dyDescent="0.35">
      <c r="A90" s="16" t="s">
        <v>1</v>
      </c>
      <c r="B90" s="16" t="s">
        <v>23</v>
      </c>
      <c r="C90" s="16" t="s">
        <v>58</v>
      </c>
      <c r="D90" s="16" t="s">
        <v>2</v>
      </c>
      <c r="E90" s="16" t="s">
        <v>2</v>
      </c>
      <c r="F90" s="19">
        <v>38993</v>
      </c>
      <c r="G90" s="17">
        <v>5</v>
      </c>
      <c r="H90" s="17">
        <v>2</v>
      </c>
      <c r="I90" s="16">
        <v>288</v>
      </c>
      <c r="J90" s="31">
        <v>0</v>
      </c>
      <c r="K90" s="16">
        <v>0</v>
      </c>
      <c r="L90" s="31">
        <v>0</v>
      </c>
    </row>
    <row r="91" spans="1:12" x14ac:dyDescent="0.35">
      <c r="A91" s="16" t="s">
        <v>1</v>
      </c>
      <c r="B91" s="16" t="s">
        <v>6</v>
      </c>
      <c r="C91" s="16" t="s">
        <v>59</v>
      </c>
      <c r="D91" s="16" t="s">
        <v>2</v>
      </c>
      <c r="E91" s="16" t="s">
        <v>2</v>
      </c>
      <c r="F91" s="19">
        <v>39173</v>
      </c>
      <c r="G91" s="17">
        <v>-7</v>
      </c>
      <c r="H91" s="17">
        <v>1</v>
      </c>
      <c r="I91" s="32">
        <v>420</v>
      </c>
      <c r="J91" s="31">
        <v>418</v>
      </c>
      <c r="K91" s="16">
        <v>418</v>
      </c>
      <c r="L91" s="31">
        <v>418</v>
      </c>
    </row>
    <row r="92" spans="1:12" x14ac:dyDescent="0.35">
      <c r="A92" s="16" t="s">
        <v>1</v>
      </c>
      <c r="B92" s="16" t="s">
        <v>6</v>
      </c>
      <c r="C92" s="16" t="s">
        <v>59</v>
      </c>
      <c r="D92" s="16" t="s">
        <v>2</v>
      </c>
      <c r="E92" s="16" t="s">
        <v>2</v>
      </c>
      <c r="F92" s="19">
        <v>39174</v>
      </c>
      <c r="G92" s="17">
        <v>-6</v>
      </c>
      <c r="H92" s="17">
        <v>1</v>
      </c>
      <c r="I92" s="32">
        <v>429</v>
      </c>
      <c r="J92" s="31">
        <v>387</v>
      </c>
      <c r="K92" s="16">
        <v>427</v>
      </c>
      <c r="L92" s="31">
        <v>363</v>
      </c>
    </row>
    <row r="93" spans="1:12" x14ac:dyDescent="0.35">
      <c r="A93" s="16" t="s">
        <v>1</v>
      </c>
      <c r="B93" s="16" t="s">
        <v>6</v>
      </c>
      <c r="C93" s="16" t="s">
        <v>59</v>
      </c>
      <c r="D93" s="16" t="s">
        <v>2</v>
      </c>
      <c r="E93" s="16" t="s">
        <v>2</v>
      </c>
      <c r="F93" s="19">
        <v>39175</v>
      </c>
      <c r="G93" s="17">
        <v>-5</v>
      </c>
      <c r="H93" s="17">
        <v>1</v>
      </c>
      <c r="I93" s="32">
        <v>413</v>
      </c>
      <c r="J93" s="31">
        <v>412</v>
      </c>
      <c r="K93" s="16">
        <v>412</v>
      </c>
      <c r="L93" s="31">
        <v>406</v>
      </c>
    </row>
    <row r="94" spans="1:12" x14ac:dyDescent="0.35">
      <c r="A94" s="16" t="s">
        <v>1</v>
      </c>
      <c r="B94" s="16" t="s">
        <v>6</v>
      </c>
      <c r="C94" s="16" t="s">
        <v>59</v>
      </c>
      <c r="D94" s="16" t="s">
        <v>2</v>
      </c>
      <c r="E94" s="16" t="s">
        <v>2</v>
      </c>
      <c r="F94" s="19">
        <v>39176</v>
      </c>
      <c r="G94" s="17">
        <v>-4</v>
      </c>
      <c r="H94" s="17">
        <v>1</v>
      </c>
      <c r="I94" s="32">
        <v>348</v>
      </c>
      <c r="J94" s="31">
        <v>348</v>
      </c>
      <c r="K94" s="16">
        <v>348</v>
      </c>
      <c r="L94" s="31">
        <v>235</v>
      </c>
    </row>
    <row r="95" spans="1:12" x14ac:dyDescent="0.35">
      <c r="A95" s="16" t="s">
        <v>1</v>
      </c>
      <c r="B95" s="16" t="s">
        <v>6</v>
      </c>
      <c r="C95" s="16" t="s">
        <v>59</v>
      </c>
      <c r="D95" s="16" t="s">
        <v>2</v>
      </c>
      <c r="E95" s="16" t="s">
        <v>2</v>
      </c>
      <c r="F95" s="19">
        <v>39177</v>
      </c>
      <c r="G95" s="17">
        <v>-3</v>
      </c>
      <c r="H95" s="17">
        <v>1</v>
      </c>
      <c r="I95" s="32">
        <v>209</v>
      </c>
      <c r="J95" s="31">
        <v>188</v>
      </c>
      <c r="K95" s="16">
        <v>188</v>
      </c>
      <c r="L95" s="31">
        <v>188</v>
      </c>
    </row>
    <row r="96" spans="1:12" x14ac:dyDescent="0.35">
      <c r="A96" s="16" t="s">
        <v>1</v>
      </c>
      <c r="B96" s="16" t="s">
        <v>6</v>
      </c>
      <c r="C96" s="16" t="s">
        <v>59</v>
      </c>
      <c r="D96" s="16" t="s">
        <v>2</v>
      </c>
      <c r="E96" s="16" t="s">
        <v>2</v>
      </c>
      <c r="F96" s="19">
        <v>39178</v>
      </c>
      <c r="G96" s="17">
        <v>-2</v>
      </c>
      <c r="H96" s="17">
        <v>0</v>
      </c>
      <c r="I96" s="32">
        <v>461</v>
      </c>
      <c r="J96" s="31">
        <v>430</v>
      </c>
      <c r="K96" s="16">
        <v>454</v>
      </c>
      <c r="L96" s="31">
        <v>454</v>
      </c>
    </row>
    <row r="97" spans="1:12" x14ac:dyDescent="0.35">
      <c r="A97" s="16" t="s">
        <v>1</v>
      </c>
      <c r="B97" s="16" t="s">
        <v>6</v>
      </c>
      <c r="C97" s="16" t="s">
        <v>59</v>
      </c>
      <c r="D97" s="16" t="s">
        <v>2</v>
      </c>
      <c r="E97" s="16" t="s">
        <v>2</v>
      </c>
      <c r="F97" s="19">
        <v>39179</v>
      </c>
      <c r="G97" s="17">
        <v>-1</v>
      </c>
      <c r="H97" s="17">
        <v>0</v>
      </c>
      <c r="I97" s="32">
        <v>448</v>
      </c>
      <c r="J97" s="31">
        <v>413</v>
      </c>
      <c r="K97" s="16">
        <v>423</v>
      </c>
      <c r="L97" s="31">
        <v>327</v>
      </c>
    </row>
    <row r="98" spans="1:12" x14ac:dyDescent="0.35">
      <c r="A98" s="16" t="s">
        <v>1</v>
      </c>
      <c r="B98" s="16" t="s">
        <v>6</v>
      </c>
      <c r="C98" s="16" t="s">
        <v>59</v>
      </c>
      <c r="D98" s="16" t="s">
        <v>2</v>
      </c>
      <c r="E98" s="16" t="s">
        <v>2</v>
      </c>
      <c r="F98" s="19">
        <v>39181</v>
      </c>
      <c r="G98" s="17">
        <v>0</v>
      </c>
      <c r="H98" s="17">
        <v>0</v>
      </c>
      <c r="I98" s="32">
        <v>272</v>
      </c>
      <c r="J98" s="31">
        <v>65</v>
      </c>
      <c r="K98" s="16">
        <v>251</v>
      </c>
      <c r="L98" s="31">
        <v>229</v>
      </c>
    </row>
    <row r="99" spans="1:12" x14ac:dyDescent="0.35">
      <c r="A99" s="16" t="s">
        <v>1</v>
      </c>
      <c r="B99" s="16" t="s">
        <v>6</v>
      </c>
      <c r="C99" s="16" t="s">
        <v>59</v>
      </c>
      <c r="D99" s="16" t="s">
        <v>2</v>
      </c>
      <c r="E99" s="16" t="s">
        <v>2</v>
      </c>
      <c r="F99" s="19">
        <v>39180</v>
      </c>
      <c r="G99" s="17">
        <v>0</v>
      </c>
      <c r="H99" s="17">
        <v>0</v>
      </c>
      <c r="I99" s="32">
        <v>430</v>
      </c>
      <c r="J99" s="31">
        <v>263</v>
      </c>
      <c r="K99" s="16">
        <v>423</v>
      </c>
      <c r="L99" s="31">
        <v>368</v>
      </c>
    </row>
    <row r="100" spans="1:12" x14ac:dyDescent="0.35">
      <c r="A100" s="16" t="s">
        <v>1</v>
      </c>
      <c r="B100" s="16" t="s">
        <v>6</v>
      </c>
      <c r="C100" s="16" t="s">
        <v>59</v>
      </c>
      <c r="D100" s="16" t="s">
        <v>2</v>
      </c>
      <c r="E100" s="16" t="s">
        <v>2</v>
      </c>
      <c r="F100" s="19">
        <v>39182</v>
      </c>
      <c r="G100" s="17">
        <v>1</v>
      </c>
      <c r="H100" s="17">
        <v>2</v>
      </c>
      <c r="I100" s="32">
        <v>300</v>
      </c>
      <c r="J100" s="31">
        <v>0</v>
      </c>
      <c r="K100" s="16">
        <v>240</v>
      </c>
      <c r="L100" s="31">
        <v>136</v>
      </c>
    </row>
    <row r="101" spans="1:12" x14ac:dyDescent="0.35">
      <c r="A101" s="16" t="s">
        <v>1</v>
      </c>
      <c r="B101" s="16" t="s">
        <v>6</v>
      </c>
      <c r="C101" s="16" t="s">
        <v>59</v>
      </c>
      <c r="D101" s="16" t="s">
        <v>2</v>
      </c>
      <c r="E101" s="16" t="s">
        <v>2</v>
      </c>
      <c r="F101" s="19">
        <v>39183</v>
      </c>
      <c r="G101" s="17">
        <v>2</v>
      </c>
      <c r="H101" s="17">
        <v>2</v>
      </c>
      <c r="I101" s="32">
        <v>157</v>
      </c>
      <c r="J101" s="31">
        <v>0</v>
      </c>
      <c r="K101" s="16">
        <v>0</v>
      </c>
      <c r="L101" s="31">
        <v>0</v>
      </c>
    </row>
    <row r="102" spans="1:12" x14ac:dyDescent="0.35">
      <c r="A102" s="16" t="s">
        <v>1</v>
      </c>
      <c r="B102" s="16" t="s">
        <v>14</v>
      </c>
      <c r="C102" s="16" t="s">
        <v>60</v>
      </c>
      <c r="D102" s="16" t="s">
        <v>2</v>
      </c>
      <c r="E102" s="16" t="s">
        <v>2</v>
      </c>
      <c r="F102" s="19">
        <v>38998</v>
      </c>
      <c r="G102" s="17">
        <v>-5</v>
      </c>
      <c r="H102" s="17">
        <v>1</v>
      </c>
      <c r="I102" s="32">
        <v>282</v>
      </c>
      <c r="J102" s="31">
        <v>97</v>
      </c>
      <c r="K102" s="16">
        <v>280</v>
      </c>
      <c r="L102" s="31">
        <v>213</v>
      </c>
    </row>
    <row r="103" spans="1:12" x14ac:dyDescent="0.35">
      <c r="A103" s="16" t="s">
        <v>1</v>
      </c>
      <c r="B103" s="16" t="s">
        <v>14</v>
      </c>
      <c r="C103" s="16" t="s">
        <v>60</v>
      </c>
      <c r="D103" s="16" t="s">
        <v>2</v>
      </c>
      <c r="E103" s="16" t="s">
        <v>2</v>
      </c>
      <c r="F103" s="19">
        <v>38999</v>
      </c>
      <c r="G103" s="17">
        <v>-4</v>
      </c>
      <c r="H103" s="17">
        <v>1</v>
      </c>
      <c r="I103" s="32">
        <v>378</v>
      </c>
      <c r="J103" s="31">
        <v>160</v>
      </c>
      <c r="K103" s="16">
        <v>364</v>
      </c>
      <c r="L103" s="31">
        <v>213</v>
      </c>
    </row>
    <row r="104" spans="1:12" x14ac:dyDescent="0.35">
      <c r="A104" s="16" t="s">
        <v>1</v>
      </c>
      <c r="B104" s="16" t="s">
        <v>14</v>
      </c>
      <c r="C104" s="16" t="s">
        <v>60</v>
      </c>
      <c r="D104" s="16" t="s">
        <v>2</v>
      </c>
      <c r="E104" s="16" t="s">
        <v>2</v>
      </c>
      <c r="F104" s="19">
        <v>39000</v>
      </c>
      <c r="G104" s="17">
        <v>-3</v>
      </c>
      <c r="H104" s="17">
        <v>1</v>
      </c>
      <c r="I104" s="32">
        <v>432</v>
      </c>
      <c r="J104" s="31">
        <v>181</v>
      </c>
      <c r="K104" s="16">
        <v>431</v>
      </c>
      <c r="L104" s="31">
        <v>395</v>
      </c>
    </row>
    <row r="105" spans="1:12" x14ac:dyDescent="0.35">
      <c r="A105" s="16" t="s">
        <v>1</v>
      </c>
      <c r="B105" s="16" t="s">
        <v>14</v>
      </c>
      <c r="C105" s="16" t="s">
        <v>60</v>
      </c>
      <c r="D105" s="16" t="s">
        <v>2</v>
      </c>
      <c r="E105" s="16" t="s">
        <v>2</v>
      </c>
      <c r="F105" s="19">
        <v>39001</v>
      </c>
      <c r="G105" s="17">
        <v>-2</v>
      </c>
      <c r="H105" s="17">
        <v>0</v>
      </c>
      <c r="I105" s="32">
        <v>389</v>
      </c>
      <c r="J105" s="31">
        <v>350</v>
      </c>
      <c r="K105" s="16">
        <v>385</v>
      </c>
      <c r="L105" s="31">
        <v>271</v>
      </c>
    </row>
    <row r="106" spans="1:12" x14ac:dyDescent="0.35">
      <c r="A106" s="16" t="s">
        <v>1</v>
      </c>
      <c r="B106" s="16" t="s">
        <v>14</v>
      </c>
      <c r="C106" s="16" t="s">
        <v>60</v>
      </c>
      <c r="D106" s="16" t="s">
        <v>2</v>
      </c>
      <c r="E106" s="16" t="s">
        <v>2</v>
      </c>
      <c r="F106" s="19">
        <v>39002</v>
      </c>
      <c r="G106" s="17">
        <v>-1</v>
      </c>
      <c r="H106" s="17">
        <v>0</v>
      </c>
      <c r="I106" s="32">
        <v>620</v>
      </c>
      <c r="J106" s="31">
        <v>603</v>
      </c>
      <c r="K106" s="16">
        <v>603</v>
      </c>
      <c r="L106" s="31">
        <v>425</v>
      </c>
    </row>
    <row r="107" spans="1:12" x14ac:dyDescent="0.35">
      <c r="A107" s="16" t="s">
        <v>1</v>
      </c>
      <c r="B107" s="16" t="s">
        <v>14</v>
      </c>
      <c r="C107" s="16" t="s">
        <v>60</v>
      </c>
      <c r="D107" s="16" t="s">
        <v>2</v>
      </c>
      <c r="E107" s="16" t="s">
        <v>2</v>
      </c>
      <c r="F107" s="19">
        <v>39003</v>
      </c>
      <c r="G107" s="17">
        <v>0</v>
      </c>
      <c r="H107" s="17">
        <v>0</v>
      </c>
      <c r="I107" s="32">
        <v>332</v>
      </c>
      <c r="J107" s="31">
        <v>330</v>
      </c>
      <c r="K107" s="16">
        <v>330</v>
      </c>
      <c r="L107" s="31">
        <v>222</v>
      </c>
    </row>
    <row r="108" spans="1:12" x14ac:dyDescent="0.35">
      <c r="A108" s="16" t="s">
        <v>1</v>
      </c>
      <c r="B108" s="16" t="s">
        <v>14</v>
      </c>
      <c r="C108" s="16" t="s">
        <v>60</v>
      </c>
      <c r="D108" s="16" t="s">
        <v>2</v>
      </c>
      <c r="E108" s="16" t="s">
        <v>2</v>
      </c>
      <c r="F108" s="19">
        <v>39004</v>
      </c>
      <c r="G108" s="17">
        <v>0</v>
      </c>
      <c r="H108" s="17">
        <v>0</v>
      </c>
      <c r="I108" s="32">
        <v>500</v>
      </c>
      <c r="J108" s="31">
        <v>466</v>
      </c>
      <c r="K108" s="16">
        <v>498</v>
      </c>
      <c r="L108" s="31">
        <v>246</v>
      </c>
    </row>
    <row r="109" spans="1:12" x14ac:dyDescent="0.35">
      <c r="A109" s="16" t="s">
        <v>1</v>
      </c>
      <c r="B109" s="16" t="s">
        <v>14</v>
      </c>
      <c r="C109" s="16" t="s">
        <v>60</v>
      </c>
      <c r="D109" s="16" t="s">
        <v>2</v>
      </c>
      <c r="E109" s="16" t="s">
        <v>2</v>
      </c>
      <c r="F109" s="19">
        <v>39005</v>
      </c>
      <c r="G109" s="17">
        <v>1</v>
      </c>
      <c r="H109" s="17">
        <v>2</v>
      </c>
      <c r="I109" s="32">
        <v>419</v>
      </c>
      <c r="J109" s="31">
        <v>0</v>
      </c>
      <c r="K109" s="16">
        <v>32</v>
      </c>
      <c r="L109" s="31">
        <v>0</v>
      </c>
    </row>
    <row r="110" spans="1:12" x14ac:dyDescent="0.35">
      <c r="A110" s="16" t="s">
        <v>1</v>
      </c>
      <c r="B110" s="16" t="s">
        <v>19</v>
      </c>
      <c r="C110" s="16" t="s">
        <v>61</v>
      </c>
      <c r="D110" s="16" t="s">
        <v>2</v>
      </c>
      <c r="E110" s="16" t="s">
        <v>2</v>
      </c>
      <c r="F110" s="19">
        <v>39075</v>
      </c>
      <c r="G110" s="17">
        <v>-7</v>
      </c>
      <c r="H110" s="17">
        <v>1</v>
      </c>
      <c r="I110" s="16">
        <v>333</v>
      </c>
      <c r="J110" s="31">
        <v>0</v>
      </c>
      <c r="K110" s="16">
        <v>0</v>
      </c>
      <c r="L110" s="31">
        <v>0</v>
      </c>
    </row>
    <row r="111" spans="1:12" x14ac:dyDescent="0.35">
      <c r="A111" s="16" t="s">
        <v>1</v>
      </c>
      <c r="B111" s="16" t="s">
        <v>19</v>
      </c>
      <c r="C111" s="16" t="s">
        <v>61</v>
      </c>
      <c r="D111" s="16" t="s">
        <v>2</v>
      </c>
      <c r="E111" s="16" t="s">
        <v>2</v>
      </c>
      <c r="F111" s="19">
        <v>39076</v>
      </c>
      <c r="G111" s="17">
        <v>-6</v>
      </c>
      <c r="H111" s="17">
        <v>1</v>
      </c>
      <c r="I111" s="16">
        <v>361</v>
      </c>
      <c r="J111" s="31">
        <v>0</v>
      </c>
      <c r="K111" s="16">
        <v>312</v>
      </c>
      <c r="L111" s="31">
        <v>234</v>
      </c>
    </row>
    <row r="112" spans="1:12" x14ac:dyDescent="0.35">
      <c r="A112" s="16" t="s">
        <v>1</v>
      </c>
      <c r="B112" s="16" t="s">
        <v>19</v>
      </c>
      <c r="C112" s="16" t="s">
        <v>61</v>
      </c>
      <c r="D112" s="16" t="s">
        <v>2</v>
      </c>
      <c r="E112" s="16" t="s">
        <v>2</v>
      </c>
      <c r="F112" s="19">
        <v>39077</v>
      </c>
      <c r="G112" s="17">
        <v>-5</v>
      </c>
      <c r="H112" s="17">
        <v>1</v>
      </c>
      <c r="I112" s="16">
        <v>400</v>
      </c>
      <c r="J112" s="31">
        <v>154</v>
      </c>
      <c r="K112" s="16">
        <v>384</v>
      </c>
      <c r="L112" s="31">
        <v>259</v>
      </c>
    </row>
    <row r="113" spans="1:12" x14ac:dyDescent="0.35">
      <c r="A113" s="16" t="s">
        <v>1</v>
      </c>
      <c r="B113" s="16" t="s">
        <v>19</v>
      </c>
      <c r="C113" s="16" t="s">
        <v>61</v>
      </c>
      <c r="D113" s="16" t="s">
        <v>2</v>
      </c>
      <c r="E113" s="16" t="s">
        <v>2</v>
      </c>
      <c r="F113" s="19">
        <v>39078</v>
      </c>
      <c r="G113" s="17">
        <v>-4</v>
      </c>
      <c r="H113" s="17">
        <v>1</v>
      </c>
      <c r="I113" s="16">
        <v>444</v>
      </c>
      <c r="J113" s="31">
        <v>287</v>
      </c>
      <c r="K113" s="16">
        <v>436</v>
      </c>
      <c r="L113" s="31">
        <v>387</v>
      </c>
    </row>
    <row r="114" spans="1:12" x14ac:dyDescent="0.35">
      <c r="A114" s="16" t="s">
        <v>1</v>
      </c>
      <c r="B114" s="16" t="s">
        <v>19</v>
      </c>
      <c r="C114" s="16" t="s">
        <v>61</v>
      </c>
      <c r="D114" s="16" t="s">
        <v>2</v>
      </c>
      <c r="E114" s="16" t="s">
        <v>2</v>
      </c>
      <c r="F114" s="19">
        <v>39079</v>
      </c>
      <c r="G114" s="17">
        <v>-3</v>
      </c>
      <c r="H114" s="17">
        <v>1</v>
      </c>
      <c r="I114" s="16">
        <v>360</v>
      </c>
      <c r="J114" s="31">
        <v>296</v>
      </c>
      <c r="K114" s="16">
        <v>358</v>
      </c>
      <c r="L114" s="31">
        <v>300</v>
      </c>
    </row>
    <row r="115" spans="1:12" x14ac:dyDescent="0.35">
      <c r="A115" s="16" t="s">
        <v>1</v>
      </c>
      <c r="B115" s="16" t="s">
        <v>19</v>
      </c>
      <c r="C115" s="16" t="s">
        <v>61</v>
      </c>
      <c r="D115" s="16" t="s">
        <v>2</v>
      </c>
      <c r="E115" s="16" t="s">
        <v>2</v>
      </c>
      <c r="F115" s="19">
        <v>39080</v>
      </c>
      <c r="G115" s="17">
        <v>-2</v>
      </c>
      <c r="H115" s="17">
        <v>0</v>
      </c>
      <c r="I115" s="16">
        <v>251</v>
      </c>
      <c r="J115" s="31">
        <v>210</v>
      </c>
      <c r="K115" s="16">
        <v>210</v>
      </c>
      <c r="L115" s="31">
        <v>199</v>
      </c>
    </row>
    <row r="116" spans="1:12" x14ac:dyDescent="0.35">
      <c r="A116" s="16" t="s">
        <v>1</v>
      </c>
      <c r="B116" s="16" t="s">
        <v>19</v>
      </c>
      <c r="C116" s="16" t="s">
        <v>61</v>
      </c>
      <c r="D116" s="16" t="s">
        <v>2</v>
      </c>
      <c r="E116" s="16" t="s">
        <v>2</v>
      </c>
      <c r="F116" s="19">
        <v>39081</v>
      </c>
      <c r="G116" s="17">
        <v>-1</v>
      </c>
      <c r="H116" s="17">
        <v>0</v>
      </c>
      <c r="I116" s="20">
        <v>171</v>
      </c>
      <c r="J116" s="31">
        <v>139</v>
      </c>
      <c r="K116" s="16">
        <v>139</v>
      </c>
      <c r="L116" s="31">
        <v>139</v>
      </c>
    </row>
    <row r="117" spans="1:12" x14ac:dyDescent="0.35">
      <c r="A117" s="16" t="s">
        <v>1</v>
      </c>
      <c r="B117" s="16" t="s">
        <v>19</v>
      </c>
      <c r="C117" s="16" t="s">
        <v>61</v>
      </c>
      <c r="D117" s="16" t="s">
        <v>2</v>
      </c>
      <c r="E117" s="16" t="s">
        <v>2</v>
      </c>
      <c r="F117" s="19">
        <v>39083</v>
      </c>
      <c r="G117" s="17">
        <v>0</v>
      </c>
      <c r="H117" s="17">
        <v>0</v>
      </c>
      <c r="I117" s="16">
        <v>120</v>
      </c>
      <c r="J117" s="31">
        <v>0</v>
      </c>
      <c r="K117" s="16">
        <v>24</v>
      </c>
      <c r="L117" s="31">
        <v>11</v>
      </c>
    </row>
    <row r="118" spans="1:12" x14ac:dyDescent="0.35">
      <c r="A118" s="16" t="s">
        <v>1</v>
      </c>
      <c r="B118" s="16" t="s">
        <v>19</v>
      </c>
      <c r="C118" s="16" t="s">
        <v>61</v>
      </c>
      <c r="D118" s="16" t="s">
        <v>2</v>
      </c>
      <c r="E118" s="16" t="s">
        <v>2</v>
      </c>
      <c r="F118" s="19">
        <v>39082</v>
      </c>
      <c r="G118" s="17">
        <v>0</v>
      </c>
      <c r="H118" s="17">
        <v>0</v>
      </c>
      <c r="I118" s="16">
        <v>325</v>
      </c>
      <c r="J118" s="31">
        <v>196</v>
      </c>
      <c r="K118" s="16">
        <v>319</v>
      </c>
      <c r="L118" s="31">
        <v>319</v>
      </c>
    </row>
    <row r="119" spans="1:12" x14ac:dyDescent="0.35">
      <c r="A119" s="16" t="s">
        <v>1</v>
      </c>
      <c r="B119" s="16" t="s">
        <v>19</v>
      </c>
      <c r="C119" s="16" t="s">
        <v>62</v>
      </c>
      <c r="D119" s="16" t="s">
        <v>3</v>
      </c>
      <c r="E119" s="16" t="s">
        <v>3</v>
      </c>
      <c r="F119" s="19">
        <v>39042</v>
      </c>
      <c r="G119" s="17">
        <v>-7</v>
      </c>
      <c r="H119" s="17">
        <v>1</v>
      </c>
      <c r="I119" s="16">
        <v>416</v>
      </c>
      <c r="J119" s="31">
        <v>0</v>
      </c>
      <c r="K119" s="16">
        <v>0</v>
      </c>
      <c r="L119" s="31">
        <v>0</v>
      </c>
    </row>
    <row r="120" spans="1:12" x14ac:dyDescent="0.35">
      <c r="A120" s="16" t="s">
        <v>1</v>
      </c>
      <c r="B120" s="16" t="s">
        <v>19</v>
      </c>
      <c r="C120" s="16" t="s">
        <v>62</v>
      </c>
      <c r="D120" s="16" t="s">
        <v>3</v>
      </c>
      <c r="E120" s="16" t="s">
        <v>3</v>
      </c>
      <c r="F120" s="19">
        <v>39043</v>
      </c>
      <c r="G120" s="17">
        <v>-6</v>
      </c>
      <c r="H120" s="17">
        <v>1</v>
      </c>
      <c r="I120" s="16">
        <v>452</v>
      </c>
      <c r="J120" s="31">
        <v>0</v>
      </c>
      <c r="K120" s="16">
        <v>10</v>
      </c>
      <c r="L120" s="31">
        <v>6</v>
      </c>
    </row>
    <row r="121" spans="1:12" x14ac:dyDescent="0.35">
      <c r="A121" s="16" t="s">
        <v>1</v>
      </c>
      <c r="B121" s="16" t="s">
        <v>19</v>
      </c>
      <c r="C121" s="16" t="s">
        <v>62</v>
      </c>
      <c r="D121" s="16" t="s">
        <v>3</v>
      </c>
      <c r="E121" s="16" t="s">
        <v>3</v>
      </c>
      <c r="F121" s="19">
        <v>39044</v>
      </c>
      <c r="G121" s="17">
        <v>-5</v>
      </c>
      <c r="H121" s="17">
        <v>1</v>
      </c>
      <c r="I121" s="16">
        <v>417</v>
      </c>
      <c r="J121" s="31">
        <v>1</v>
      </c>
      <c r="K121" s="16">
        <v>289</v>
      </c>
      <c r="L121" s="31">
        <v>269</v>
      </c>
    </row>
    <row r="122" spans="1:12" x14ac:dyDescent="0.35">
      <c r="A122" s="16" t="s">
        <v>1</v>
      </c>
      <c r="B122" s="16" t="s">
        <v>19</v>
      </c>
      <c r="C122" s="16" t="s">
        <v>62</v>
      </c>
      <c r="D122" s="16" t="s">
        <v>3</v>
      </c>
      <c r="E122" s="16" t="s">
        <v>3</v>
      </c>
      <c r="F122" s="19">
        <v>39045</v>
      </c>
      <c r="G122" s="17">
        <v>-4</v>
      </c>
      <c r="H122" s="17">
        <v>1</v>
      </c>
      <c r="I122" s="16">
        <v>334</v>
      </c>
      <c r="J122" s="31">
        <v>66</v>
      </c>
      <c r="K122" s="16">
        <v>331</v>
      </c>
      <c r="L122" s="31">
        <v>299</v>
      </c>
    </row>
    <row r="123" spans="1:12" x14ac:dyDescent="0.35">
      <c r="A123" s="16" t="s">
        <v>1</v>
      </c>
      <c r="B123" s="16" t="s">
        <v>19</v>
      </c>
      <c r="C123" s="16" t="s">
        <v>62</v>
      </c>
      <c r="D123" s="16" t="s">
        <v>3</v>
      </c>
      <c r="E123" s="16" t="s">
        <v>3</v>
      </c>
      <c r="F123" s="19">
        <v>39046</v>
      </c>
      <c r="G123" s="17">
        <v>-3</v>
      </c>
      <c r="H123" s="17">
        <v>1</v>
      </c>
      <c r="I123" s="16">
        <v>390</v>
      </c>
      <c r="J123" s="31">
        <v>284</v>
      </c>
      <c r="K123" s="16">
        <v>390</v>
      </c>
      <c r="L123" s="31">
        <v>249</v>
      </c>
    </row>
    <row r="124" spans="1:12" x14ac:dyDescent="0.35">
      <c r="A124" s="16" t="s">
        <v>1</v>
      </c>
      <c r="B124" s="16" t="s">
        <v>19</v>
      </c>
      <c r="C124" s="16" t="s">
        <v>62</v>
      </c>
      <c r="D124" s="16" t="s">
        <v>3</v>
      </c>
      <c r="E124" s="16" t="s">
        <v>3</v>
      </c>
      <c r="F124" s="19">
        <v>39047</v>
      </c>
      <c r="G124" s="17">
        <v>-2</v>
      </c>
      <c r="H124" s="17">
        <v>0</v>
      </c>
      <c r="I124" s="16">
        <v>499</v>
      </c>
      <c r="J124" s="31">
        <v>473</v>
      </c>
      <c r="K124" s="16">
        <v>498</v>
      </c>
      <c r="L124" s="31">
        <v>231</v>
      </c>
    </row>
    <row r="125" spans="1:12" x14ac:dyDescent="0.35">
      <c r="A125" s="16" t="s">
        <v>1</v>
      </c>
      <c r="B125" s="16" t="s">
        <v>19</v>
      </c>
      <c r="C125" s="16" t="s">
        <v>62</v>
      </c>
      <c r="D125" s="16" t="s">
        <v>3</v>
      </c>
      <c r="E125" s="16" t="s">
        <v>3</v>
      </c>
      <c r="F125" s="19">
        <v>39048</v>
      </c>
      <c r="G125" s="17">
        <v>-1</v>
      </c>
      <c r="H125" s="17">
        <v>0</v>
      </c>
      <c r="I125" s="16">
        <v>361</v>
      </c>
      <c r="J125" s="31">
        <v>357</v>
      </c>
      <c r="K125" s="16">
        <v>358</v>
      </c>
      <c r="L125" s="31">
        <v>266</v>
      </c>
    </row>
    <row r="126" spans="1:12" x14ac:dyDescent="0.35">
      <c r="A126" s="16" t="s">
        <v>1</v>
      </c>
      <c r="B126" s="16" t="s">
        <v>19</v>
      </c>
      <c r="C126" s="16" t="s">
        <v>62</v>
      </c>
      <c r="D126" s="16" t="s">
        <v>3</v>
      </c>
      <c r="E126" s="16" t="s">
        <v>3</v>
      </c>
      <c r="F126" s="19">
        <v>39049</v>
      </c>
      <c r="G126" s="17">
        <v>0</v>
      </c>
      <c r="H126" s="17">
        <v>0</v>
      </c>
      <c r="I126" s="16">
        <v>372</v>
      </c>
      <c r="J126" s="31">
        <v>365</v>
      </c>
      <c r="K126" s="16">
        <v>365</v>
      </c>
      <c r="L126" s="31">
        <v>185</v>
      </c>
    </row>
    <row r="127" spans="1:12" x14ac:dyDescent="0.35">
      <c r="A127" s="16" t="s">
        <v>1</v>
      </c>
      <c r="B127" s="16" t="s">
        <v>19</v>
      </c>
      <c r="C127" s="16" t="s">
        <v>62</v>
      </c>
      <c r="D127" s="16" t="s">
        <v>3</v>
      </c>
      <c r="E127" s="16" t="s">
        <v>3</v>
      </c>
      <c r="F127" s="19">
        <v>39050</v>
      </c>
      <c r="G127" s="17">
        <v>0</v>
      </c>
      <c r="H127" s="17">
        <v>0</v>
      </c>
      <c r="I127" s="16">
        <v>438</v>
      </c>
      <c r="J127" s="31">
        <v>431</v>
      </c>
      <c r="K127" s="16">
        <v>431</v>
      </c>
      <c r="L127" s="31">
        <v>351</v>
      </c>
    </row>
    <row r="128" spans="1:12" x14ac:dyDescent="0.35">
      <c r="A128" s="16" t="s">
        <v>1</v>
      </c>
      <c r="B128" s="16" t="s">
        <v>19</v>
      </c>
      <c r="C128" s="16" t="s">
        <v>62</v>
      </c>
      <c r="D128" s="16" t="s">
        <v>3</v>
      </c>
      <c r="E128" s="16" t="s">
        <v>3</v>
      </c>
      <c r="F128" s="19">
        <v>39051</v>
      </c>
      <c r="G128" s="17">
        <v>1</v>
      </c>
      <c r="H128" s="17">
        <v>2</v>
      </c>
      <c r="I128" s="16">
        <v>363</v>
      </c>
      <c r="J128" s="31">
        <v>0</v>
      </c>
      <c r="K128" s="16">
        <v>2</v>
      </c>
      <c r="L128" s="31">
        <v>0</v>
      </c>
    </row>
    <row r="129" spans="1:12" x14ac:dyDescent="0.35">
      <c r="A129" s="16" t="s">
        <v>1</v>
      </c>
      <c r="B129" s="16" t="s">
        <v>19</v>
      </c>
      <c r="C129" s="16" t="s">
        <v>62</v>
      </c>
      <c r="D129" s="16" t="s">
        <v>3</v>
      </c>
      <c r="E129" s="16" t="s">
        <v>3</v>
      </c>
      <c r="F129" s="19">
        <v>39052</v>
      </c>
      <c r="G129" s="17">
        <v>2</v>
      </c>
      <c r="H129" s="17">
        <v>2</v>
      </c>
      <c r="I129" s="16">
        <v>417</v>
      </c>
      <c r="J129" s="31">
        <v>0</v>
      </c>
      <c r="K129" s="16">
        <v>0</v>
      </c>
      <c r="L129" s="31">
        <v>0</v>
      </c>
    </row>
    <row r="130" spans="1:12" x14ac:dyDescent="0.35">
      <c r="A130" s="16" t="s">
        <v>1</v>
      </c>
      <c r="B130" s="16" t="s">
        <v>19</v>
      </c>
      <c r="C130" s="16" t="s">
        <v>62</v>
      </c>
      <c r="D130" s="16" t="s">
        <v>3</v>
      </c>
      <c r="E130" s="16" t="s">
        <v>3</v>
      </c>
      <c r="F130" s="19">
        <v>39053</v>
      </c>
      <c r="G130" s="17">
        <v>3</v>
      </c>
      <c r="H130" s="17">
        <v>2</v>
      </c>
      <c r="I130" s="16">
        <v>353</v>
      </c>
      <c r="J130" s="31">
        <v>0</v>
      </c>
      <c r="K130" s="16">
        <v>0</v>
      </c>
      <c r="L130" s="31">
        <v>0</v>
      </c>
    </row>
    <row r="131" spans="1:12" x14ac:dyDescent="0.35">
      <c r="A131" s="16" t="s">
        <v>1</v>
      </c>
      <c r="B131" s="16" t="s">
        <v>19</v>
      </c>
      <c r="C131" s="16" t="s">
        <v>62</v>
      </c>
      <c r="D131" s="16" t="s">
        <v>3</v>
      </c>
      <c r="E131" s="16" t="s">
        <v>3</v>
      </c>
      <c r="F131" s="19">
        <v>39055</v>
      </c>
      <c r="G131" s="17">
        <v>5</v>
      </c>
      <c r="H131" s="17">
        <v>2</v>
      </c>
      <c r="I131" s="16">
        <v>425</v>
      </c>
      <c r="J131" s="31">
        <v>0</v>
      </c>
      <c r="K131" s="16">
        <v>0</v>
      </c>
      <c r="L131" s="31">
        <v>0</v>
      </c>
    </row>
    <row r="132" spans="1:12" x14ac:dyDescent="0.35">
      <c r="A132" s="16" t="s">
        <v>5</v>
      </c>
      <c r="B132" s="16" t="s">
        <v>24</v>
      </c>
      <c r="C132" s="16" t="s">
        <v>63</v>
      </c>
      <c r="D132" s="16" t="s">
        <v>2</v>
      </c>
      <c r="E132" s="16" t="s">
        <v>2</v>
      </c>
      <c r="F132" s="19">
        <v>39138</v>
      </c>
      <c r="G132" s="17">
        <v>-7</v>
      </c>
      <c r="H132" s="17">
        <v>1</v>
      </c>
      <c r="I132" s="16">
        <v>355</v>
      </c>
      <c r="J132" s="31">
        <v>0</v>
      </c>
      <c r="K132" s="16">
        <v>290</v>
      </c>
      <c r="L132" s="31">
        <v>254</v>
      </c>
    </row>
    <row r="133" spans="1:12" x14ac:dyDescent="0.35">
      <c r="A133" s="16" t="s">
        <v>5</v>
      </c>
      <c r="B133" s="16" t="s">
        <v>24</v>
      </c>
      <c r="C133" s="16" t="s">
        <v>63</v>
      </c>
      <c r="D133" s="16" t="s">
        <v>2</v>
      </c>
      <c r="E133" s="16" t="s">
        <v>2</v>
      </c>
      <c r="F133" s="19">
        <v>39139</v>
      </c>
      <c r="G133" s="17">
        <v>-6</v>
      </c>
      <c r="H133" s="17">
        <v>1</v>
      </c>
      <c r="I133" s="16">
        <v>353</v>
      </c>
      <c r="J133" s="31">
        <v>0</v>
      </c>
      <c r="K133" s="16">
        <v>318</v>
      </c>
      <c r="L133" s="31">
        <v>314</v>
      </c>
    </row>
    <row r="134" spans="1:12" x14ac:dyDescent="0.35">
      <c r="A134" s="16" t="s">
        <v>5</v>
      </c>
      <c r="B134" s="16" t="s">
        <v>24</v>
      </c>
      <c r="C134" s="16" t="s">
        <v>63</v>
      </c>
      <c r="D134" s="16" t="s">
        <v>2</v>
      </c>
      <c r="E134" s="16" t="s">
        <v>2</v>
      </c>
      <c r="F134" s="19">
        <v>39140</v>
      </c>
      <c r="G134" s="17">
        <v>-5</v>
      </c>
      <c r="H134" s="17">
        <v>1</v>
      </c>
      <c r="I134" s="16">
        <v>444</v>
      </c>
      <c r="J134" s="31">
        <v>419</v>
      </c>
      <c r="K134" s="16">
        <v>439</v>
      </c>
      <c r="L134" s="31">
        <v>438</v>
      </c>
    </row>
    <row r="135" spans="1:12" x14ac:dyDescent="0.35">
      <c r="A135" s="16" t="s">
        <v>5</v>
      </c>
      <c r="B135" s="16" t="s">
        <v>24</v>
      </c>
      <c r="C135" s="16" t="s">
        <v>63</v>
      </c>
      <c r="D135" s="16" t="s">
        <v>2</v>
      </c>
      <c r="E135" s="16" t="s">
        <v>2</v>
      </c>
      <c r="F135" s="19">
        <v>39141</v>
      </c>
      <c r="G135" s="17">
        <v>-4</v>
      </c>
      <c r="H135" s="17">
        <v>1</v>
      </c>
      <c r="I135" s="16">
        <v>481</v>
      </c>
      <c r="J135" s="31">
        <v>478</v>
      </c>
      <c r="K135" s="16">
        <v>478</v>
      </c>
      <c r="L135" s="31">
        <v>478</v>
      </c>
    </row>
    <row r="136" spans="1:12" x14ac:dyDescent="0.35">
      <c r="A136" s="16" t="s">
        <v>5</v>
      </c>
      <c r="B136" s="16" t="s">
        <v>24</v>
      </c>
      <c r="C136" s="16" t="s">
        <v>63</v>
      </c>
      <c r="D136" s="16" t="s">
        <v>2</v>
      </c>
      <c r="E136" s="16" t="s">
        <v>2</v>
      </c>
      <c r="F136" s="19">
        <v>39142</v>
      </c>
      <c r="G136" s="17">
        <v>-3</v>
      </c>
      <c r="H136" s="17">
        <v>1</v>
      </c>
      <c r="I136" s="16">
        <v>477</v>
      </c>
      <c r="J136" s="31">
        <v>473</v>
      </c>
      <c r="K136" s="16">
        <v>473</v>
      </c>
      <c r="L136" s="31">
        <v>472</v>
      </c>
    </row>
    <row r="137" spans="1:12" x14ac:dyDescent="0.35">
      <c r="A137" s="16" t="s">
        <v>5</v>
      </c>
      <c r="B137" s="16" t="s">
        <v>24</v>
      </c>
      <c r="C137" s="16" t="s">
        <v>63</v>
      </c>
      <c r="D137" s="16" t="s">
        <v>2</v>
      </c>
      <c r="E137" s="16" t="s">
        <v>2</v>
      </c>
      <c r="F137" s="19">
        <v>39143</v>
      </c>
      <c r="G137" s="17">
        <v>-2</v>
      </c>
      <c r="H137" s="17">
        <v>0</v>
      </c>
      <c r="I137" s="16">
        <v>370</v>
      </c>
      <c r="J137" s="31">
        <v>370</v>
      </c>
      <c r="K137" s="16">
        <v>370</v>
      </c>
      <c r="L137" s="31">
        <v>364</v>
      </c>
    </row>
    <row r="138" spans="1:12" x14ac:dyDescent="0.35">
      <c r="A138" s="16" t="s">
        <v>5</v>
      </c>
      <c r="B138" s="16" t="s">
        <v>24</v>
      </c>
      <c r="C138" s="16" t="s">
        <v>63</v>
      </c>
      <c r="D138" s="16" t="s">
        <v>2</v>
      </c>
      <c r="E138" s="16" t="s">
        <v>2</v>
      </c>
      <c r="F138" s="19">
        <v>39144</v>
      </c>
      <c r="G138" s="17">
        <v>-1</v>
      </c>
      <c r="H138" s="17">
        <v>0</v>
      </c>
      <c r="I138" s="16">
        <v>402</v>
      </c>
      <c r="J138" s="31">
        <v>396</v>
      </c>
      <c r="K138" s="16">
        <v>396</v>
      </c>
      <c r="L138" s="31">
        <v>396</v>
      </c>
    </row>
    <row r="139" spans="1:12" x14ac:dyDescent="0.35">
      <c r="A139" s="16" t="s">
        <v>5</v>
      </c>
      <c r="B139" s="16" t="s">
        <v>24</v>
      </c>
      <c r="C139" s="16" t="s">
        <v>63</v>
      </c>
      <c r="D139" s="16" t="s">
        <v>2</v>
      </c>
      <c r="E139" s="16" t="s">
        <v>2</v>
      </c>
      <c r="F139" s="19">
        <v>39146</v>
      </c>
      <c r="G139" s="17">
        <v>0</v>
      </c>
      <c r="H139" s="17">
        <v>0</v>
      </c>
      <c r="I139" s="16">
        <v>340</v>
      </c>
      <c r="J139" s="31">
        <v>339</v>
      </c>
      <c r="K139" s="16">
        <v>339</v>
      </c>
      <c r="L139" s="31">
        <v>339</v>
      </c>
    </row>
    <row r="140" spans="1:12" x14ac:dyDescent="0.35">
      <c r="A140" s="16" t="s">
        <v>5</v>
      </c>
      <c r="B140" s="16" t="s">
        <v>24</v>
      </c>
      <c r="C140" s="16" t="s">
        <v>63</v>
      </c>
      <c r="D140" s="16" t="s">
        <v>2</v>
      </c>
      <c r="E140" s="16" t="s">
        <v>2</v>
      </c>
      <c r="F140" s="19">
        <v>39145</v>
      </c>
      <c r="G140" s="17">
        <v>0</v>
      </c>
      <c r="H140" s="17">
        <v>0</v>
      </c>
      <c r="I140" s="16">
        <v>377</v>
      </c>
      <c r="J140" s="31">
        <v>375</v>
      </c>
      <c r="K140" s="16">
        <v>375</v>
      </c>
      <c r="L140" s="31">
        <v>372</v>
      </c>
    </row>
    <row r="141" spans="1:12" x14ac:dyDescent="0.35">
      <c r="A141" s="16" t="s">
        <v>5</v>
      </c>
      <c r="B141" s="16" t="s">
        <v>24</v>
      </c>
      <c r="C141" s="16" t="s">
        <v>63</v>
      </c>
      <c r="D141" s="16" t="s">
        <v>2</v>
      </c>
      <c r="E141" s="16" t="s">
        <v>2</v>
      </c>
      <c r="F141" s="19">
        <v>39147</v>
      </c>
      <c r="G141" s="17">
        <v>1</v>
      </c>
      <c r="H141" s="17">
        <v>2</v>
      </c>
      <c r="I141" s="16">
        <v>443</v>
      </c>
      <c r="J141" s="31">
        <v>1</v>
      </c>
      <c r="K141" s="16">
        <v>63</v>
      </c>
      <c r="L141" s="31">
        <v>36</v>
      </c>
    </row>
    <row r="142" spans="1:12" x14ac:dyDescent="0.35">
      <c r="A142" s="20" t="s">
        <v>5</v>
      </c>
      <c r="B142" s="20" t="s">
        <v>7</v>
      </c>
      <c r="C142" s="16" t="s">
        <v>64</v>
      </c>
      <c r="D142" s="20" t="s">
        <v>2</v>
      </c>
      <c r="E142" s="20" t="s">
        <v>2</v>
      </c>
      <c r="F142" s="21">
        <v>39086</v>
      </c>
      <c r="G142" s="22">
        <v>-3</v>
      </c>
      <c r="H142" s="22">
        <v>1</v>
      </c>
      <c r="I142" s="23">
        <v>302</v>
      </c>
      <c r="J142" s="32">
        <v>0</v>
      </c>
      <c r="K142" s="16">
        <v>48</v>
      </c>
      <c r="L142" s="31">
        <v>2</v>
      </c>
    </row>
    <row r="143" spans="1:12" x14ac:dyDescent="0.35">
      <c r="A143" s="20" t="s">
        <v>5</v>
      </c>
      <c r="B143" s="20" t="s">
        <v>7</v>
      </c>
      <c r="C143" s="16" t="s">
        <v>64</v>
      </c>
      <c r="D143" s="20" t="s">
        <v>2</v>
      </c>
      <c r="E143" s="20" t="s">
        <v>2</v>
      </c>
      <c r="F143" s="21">
        <v>39087</v>
      </c>
      <c r="G143" s="22">
        <v>-2</v>
      </c>
      <c r="H143" s="22">
        <v>0</v>
      </c>
      <c r="I143" s="23">
        <v>348</v>
      </c>
      <c r="J143" s="32">
        <v>0</v>
      </c>
      <c r="K143" s="16">
        <v>125</v>
      </c>
      <c r="L143" s="31">
        <v>66</v>
      </c>
    </row>
    <row r="144" spans="1:12" x14ac:dyDescent="0.35">
      <c r="A144" s="20" t="s">
        <v>5</v>
      </c>
      <c r="B144" s="20" t="s">
        <v>7</v>
      </c>
      <c r="C144" s="16" t="s">
        <v>64</v>
      </c>
      <c r="D144" s="20" t="s">
        <v>2</v>
      </c>
      <c r="E144" s="20" t="s">
        <v>2</v>
      </c>
      <c r="F144" s="21">
        <v>39088</v>
      </c>
      <c r="G144" s="22">
        <v>-1</v>
      </c>
      <c r="H144" s="22">
        <v>0</v>
      </c>
      <c r="I144" s="23">
        <v>268</v>
      </c>
      <c r="J144" s="32">
        <v>0</v>
      </c>
      <c r="K144" s="16">
        <v>97</v>
      </c>
      <c r="L144" s="31">
        <v>40</v>
      </c>
    </row>
    <row r="145" spans="1:12" x14ac:dyDescent="0.35">
      <c r="A145" s="16" t="s">
        <v>5</v>
      </c>
      <c r="B145" s="16" t="s">
        <v>7</v>
      </c>
      <c r="C145" s="16" t="s">
        <v>64</v>
      </c>
      <c r="D145" s="16" t="s">
        <v>2</v>
      </c>
      <c r="E145" s="16" t="s">
        <v>2</v>
      </c>
      <c r="F145" s="19">
        <v>39090</v>
      </c>
      <c r="G145" s="17">
        <v>0</v>
      </c>
      <c r="H145" s="17">
        <v>0</v>
      </c>
      <c r="I145" s="24">
        <v>269</v>
      </c>
      <c r="J145" s="32">
        <v>0</v>
      </c>
      <c r="K145" s="16">
        <v>259</v>
      </c>
      <c r="L145" s="31">
        <v>129</v>
      </c>
    </row>
    <row r="146" spans="1:12" x14ac:dyDescent="0.35">
      <c r="A146" s="20" t="s">
        <v>5</v>
      </c>
      <c r="B146" s="20" t="s">
        <v>7</v>
      </c>
      <c r="C146" s="16" t="s">
        <v>64</v>
      </c>
      <c r="D146" s="20" t="s">
        <v>2</v>
      </c>
      <c r="E146" s="20" t="s">
        <v>2</v>
      </c>
      <c r="F146" s="21">
        <v>39089</v>
      </c>
      <c r="G146" s="22">
        <v>0</v>
      </c>
      <c r="H146" s="22">
        <v>0</v>
      </c>
      <c r="I146" s="24">
        <v>302</v>
      </c>
      <c r="J146" s="32">
        <v>0</v>
      </c>
      <c r="K146" s="16">
        <v>293</v>
      </c>
      <c r="L146" s="31">
        <v>160</v>
      </c>
    </row>
    <row r="147" spans="1:12" x14ac:dyDescent="0.35">
      <c r="A147" s="16" t="s">
        <v>5</v>
      </c>
      <c r="B147" s="16" t="s">
        <v>7</v>
      </c>
      <c r="C147" s="16" t="s">
        <v>64</v>
      </c>
      <c r="D147" s="16" t="s">
        <v>2</v>
      </c>
      <c r="E147" s="16" t="s">
        <v>2</v>
      </c>
      <c r="F147" s="19">
        <v>39091</v>
      </c>
      <c r="G147" s="17">
        <v>1</v>
      </c>
      <c r="H147" s="17">
        <v>2</v>
      </c>
      <c r="I147" s="32">
        <v>381</v>
      </c>
      <c r="J147" s="32">
        <v>0</v>
      </c>
      <c r="K147" s="16">
        <v>377</v>
      </c>
      <c r="L147" s="31">
        <v>352</v>
      </c>
    </row>
    <row r="148" spans="1:12" x14ac:dyDescent="0.35">
      <c r="A148" s="16" t="s">
        <v>5</v>
      </c>
      <c r="B148" s="16" t="s">
        <v>7</v>
      </c>
      <c r="C148" s="16" t="s">
        <v>64</v>
      </c>
      <c r="D148" s="16" t="s">
        <v>2</v>
      </c>
      <c r="E148" s="16" t="s">
        <v>2</v>
      </c>
      <c r="F148" s="19">
        <v>39092</v>
      </c>
      <c r="G148" s="17">
        <v>2</v>
      </c>
      <c r="H148" s="17">
        <v>2</v>
      </c>
      <c r="I148" s="32">
        <v>322</v>
      </c>
      <c r="J148" s="32">
        <v>0</v>
      </c>
      <c r="K148" s="16">
        <v>306</v>
      </c>
      <c r="L148" s="31">
        <v>271</v>
      </c>
    </row>
    <row r="149" spans="1:12" x14ac:dyDescent="0.35">
      <c r="A149" s="16" t="s">
        <v>5</v>
      </c>
      <c r="B149" s="16" t="s">
        <v>8</v>
      </c>
      <c r="C149" s="16" t="s">
        <v>65</v>
      </c>
      <c r="D149" s="16" t="s">
        <v>9</v>
      </c>
      <c r="E149" s="16" t="s">
        <v>3</v>
      </c>
      <c r="F149" s="19">
        <v>39184</v>
      </c>
      <c r="G149" s="17">
        <v>-7</v>
      </c>
      <c r="H149" s="17">
        <v>1</v>
      </c>
      <c r="I149" s="32">
        <v>382</v>
      </c>
      <c r="J149" s="31">
        <v>222</v>
      </c>
      <c r="K149" s="16">
        <v>319</v>
      </c>
      <c r="L149" s="31">
        <v>213</v>
      </c>
    </row>
    <row r="150" spans="1:12" x14ac:dyDescent="0.35">
      <c r="A150" s="16" t="s">
        <v>5</v>
      </c>
      <c r="B150" s="16" t="s">
        <v>8</v>
      </c>
      <c r="C150" s="16" t="s">
        <v>65</v>
      </c>
      <c r="D150" s="16" t="s">
        <v>9</v>
      </c>
      <c r="E150" s="16" t="s">
        <v>3</v>
      </c>
      <c r="F150" s="19">
        <v>39185</v>
      </c>
      <c r="G150" s="17">
        <v>-6</v>
      </c>
      <c r="H150" s="17">
        <v>1</v>
      </c>
      <c r="I150" s="32">
        <v>328</v>
      </c>
      <c r="J150" s="31">
        <v>298</v>
      </c>
      <c r="K150" s="16">
        <v>298</v>
      </c>
      <c r="L150" s="31">
        <v>293</v>
      </c>
    </row>
    <row r="151" spans="1:12" x14ac:dyDescent="0.35">
      <c r="A151" s="16" t="s">
        <v>5</v>
      </c>
      <c r="B151" s="16" t="s">
        <v>8</v>
      </c>
      <c r="C151" s="16" t="s">
        <v>65</v>
      </c>
      <c r="D151" s="16" t="s">
        <v>9</v>
      </c>
      <c r="E151" s="16" t="s">
        <v>3</v>
      </c>
      <c r="F151" s="19">
        <v>39186</v>
      </c>
      <c r="G151" s="17">
        <v>-5</v>
      </c>
      <c r="H151" s="17">
        <v>1</v>
      </c>
      <c r="I151" s="32">
        <v>432</v>
      </c>
      <c r="J151" s="31">
        <v>418</v>
      </c>
      <c r="K151" s="16">
        <v>418</v>
      </c>
      <c r="L151" s="31">
        <v>346</v>
      </c>
    </row>
    <row r="152" spans="1:12" x14ac:dyDescent="0.35">
      <c r="A152" s="16" t="s">
        <v>5</v>
      </c>
      <c r="B152" s="16" t="s">
        <v>8</v>
      </c>
      <c r="C152" s="16" t="s">
        <v>65</v>
      </c>
      <c r="D152" s="16" t="s">
        <v>9</v>
      </c>
      <c r="E152" s="16" t="s">
        <v>3</v>
      </c>
      <c r="F152" s="19">
        <v>39187</v>
      </c>
      <c r="G152" s="17">
        <v>-4</v>
      </c>
      <c r="H152" s="17">
        <v>1</v>
      </c>
      <c r="I152" s="32">
        <v>344</v>
      </c>
      <c r="J152" s="31">
        <v>343</v>
      </c>
      <c r="K152" s="16">
        <v>343</v>
      </c>
      <c r="L152" s="31">
        <v>120</v>
      </c>
    </row>
    <row r="153" spans="1:12" x14ac:dyDescent="0.35">
      <c r="A153" s="16" t="s">
        <v>5</v>
      </c>
      <c r="B153" s="16" t="s">
        <v>8</v>
      </c>
      <c r="C153" s="16" t="s">
        <v>65</v>
      </c>
      <c r="D153" s="16" t="s">
        <v>9</v>
      </c>
      <c r="E153" s="16" t="s">
        <v>3</v>
      </c>
      <c r="F153" s="19">
        <v>39188</v>
      </c>
      <c r="G153" s="17">
        <v>-3</v>
      </c>
      <c r="H153" s="17">
        <v>1</v>
      </c>
      <c r="I153" s="32">
        <v>434</v>
      </c>
      <c r="J153" s="31">
        <v>432</v>
      </c>
      <c r="K153" s="16">
        <v>432</v>
      </c>
      <c r="L153" s="31">
        <v>432</v>
      </c>
    </row>
    <row r="154" spans="1:12" x14ac:dyDescent="0.35">
      <c r="A154" s="16" t="s">
        <v>5</v>
      </c>
      <c r="B154" s="16" t="s">
        <v>8</v>
      </c>
      <c r="C154" s="16" t="s">
        <v>65</v>
      </c>
      <c r="D154" s="16" t="s">
        <v>9</v>
      </c>
      <c r="E154" s="16" t="s">
        <v>3</v>
      </c>
      <c r="F154" s="19">
        <v>39189</v>
      </c>
      <c r="G154" s="17">
        <v>-2</v>
      </c>
      <c r="H154" s="17">
        <v>0</v>
      </c>
      <c r="I154" s="32">
        <v>444</v>
      </c>
      <c r="J154" s="31">
        <v>444</v>
      </c>
      <c r="K154" s="16">
        <v>444</v>
      </c>
      <c r="L154" s="31">
        <v>248</v>
      </c>
    </row>
    <row r="155" spans="1:12" x14ac:dyDescent="0.35">
      <c r="A155" s="16" t="s">
        <v>5</v>
      </c>
      <c r="B155" s="16" t="s">
        <v>8</v>
      </c>
      <c r="C155" s="16" t="s">
        <v>65</v>
      </c>
      <c r="D155" s="16" t="s">
        <v>9</v>
      </c>
      <c r="E155" s="16" t="s">
        <v>3</v>
      </c>
      <c r="F155" s="19">
        <v>39190</v>
      </c>
      <c r="G155" s="17">
        <v>-1</v>
      </c>
      <c r="H155" s="17">
        <v>0</v>
      </c>
      <c r="I155" s="32">
        <v>372</v>
      </c>
      <c r="J155" s="31">
        <v>366</v>
      </c>
      <c r="K155" s="16">
        <v>366</v>
      </c>
      <c r="L155" s="31">
        <v>325</v>
      </c>
    </row>
    <row r="156" spans="1:12" x14ac:dyDescent="0.35">
      <c r="A156" s="16" t="s">
        <v>5</v>
      </c>
      <c r="B156" s="16" t="s">
        <v>8</v>
      </c>
      <c r="C156" s="16" t="s">
        <v>65</v>
      </c>
      <c r="D156" s="16" t="s">
        <v>9</v>
      </c>
      <c r="E156" s="16" t="s">
        <v>3</v>
      </c>
      <c r="F156" s="19">
        <v>39192</v>
      </c>
      <c r="G156" s="17">
        <v>0</v>
      </c>
      <c r="H156" s="17">
        <v>0</v>
      </c>
      <c r="I156" s="32">
        <v>403</v>
      </c>
      <c r="J156" s="31">
        <v>14</v>
      </c>
      <c r="K156" s="16">
        <v>403</v>
      </c>
      <c r="L156" s="31">
        <v>78</v>
      </c>
    </row>
    <row r="157" spans="1:12" x14ac:dyDescent="0.35">
      <c r="A157" s="16" t="s">
        <v>5</v>
      </c>
      <c r="B157" s="16" t="s">
        <v>8</v>
      </c>
      <c r="C157" s="16" t="s">
        <v>65</v>
      </c>
      <c r="D157" s="16" t="s">
        <v>9</v>
      </c>
      <c r="E157" s="16" t="s">
        <v>3</v>
      </c>
      <c r="F157" s="19">
        <v>39191</v>
      </c>
      <c r="G157" s="17">
        <v>0</v>
      </c>
      <c r="H157" s="17">
        <v>0</v>
      </c>
      <c r="I157" s="32">
        <v>545</v>
      </c>
      <c r="J157" s="31">
        <v>545</v>
      </c>
      <c r="K157" s="16">
        <v>545</v>
      </c>
      <c r="L157" s="31">
        <v>503</v>
      </c>
    </row>
    <row r="158" spans="1:12" x14ac:dyDescent="0.35">
      <c r="A158" s="16" t="s">
        <v>5</v>
      </c>
      <c r="B158" s="16" t="s">
        <v>8</v>
      </c>
      <c r="C158" s="16" t="s">
        <v>65</v>
      </c>
      <c r="D158" s="16" t="s">
        <v>9</v>
      </c>
      <c r="E158" s="16" t="s">
        <v>3</v>
      </c>
      <c r="F158" s="19">
        <v>39193</v>
      </c>
      <c r="G158" s="17">
        <v>1</v>
      </c>
      <c r="H158" s="17">
        <v>2</v>
      </c>
      <c r="I158" s="32">
        <v>378</v>
      </c>
      <c r="J158" s="31">
        <v>0</v>
      </c>
      <c r="K158" s="16">
        <v>215</v>
      </c>
      <c r="L158" s="31">
        <v>143</v>
      </c>
    </row>
    <row r="159" spans="1:12" x14ac:dyDescent="0.35">
      <c r="A159" s="16" t="s">
        <v>5</v>
      </c>
      <c r="B159" s="16" t="s">
        <v>8</v>
      </c>
      <c r="C159" s="16" t="s">
        <v>65</v>
      </c>
      <c r="D159" s="16" t="s">
        <v>9</v>
      </c>
      <c r="E159" s="16" t="s">
        <v>3</v>
      </c>
      <c r="F159" s="19">
        <v>39194</v>
      </c>
      <c r="G159" s="17">
        <v>2</v>
      </c>
      <c r="H159" s="17">
        <v>2</v>
      </c>
      <c r="I159" s="32">
        <v>48</v>
      </c>
      <c r="J159" s="31">
        <v>0</v>
      </c>
      <c r="K159" s="16">
        <v>13</v>
      </c>
      <c r="L159" s="31">
        <v>13</v>
      </c>
    </row>
    <row r="160" spans="1:12" x14ac:dyDescent="0.35">
      <c r="A160" s="16" t="s">
        <v>5</v>
      </c>
      <c r="B160" s="16" t="s">
        <v>10</v>
      </c>
      <c r="C160" s="16" t="s">
        <v>66</v>
      </c>
      <c r="D160" s="16" t="s">
        <v>11</v>
      </c>
      <c r="E160" s="16" t="s">
        <v>3</v>
      </c>
      <c r="F160" s="19">
        <v>39221</v>
      </c>
      <c r="G160" s="17">
        <v>-7</v>
      </c>
      <c r="H160" s="17">
        <v>1</v>
      </c>
      <c r="I160" s="32">
        <v>400</v>
      </c>
      <c r="J160" s="31">
        <v>9</v>
      </c>
      <c r="K160" s="16">
        <v>392</v>
      </c>
      <c r="L160" s="31">
        <v>244</v>
      </c>
    </row>
    <row r="161" spans="1:12" x14ac:dyDescent="0.35">
      <c r="A161" s="16" t="s">
        <v>5</v>
      </c>
      <c r="B161" s="16" t="s">
        <v>10</v>
      </c>
      <c r="C161" s="16" t="s">
        <v>66</v>
      </c>
      <c r="D161" s="16" t="s">
        <v>11</v>
      </c>
      <c r="E161" s="16" t="s">
        <v>3</v>
      </c>
      <c r="F161" s="19">
        <v>39222</v>
      </c>
      <c r="G161" s="17">
        <v>-6</v>
      </c>
      <c r="H161" s="17">
        <v>1</v>
      </c>
      <c r="I161" s="32">
        <v>442</v>
      </c>
      <c r="J161" s="31">
        <v>3</v>
      </c>
      <c r="K161" s="16">
        <v>442</v>
      </c>
      <c r="L161" s="31">
        <v>316</v>
      </c>
    </row>
    <row r="162" spans="1:12" x14ac:dyDescent="0.35">
      <c r="A162" s="16" t="s">
        <v>5</v>
      </c>
      <c r="B162" s="16" t="s">
        <v>10</v>
      </c>
      <c r="C162" s="16" t="s">
        <v>66</v>
      </c>
      <c r="D162" s="16" t="s">
        <v>11</v>
      </c>
      <c r="E162" s="16" t="s">
        <v>3</v>
      </c>
      <c r="F162" s="19">
        <v>39223</v>
      </c>
      <c r="G162" s="17">
        <v>-5</v>
      </c>
      <c r="H162" s="17">
        <v>1</v>
      </c>
      <c r="I162" s="32">
        <v>427</v>
      </c>
      <c r="J162" s="31">
        <v>72</v>
      </c>
      <c r="K162" s="16">
        <v>427</v>
      </c>
      <c r="L162" s="31">
        <v>147</v>
      </c>
    </row>
    <row r="163" spans="1:12" x14ac:dyDescent="0.35">
      <c r="A163" s="16" t="s">
        <v>5</v>
      </c>
      <c r="B163" s="16" t="s">
        <v>10</v>
      </c>
      <c r="C163" s="16" t="s">
        <v>66</v>
      </c>
      <c r="D163" s="16" t="s">
        <v>11</v>
      </c>
      <c r="E163" s="16" t="s">
        <v>3</v>
      </c>
      <c r="F163" s="19">
        <v>39224</v>
      </c>
      <c r="G163" s="17">
        <v>-4</v>
      </c>
      <c r="H163" s="17">
        <v>1</v>
      </c>
      <c r="I163" s="32">
        <v>401</v>
      </c>
      <c r="J163" s="31">
        <v>401</v>
      </c>
      <c r="K163" s="16">
        <v>401</v>
      </c>
      <c r="L163" s="31">
        <v>290</v>
      </c>
    </row>
    <row r="164" spans="1:12" x14ac:dyDescent="0.35">
      <c r="A164" s="16" t="s">
        <v>5</v>
      </c>
      <c r="B164" s="16" t="s">
        <v>10</v>
      </c>
      <c r="C164" s="16" t="s">
        <v>66</v>
      </c>
      <c r="D164" s="16" t="s">
        <v>11</v>
      </c>
      <c r="E164" s="16" t="s">
        <v>3</v>
      </c>
      <c r="F164" s="19">
        <v>39225</v>
      </c>
      <c r="G164" s="17">
        <v>-3</v>
      </c>
      <c r="H164" s="17">
        <v>1</v>
      </c>
      <c r="I164" s="32">
        <v>365</v>
      </c>
      <c r="J164" s="31">
        <v>365</v>
      </c>
      <c r="K164" s="16">
        <v>365</v>
      </c>
      <c r="L164" s="31">
        <v>356</v>
      </c>
    </row>
    <row r="165" spans="1:12" x14ac:dyDescent="0.35">
      <c r="A165" s="16" t="s">
        <v>5</v>
      </c>
      <c r="B165" s="16" t="s">
        <v>10</v>
      </c>
      <c r="C165" s="16" t="s">
        <v>66</v>
      </c>
      <c r="D165" s="16" t="s">
        <v>11</v>
      </c>
      <c r="E165" s="16" t="s">
        <v>3</v>
      </c>
      <c r="F165" s="19">
        <v>39226</v>
      </c>
      <c r="G165" s="17">
        <v>-2</v>
      </c>
      <c r="H165" s="17">
        <v>0</v>
      </c>
      <c r="I165" s="32">
        <v>402</v>
      </c>
      <c r="J165" s="31">
        <v>402</v>
      </c>
      <c r="K165" s="16">
        <v>402</v>
      </c>
      <c r="L165" s="31">
        <v>401</v>
      </c>
    </row>
    <row r="166" spans="1:12" x14ac:dyDescent="0.35">
      <c r="A166" s="16" t="s">
        <v>5</v>
      </c>
      <c r="B166" s="16" t="s">
        <v>10</v>
      </c>
      <c r="C166" s="16" t="s">
        <v>66</v>
      </c>
      <c r="D166" s="16" t="s">
        <v>11</v>
      </c>
      <c r="E166" s="16" t="s">
        <v>3</v>
      </c>
      <c r="F166" s="19">
        <v>39227</v>
      </c>
      <c r="G166" s="17">
        <v>-1</v>
      </c>
      <c r="H166" s="17">
        <v>0</v>
      </c>
      <c r="I166" s="32">
        <v>391</v>
      </c>
      <c r="J166" s="31">
        <v>391</v>
      </c>
      <c r="K166" s="16">
        <v>391</v>
      </c>
      <c r="L166" s="31">
        <v>355</v>
      </c>
    </row>
    <row r="167" spans="1:12" x14ac:dyDescent="0.35">
      <c r="A167" s="16" t="s">
        <v>5</v>
      </c>
      <c r="B167" s="16" t="s">
        <v>10</v>
      </c>
      <c r="C167" s="16" t="s">
        <v>66</v>
      </c>
      <c r="D167" s="16" t="s">
        <v>11</v>
      </c>
      <c r="E167" s="16" t="s">
        <v>3</v>
      </c>
      <c r="F167" s="19">
        <v>39229</v>
      </c>
      <c r="G167" s="17">
        <v>0</v>
      </c>
      <c r="H167" s="17">
        <v>0</v>
      </c>
      <c r="I167" s="32">
        <v>195</v>
      </c>
      <c r="J167" s="31">
        <v>29</v>
      </c>
      <c r="K167" s="16">
        <v>195</v>
      </c>
      <c r="L167" s="31">
        <v>116</v>
      </c>
    </row>
    <row r="168" spans="1:12" x14ac:dyDescent="0.35">
      <c r="A168" s="16" t="s">
        <v>5</v>
      </c>
      <c r="B168" s="16" t="s">
        <v>10</v>
      </c>
      <c r="C168" s="16" t="s">
        <v>66</v>
      </c>
      <c r="D168" s="16" t="s">
        <v>11</v>
      </c>
      <c r="E168" s="16" t="s">
        <v>3</v>
      </c>
      <c r="F168" s="19">
        <v>39228</v>
      </c>
      <c r="G168" s="17">
        <v>0</v>
      </c>
      <c r="H168" s="17">
        <v>0</v>
      </c>
      <c r="I168" s="32">
        <v>475</v>
      </c>
      <c r="J168" s="31">
        <v>472</v>
      </c>
      <c r="K168" s="16">
        <v>472</v>
      </c>
      <c r="L168" s="31">
        <v>387</v>
      </c>
    </row>
    <row r="169" spans="1:12" x14ac:dyDescent="0.35">
      <c r="A169" s="16" t="s">
        <v>5</v>
      </c>
      <c r="B169" s="16" t="s">
        <v>10</v>
      </c>
      <c r="C169" s="16" t="s">
        <v>66</v>
      </c>
      <c r="D169" s="16" t="s">
        <v>11</v>
      </c>
      <c r="E169" s="16" t="s">
        <v>3</v>
      </c>
      <c r="F169" s="19">
        <v>39230</v>
      </c>
      <c r="G169" s="17">
        <v>1</v>
      </c>
      <c r="H169" s="17">
        <v>2</v>
      </c>
      <c r="I169" s="32">
        <v>391</v>
      </c>
      <c r="J169" s="31">
        <v>108</v>
      </c>
      <c r="K169" s="16">
        <v>368</v>
      </c>
      <c r="L169" s="31">
        <v>329</v>
      </c>
    </row>
    <row r="170" spans="1:12" x14ac:dyDescent="0.35">
      <c r="A170" s="16" t="s">
        <v>5</v>
      </c>
      <c r="B170" s="16" t="s">
        <v>10</v>
      </c>
      <c r="C170" s="16" t="s">
        <v>66</v>
      </c>
      <c r="D170" s="16" t="s">
        <v>11</v>
      </c>
      <c r="E170" s="16" t="s">
        <v>3</v>
      </c>
      <c r="F170" s="19">
        <v>39231</v>
      </c>
      <c r="G170" s="17">
        <v>2</v>
      </c>
      <c r="H170" s="17">
        <v>2</v>
      </c>
      <c r="I170" s="32">
        <v>396</v>
      </c>
      <c r="J170" s="31">
        <v>0</v>
      </c>
      <c r="K170" s="16">
        <v>0</v>
      </c>
      <c r="L170" s="31">
        <v>0</v>
      </c>
    </row>
    <row r="171" spans="1:12" x14ac:dyDescent="0.35">
      <c r="A171" s="16" t="s">
        <v>5</v>
      </c>
      <c r="B171" s="16" t="s">
        <v>10</v>
      </c>
      <c r="C171" s="16" t="s">
        <v>66</v>
      </c>
      <c r="D171" s="16" t="s">
        <v>11</v>
      </c>
      <c r="E171" s="16" t="s">
        <v>3</v>
      </c>
      <c r="F171" s="19">
        <v>39232</v>
      </c>
      <c r="G171" s="17">
        <v>3</v>
      </c>
      <c r="H171" s="17">
        <v>2</v>
      </c>
      <c r="I171" s="32">
        <v>185</v>
      </c>
      <c r="J171" s="31">
        <v>0</v>
      </c>
      <c r="K171" s="16">
        <v>0</v>
      </c>
      <c r="L171" s="31">
        <v>0</v>
      </c>
    </row>
    <row r="172" spans="1:12" x14ac:dyDescent="0.35">
      <c r="A172" s="20" t="s">
        <v>1</v>
      </c>
      <c r="B172" s="20" t="s">
        <v>15</v>
      </c>
      <c r="C172" s="16" t="s">
        <v>67</v>
      </c>
      <c r="D172" s="20" t="s">
        <v>2</v>
      </c>
      <c r="E172" s="20" t="s">
        <v>2</v>
      </c>
      <c r="F172" s="21">
        <v>39237</v>
      </c>
      <c r="G172" s="22">
        <v>-6</v>
      </c>
      <c r="H172" s="22">
        <v>1</v>
      </c>
      <c r="I172" s="20">
        <v>411</v>
      </c>
      <c r="J172" s="31">
        <v>0</v>
      </c>
      <c r="K172" s="16">
        <v>6</v>
      </c>
      <c r="L172" s="31">
        <v>1</v>
      </c>
    </row>
    <row r="173" spans="1:12" x14ac:dyDescent="0.35">
      <c r="A173" s="20" t="s">
        <v>1</v>
      </c>
      <c r="B173" s="20" t="s">
        <v>15</v>
      </c>
      <c r="C173" s="16" t="s">
        <v>67</v>
      </c>
      <c r="D173" s="20" t="s">
        <v>2</v>
      </c>
      <c r="E173" s="20" t="s">
        <v>2</v>
      </c>
      <c r="F173" s="21">
        <v>39240</v>
      </c>
      <c r="G173" s="22">
        <v>-3</v>
      </c>
      <c r="H173" s="22">
        <v>1</v>
      </c>
      <c r="I173" s="20">
        <v>258</v>
      </c>
      <c r="J173" s="31">
        <v>10</v>
      </c>
      <c r="K173" s="16">
        <v>47</v>
      </c>
      <c r="L173" s="31">
        <v>37</v>
      </c>
    </row>
    <row r="174" spans="1:12" x14ac:dyDescent="0.35">
      <c r="A174" s="16" t="s">
        <v>1</v>
      </c>
      <c r="B174" s="16" t="s">
        <v>15</v>
      </c>
      <c r="C174" s="16" t="s">
        <v>67</v>
      </c>
      <c r="D174" s="16" t="s">
        <v>2</v>
      </c>
      <c r="E174" s="16" t="s">
        <v>2</v>
      </c>
      <c r="F174" s="19">
        <v>39243</v>
      </c>
      <c r="G174" s="17">
        <v>0</v>
      </c>
      <c r="H174" s="17">
        <v>0</v>
      </c>
      <c r="I174" s="16">
        <v>218</v>
      </c>
      <c r="J174" s="31">
        <v>206</v>
      </c>
      <c r="K174" s="16">
        <v>215</v>
      </c>
      <c r="L174" s="31">
        <v>191</v>
      </c>
    </row>
    <row r="175" spans="1:12" x14ac:dyDescent="0.35">
      <c r="A175" s="16" t="s">
        <v>1</v>
      </c>
      <c r="B175" s="16" t="s">
        <v>15</v>
      </c>
      <c r="C175" s="16" t="s">
        <v>67</v>
      </c>
      <c r="D175" s="16" t="s">
        <v>2</v>
      </c>
      <c r="E175" s="16" t="s">
        <v>2</v>
      </c>
      <c r="F175" s="19">
        <v>39244</v>
      </c>
      <c r="G175" s="17">
        <v>0</v>
      </c>
      <c r="H175" s="17">
        <v>0</v>
      </c>
      <c r="I175" s="16">
        <v>459</v>
      </c>
      <c r="J175" s="31">
        <v>298</v>
      </c>
      <c r="K175" s="16">
        <v>455</v>
      </c>
      <c r="L175" s="31">
        <v>309</v>
      </c>
    </row>
    <row r="176" spans="1:12" x14ac:dyDescent="0.35">
      <c r="A176" s="16" t="s">
        <v>1</v>
      </c>
      <c r="B176" s="16" t="s">
        <v>15</v>
      </c>
      <c r="C176" s="16" t="s">
        <v>67</v>
      </c>
      <c r="D176" s="16" t="s">
        <v>2</v>
      </c>
      <c r="E176" s="16" t="s">
        <v>2</v>
      </c>
      <c r="F176" s="19">
        <v>39245</v>
      </c>
      <c r="G176" s="17">
        <v>1</v>
      </c>
      <c r="H176" s="17">
        <v>2</v>
      </c>
      <c r="I176" s="16">
        <v>374</v>
      </c>
      <c r="J176" s="31">
        <v>0</v>
      </c>
      <c r="K176" s="16">
        <v>41</v>
      </c>
      <c r="L176" s="31">
        <v>0</v>
      </c>
    </row>
    <row r="177" spans="1:12" x14ac:dyDescent="0.35">
      <c r="A177" s="16" t="s">
        <v>1</v>
      </c>
      <c r="B177" s="16" t="s">
        <v>15</v>
      </c>
      <c r="C177" s="16" t="s">
        <v>67</v>
      </c>
      <c r="D177" s="16" t="s">
        <v>2</v>
      </c>
      <c r="E177" s="16" t="s">
        <v>2</v>
      </c>
      <c r="F177" s="19">
        <v>39247</v>
      </c>
      <c r="G177" s="17">
        <v>3</v>
      </c>
      <c r="H177" s="17">
        <v>2</v>
      </c>
      <c r="I177" s="16">
        <v>120</v>
      </c>
      <c r="J177" s="31">
        <v>0</v>
      </c>
      <c r="K177" s="16">
        <v>0</v>
      </c>
      <c r="L177" s="31">
        <v>0</v>
      </c>
    </row>
    <row r="178" spans="1:12" x14ac:dyDescent="0.35">
      <c r="A178" s="16" t="s">
        <v>1</v>
      </c>
      <c r="B178" s="16" t="s">
        <v>15</v>
      </c>
      <c r="C178" s="16" t="s">
        <v>68</v>
      </c>
      <c r="D178" s="16" t="s">
        <v>3</v>
      </c>
      <c r="E178" s="16" t="s">
        <v>3</v>
      </c>
      <c r="F178" s="19">
        <v>39194</v>
      </c>
      <c r="G178" s="17">
        <v>-5</v>
      </c>
      <c r="H178" s="17">
        <v>1</v>
      </c>
      <c r="I178" s="32">
        <v>290</v>
      </c>
      <c r="J178" s="31">
        <v>0</v>
      </c>
      <c r="K178" s="16">
        <v>13</v>
      </c>
      <c r="L178" s="31">
        <v>0</v>
      </c>
    </row>
    <row r="179" spans="1:12" x14ac:dyDescent="0.35">
      <c r="A179" s="16" t="s">
        <v>1</v>
      </c>
      <c r="B179" s="16" t="s">
        <v>15</v>
      </c>
      <c r="C179" s="16" t="s">
        <v>68</v>
      </c>
      <c r="D179" s="16" t="s">
        <v>3</v>
      </c>
      <c r="E179" s="16" t="s">
        <v>3</v>
      </c>
      <c r="F179" s="19">
        <v>39195</v>
      </c>
      <c r="G179" s="17">
        <v>-4</v>
      </c>
      <c r="H179" s="17">
        <v>1</v>
      </c>
      <c r="I179" s="32">
        <v>186</v>
      </c>
      <c r="J179" s="31">
        <v>0</v>
      </c>
      <c r="K179" s="16">
        <v>74</v>
      </c>
      <c r="L179" s="31">
        <v>50</v>
      </c>
    </row>
    <row r="180" spans="1:12" x14ac:dyDescent="0.35">
      <c r="A180" s="16" t="s">
        <v>1</v>
      </c>
      <c r="B180" s="16" t="s">
        <v>15</v>
      </c>
      <c r="C180" s="16" t="s">
        <v>68</v>
      </c>
      <c r="D180" s="16" t="s">
        <v>3</v>
      </c>
      <c r="E180" s="16" t="s">
        <v>3</v>
      </c>
      <c r="F180" s="19">
        <v>39196</v>
      </c>
      <c r="G180" s="17">
        <v>-3</v>
      </c>
      <c r="H180" s="17">
        <v>1</v>
      </c>
      <c r="I180" s="32">
        <v>333</v>
      </c>
      <c r="J180" s="31">
        <v>0</v>
      </c>
      <c r="K180" s="16">
        <v>145</v>
      </c>
      <c r="L180" s="31">
        <v>88</v>
      </c>
    </row>
    <row r="181" spans="1:12" x14ac:dyDescent="0.35">
      <c r="A181" s="16" t="s">
        <v>1</v>
      </c>
      <c r="B181" s="16" t="s">
        <v>15</v>
      </c>
      <c r="C181" s="16" t="s">
        <v>68</v>
      </c>
      <c r="D181" s="16" t="s">
        <v>3</v>
      </c>
      <c r="E181" s="16" t="s">
        <v>3</v>
      </c>
      <c r="F181" s="19">
        <v>39197</v>
      </c>
      <c r="G181" s="17">
        <v>-2</v>
      </c>
      <c r="H181" s="17">
        <v>0</v>
      </c>
      <c r="I181" s="32">
        <v>335</v>
      </c>
      <c r="J181" s="31">
        <v>2</v>
      </c>
      <c r="K181" s="16">
        <v>335</v>
      </c>
      <c r="L181" s="31">
        <v>310</v>
      </c>
    </row>
    <row r="182" spans="1:12" x14ac:dyDescent="0.35">
      <c r="A182" s="16" t="s">
        <v>1</v>
      </c>
      <c r="B182" s="16" t="s">
        <v>15</v>
      </c>
      <c r="C182" s="16" t="s">
        <v>68</v>
      </c>
      <c r="D182" s="16" t="s">
        <v>3</v>
      </c>
      <c r="E182" s="16" t="s">
        <v>3</v>
      </c>
      <c r="F182" s="19">
        <v>39198</v>
      </c>
      <c r="G182" s="17">
        <v>-1</v>
      </c>
      <c r="H182" s="17">
        <v>0</v>
      </c>
      <c r="I182" s="32">
        <v>320</v>
      </c>
      <c r="J182" s="31">
        <v>3</v>
      </c>
      <c r="K182" s="16">
        <v>316</v>
      </c>
      <c r="L182" s="31">
        <v>291</v>
      </c>
    </row>
    <row r="183" spans="1:12" x14ac:dyDescent="0.35">
      <c r="A183" s="16" t="s">
        <v>1</v>
      </c>
      <c r="B183" s="16" t="s">
        <v>15</v>
      </c>
      <c r="C183" s="16" t="s">
        <v>68</v>
      </c>
      <c r="D183" s="16" t="s">
        <v>3</v>
      </c>
      <c r="E183" s="16" t="s">
        <v>3</v>
      </c>
      <c r="F183" s="19">
        <v>39200</v>
      </c>
      <c r="G183" s="17">
        <v>0</v>
      </c>
      <c r="H183" s="17">
        <v>0</v>
      </c>
      <c r="I183" s="32">
        <v>295</v>
      </c>
      <c r="J183" s="31">
        <v>23</v>
      </c>
      <c r="K183" s="16">
        <v>291</v>
      </c>
      <c r="L183" s="31">
        <v>249</v>
      </c>
    </row>
    <row r="184" spans="1:12" x14ac:dyDescent="0.35">
      <c r="A184" s="16" t="s">
        <v>1</v>
      </c>
      <c r="B184" s="16" t="s">
        <v>15</v>
      </c>
      <c r="C184" s="16" t="s">
        <v>68</v>
      </c>
      <c r="D184" s="16" t="s">
        <v>3</v>
      </c>
      <c r="E184" s="16" t="s">
        <v>3</v>
      </c>
      <c r="F184" s="19">
        <v>39199</v>
      </c>
      <c r="G184" s="17">
        <v>0</v>
      </c>
      <c r="H184" s="17">
        <v>0</v>
      </c>
      <c r="I184" s="32">
        <v>360</v>
      </c>
      <c r="J184" s="31">
        <v>8</v>
      </c>
      <c r="K184" s="16">
        <v>357</v>
      </c>
      <c r="L184" s="31">
        <v>353</v>
      </c>
    </row>
    <row r="185" spans="1:12" x14ac:dyDescent="0.35">
      <c r="A185" s="16" t="s">
        <v>1</v>
      </c>
      <c r="B185" s="16" t="s">
        <v>15</v>
      </c>
      <c r="C185" s="16" t="s">
        <v>68</v>
      </c>
      <c r="D185" s="16" t="s">
        <v>3</v>
      </c>
      <c r="E185" s="16" t="s">
        <v>3</v>
      </c>
      <c r="F185" s="19">
        <v>39201</v>
      </c>
      <c r="G185" s="17">
        <v>1</v>
      </c>
      <c r="H185" s="17">
        <v>2</v>
      </c>
      <c r="I185" s="32">
        <v>311</v>
      </c>
      <c r="J185" s="31">
        <v>4</v>
      </c>
      <c r="K185" s="16">
        <v>71</v>
      </c>
      <c r="L185" s="31">
        <v>35</v>
      </c>
    </row>
    <row r="186" spans="1:12" x14ac:dyDescent="0.35">
      <c r="A186" s="16" t="s">
        <v>5</v>
      </c>
      <c r="B186" s="16" t="s">
        <v>20</v>
      </c>
      <c r="C186" s="16" t="s">
        <v>69</v>
      </c>
      <c r="D186" s="16" t="s">
        <v>2</v>
      </c>
      <c r="E186" s="16" t="s">
        <v>2</v>
      </c>
      <c r="F186" s="19">
        <v>39104</v>
      </c>
      <c r="G186" s="17">
        <v>-7</v>
      </c>
      <c r="H186" s="17">
        <v>1</v>
      </c>
      <c r="I186" s="20">
        <v>73</v>
      </c>
      <c r="J186" s="31">
        <v>0</v>
      </c>
      <c r="K186" s="16">
        <v>0</v>
      </c>
      <c r="L186" s="31">
        <v>0</v>
      </c>
    </row>
    <row r="187" spans="1:12" x14ac:dyDescent="0.35">
      <c r="A187" s="16" t="s">
        <v>5</v>
      </c>
      <c r="B187" s="16" t="s">
        <v>20</v>
      </c>
      <c r="C187" s="16" t="s">
        <v>69</v>
      </c>
      <c r="D187" s="16" t="s">
        <v>2</v>
      </c>
      <c r="E187" s="16" t="s">
        <v>2</v>
      </c>
      <c r="F187" s="19">
        <v>39108</v>
      </c>
      <c r="G187" s="17">
        <v>-3</v>
      </c>
      <c r="H187" s="17">
        <v>1</v>
      </c>
      <c r="I187" s="20">
        <v>284</v>
      </c>
      <c r="J187" s="31">
        <v>0</v>
      </c>
      <c r="K187" s="16">
        <v>277</v>
      </c>
      <c r="L187" s="31">
        <v>247</v>
      </c>
    </row>
    <row r="188" spans="1:12" x14ac:dyDescent="0.35">
      <c r="A188" s="16" t="s">
        <v>5</v>
      </c>
      <c r="B188" s="16" t="s">
        <v>20</v>
      </c>
      <c r="C188" s="16" t="s">
        <v>69</v>
      </c>
      <c r="D188" s="16" t="s">
        <v>2</v>
      </c>
      <c r="E188" s="16" t="s">
        <v>2</v>
      </c>
      <c r="F188" s="19">
        <v>39109</v>
      </c>
      <c r="G188" s="17">
        <v>-2</v>
      </c>
      <c r="H188" s="17">
        <v>0</v>
      </c>
      <c r="I188" s="20">
        <v>326</v>
      </c>
      <c r="J188" s="31">
        <v>0</v>
      </c>
      <c r="K188" s="16">
        <v>320</v>
      </c>
      <c r="L188" s="31">
        <v>244</v>
      </c>
    </row>
    <row r="189" spans="1:12" x14ac:dyDescent="0.35">
      <c r="A189" s="16" t="s">
        <v>5</v>
      </c>
      <c r="B189" s="16" t="s">
        <v>20</v>
      </c>
      <c r="C189" s="16" t="s">
        <v>69</v>
      </c>
      <c r="D189" s="16" t="s">
        <v>2</v>
      </c>
      <c r="E189" s="16" t="s">
        <v>2</v>
      </c>
      <c r="F189" s="19">
        <v>39110</v>
      </c>
      <c r="G189" s="17">
        <v>-1</v>
      </c>
      <c r="H189" s="17">
        <v>0</v>
      </c>
      <c r="I189" s="20">
        <v>373</v>
      </c>
      <c r="J189" s="31">
        <v>69</v>
      </c>
      <c r="K189" s="16">
        <v>371</v>
      </c>
      <c r="L189" s="31">
        <v>368</v>
      </c>
    </row>
    <row r="190" spans="1:12" x14ac:dyDescent="0.35">
      <c r="A190" s="16" t="s">
        <v>5</v>
      </c>
      <c r="B190" s="16" t="s">
        <v>20</v>
      </c>
      <c r="C190" s="16" t="s">
        <v>69</v>
      </c>
      <c r="D190" s="16" t="s">
        <v>2</v>
      </c>
      <c r="E190" s="16" t="s">
        <v>2</v>
      </c>
      <c r="F190" s="19">
        <v>39112</v>
      </c>
      <c r="G190" s="17">
        <v>0</v>
      </c>
      <c r="H190" s="17">
        <v>0</v>
      </c>
      <c r="I190" s="20">
        <v>306</v>
      </c>
      <c r="J190" s="31">
        <v>232</v>
      </c>
      <c r="K190" s="16">
        <v>306</v>
      </c>
      <c r="L190" s="31">
        <v>303</v>
      </c>
    </row>
    <row r="191" spans="1:12" x14ac:dyDescent="0.35">
      <c r="A191" s="16" t="s">
        <v>5</v>
      </c>
      <c r="B191" s="16" t="s">
        <v>20</v>
      </c>
      <c r="C191" s="16" t="s">
        <v>69</v>
      </c>
      <c r="D191" s="16" t="s">
        <v>2</v>
      </c>
      <c r="E191" s="16" t="s">
        <v>2</v>
      </c>
      <c r="F191" s="19">
        <v>39111</v>
      </c>
      <c r="G191" s="17">
        <v>0</v>
      </c>
      <c r="H191" s="17">
        <v>0</v>
      </c>
      <c r="I191" s="20">
        <v>390</v>
      </c>
      <c r="J191" s="31">
        <v>302</v>
      </c>
      <c r="K191" s="16">
        <v>383</v>
      </c>
      <c r="L191" s="31">
        <v>369</v>
      </c>
    </row>
    <row r="192" spans="1:12" x14ac:dyDescent="0.35">
      <c r="A192" s="16" t="s">
        <v>5</v>
      </c>
      <c r="B192" s="16" t="s">
        <v>20</v>
      </c>
      <c r="C192" s="16" t="s">
        <v>69</v>
      </c>
      <c r="D192" s="16" t="s">
        <v>2</v>
      </c>
      <c r="E192" s="16" t="s">
        <v>2</v>
      </c>
      <c r="F192" s="19">
        <v>39113</v>
      </c>
      <c r="G192" s="17">
        <v>1</v>
      </c>
      <c r="H192" s="17">
        <v>2</v>
      </c>
      <c r="I192" s="20">
        <v>325</v>
      </c>
      <c r="J192" s="31">
        <v>0</v>
      </c>
      <c r="K192" s="16">
        <v>109</v>
      </c>
      <c r="L192" s="31">
        <v>52</v>
      </c>
    </row>
    <row r="193" spans="1:12" x14ac:dyDescent="0.35">
      <c r="A193" s="16" t="s">
        <v>5</v>
      </c>
      <c r="B193" s="16" t="s">
        <v>20</v>
      </c>
      <c r="C193" s="16" t="s">
        <v>70</v>
      </c>
      <c r="D193" s="16" t="s">
        <v>9</v>
      </c>
      <c r="E193" s="16" t="s">
        <v>3</v>
      </c>
      <c r="F193" s="19">
        <v>39037</v>
      </c>
      <c r="G193" s="17">
        <v>-7</v>
      </c>
      <c r="H193" s="17">
        <v>1</v>
      </c>
      <c r="I193" s="16">
        <v>420</v>
      </c>
      <c r="J193" s="31">
        <v>0</v>
      </c>
      <c r="K193" s="16">
        <v>15</v>
      </c>
      <c r="L193" s="31">
        <v>15</v>
      </c>
    </row>
    <row r="194" spans="1:12" x14ac:dyDescent="0.35">
      <c r="A194" s="16" t="s">
        <v>5</v>
      </c>
      <c r="B194" s="16" t="s">
        <v>20</v>
      </c>
      <c r="C194" s="16" t="s">
        <v>70</v>
      </c>
      <c r="D194" s="16" t="s">
        <v>9</v>
      </c>
      <c r="E194" s="16" t="s">
        <v>3</v>
      </c>
      <c r="F194" s="19">
        <v>39038</v>
      </c>
      <c r="G194" s="17">
        <v>-6</v>
      </c>
      <c r="H194" s="17">
        <v>1</v>
      </c>
      <c r="I194" s="16">
        <v>395</v>
      </c>
      <c r="J194" s="31">
        <v>0</v>
      </c>
      <c r="K194" s="16">
        <v>207</v>
      </c>
      <c r="L194" s="31">
        <v>184</v>
      </c>
    </row>
    <row r="195" spans="1:12" x14ac:dyDescent="0.35">
      <c r="A195" s="16" t="s">
        <v>5</v>
      </c>
      <c r="B195" s="16" t="s">
        <v>20</v>
      </c>
      <c r="C195" s="16" t="s">
        <v>70</v>
      </c>
      <c r="D195" s="16" t="s">
        <v>9</v>
      </c>
      <c r="E195" s="16" t="s">
        <v>3</v>
      </c>
      <c r="F195" s="19">
        <v>39039</v>
      </c>
      <c r="G195" s="17">
        <v>-5</v>
      </c>
      <c r="H195" s="17">
        <v>1</v>
      </c>
      <c r="I195" s="16">
        <v>444</v>
      </c>
      <c r="J195" s="31">
        <v>16</v>
      </c>
      <c r="K195" s="16">
        <v>415</v>
      </c>
      <c r="L195" s="31">
        <v>405</v>
      </c>
    </row>
    <row r="196" spans="1:12" x14ac:dyDescent="0.35">
      <c r="A196" s="16" t="s">
        <v>5</v>
      </c>
      <c r="B196" s="16" t="s">
        <v>20</v>
      </c>
      <c r="C196" s="16" t="s">
        <v>70</v>
      </c>
      <c r="D196" s="16" t="s">
        <v>9</v>
      </c>
      <c r="E196" s="16" t="s">
        <v>3</v>
      </c>
      <c r="F196" s="19">
        <v>39040</v>
      </c>
      <c r="G196" s="17">
        <v>-4</v>
      </c>
      <c r="H196" s="17">
        <v>1</v>
      </c>
      <c r="I196" s="16">
        <v>240</v>
      </c>
      <c r="J196" s="31">
        <v>174</v>
      </c>
      <c r="K196" s="16">
        <v>209</v>
      </c>
      <c r="L196" s="31">
        <v>203</v>
      </c>
    </row>
    <row r="197" spans="1:12" x14ac:dyDescent="0.35">
      <c r="A197" s="16" t="s">
        <v>5</v>
      </c>
      <c r="B197" s="16" t="s">
        <v>20</v>
      </c>
      <c r="C197" s="16" t="s">
        <v>70</v>
      </c>
      <c r="D197" s="16" t="s">
        <v>9</v>
      </c>
      <c r="E197" s="16" t="s">
        <v>3</v>
      </c>
      <c r="F197" s="19">
        <v>39041</v>
      </c>
      <c r="G197" s="17">
        <v>-3</v>
      </c>
      <c r="H197" s="17">
        <v>1</v>
      </c>
      <c r="I197" s="16">
        <v>601</v>
      </c>
      <c r="J197" s="31">
        <v>6</v>
      </c>
      <c r="K197" s="16">
        <v>601</v>
      </c>
      <c r="L197" s="31">
        <v>527</v>
      </c>
    </row>
    <row r="198" spans="1:12" x14ac:dyDescent="0.35">
      <c r="A198" s="16" t="s">
        <v>5</v>
      </c>
      <c r="B198" s="16" t="s">
        <v>20</v>
      </c>
      <c r="C198" s="16" t="s">
        <v>70</v>
      </c>
      <c r="D198" s="16" t="s">
        <v>9</v>
      </c>
      <c r="E198" s="16" t="s">
        <v>3</v>
      </c>
      <c r="F198" s="19">
        <v>39042</v>
      </c>
      <c r="G198" s="17">
        <v>-2</v>
      </c>
      <c r="H198" s="17">
        <v>0</v>
      </c>
      <c r="I198" s="16">
        <v>276</v>
      </c>
      <c r="J198" s="31">
        <v>0</v>
      </c>
      <c r="K198" s="16">
        <v>267</v>
      </c>
      <c r="L198" s="31">
        <v>263</v>
      </c>
    </row>
    <row r="199" spans="1:12" x14ac:dyDescent="0.35">
      <c r="A199" s="16" t="s">
        <v>5</v>
      </c>
      <c r="B199" s="16" t="s">
        <v>20</v>
      </c>
      <c r="C199" s="16" t="s">
        <v>70</v>
      </c>
      <c r="D199" s="16" t="s">
        <v>9</v>
      </c>
      <c r="E199" s="16" t="s">
        <v>3</v>
      </c>
      <c r="F199" s="19">
        <v>39043</v>
      </c>
      <c r="G199" s="17">
        <v>-1</v>
      </c>
      <c r="H199" s="17">
        <v>0</v>
      </c>
      <c r="I199" s="16">
        <v>401</v>
      </c>
      <c r="J199" s="31">
        <v>207</v>
      </c>
      <c r="K199" s="16">
        <v>400</v>
      </c>
      <c r="L199" s="31">
        <v>394</v>
      </c>
    </row>
    <row r="200" spans="1:12" x14ac:dyDescent="0.35">
      <c r="A200" s="16" t="s">
        <v>5</v>
      </c>
      <c r="B200" s="16" t="s">
        <v>20</v>
      </c>
      <c r="C200" s="16" t="s">
        <v>70</v>
      </c>
      <c r="D200" s="16" t="s">
        <v>9</v>
      </c>
      <c r="E200" s="16" t="s">
        <v>3</v>
      </c>
      <c r="F200" s="19">
        <v>39045</v>
      </c>
      <c r="G200" s="17">
        <v>0</v>
      </c>
      <c r="H200" s="17">
        <v>0</v>
      </c>
      <c r="I200" s="16">
        <v>302</v>
      </c>
      <c r="J200" s="31">
        <v>0</v>
      </c>
      <c r="K200" s="16">
        <v>0</v>
      </c>
      <c r="L200" s="31">
        <v>0</v>
      </c>
    </row>
    <row r="201" spans="1:12" x14ac:dyDescent="0.35">
      <c r="A201" s="16" t="s">
        <v>5</v>
      </c>
      <c r="B201" s="16" t="s">
        <v>20</v>
      </c>
      <c r="C201" s="16" t="s">
        <v>70</v>
      </c>
      <c r="D201" s="16" t="s">
        <v>9</v>
      </c>
      <c r="E201" s="16" t="s">
        <v>3</v>
      </c>
      <c r="F201" s="19">
        <v>39044</v>
      </c>
      <c r="G201" s="17">
        <v>0</v>
      </c>
      <c r="H201" s="17">
        <v>0</v>
      </c>
      <c r="I201" s="16">
        <v>349</v>
      </c>
      <c r="J201" s="31">
        <v>0</v>
      </c>
      <c r="K201" s="16">
        <v>87</v>
      </c>
      <c r="L201" s="31">
        <v>76</v>
      </c>
    </row>
    <row r="202" spans="1:12" x14ac:dyDescent="0.35">
      <c r="A202" s="16" t="s">
        <v>5</v>
      </c>
      <c r="B202" s="16" t="s">
        <v>20</v>
      </c>
      <c r="C202" s="16" t="s">
        <v>70</v>
      </c>
      <c r="D202" s="16" t="s">
        <v>9</v>
      </c>
      <c r="E202" s="16" t="s">
        <v>3</v>
      </c>
      <c r="F202" s="19">
        <v>39046</v>
      </c>
      <c r="G202" s="17">
        <v>1</v>
      </c>
      <c r="H202" s="17">
        <v>2</v>
      </c>
      <c r="I202" s="16">
        <v>367</v>
      </c>
      <c r="J202" s="31">
        <v>0</v>
      </c>
      <c r="K202" s="16">
        <v>0</v>
      </c>
      <c r="L202" s="31">
        <v>0</v>
      </c>
    </row>
    <row r="203" spans="1:12" x14ac:dyDescent="0.35">
      <c r="A203" s="16" t="s">
        <v>5</v>
      </c>
      <c r="B203" s="16" t="s">
        <v>20</v>
      </c>
      <c r="C203" s="16" t="s">
        <v>70</v>
      </c>
      <c r="D203" s="16" t="s">
        <v>9</v>
      </c>
      <c r="E203" s="16" t="s">
        <v>3</v>
      </c>
      <c r="F203" s="19">
        <v>39047</v>
      </c>
      <c r="G203" s="17">
        <v>2</v>
      </c>
      <c r="H203" s="17">
        <v>2</v>
      </c>
      <c r="I203" s="16">
        <v>411</v>
      </c>
      <c r="J203" s="31">
        <v>0</v>
      </c>
      <c r="K203" s="16">
        <v>0</v>
      </c>
      <c r="L203" s="31">
        <v>0</v>
      </c>
    </row>
    <row r="204" spans="1:12" x14ac:dyDescent="0.35">
      <c r="A204" s="16" t="s">
        <v>5</v>
      </c>
      <c r="B204" s="16" t="s">
        <v>20</v>
      </c>
      <c r="C204" s="16" t="s">
        <v>70</v>
      </c>
      <c r="D204" s="16" t="s">
        <v>9</v>
      </c>
      <c r="E204" s="16" t="s">
        <v>3</v>
      </c>
      <c r="F204" s="19">
        <v>39048</v>
      </c>
      <c r="G204" s="17">
        <v>3</v>
      </c>
      <c r="H204" s="17">
        <v>2</v>
      </c>
      <c r="I204" s="16">
        <v>170</v>
      </c>
      <c r="J204" s="31">
        <v>0</v>
      </c>
      <c r="K204" s="16">
        <v>0</v>
      </c>
      <c r="L204" s="31">
        <v>0</v>
      </c>
    </row>
    <row r="205" spans="1:12" x14ac:dyDescent="0.35">
      <c r="A205" s="16" t="s">
        <v>5</v>
      </c>
      <c r="B205" s="16" t="s">
        <v>20</v>
      </c>
      <c r="C205" s="16" t="s">
        <v>70</v>
      </c>
      <c r="D205" s="16" t="s">
        <v>9</v>
      </c>
      <c r="E205" s="16" t="s">
        <v>3</v>
      </c>
      <c r="F205" s="19">
        <v>39049</v>
      </c>
      <c r="G205" s="17">
        <v>4</v>
      </c>
      <c r="H205" s="17">
        <v>2</v>
      </c>
      <c r="I205" s="16">
        <v>371</v>
      </c>
      <c r="J205" s="31">
        <v>0</v>
      </c>
      <c r="K205" s="16">
        <v>0</v>
      </c>
      <c r="L205" s="31">
        <v>0</v>
      </c>
    </row>
    <row r="206" spans="1:12" x14ac:dyDescent="0.35">
      <c r="A206" s="16" t="s">
        <v>5</v>
      </c>
      <c r="B206" s="16" t="s">
        <v>20</v>
      </c>
      <c r="C206" s="16" t="s">
        <v>70</v>
      </c>
      <c r="D206" s="16" t="s">
        <v>9</v>
      </c>
      <c r="E206" s="16" t="s">
        <v>3</v>
      </c>
      <c r="F206" s="19">
        <v>39050</v>
      </c>
      <c r="G206" s="17">
        <v>5</v>
      </c>
      <c r="H206" s="17">
        <v>2</v>
      </c>
      <c r="I206" s="16">
        <v>357</v>
      </c>
      <c r="J206" s="31">
        <v>0</v>
      </c>
      <c r="K206" s="16">
        <v>0</v>
      </c>
      <c r="L206" s="31">
        <v>0</v>
      </c>
    </row>
    <row r="207" spans="1:12" x14ac:dyDescent="0.35">
      <c r="A207" s="16" t="s">
        <v>5</v>
      </c>
      <c r="B207" s="16" t="s">
        <v>20</v>
      </c>
      <c r="C207" s="16" t="s">
        <v>71</v>
      </c>
      <c r="D207" s="16" t="s">
        <v>11</v>
      </c>
      <c r="E207" s="16" t="s">
        <v>3</v>
      </c>
      <c r="F207" s="19">
        <v>39070</v>
      </c>
      <c r="G207" s="17">
        <v>-6</v>
      </c>
      <c r="H207" s="17">
        <v>1</v>
      </c>
      <c r="I207" s="16">
        <v>285</v>
      </c>
      <c r="J207" s="31">
        <v>257</v>
      </c>
      <c r="K207" s="16">
        <v>270</v>
      </c>
      <c r="L207" s="31">
        <v>134</v>
      </c>
    </row>
    <row r="208" spans="1:12" x14ac:dyDescent="0.35">
      <c r="A208" s="16" t="s">
        <v>5</v>
      </c>
      <c r="B208" s="16" t="s">
        <v>20</v>
      </c>
      <c r="C208" s="16" t="s">
        <v>71</v>
      </c>
      <c r="D208" s="16" t="s">
        <v>11</v>
      </c>
      <c r="E208" s="16" t="s">
        <v>3</v>
      </c>
      <c r="F208" s="19">
        <v>39071</v>
      </c>
      <c r="G208" s="17">
        <v>-5</v>
      </c>
      <c r="H208" s="17">
        <v>1</v>
      </c>
      <c r="I208" s="16">
        <v>392</v>
      </c>
      <c r="J208" s="31">
        <v>389</v>
      </c>
      <c r="K208" s="16">
        <v>389</v>
      </c>
      <c r="L208" s="31">
        <v>389</v>
      </c>
    </row>
    <row r="209" spans="1:12" x14ac:dyDescent="0.35">
      <c r="A209" s="16" t="s">
        <v>5</v>
      </c>
      <c r="B209" s="16" t="s">
        <v>20</v>
      </c>
      <c r="C209" s="16" t="s">
        <v>71</v>
      </c>
      <c r="D209" s="16" t="s">
        <v>11</v>
      </c>
      <c r="E209" s="16" t="s">
        <v>3</v>
      </c>
      <c r="F209" s="19">
        <v>39072</v>
      </c>
      <c r="G209" s="17">
        <v>-4</v>
      </c>
      <c r="H209" s="17">
        <v>1</v>
      </c>
      <c r="I209" s="16">
        <v>388</v>
      </c>
      <c r="J209" s="31">
        <v>388</v>
      </c>
      <c r="K209" s="16">
        <v>388</v>
      </c>
      <c r="L209" s="31">
        <v>388</v>
      </c>
    </row>
    <row r="210" spans="1:12" x14ac:dyDescent="0.35">
      <c r="A210" s="16" t="s">
        <v>5</v>
      </c>
      <c r="B210" s="16" t="s">
        <v>20</v>
      </c>
      <c r="C210" s="16" t="s">
        <v>71</v>
      </c>
      <c r="D210" s="16" t="s">
        <v>11</v>
      </c>
      <c r="E210" s="16" t="s">
        <v>3</v>
      </c>
      <c r="F210" s="19">
        <v>39073</v>
      </c>
      <c r="G210" s="17">
        <v>-3</v>
      </c>
      <c r="H210" s="17">
        <v>1</v>
      </c>
      <c r="I210" s="16">
        <v>288</v>
      </c>
      <c r="J210" s="31">
        <v>285</v>
      </c>
      <c r="K210" s="16">
        <v>285</v>
      </c>
      <c r="L210" s="31">
        <v>285</v>
      </c>
    </row>
    <row r="211" spans="1:12" x14ac:dyDescent="0.35">
      <c r="A211" s="16" t="s">
        <v>5</v>
      </c>
      <c r="B211" s="16" t="s">
        <v>20</v>
      </c>
      <c r="C211" s="16" t="s">
        <v>71</v>
      </c>
      <c r="D211" s="16" t="s">
        <v>11</v>
      </c>
      <c r="E211" s="16" t="s">
        <v>3</v>
      </c>
      <c r="F211" s="19">
        <v>39074</v>
      </c>
      <c r="G211" s="17">
        <v>-2</v>
      </c>
      <c r="H211" s="17">
        <v>0</v>
      </c>
      <c r="I211" s="16">
        <v>344</v>
      </c>
      <c r="J211" s="31">
        <v>344</v>
      </c>
      <c r="K211" s="16">
        <v>344</v>
      </c>
      <c r="L211" s="31">
        <v>343</v>
      </c>
    </row>
    <row r="212" spans="1:12" x14ac:dyDescent="0.35">
      <c r="A212" s="16" t="s">
        <v>5</v>
      </c>
      <c r="B212" s="16" t="s">
        <v>20</v>
      </c>
      <c r="C212" s="16" t="s">
        <v>71</v>
      </c>
      <c r="D212" s="16" t="s">
        <v>11</v>
      </c>
      <c r="E212" s="16" t="s">
        <v>3</v>
      </c>
      <c r="F212" s="19">
        <v>39075</v>
      </c>
      <c r="G212" s="17">
        <v>-1</v>
      </c>
      <c r="H212" s="17">
        <v>0</v>
      </c>
      <c r="I212" s="16">
        <v>246</v>
      </c>
      <c r="J212" s="31">
        <v>246</v>
      </c>
      <c r="K212" s="16">
        <v>246</v>
      </c>
      <c r="L212" s="31">
        <v>246</v>
      </c>
    </row>
    <row r="213" spans="1:12" x14ac:dyDescent="0.35">
      <c r="A213" s="16" t="s">
        <v>5</v>
      </c>
      <c r="B213" s="16" t="s">
        <v>20</v>
      </c>
      <c r="C213" s="16" t="s">
        <v>71</v>
      </c>
      <c r="D213" s="16" t="s">
        <v>11</v>
      </c>
      <c r="E213" s="16" t="s">
        <v>3</v>
      </c>
      <c r="F213" s="19">
        <v>39076</v>
      </c>
      <c r="G213" s="17">
        <v>0</v>
      </c>
      <c r="H213" s="17">
        <v>0</v>
      </c>
      <c r="I213" s="16">
        <v>26</v>
      </c>
      <c r="J213" s="31">
        <v>0</v>
      </c>
      <c r="K213" s="16">
        <v>0</v>
      </c>
      <c r="L213" s="31">
        <v>0</v>
      </c>
    </row>
    <row r="214" spans="1:12" x14ac:dyDescent="0.35">
      <c r="A214" s="16" t="s">
        <v>5</v>
      </c>
      <c r="B214" s="16" t="s">
        <v>25</v>
      </c>
      <c r="C214" s="16" t="s">
        <v>72</v>
      </c>
      <c r="D214" s="16" t="s">
        <v>2</v>
      </c>
      <c r="E214" s="16" t="s">
        <v>2</v>
      </c>
      <c r="F214" s="19">
        <v>39090</v>
      </c>
      <c r="G214" s="17">
        <v>-7</v>
      </c>
      <c r="H214" s="17">
        <v>1</v>
      </c>
      <c r="I214" s="16">
        <v>181</v>
      </c>
      <c r="J214" s="31">
        <v>0</v>
      </c>
      <c r="K214" s="16">
        <v>0</v>
      </c>
      <c r="L214" s="31">
        <v>0</v>
      </c>
    </row>
    <row r="215" spans="1:12" x14ac:dyDescent="0.35">
      <c r="A215" s="16" t="s">
        <v>5</v>
      </c>
      <c r="B215" s="16" t="s">
        <v>25</v>
      </c>
      <c r="C215" s="16" t="s">
        <v>72</v>
      </c>
      <c r="D215" s="16" t="s">
        <v>2</v>
      </c>
      <c r="E215" s="16" t="s">
        <v>2</v>
      </c>
      <c r="F215" s="19">
        <v>39091</v>
      </c>
      <c r="G215" s="17">
        <v>-6</v>
      </c>
      <c r="H215" s="17">
        <v>1</v>
      </c>
      <c r="I215" s="16">
        <v>373</v>
      </c>
      <c r="J215" s="31">
        <v>0</v>
      </c>
      <c r="K215" s="16">
        <v>0</v>
      </c>
      <c r="L215" s="31">
        <v>0</v>
      </c>
    </row>
    <row r="216" spans="1:12" x14ac:dyDescent="0.35">
      <c r="A216" s="16" t="s">
        <v>5</v>
      </c>
      <c r="B216" s="16" t="s">
        <v>25</v>
      </c>
      <c r="C216" s="16" t="s">
        <v>72</v>
      </c>
      <c r="D216" s="16" t="s">
        <v>2</v>
      </c>
      <c r="E216" s="16" t="s">
        <v>2</v>
      </c>
      <c r="F216" s="19">
        <v>39092</v>
      </c>
      <c r="G216" s="17">
        <v>-5</v>
      </c>
      <c r="H216" s="17">
        <v>1</v>
      </c>
      <c r="I216" s="16">
        <v>282</v>
      </c>
      <c r="J216" s="31">
        <v>0</v>
      </c>
      <c r="K216" s="16">
        <v>16</v>
      </c>
      <c r="L216" s="31">
        <v>16</v>
      </c>
    </row>
    <row r="217" spans="1:12" x14ac:dyDescent="0.35">
      <c r="A217" s="16" t="s">
        <v>5</v>
      </c>
      <c r="B217" s="16" t="s">
        <v>25</v>
      </c>
      <c r="C217" s="16" t="s">
        <v>72</v>
      </c>
      <c r="D217" s="16" t="s">
        <v>2</v>
      </c>
      <c r="E217" s="16" t="s">
        <v>2</v>
      </c>
      <c r="F217" s="19">
        <v>39093</v>
      </c>
      <c r="G217" s="17">
        <v>-4</v>
      </c>
      <c r="H217" s="17">
        <v>1</v>
      </c>
      <c r="I217" s="16">
        <v>214</v>
      </c>
      <c r="J217" s="31">
        <v>0</v>
      </c>
      <c r="K217" s="16">
        <v>0</v>
      </c>
      <c r="L217" s="31">
        <v>0</v>
      </c>
    </row>
    <row r="218" spans="1:12" x14ac:dyDescent="0.35">
      <c r="A218" s="16" t="s">
        <v>5</v>
      </c>
      <c r="B218" s="16" t="s">
        <v>25</v>
      </c>
      <c r="C218" s="16" t="s">
        <v>72</v>
      </c>
      <c r="D218" s="16" t="s">
        <v>2</v>
      </c>
      <c r="E218" s="16" t="s">
        <v>2</v>
      </c>
      <c r="F218" s="19">
        <v>39094</v>
      </c>
      <c r="G218" s="17">
        <v>-3</v>
      </c>
      <c r="H218" s="17">
        <v>1</v>
      </c>
      <c r="I218" s="16">
        <v>308</v>
      </c>
      <c r="J218" s="31">
        <v>4</v>
      </c>
      <c r="K218" s="16">
        <v>104</v>
      </c>
      <c r="L218" s="31">
        <v>100</v>
      </c>
    </row>
    <row r="219" spans="1:12" x14ac:dyDescent="0.35">
      <c r="A219" s="16" t="s">
        <v>5</v>
      </c>
      <c r="B219" s="16" t="s">
        <v>25</v>
      </c>
      <c r="C219" s="16" t="s">
        <v>72</v>
      </c>
      <c r="D219" s="16" t="s">
        <v>2</v>
      </c>
      <c r="E219" s="16" t="s">
        <v>2</v>
      </c>
      <c r="F219" s="19">
        <v>39095</v>
      </c>
      <c r="G219" s="17">
        <v>-2</v>
      </c>
      <c r="H219" s="17">
        <v>0</v>
      </c>
      <c r="I219" s="16">
        <v>121</v>
      </c>
      <c r="J219" s="31">
        <v>0</v>
      </c>
      <c r="K219" s="16">
        <v>39</v>
      </c>
      <c r="L219" s="31">
        <v>18</v>
      </c>
    </row>
    <row r="220" spans="1:12" x14ac:dyDescent="0.35">
      <c r="A220" s="16" t="s">
        <v>5</v>
      </c>
      <c r="B220" s="16" t="s">
        <v>25</v>
      </c>
      <c r="C220" s="16" t="s">
        <v>72</v>
      </c>
      <c r="D220" s="16" t="s">
        <v>2</v>
      </c>
      <c r="E220" s="16" t="s">
        <v>2</v>
      </c>
      <c r="F220" s="19">
        <v>39096</v>
      </c>
      <c r="G220" s="17">
        <v>-1</v>
      </c>
      <c r="H220" s="17">
        <v>0</v>
      </c>
      <c r="I220" s="16">
        <v>212</v>
      </c>
      <c r="J220" s="31">
        <v>210</v>
      </c>
      <c r="K220" s="16">
        <v>210</v>
      </c>
      <c r="L220" s="31">
        <v>118</v>
      </c>
    </row>
    <row r="221" spans="1:12" x14ac:dyDescent="0.35">
      <c r="A221" s="16" t="s">
        <v>5</v>
      </c>
      <c r="B221" s="16" t="s">
        <v>25</v>
      </c>
      <c r="C221" s="16" t="s">
        <v>72</v>
      </c>
      <c r="D221" s="16" t="s">
        <v>2</v>
      </c>
      <c r="E221" s="16" t="s">
        <v>2</v>
      </c>
      <c r="F221" s="19">
        <v>39098</v>
      </c>
      <c r="G221" s="17">
        <v>0</v>
      </c>
      <c r="H221" s="17">
        <v>0</v>
      </c>
      <c r="I221" s="16">
        <v>261</v>
      </c>
      <c r="J221" s="31">
        <v>257</v>
      </c>
      <c r="K221" s="16">
        <v>257</v>
      </c>
      <c r="L221" s="31">
        <v>254</v>
      </c>
    </row>
    <row r="222" spans="1:12" x14ac:dyDescent="0.35">
      <c r="A222" s="16" t="s">
        <v>5</v>
      </c>
      <c r="B222" s="16" t="s">
        <v>25</v>
      </c>
      <c r="C222" s="16" t="s">
        <v>72</v>
      </c>
      <c r="D222" s="16" t="s">
        <v>2</v>
      </c>
      <c r="E222" s="16" t="s">
        <v>2</v>
      </c>
      <c r="F222" s="19">
        <v>39097</v>
      </c>
      <c r="G222" s="17">
        <v>0</v>
      </c>
      <c r="H222" s="17">
        <v>0</v>
      </c>
      <c r="I222" s="16">
        <v>274</v>
      </c>
      <c r="J222" s="31">
        <v>229</v>
      </c>
      <c r="K222" s="16">
        <v>274</v>
      </c>
      <c r="L222" s="31">
        <v>244</v>
      </c>
    </row>
    <row r="223" spans="1:12" x14ac:dyDescent="0.35">
      <c r="A223" s="16" t="s">
        <v>5</v>
      </c>
      <c r="B223" s="16" t="s">
        <v>25</v>
      </c>
      <c r="C223" s="16" t="s">
        <v>72</v>
      </c>
      <c r="D223" s="16" t="s">
        <v>2</v>
      </c>
      <c r="E223" s="16" t="s">
        <v>2</v>
      </c>
      <c r="F223" s="19">
        <v>39099</v>
      </c>
      <c r="G223" s="17">
        <v>1</v>
      </c>
      <c r="H223" s="17">
        <v>2</v>
      </c>
      <c r="I223" s="16">
        <v>336</v>
      </c>
      <c r="J223" s="31">
        <v>336</v>
      </c>
      <c r="K223" s="16">
        <v>336</v>
      </c>
      <c r="L223" s="31">
        <v>326</v>
      </c>
    </row>
    <row r="224" spans="1:12" x14ac:dyDescent="0.35">
      <c r="A224" s="16" t="s">
        <v>5</v>
      </c>
      <c r="B224" s="16" t="s">
        <v>25</v>
      </c>
      <c r="C224" s="16" t="s">
        <v>72</v>
      </c>
      <c r="D224" s="16" t="s">
        <v>2</v>
      </c>
      <c r="E224" s="16" t="s">
        <v>2</v>
      </c>
      <c r="F224" s="19">
        <v>39100</v>
      </c>
      <c r="G224" s="17">
        <v>2</v>
      </c>
      <c r="H224" s="17">
        <v>2</v>
      </c>
      <c r="I224" s="16">
        <v>355</v>
      </c>
      <c r="J224" s="31">
        <v>116</v>
      </c>
      <c r="K224" s="16">
        <v>213</v>
      </c>
      <c r="L224" s="31">
        <v>206</v>
      </c>
    </row>
    <row r="225" spans="1:12" x14ac:dyDescent="0.35">
      <c r="A225" s="16" t="s">
        <v>5</v>
      </c>
      <c r="B225" s="16" t="s">
        <v>25</v>
      </c>
      <c r="C225" s="16" t="s">
        <v>72</v>
      </c>
      <c r="D225" s="16" t="s">
        <v>2</v>
      </c>
      <c r="E225" s="16" t="s">
        <v>2</v>
      </c>
      <c r="F225" s="19">
        <v>39101</v>
      </c>
      <c r="G225" s="17">
        <v>3</v>
      </c>
      <c r="H225" s="17">
        <v>2</v>
      </c>
      <c r="I225" s="16">
        <v>230</v>
      </c>
      <c r="J225" s="31">
        <v>21</v>
      </c>
      <c r="K225" s="16">
        <v>21</v>
      </c>
      <c r="L225" s="31">
        <v>4</v>
      </c>
    </row>
    <row r="226" spans="1:12" x14ac:dyDescent="0.35">
      <c r="A226" s="16" t="s">
        <v>5</v>
      </c>
      <c r="B226" s="16" t="s">
        <v>25</v>
      </c>
      <c r="C226" s="16" t="s">
        <v>72</v>
      </c>
      <c r="D226" s="16" t="s">
        <v>2</v>
      </c>
      <c r="E226" s="16" t="s">
        <v>2</v>
      </c>
      <c r="F226" s="19">
        <v>39102</v>
      </c>
      <c r="G226" s="17">
        <v>4</v>
      </c>
      <c r="H226" s="17">
        <v>2</v>
      </c>
      <c r="I226" s="16">
        <v>329</v>
      </c>
      <c r="J226" s="31">
        <v>0</v>
      </c>
      <c r="K226" s="16">
        <v>0</v>
      </c>
      <c r="L226" s="31">
        <v>0</v>
      </c>
    </row>
    <row r="227" spans="1:12" x14ac:dyDescent="0.35">
      <c r="A227" s="16" t="s">
        <v>5</v>
      </c>
      <c r="B227" s="16" t="s">
        <v>25</v>
      </c>
      <c r="C227" s="16" t="s">
        <v>72</v>
      </c>
      <c r="D227" s="16" t="s">
        <v>2</v>
      </c>
      <c r="E227" s="16" t="s">
        <v>2</v>
      </c>
      <c r="F227" s="19">
        <v>39103</v>
      </c>
      <c r="G227" s="17">
        <v>5</v>
      </c>
      <c r="H227" s="17">
        <v>2</v>
      </c>
      <c r="I227" s="16">
        <v>304</v>
      </c>
      <c r="J227" s="31">
        <v>0</v>
      </c>
      <c r="K227" s="16">
        <v>0</v>
      </c>
      <c r="L227" s="31">
        <v>0</v>
      </c>
    </row>
    <row r="228" spans="1:12" x14ac:dyDescent="0.35">
      <c r="A228" s="16" t="s">
        <v>5</v>
      </c>
      <c r="B228" s="16" t="s">
        <v>25</v>
      </c>
      <c r="C228" s="16" t="s">
        <v>73</v>
      </c>
      <c r="D228" s="16" t="s">
        <v>3</v>
      </c>
      <c r="E228" s="16" t="s">
        <v>3</v>
      </c>
      <c r="F228" s="19">
        <v>39064</v>
      </c>
      <c r="G228" s="17">
        <v>-4</v>
      </c>
      <c r="H228" s="17">
        <v>1</v>
      </c>
      <c r="I228" s="20">
        <v>447</v>
      </c>
      <c r="J228" s="31">
        <v>219</v>
      </c>
      <c r="K228" s="16">
        <v>359</v>
      </c>
      <c r="L228" s="31">
        <v>327</v>
      </c>
    </row>
    <row r="229" spans="1:12" x14ac:dyDescent="0.35">
      <c r="A229" s="16" t="s">
        <v>5</v>
      </c>
      <c r="B229" s="16" t="s">
        <v>25</v>
      </c>
      <c r="C229" s="16" t="s">
        <v>73</v>
      </c>
      <c r="D229" s="16" t="s">
        <v>3</v>
      </c>
      <c r="E229" s="16" t="s">
        <v>3</v>
      </c>
      <c r="F229" s="19">
        <v>39065</v>
      </c>
      <c r="G229" s="17">
        <v>-3</v>
      </c>
      <c r="H229" s="17">
        <v>1</v>
      </c>
      <c r="I229" s="20">
        <v>420</v>
      </c>
      <c r="J229" s="31">
        <v>420</v>
      </c>
      <c r="K229" s="16">
        <v>420</v>
      </c>
      <c r="L229" s="31">
        <v>409</v>
      </c>
    </row>
    <row r="230" spans="1:12" x14ac:dyDescent="0.35">
      <c r="A230" s="16" t="s">
        <v>5</v>
      </c>
      <c r="B230" s="16" t="s">
        <v>25</v>
      </c>
      <c r="C230" s="16" t="s">
        <v>73</v>
      </c>
      <c r="D230" s="16" t="s">
        <v>3</v>
      </c>
      <c r="E230" s="16" t="s">
        <v>3</v>
      </c>
      <c r="F230" s="19">
        <v>39066</v>
      </c>
      <c r="G230" s="17">
        <v>-2</v>
      </c>
      <c r="H230" s="17">
        <v>0</v>
      </c>
      <c r="I230" s="20">
        <v>274</v>
      </c>
      <c r="J230" s="31">
        <v>166</v>
      </c>
      <c r="K230" s="16">
        <v>273</v>
      </c>
      <c r="L230" s="31">
        <v>182</v>
      </c>
    </row>
    <row r="231" spans="1:12" x14ac:dyDescent="0.35">
      <c r="A231" s="16" t="s">
        <v>5</v>
      </c>
      <c r="B231" s="16" t="s">
        <v>25</v>
      </c>
      <c r="C231" s="16" t="s">
        <v>73</v>
      </c>
      <c r="D231" s="16" t="s">
        <v>3</v>
      </c>
      <c r="E231" s="16" t="s">
        <v>3</v>
      </c>
      <c r="F231" s="19">
        <v>39067</v>
      </c>
      <c r="G231" s="17">
        <v>-1</v>
      </c>
      <c r="H231" s="17">
        <v>0</v>
      </c>
      <c r="I231" s="20">
        <v>286</v>
      </c>
      <c r="J231" s="31">
        <v>3</v>
      </c>
      <c r="K231" s="16">
        <v>284</v>
      </c>
      <c r="L231" s="31">
        <v>235</v>
      </c>
    </row>
    <row r="232" spans="1:12" x14ac:dyDescent="0.35">
      <c r="A232" s="16" t="s">
        <v>5</v>
      </c>
      <c r="B232" s="16" t="s">
        <v>25</v>
      </c>
      <c r="C232" s="16" t="s">
        <v>73</v>
      </c>
      <c r="D232" s="16" t="s">
        <v>3</v>
      </c>
      <c r="E232" s="16" t="s">
        <v>3</v>
      </c>
      <c r="F232" s="19">
        <v>39068</v>
      </c>
      <c r="G232" s="17">
        <v>0</v>
      </c>
      <c r="H232" s="17">
        <v>0</v>
      </c>
      <c r="I232" s="20">
        <v>351</v>
      </c>
      <c r="J232" s="31">
        <v>14</v>
      </c>
      <c r="K232" s="16">
        <v>350</v>
      </c>
      <c r="L232" s="31">
        <v>216</v>
      </c>
    </row>
    <row r="233" spans="1:12" x14ac:dyDescent="0.35">
      <c r="A233" s="16" t="s">
        <v>5</v>
      </c>
      <c r="B233" s="16" t="s">
        <v>25</v>
      </c>
      <c r="C233" s="16" t="s">
        <v>73</v>
      </c>
      <c r="D233" s="16" t="s">
        <v>3</v>
      </c>
      <c r="E233" s="16" t="s">
        <v>3</v>
      </c>
      <c r="F233" s="19">
        <v>39069</v>
      </c>
      <c r="G233" s="17">
        <v>0</v>
      </c>
      <c r="H233" s="17">
        <v>0</v>
      </c>
      <c r="I233" s="20">
        <v>434</v>
      </c>
      <c r="J233" s="31">
        <v>7</v>
      </c>
      <c r="K233" s="16">
        <v>146</v>
      </c>
      <c r="L233" s="31">
        <v>102</v>
      </c>
    </row>
    <row r="234" spans="1:12" x14ac:dyDescent="0.35">
      <c r="A234" s="16" t="s">
        <v>5</v>
      </c>
      <c r="B234" s="16" t="s">
        <v>25</v>
      </c>
      <c r="C234" s="16" t="s">
        <v>73</v>
      </c>
      <c r="D234" s="16" t="s">
        <v>3</v>
      </c>
      <c r="E234" s="16" t="s">
        <v>3</v>
      </c>
      <c r="F234" s="19">
        <v>39070</v>
      </c>
      <c r="G234" s="17">
        <v>1</v>
      </c>
      <c r="H234" s="17">
        <v>2</v>
      </c>
      <c r="I234" s="20">
        <v>105</v>
      </c>
      <c r="J234" s="31">
        <v>0</v>
      </c>
      <c r="K234" s="16">
        <v>0</v>
      </c>
      <c r="L234" s="31">
        <v>0</v>
      </c>
    </row>
    <row r="235" spans="1:12" x14ac:dyDescent="0.35">
      <c r="A235" s="16" t="s">
        <v>1</v>
      </c>
      <c r="B235" s="16" t="s">
        <v>12</v>
      </c>
      <c r="C235" s="16" t="s">
        <v>74</v>
      </c>
      <c r="D235" s="16" t="s">
        <v>3</v>
      </c>
      <c r="E235" s="16" t="s">
        <v>3</v>
      </c>
      <c r="F235" s="19">
        <v>38913</v>
      </c>
      <c r="G235" s="17">
        <v>-7</v>
      </c>
      <c r="H235" s="17">
        <v>1</v>
      </c>
      <c r="I235" s="32">
        <v>429</v>
      </c>
      <c r="J235" s="31">
        <v>0</v>
      </c>
      <c r="K235" s="16">
        <v>1</v>
      </c>
      <c r="L235" s="31">
        <v>0</v>
      </c>
    </row>
    <row r="236" spans="1:12" x14ac:dyDescent="0.35">
      <c r="A236" s="16" t="s">
        <v>1</v>
      </c>
      <c r="B236" s="16" t="s">
        <v>12</v>
      </c>
      <c r="C236" s="16" t="s">
        <v>74</v>
      </c>
      <c r="D236" s="16" t="s">
        <v>3</v>
      </c>
      <c r="E236" s="16" t="s">
        <v>3</v>
      </c>
      <c r="F236" s="19">
        <v>38914</v>
      </c>
      <c r="G236" s="17">
        <v>-6</v>
      </c>
      <c r="H236" s="17">
        <v>1</v>
      </c>
      <c r="I236" s="32">
        <v>321</v>
      </c>
      <c r="J236" s="31">
        <v>0</v>
      </c>
      <c r="K236" s="16">
        <v>70</v>
      </c>
      <c r="L236" s="31">
        <v>49</v>
      </c>
    </row>
    <row r="237" spans="1:12" x14ac:dyDescent="0.35">
      <c r="A237" s="16" t="s">
        <v>1</v>
      </c>
      <c r="B237" s="16" t="s">
        <v>12</v>
      </c>
      <c r="C237" s="16" t="s">
        <v>74</v>
      </c>
      <c r="D237" s="16" t="s">
        <v>3</v>
      </c>
      <c r="E237" s="16" t="s">
        <v>3</v>
      </c>
      <c r="F237" s="19">
        <v>38915</v>
      </c>
      <c r="G237" s="17">
        <v>-5</v>
      </c>
      <c r="H237" s="17">
        <v>1</v>
      </c>
      <c r="I237" s="32">
        <v>189</v>
      </c>
      <c r="J237" s="31">
        <v>0</v>
      </c>
      <c r="K237" s="16">
        <v>1</v>
      </c>
      <c r="L237" s="31">
        <v>1</v>
      </c>
    </row>
    <row r="238" spans="1:12" x14ac:dyDescent="0.35">
      <c r="A238" s="16" t="s">
        <v>1</v>
      </c>
      <c r="B238" s="16" t="s">
        <v>12</v>
      </c>
      <c r="C238" s="16" t="s">
        <v>74</v>
      </c>
      <c r="D238" s="16" t="s">
        <v>3</v>
      </c>
      <c r="E238" s="16" t="s">
        <v>3</v>
      </c>
      <c r="F238" s="19">
        <v>38916</v>
      </c>
      <c r="G238" s="17">
        <v>-4</v>
      </c>
      <c r="H238" s="17">
        <v>1</v>
      </c>
      <c r="I238" s="32">
        <v>349</v>
      </c>
      <c r="J238" s="31">
        <v>0</v>
      </c>
      <c r="K238" s="16">
        <v>163</v>
      </c>
      <c r="L238" s="31">
        <v>131</v>
      </c>
    </row>
    <row r="239" spans="1:12" x14ac:dyDescent="0.35">
      <c r="A239" s="16" t="s">
        <v>1</v>
      </c>
      <c r="B239" s="16" t="s">
        <v>12</v>
      </c>
      <c r="C239" s="16" t="s">
        <v>74</v>
      </c>
      <c r="D239" s="16" t="s">
        <v>3</v>
      </c>
      <c r="E239" s="16" t="s">
        <v>3</v>
      </c>
      <c r="F239" s="19">
        <v>38917</v>
      </c>
      <c r="G239" s="17">
        <v>-3</v>
      </c>
      <c r="H239" s="17">
        <v>1</v>
      </c>
      <c r="I239" s="32">
        <v>189</v>
      </c>
      <c r="J239" s="31">
        <v>0</v>
      </c>
      <c r="K239" s="16">
        <v>0</v>
      </c>
      <c r="L239" s="31">
        <v>0</v>
      </c>
    </row>
    <row r="240" spans="1:12" x14ac:dyDescent="0.35">
      <c r="A240" s="16" t="s">
        <v>1</v>
      </c>
      <c r="B240" s="16" t="s">
        <v>12</v>
      </c>
      <c r="C240" s="16" t="s">
        <v>74</v>
      </c>
      <c r="D240" s="16" t="s">
        <v>3</v>
      </c>
      <c r="E240" s="16" t="s">
        <v>3</v>
      </c>
      <c r="F240" s="19">
        <v>38918</v>
      </c>
      <c r="G240" s="17">
        <v>-2</v>
      </c>
      <c r="H240" s="17">
        <v>0</v>
      </c>
      <c r="I240" s="32">
        <v>316</v>
      </c>
      <c r="J240" s="31">
        <v>132</v>
      </c>
      <c r="K240" s="16">
        <v>243</v>
      </c>
      <c r="L240" s="31">
        <v>228</v>
      </c>
    </row>
    <row r="241" spans="1:12" x14ac:dyDescent="0.35">
      <c r="A241" s="16" t="s">
        <v>1</v>
      </c>
      <c r="B241" s="16" t="s">
        <v>12</v>
      </c>
      <c r="C241" s="16" t="s">
        <v>74</v>
      </c>
      <c r="D241" s="16" t="s">
        <v>3</v>
      </c>
      <c r="E241" s="16" t="s">
        <v>3</v>
      </c>
      <c r="F241" s="19">
        <v>38919</v>
      </c>
      <c r="G241" s="17">
        <v>-1</v>
      </c>
      <c r="H241" s="17">
        <v>0</v>
      </c>
      <c r="I241" s="32">
        <v>179</v>
      </c>
      <c r="J241" s="31">
        <v>0</v>
      </c>
      <c r="K241" s="16">
        <v>0</v>
      </c>
      <c r="L241" s="31">
        <v>0</v>
      </c>
    </row>
    <row r="242" spans="1:12" x14ac:dyDescent="0.35">
      <c r="A242" s="16" t="s">
        <v>1</v>
      </c>
      <c r="B242" s="16" t="s">
        <v>12</v>
      </c>
      <c r="C242" s="16" t="s">
        <v>74</v>
      </c>
      <c r="D242" s="16" t="s">
        <v>3</v>
      </c>
      <c r="E242" s="16" t="s">
        <v>3</v>
      </c>
      <c r="F242" s="19">
        <v>38920</v>
      </c>
      <c r="G242" s="17">
        <v>0</v>
      </c>
      <c r="H242" s="17">
        <v>0</v>
      </c>
      <c r="I242" s="32">
        <v>370</v>
      </c>
      <c r="J242" s="31">
        <v>91</v>
      </c>
      <c r="K242" s="16">
        <v>106</v>
      </c>
      <c r="L242" s="31">
        <v>43</v>
      </c>
    </row>
    <row r="243" spans="1:12" x14ac:dyDescent="0.35">
      <c r="A243" s="16" t="s">
        <v>1</v>
      </c>
      <c r="B243" s="16" t="s">
        <v>12</v>
      </c>
      <c r="C243" s="16" t="s">
        <v>74</v>
      </c>
      <c r="D243" s="16" t="s">
        <v>3</v>
      </c>
      <c r="E243" s="16" t="s">
        <v>3</v>
      </c>
      <c r="F243" s="19">
        <v>38922</v>
      </c>
      <c r="G243" s="17">
        <v>1</v>
      </c>
      <c r="H243" s="17">
        <v>2</v>
      </c>
      <c r="I243" s="32">
        <v>349</v>
      </c>
      <c r="J243" s="31">
        <v>6</v>
      </c>
      <c r="K243" s="16">
        <v>70</v>
      </c>
      <c r="L243" s="31">
        <v>70</v>
      </c>
    </row>
    <row r="244" spans="1:12" x14ac:dyDescent="0.35">
      <c r="A244" s="16" t="s">
        <v>1</v>
      </c>
      <c r="B244" s="16" t="s">
        <v>12</v>
      </c>
      <c r="C244" s="16" t="s">
        <v>74</v>
      </c>
      <c r="D244" s="16" t="s">
        <v>3</v>
      </c>
      <c r="E244" s="16" t="s">
        <v>3</v>
      </c>
      <c r="F244" s="19">
        <v>38923</v>
      </c>
      <c r="G244" s="17">
        <v>2</v>
      </c>
      <c r="H244" s="17">
        <v>2</v>
      </c>
      <c r="I244" s="32">
        <v>32</v>
      </c>
      <c r="J244" s="31">
        <v>0</v>
      </c>
      <c r="K244" s="16">
        <v>0</v>
      </c>
      <c r="L244" s="31">
        <v>0</v>
      </c>
    </row>
    <row r="245" spans="1:12" x14ac:dyDescent="0.35">
      <c r="A245" s="16" t="s">
        <v>1</v>
      </c>
      <c r="B245" s="16" t="s">
        <v>12</v>
      </c>
      <c r="C245" s="16" t="s">
        <v>74</v>
      </c>
      <c r="D245" s="16" t="s">
        <v>3</v>
      </c>
      <c r="E245" s="16" t="s">
        <v>3</v>
      </c>
      <c r="F245" s="19">
        <v>38924</v>
      </c>
      <c r="G245" s="17">
        <v>3</v>
      </c>
      <c r="H245" s="17">
        <v>2</v>
      </c>
      <c r="I245" s="32">
        <v>253</v>
      </c>
      <c r="J245" s="31">
        <v>0</v>
      </c>
      <c r="K245" s="16">
        <v>0</v>
      </c>
      <c r="L245" s="31">
        <v>0</v>
      </c>
    </row>
    <row r="246" spans="1:12" x14ac:dyDescent="0.35">
      <c r="A246" s="16" t="s">
        <v>1</v>
      </c>
      <c r="B246" s="16" t="s">
        <v>12</v>
      </c>
      <c r="C246" s="16" t="s">
        <v>74</v>
      </c>
      <c r="D246" s="16" t="s">
        <v>3</v>
      </c>
      <c r="E246" s="16" t="s">
        <v>3</v>
      </c>
      <c r="F246" s="19">
        <v>38925</v>
      </c>
      <c r="G246" s="17">
        <v>4</v>
      </c>
      <c r="H246" s="17">
        <v>2</v>
      </c>
      <c r="I246" s="32">
        <v>165</v>
      </c>
      <c r="J246" s="31">
        <v>0</v>
      </c>
      <c r="K246" s="16">
        <v>0</v>
      </c>
      <c r="L246" s="31">
        <v>0</v>
      </c>
    </row>
    <row r="247" spans="1:12" x14ac:dyDescent="0.35">
      <c r="A247" s="16" t="s">
        <v>1</v>
      </c>
      <c r="B247" s="16" t="s">
        <v>12</v>
      </c>
      <c r="C247" s="16" t="s">
        <v>74</v>
      </c>
      <c r="D247" s="16" t="s">
        <v>3</v>
      </c>
      <c r="E247" s="16" t="s">
        <v>3</v>
      </c>
      <c r="F247" s="19">
        <v>38926</v>
      </c>
      <c r="G247" s="17">
        <v>5</v>
      </c>
      <c r="H247" s="17">
        <v>2</v>
      </c>
      <c r="I247" s="32">
        <v>385</v>
      </c>
      <c r="J247" s="31">
        <v>2</v>
      </c>
      <c r="K247" s="16">
        <v>2</v>
      </c>
      <c r="L247" s="31">
        <v>0</v>
      </c>
    </row>
    <row r="248" spans="1:12" x14ac:dyDescent="0.35">
      <c r="A248" s="16" t="s">
        <v>5</v>
      </c>
      <c r="B248" s="16" t="s">
        <v>16</v>
      </c>
      <c r="C248" s="16" t="s">
        <v>75</v>
      </c>
      <c r="D248" s="16" t="s">
        <v>2</v>
      </c>
      <c r="E248" s="16" t="s">
        <v>2</v>
      </c>
      <c r="F248" s="19">
        <v>39012</v>
      </c>
      <c r="G248" s="17">
        <v>-7</v>
      </c>
      <c r="H248" s="17">
        <v>1</v>
      </c>
      <c r="I248" s="32">
        <v>443</v>
      </c>
      <c r="J248" s="31">
        <v>3</v>
      </c>
      <c r="K248" s="16">
        <v>268</v>
      </c>
      <c r="L248" s="31">
        <v>236</v>
      </c>
    </row>
    <row r="249" spans="1:12" x14ac:dyDescent="0.35">
      <c r="A249" s="16" t="s">
        <v>5</v>
      </c>
      <c r="B249" s="16" t="s">
        <v>16</v>
      </c>
      <c r="C249" s="16" t="s">
        <v>75</v>
      </c>
      <c r="D249" s="16" t="s">
        <v>2</v>
      </c>
      <c r="E249" s="16" t="s">
        <v>2</v>
      </c>
      <c r="F249" s="19">
        <v>39013</v>
      </c>
      <c r="G249" s="17">
        <v>-6</v>
      </c>
      <c r="H249" s="17">
        <v>1</v>
      </c>
      <c r="I249" s="32">
        <v>478</v>
      </c>
      <c r="J249" s="31">
        <v>0</v>
      </c>
      <c r="K249" s="16">
        <v>164</v>
      </c>
      <c r="L249" s="31">
        <v>112</v>
      </c>
    </row>
    <row r="250" spans="1:12" x14ac:dyDescent="0.35">
      <c r="A250" s="16" t="s">
        <v>5</v>
      </c>
      <c r="B250" s="16" t="s">
        <v>16</v>
      </c>
      <c r="C250" s="16" t="s">
        <v>75</v>
      </c>
      <c r="D250" s="16" t="s">
        <v>2</v>
      </c>
      <c r="E250" s="16" t="s">
        <v>2</v>
      </c>
      <c r="F250" s="19">
        <v>39014</v>
      </c>
      <c r="G250" s="17">
        <v>-5</v>
      </c>
      <c r="H250" s="17">
        <v>1</v>
      </c>
      <c r="I250" s="32">
        <v>361</v>
      </c>
      <c r="J250" s="31">
        <v>141</v>
      </c>
      <c r="K250" s="16">
        <v>330</v>
      </c>
      <c r="L250" s="31">
        <v>324</v>
      </c>
    </row>
    <row r="251" spans="1:12" x14ac:dyDescent="0.35">
      <c r="A251" s="16" t="s">
        <v>5</v>
      </c>
      <c r="B251" s="16" t="s">
        <v>16</v>
      </c>
      <c r="C251" s="16" t="s">
        <v>75</v>
      </c>
      <c r="D251" s="16" t="s">
        <v>2</v>
      </c>
      <c r="E251" s="16" t="s">
        <v>2</v>
      </c>
      <c r="F251" s="19">
        <v>39015</v>
      </c>
      <c r="G251" s="17">
        <v>-4</v>
      </c>
      <c r="H251" s="17">
        <v>1</v>
      </c>
      <c r="I251" s="32">
        <v>469</v>
      </c>
      <c r="J251" s="31">
        <v>451</v>
      </c>
      <c r="K251" s="16">
        <v>465</v>
      </c>
      <c r="L251" s="31">
        <v>465</v>
      </c>
    </row>
    <row r="252" spans="1:12" x14ac:dyDescent="0.35">
      <c r="A252" s="16" t="s">
        <v>5</v>
      </c>
      <c r="B252" s="16" t="s">
        <v>16</v>
      </c>
      <c r="C252" s="16" t="s">
        <v>75</v>
      </c>
      <c r="D252" s="16" t="s">
        <v>2</v>
      </c>
      <c r="E252" s="16" t="s">
        <v>2</v>
      </c>
      <c r="F252" s="19">
        <v>39016</v>
      </c>
      <c r="G252" s="17">
        <v>-3</v>
      </c>
      <c r="H252" s="17">
        <v>1</v>
      </c>
      <c r="I252" s="32">
        <v>511</v>
      </c>
      <c r="J252" s="31">
        <v>511</v>
      </c>
      <c r="K252" s="16">
        <v>511</v>
      </c>
      <c r="L252" s="31">
        <v>312</v>
      </c>
    </row>
    <row r="253" spans="1:12" x14ac:dyDescent="0.35">
      <c r="A253" s="16" t="s">
        <v>5</v>
      </c>
      <c r="B253" s="16" t="s">
        <v>16</v>
      </c>
      <c r="C253" s="16" t="s">
        <v>75</v>
      </c>
      <c r="D253" s="16" t="s">
        <v>2</v>
      </c>
      <c r="E253" s="16" t="s">
        <v>2</v>
      </c>
      <c r="F253" s="19">
        <v>39017</v>
      </c>
      <c r="G253" s="17">
        <v>-2</v>
      </c>
      <c r="H253" s="17">
        <v>0</v>
      </c>
      <c r="I253" s="32">
        <v>423</v>
      </c>
      <c r="J253" s="31">
        <v>422</v>
      </c>
      <c r="K253" s="16">
        <v>422</v>
      </c>
      <c r="L253" s="31">
        <v>372</v>
      </c>
    </row>
    <row r="254" spans="1:12" x14ac:dyDescent="0.35">
      <c r="A254" s="16" t="s">
        <v>5</v>
      </c>
      <c r="B254" s="16" t="s">
        <v>16</v>
      </c>
      <c r="C254" s="16" t="s">
        <v>75</v>
      </c>
      <c r="D254" s="16" t="s">
        <v>2</v>
      </c>
      <c r="E254" s="16" t="s">
        <v>2</v>
      </c>
      <c r="F254" s="19">
        <v>39018</v>
      </c>
      <c r="G254" s="17">
        <v>-1</v>
      </c>
      <c r="H254" s="17">
        <v>0</v>
      </c>
      <c r="I254" s="32">
        <v>472</v>
      </c>
      <c r="J254" s="31">
        <v>456</v>
      </c>
      <c r="K254" s="16">
        <v>466</v>
      </c>
      <c r="L254" s="31">
        <v>308</v>
      </c>
    </row>
    <row r="255" spans="1:12" x14ac:dyDescent="0.35">
      <c r="A255" s="16" t="s">
        <v>5</v>
      </c>
      <c r="B255" s="16" t="s">
        <v>16</v>
      </c>
      <c r="C255" s="16" t="s">
        <v>75</v>
      </c>
      <c r="D255" s="16" t="s">
        <v>2</v>
      </c>
      <c r="E255" s="16" t="s">
        <v>2</v>
      </c>
      <c r="F255" s="19">
        <v>39020</v>
      </c>
      <c r="G255" s="17">
        <v>0</v>
      </c>
      <c r="H255" s="17">
        <v>0</v>
      </c>
      <c r="I255" s="32">
        <v>437</v>
      </c>
      <c r="J255" s="31">
        <v>432</v>
      </c>
      <c r="K255" s="16">
        <v>432</v>
      </c>
      <c r="L255" s="31">
        <v>426</v>
      </c>
    </row>
    <row r="256" spans="1:12" x14ac:dyDescent="0.35">
      <c r="A256" s="16" t="s">
        <v>5</v>
      </c>
      <c r="B256" s="16" t="s">
        <v>16</v>
      </c>
      <c r="C256" s="16" t="s">
        <v>75</v>
      </c>
      <c r="D256" s="16" t="s">
        <v>2</v>
      </c>
      <c r="E256" s="16" t="s">
        <v>2</v>
      </c>
      <c r="F256" s="19">
        <v>39019</v>
      </c>
      <c r="G256" s="17">
        <v>0</v>
      </c>
      <c r="H256" s="17">
        <v>0</v>
      </c>
      <c r="I256" s="32">
        <v>451</v>
      </c>
      <c r="J256" s="31">
        <v>448</v>
      </c>
      <c r="K256" s="16">
        <v>448</v>
      </c>
      <c r="L256" s="31">
        <v>299</v>
      </c>
    </row>
    <row r="257" spans="1:12" x14ac:dyDescent="0.35">
      <c r="A257" s="16" t="s">
        <v>5</v>
      </c>
      <c r="B257" s="16" t="s">
        <v>16</v>
      </c>
      <c r="C257" s="16" t="s">
        <v>75</v>
      </c>
      <c r="D257" s="16" t="s">
        <v>2</v>
      </c>
      <c r="E257" s="16" t="s">
        <v>2</v>
      </c>
      <c r="F257" s="19">
        <v>39021</v>
      </c>
      <c r="G257" s="17">
        <v>1</v>
      </c>
      <c r="H257" s="17">
        <v>2</v>
      </c>
      <c r="I257" s="32">
        <v>359</v>
      </c>
      <c r="J257" s="31">
        <v>0</v>
      </c>
      <c r="K257" s="16">
        <v>276</v>
      </c>
      <c r="L257" s="31">
        <v>152</v>
      </c>
    </row>
    <row r="258" spans="1:12" x14ac:dyDescent="0.35">
      <c r="A258" s="16" t="s">
        <v>5</v>
      </c>
      <c r="B258" s="16" t="s">
        <v>16</v>
      </c>
      <c r="C258" s="16" t="s">
        <v>75</v>
      </c>
      <c r="D258" s="16" t="s">
        <v>2</v>
      </c>
      <c r="E258" s="16" t="s">
        <v>2</v>
      </c>
      <c r="F258" s="19">
        <v>39022</v>
      </c>
      <c r="G258" s="17">
        <v>2</v>
      </c>
      <c r="H258" s="17">
        <v>2</v>
      </c>
      <c r="I258" s="32">
        <v>405</v>
      </c>
      <c r="J258" s="31">
        <v>0</v>
      </c>
      <c r="K258" s="16">
        <v>0</v>
      </c>
      <c r="L258" s="31">
        <v>0</v>
      </c>
    </row>
    <row r="259" spans="1:12" x14ac:dyDescent="0.35">
      <c r="A259" s="16" t="s">
        <v>5</v>
      </c>
      <c r="B259" s="16" t="s">
        <v>16</v>
      </c>
      <c r="C259" s="16" t="s">
        <v>75</v>
      </c>
      <c r="D259" s="16" t="s">
        <v>2</v>
      </c>
      <c r="E259" s="16" t="s">
        <v>2</v>
      </c>
      <c r="F259" s="19">
        <v>39023</v>
      </c>
      <c r="G259" s="17">
        <v>3</v>
      </c>
      <c r="H259" s="17">
        <v>2</v>
      </c>
      <c r="I259" s="32">
        <v>401</v>
      </c>
      <c r="J259" s="31">
        <v>0</v>
      </c>
      <c r="K259" s="16">
        <v>0</v>
      </c>
      <c r="L259" s="31">
        <v>0</v>
      </c>
    </row>
    <row r="260" spans="1:12" x14ac:dyDescent="0.35">
      <c r="A260" s="16" t="s">
        <v>5</v>
      </c>
      <c r="B260" s="16" t="s">
        <v>16</v>
      </c>
      <c r="C260" s="16" t="s">
        <v>75</v>
      </c>
      <c r="D260" s="16" t="s">
        <v>2</v>
      </c>
      <c r="E260" s="16" t="s">
        <v>2</v>
      </c>
      <c r="F260" s="19">
        <v>39024</v>
      </c>
      <c r="G260" s="17">
        <v>4</v>
      </c>
      <c r="H260" s="17">
        <v>2</v>
      </c>
      <c r="I260" s="32">
        <v>411</v>
      </c>
      <c r="J260" s="31">
        <v>0</v>
      </c>
      <c r="K260" s="16">
        <v>0</v>
      </c>
      <c r="L260" s="31">
        <v>0</v>
      </c>
    </row>
    <row r="261" spans="1:12" x14ac:dyDescent="0.35">
      <c r="A261" s="16" t="s">
        <v>5</v>
      </c>
      <c r="B261" s="16" t="s">
        <v>16</v>
      </c>
      <c r="C261" s="16" t="s">
        <v>75</v>
      </c>
      <c r="D261" s="16" t="s">
        <v>2</v>
      </c>
      <c r="E261" s="16" t="s">
        <v>2</v>
      </c>
      <c r="F261" s="19">
        <v>39025</v>
      </c>
      <c r="G261" s="17">
        <v>5</v>
      </c>
      <c r="H261" s="17">
        <v>2</v>
      </c>
      <c r="I261" s="32">
        <v>242</v>
      </c>
      <c r="J261" s="31">
        <v>0</v>
      </c>
      <c r="K261" s="16">
        <v>0</v>
      </c>
      <c r="L261" s="31">
        <v>0</v>
      </c>
    </row>
    <row r="262" spans="1:12" x14ac:dyDescent="0.35">
      <c r="A262" s="16" t="s">
        <v>5</v>
      </c>
      <c r="B262" s="16" t="s">
        <v>21</v>
      </c>
      <c r="C262" s="16" t="s">
        <v>76</v>
      </c>
      <c r="D262" s="16" t="s">
        <v>9</v>
      </c>
      <c r="E262" s="16" t="s">
        <v>3</v>
      </c>
      <c r="F262" s="19">
        <v>39114</v>
      </c>
      <c r="G262" s="17">
        <v>-2</v>
      </c>
      <c r="H262" s="17">
        <v>0</v>
      </c>
      <c r="I262" s="16">
        <v>375</v>
      </c>
      <c r="J262" s="31">
        <v>0</v>
      </c>
      <c r="K262" s="16">
        <v>180</v>
      </c>
      <c r="L262" s="31">
        <v>94</v>
      </c>
    </row>
    <row r="263" spans="1:12" x14ac:dyDescent="0.35">
      <c r="A263" s="16" t="s">
        <v>5</v>
      </c>
      <c r="B263" s="16" t="s">
        <v>21</v>
      </c>
      <c r="C263" s="16" t="s">
        <v>76</v>
      </c>
      <c r="D263" s="16" t="s">
        <v>9</v>
      </c>
      <c r="E263" s="16" t="s">
        <v>3</v>
      </c>
      <c r="F263" s="19">
        <v>39115</v>
      </c>
      <c r="G263" s="17">
        <v>-1</v>
      </c>
      <c r="H263" s="17">
        <v>0</v>
      </c>
      <c r="I263" s="16">
        <v>365</v>
      </c>
      <c r="J263" s="31">
        <v>0</v>
      </c>
      <c r="K263" s="16">
        <v>349</v>
      </c>
      <c r="L263" s="31">
        <v>323</v>
      </c>
    </row>
    <row r="264" spans="1:12" x14ac:dyDescent="0.35">
      <c r="A264" s="16" t="s">
        <v>5</v>
      </c>
      <c r="B264" s="16" t="s">
        <v>21</v>
      </c>
      <c r="C264" s="16" t="s">
        <v>76</v>
      </c>
      <c r="D264" s="16" t="s">
        <v>9</v>
      </c>
      <c r="E264" s="16" t="s">
        <v>3</v>
      </c>
      <c r="F264" s="19">
        <v>39116</v>
      </c>
      <c r="G264" s="17">
        <v>0</v>
      </c>
      <c r="H264" s="17">
        <v>0</v>
      </c>
      <c r="I264" s="16">
        <v>261</v>
      </c>
      <c r="J264" s="31">
        <v>3</v>
      </c>
      <c r="K264" s="16">
        <v>232</v>
      </c>
      <c r="L264" s="31">
        <v>177</v>
      </c>
    </row>
    <row r="265" spans="1:12" x14ac:dyDescent="0.35">
      <c r="A265" s="16" t="s">
        <v>5</v>
      </c>
      <c r="B265" s="16" t="s">
        <v>21</v>
      </c>
      <c r="C265" s="16" t="s">
        <v>76</v>
      </c>
      <c r="D265" s="16" t="s">
        <v>9</v>
      </c>
      <c r="E265" s="16" t="s">
        <v>3</v>
      </c>
      <c r="F265" s="19">
        <v>39117</v>
      </c>
      <c r="G265" s="17">
        <v>0</v>
      </c>
      <c r="H265" s="17">
        <v>0</v>
      </c>
      <c r="I265" s="16">
        <v>346</v>
      </c>
      <c r="J265" s="31">
        <v>0</v>
      </c>
      <c r="K265" s="16">
        <v>5</v>
      </c>
      <c r="L265" s="31">
        <v>5</v>
      </c>
    </row>
    <row r="266" spans="1:12" x14ac:dyDescent="0.35">
      <c r="A266" s="16" t="s">
        <v>5</v>
      </c>
      <c r="B266" s="16" t="s">
        <v>21</v>
      </c>
      <c r="C266" s="16" t="s">
        <v>77</v>
      </c>
      <c r="D266" s="16" t="s">
        <v>11</v>
      </c>
      <c r="E266" s="16" t="s">
        <v>3</v>
      </c>
      <c r="F266" s="19">
        <v>39149</v>
      </c>
      <c r="G266" s="17">
        <v>-7</v>
      </c>
      <c r="H266" s="17">
        <v>1</v>
      </c>
      <c r="I266" s="16">
        <v>469</v>
      </c>
      <c r="J266" s="31">
        <v>0</v>
      </c>
      <c r="K266" s="16">
        <v>0</v>
      </c>
      <c r="L266" s="31">
        <v>0</v>
      </c>
    </row>
    <row r="267" spans="1:12" x14ac:dyDescent="0.35">
      <c r="A267" s="16" t="s">
        <v>5</v>
      </c>
      <c r="B267" s="16" t="s">
        <v>21</v>
      </c>
      <c r="C267" s="16" t="s">
        <v>77</v>
      </c>
      <c r="D267" s="16" t="s">
        <v>11</v>
      </c>
      <c r="E267" s="16" t="s">
        <v>3</v>
      </c>
      <c r="F267" s="19">
        <v>39150</v>
      </c>
      <c r="G267" s="17">
        <v>-6</v>
      </c>
      <c r="H267" s="17">
        <v>1</v>
      </c>
      <c r="I267" s="16">
        <v>466</v>
      </c>
      <c r="J267" s="31">
        <v>0</v>
      </c>
      <c r="K267" s="16">
        <v>0</v>
      </c>
      <c r="L267" s="31">
        <v>0</v>
      </c>
    </row>
    <row r="268" spans="1:12" x14ac:dyDescent="0.35">
      <c r="A268" s="16" t="s">
        <v>5</v>
      </c>
      <c r="B268" s="16" t="s">
        <v>21</v>
      </c>
      <c r="C268" s="16" t="s">
        <v>77</v>
      </c>
      <c r="D268" s="16" t="s">
        <v>11</v>
      </c>
      <c r="E268" s="16" t="s">
        <v>3</v>
      </c>
      <c r="F268" s="19">
        <v>39151</v>
      </c>
      <c r="G268" s="17">
        <v>-5</v>
      </c>
      <c r="H268" s="17">
        <v>1</v>
      </c>
      <c r="I268" s="16">
        <v>338</v>
      </c>
      <c r="J268" s="31">
        <v>0</v>
      </c>
      <c r="K268" s="16">
        <v>0</v>
      </c>
      <c r="L268" s="31">
        <v>0</v>
      </c>
    </row>
    <row r="269" spans="1:12" x14ac:dyDescent="0.35">
      <c r="A269" s="16" t="s">
        <v>5</v>
      </c>
      <c r="B269" s="16" t="s">
        <v>21</v>
      </c>
      <c r="C269" s="16" t="s">
        <v>77</v>
      </c>
      <c r="D269" s="16" t="s">
        <v>11</v>
      </c>
      <c r="E269" s="16" t="s">
        <v>3</v>
      </c>
      <c r="F269" s="19">
        <v>39152</v>
      </c>
      <c r="G269" s="17">
        <v>-4</v>
      </c>
      <c r="H269" s="17">
        <v>1</v>
      </c>
      <c r="I269" s="16">
        <v>390</v>
      </c>
      <c r="J269" s="31">
        <v>0</v>
      </c>
      <c r="K269" s="16">
        <v>0</v>
      </c>
      <c r="L269" s="31">
        <v>0</v>
      </c>
    </row>
    <row r="270" spans="1:12" x14ac:dyDescent="0.35">
      <c r="A270" s="16" t="s">
        <v>5</v>
      </c>
      <c r="B270" s="16" t="s">
        <v>21</v>
      </c>
      <c r="C270" s="16" t="s">
        <v>77</v>
      </c>
      <c r="D270" s="16" t="s">
        <v>11</v>
      </c>
      <c r="E270" s="16" t="s">
        <v>3</v>
      </c>
      <c r="F270" s="19">
        <v>39153</v>
      </c>
      <c r="G270" s="17">
        <v>-3</v>
      </c>
      <c r="H270" s="17">
        <v>1</v>
      </c>
      <c r="I270" s="16">
        <v>405</v>
      </c>
      <c r="J270" s="31">
        <v>0</v>
      </c>
      <c r="K270" s="16">
        <v>112</v>
      </c>
      <c r="L270" s="31">
        <v>84</v>
      </c>
    </row>
    <row r="271" spans="1:12" x14ac:dyDescent="0.35">
      <c r="A271" s="16" t="s">
        <v>5</v>
      </c>
      <c r="B271" s="16" t="s">
        <v>21</v>
      </c>
      <c r="C271" s="16" t="s">
        <v>77</v>
      </c>
      <c r="D271" s="16" t="s">
        <v>11</v>
      </c>
      <c r="E271" s="16" t="s">
        <v>3</v>
      </c>
      <c r="F271" s="19">
        <v>39154</v>
      </c>
      <c r="G271" s="17">
        <v>-2</v>
      </c>
      <c r="H271" s="17">
        <v>0</v>
      </c>
      <c r="I271" s="16">
        <v>346</v>
      </c>
      <c r="J271" s="31">
        <v>0</v>
      </c>
      <c r="K271" s="16">
        <v>40</v>
      </c>
      <c r="L271" s="31">
        <v>35</v>
      </c>
    </row>
    <row r="272" spans="1:12" x14ac:dyDescent="0.35">
      <c r="A272" s="16" t="s">
        <v>5</v>
      </c>
      <c r="B272" s="16" t="s">
        <v>21</v>
      </c>
      <c r="C272" s="16" t="s">
        <v>77</v>
      </c>
      <c r="D272" s="16" t="s">
        <v>11</v>
      </c>
      <c r="E272" s="16" t="s">
        <v>3</v>
      </c>
      <c r="F272" s="19">
        <v>39155</v>
      </c>
      <c r="G272" s="17">
        <v>-1</v>
      </c>
      <c r="H272" s="17">
        <v>0</v>
      </c>
      <c r="I272" s="16">
        <v>454</v>
      </c>
      <c r="J272" s="31">
        <v>3</v>
      </c>
      <c r="K272" s="16">
        <v>438</v>
      </c>
      <c r="L272" s="31">
        <v>398</v>
      </c>
    </row>
    <row r="273" spans="1:12" x14ac:dyDescent="0.35">
      <c r="A273" s="16" t="s">
        <v>5</v>
      </c>
      <c r="B273" s="16" t="s">
        <v>21</v>
      </c>
      <c r="C273" s="16" t="s">
        <v>77</v>
      </c>
      <c r="D273" s="16" t="s">
        <v>11</v>
      </c>
      <c r="E273" s="16" t="s">
        <v>3</v>
      </c>
      <c r="F273" s="19">
        <v>39156</v>
      </c>
      <c r="G273" s="17">
        <v>0</v>
      </c>
      <c r="H273" s="17">
        <v>0</v>
      </c>
      <c r="I273" s="16">
        <v>506</v>
      </c>
      <c r="J273" s="31">
        <v>362</v>
      </c>
      <c r="K273" s="16">
        <v>504</v>
      </c>
      <c r="L273" s="31">
        <v>195</v>
      </c>
    </row>
    <row r="274" spans="1:12" x14ac:dyDescent="0.35">
      <c r="A274" s="16" t="s">
        <v>5</v>
      </c>
      <c r="B274" s="16" t="s">
        <v>21</v>
      </c>
      <c r="C274" s="16" t="s">
        <v>77</v>
      </c>
      <c r="D274" s="16" t="s">
        <v>11</v>
      </c>
      <c r="E274" s="16" t="s">
        <v>3</v>
      </c>
      <c r="F274" s="19">
        <v>39157</v>
      </c>
      <c r="G274" s="17">
        <v>0</v>
      </c>
      <c r="H274" s="17">
        <v>0</v>
      </c>
      <c r="I274" s="16">
        <v>541</v>
      </c>
      <c r="J274" s="31">
        <v>540</v>
      </c>
      <c r="K274" s="16">
        <v>540</v>
      </c>
      <c r="L274" s="31">
        <v>540</v>
      </c>
    </row>
    <row r="275" spans="1:12" x14ac:dyDescent="0.35">
      <c r="A275" s="16" t="s">
        <v>5</v>
      </c>
      <c r="B275" s="16" t="s">
        <v>21</v>
      </c>
      <c r="C275" s="16" t="s">
        <v>77</v>
      </c>
      <c r="D275" s="16" t="s">
        <v>11</v>
      </c>
      <c r="E275" s="16" t="s">
        <v>3</v>
      </c>
      <c r="F275" s="19">
        <v>39158</v>
      </c>
      <c r="G275" s="17">
        <v>1</v>
      </c>
      <c r="H275" s="17">
        <v>2</v>
      </c>
      <c r="I275" s="16">
        <v>436</v>
      </c>
      <c r="J275" s="31">
        <v>434</v>
      </c>
      <c r="K275" s="16">
        <v>434</v>
      </c>
      <c r="L275" s="31">
        <v>393</v>
      </c>
    </row>
    <row r="276" spans="1:12" x14ac:dyDescent="0.35">
      <c r="A276" s="16" t="s">
        <v>5</v>
      </c>
      <c r="B276" s="16" t="s">
        <v>21</v>
      </c>
      <c r="C276" s="16" t="s">
        <v>77</v>
      </c>
      <c r="D276" s="16" t="s">
        <v>11</v>
      </c>
      <c r="E276" s="16" t="s">
        <v>3</v>
      </c>
      <c r="F276" s="19">
        <v>39159</v>
      </c>
      <c r="G276" s="17">
        <v>2</v>
      </c>
      <c r="H276" s="17">
        <v>2</v>
      </c>
      <c r="I276" s="16">
        <v>289</v>
      </c>
      <c r="J276" s="31">
        <v>283</v>
      </c>
      <c r="K276" s="16">
        <v>283</v>
      </c>
      <c r="L276" s="31">
        <v>283</v>
      </c>
    </row>
    <row r="277" spans="1:12" x14ac:dyDescent="0.35">
      <c r="A277" s="16" t="s">
        <v>5</v>
      </c>
      <c r="B277" s="16" t="s">
        <v>21</v>
      </c>
      <c r="C277" s="16" t="s">
        <v>77</v>
      </c>
      <c r="D277" s="16" t="s">
        <v>11</v>
      </c>
      <c r="E277" s="16" t="s">
        <v>3</v>
      </c>
      <c r="F277" s="19">
        <v>39160</v>
      </c>
      <c r="G277" s="17">
        <v>3</v>
      </c>
      <c r="H277" s="17">
        <v>2</v>
      </c>
      <c r="I277" s="16">
        <v>307</v>
      </c>
      <c r="J277" s="31">
        <v>0</v>
      </c>
      <c r="K277" s="16">
        <v>4</v>
      </c>
      <c r="L277" s="31">
        <v>4</v>
      </c>
    </row>
    <row r="278" spans="1:12" x14ac:dyDescent="0.35">
      <c r="A278" s="16" t="s">
        <v>5</v>
      </c>
      <c r="B278" s="16" t="s">
        <v>21</v>
      </c>
      <c r="C278" s="16" t="s">
        <v>77</v>
      </c>
      <c r="D278" s="16" t="s">
        <v>11</v>
      </c>
      <c r="E278" s="16" t="s">
        <v>3</v>
      </c>
      <c r="F278" s="19">
        <v>39161</v>
      </c>
      <c r="G278" s="17">
        <v>4</v>
      </c>
      <c r="H278" s="17">
        <v>2</v>
      </c>
      <c r="I278" s="16">
        <v>347</v>
      </c>
      <c r="J278" s="31">
        <v>0</v>
      </c>
      <c r="K278" s="16">
        <v>1</v>
      </c>
      <c r="L278" s="31">
        <v>0</v>
      </c>
    </row>
    <row r="279" spans="1:12" x14ac:dyDescent="0.35">
      <c r="A279" s="16" t="s">
        <v>5</v>
      </c>
      <c r="B279" s="16" t="s">
        <v>21</v>
      </c>
      <c r="C279" s="16" t="s">
        <v>77</v>
      </c>
      <c r="D279" s="16" t="s">
        <v>11</v>
      </c>
      <c r="E279" s="16" t="s">
        <v>3</v>
      </c>
      <c r="F279" s="19">
        <v>39162</v>
      </c>
      <c r="G279" s="17">
        <v>5</v>
      </c>
      <c r="H279" s="17">
        <v>2</v>
      </c>
      <c r="I279" s="16">
        <v>334</v>
      </c>
      <c r="J279" s="31">
        <v>0</v>
      </c>
      <c r="K279" s="16">
        <v>0</v>
      </c>
      <c r="L279" s="31">
        <v>0</v>
      </c>
    </row>
    <row r="280" spans="1:12" x14ac:dyDescent="0.35">
      <c r="A280" s="16" t="s">
        <v>1</v>
      </c>
      <c r="B280" s="16" t="s">
        <v>26</v>
      </c>
      <c r="C280" s="16" t="s">
        <v>78</v>
      </c>
      <c r="D280" s="16" t="s">
        <v>2</v>
      </c>
      <c r="E280" s="16" t="s">
        <v>2</v>
      </c>
      <c r="F280" s="19">
        <v>38960</v>
      </c>
      <c r="G280" s="17">
        <v>-6</v>
      </c>
      <c r="H280" s="17">
        <v>1</v>
      </c>
      <c r="I280" s="16">
        <v>309</v>
      </c>
      <c r="J280" s="31">
        <v>0</v>
      </c>
      <c r="K280" s="16">
        <v>0</v>
      </c>
      <c r="L280" s="31">
        <v>0</v>
      </c>
    </row>
    <row r="281" spans="1:12" x14ac:dyDescent="0.35">
      <c r="A281" s="16" t="s">
        <v>1</v>
      </c>
      <c r="B281" s="16" t="s">
        <v>26</v>
      </c>
      <c r="C281" s="16" t="s">
        <v>78</v>
      </c>
      <c r="D281" s="16" t="s">
        <v>2</v>
      </c>
      <c r="E281" s="16" t="s">
        <v>2</v>
      </c>
      <c r="F281" s="19">
        <v>38962</v>
      </c>
      <c r="G281" s="17">
        <v>-4</v>
      </c>
      <c r="H281" s="17">
        <v>1</v>
      </c>
      <c r="I281" s="16">
        <v>392</v>
      </c>
      <c r="J281" s="31">
        <v>0</v>
      </c>
      <c r="K281" s="16">
        <v>120</v>
      </c>
      <c r="L281" s="31">
        <v>55</v>
      </c>
    </row>
    <row r="282" spans="1:12" x14ac:dyDescent="0.35">
      <c r="A282" s="16" t="s">
        <v>1</v>
      </c>
      <c r="B282" s="16" t="s">
        <v>26</v>
      </c>
      <c r="C282" s="16" t="s">
        <v>78</v>
      </c>
      <c r="D282" s="16" t="s">
        <v>2</v>
      </c>
      <c r="E282" s="16" t="s">
        <v>2</v>
      </c>
      <c r="F282" s="19">
        <v>38963</v>
      </c>
      <c r="G282" s="17">
        <v>-3</v>
      </c>
      <c r="H282" s="17">
        <v>1</v>
      </c>
      <c r="I282" s="16">
        <v>428</v>
      </c>
      <c r="J282" s="31">
        <v>0</v>
      </c>
      <c r="K282" s="16">
        <v>314</v>
      </c>
      <c r="L282" s="31">
        <v>227</v>
      </c>
    </row>
    <row r="283" spans="1:12" x14ac:dyDescent="0.35">
      <c r="A283" s="16" t="s">
        <v>1</v>
      </c>
      <c r="B283" s="16" t="s">
        <v>26</v>
      </c>
      <c r="C283" s="16" t="s">
        <v>78</v>
      </c>
      <c r="D283" s="16" t="s">
        <v>2</v>
      </c>
      <c r="E283" s="16" t="s">
        <v>2</v>
      </c>
      <c r="F283" s="19">
        <v>38964</v>
      </c>
      <c r="G283" s="17">
        <v>-2</v>
      </c>
      <c r="H283" s="17">
        <v>0</v>
      </c>
      <c r="I283" s="16">
        <v>394</v>
      </c>
      <c r="J283" s="31">
        <v>140</v>
      </c>
      <c r="K283" s="16">
        <v>390</v>
      </c>
      <c r="L283" s="31">
        <v>326</v>
      </c>
    </row>
    <row r="284" spans="1:12" x14ac:dyDescent="0.35">
      <c r="A284" s="16" t="s">
        <v>1</v>
      </c>
      <c r="B284" s="16" t="s">
        <v>26</v>
      </c>
      <c r="C284" s="16" t="s">
        <v>78</v>
      </c>
      <c r="D284" s="16" t="s">
        <v>2</v>
      </c>
      <c r="E284" s="16" t="s">
        <v>2</v>
      </c>
      <c r="F284" s="19">
        <v>38965</v>
      </c>
      <c r="G284" s="17">
        <v>-1</v>
      </c>
      <c r="H284" s="17">
        <v>0</v>
      </c>
      <c r="I284" s="16">
        <v>339</v>
      </c>
      <c r="J284" s="31">
        <v>339</v>
      </c>
      <c r="K284" s="16">
        <v>339</v>
      </c>
      <c r="L284" s="31">
        <v>336</v>
      </c>
    </row>
    <row r="285" spans="1:12" x14ac:dyDescent="0.35">
      <c r="A285" s="16" t="s">
        <v>1</v>
      </c>
      <c r="B285" s="16" t="s">
        <v>26</v>
      </c>
      <c r="C285" s="16" t="s">
        <v>78</v>
      </c>
      <c r="D285" s="16" t="s">
        <v>2</v>
      </c>
      <c r="E285" s="16" t="s">
        <v>2</v>
      </c>
      <c r="F285" s="19">
        <v>38967</v>
      </c>
      <c r="G285" s="17">
        <v>0</v>
      </c>
      <c r="H285" s="17">
        <v>0</v>
      </c>
      <c r="I285" s="16">
        <v>367</v>
      </c>
      <c r="J285" s="31">
        <v>328</v>
      </c>
      <c r="K285" s="16">
        <v>364</v>
      </c>
      <c r="L285" s="31">
        <v>264</v>
      </c>
    </row>
    <row r="286" spans="1:12" x14ac:dyDescent="0.35">
      <c r="A286" s="16" t="s">
        <v>1</v>
      </c>
      <c r="B286" s="16" t="s">
        <v>26</v>
      </c>
      <c r="C286" s="16" t="s">
        <v>78</v>
      </c>
      <c r="D286" s="16" t="s">
        <v>2</v>
      </c>
      <c r="E286" s="16" t="s">
        <v>2</v>
      </c>
      <c r="F286" s="19">
        <v>38966</v>
      </c>
      <c r="G286" s="17">
        <v>0</v>
      </c>
      <c r="H286" s="17">
        <v>0</v>
      </c>
      <c r="I286" s="16">
        <v>411</v>
      </c>
      <c r="J286" s="31">
        <v>410</v>
      </c>
      <c r="K286" s="16">
        <v>410</v>
      </c>
      <c r="L286" s="31">
        <v>403</v>
      </c>
    </row>
    <row r="287" spans="1:12" x14ac:dyDescent="0.35">
      <c r="A287" s="16" t="s">
        <v>1</v>
      </c>
      <c r="B287" s="16" t="s">
        <v>26</v>
      </c>
      <c r="C287" s="16" t="s">
        <v>78</v>
      </c>
      <c r="D287" s="16" t="s">
        <v>2</v>
      </c>
      <c r="E287" s="16" t="s">
        <v>2</v>
      </c>
      <c r="F287" s="19">
        <v>38968</v>
      </c>
      <c r="G287" s="17">
        <v>1</v>
      </c>
      <c r="H287" s="17">
        <v>2</v>
      </c>
      <c r="I287" s="16">
        <v>436</v>
      </c>
      <c r="J287" s="31">
        <v>36</v>
      </c>
      <c r="K287" s="16">
        <v>156</v>
      </c>
      <c r="L287" s="31">
        <v>71</v>
      </c>
    </row>
    <row r="288" spans="1:12" x14ac:dyDescent="0.35">
      <c r="A288" s="16" t="s">
        <v>1</v>
      </c>
      <c r="B288" s="16" t="s">
        <v>26</v>
      </c>
      <c r="C288" s="16" t="s">
        <v>78</v>
      </c>
      <c r="D288" s="16" t="s">
        <v>2</v>
      </c>
      <c r="E288" s="16" t="s">
        <v>2</v>
      </c>
      <c r="F288" s="19">
        <v>38969</v>
      </c>
      <c r="G288" s="17">
        <v>2</v>
      </c>
      <c r="H288" s="17">
        <v>2</v>
      </c>
      <c r="I288" s="16">
        <v>499</v>
      </c>
      <c r="J288" s="31">
        <v>0</v>
      </c>
      <c r="K288" s="16">
        <v>0</v>
      </c>
      <c r="L288" s="31">
        <v>0</v>
      </c>
    </row>
    <row r="289" spans="1:12" x14ac:dyDescent="0.35">
      <c r="A289" s="16" t="s">
        <v>1</v>
      </c>
      <c r="B289" s="16" t="s">
        <v>26</v>
      </c>
      <c r="C289" s="16" t="s">
        <v>78</v>
      </c>
      <c r="D289" s="16" t="s">
        <v>2</v>
      </c>
      <c r="E289" s="16" t="s">
        <v>2</v>
      </c>
      <c r="F289" s="19">
        <v>38970</v>
      </c>
      <c r="G289" s="17">
        <v>3</v>
      </c>
      <c r="H289" s="17">
        <v>2</v>
      </c>
      <c r="I289" s="16">
        <v>323</v>
      </c>
      <c r="J289" s="31">
        <v>0</v>
      </c>
      <c r="K289" s="16">
        <v>0</v>
      </c>
      <c r="L289" s="31">
        <v>0</v>
      </c>
    </row>
    <row r="290" spans="1:12" x14ac:dyDescent="0.35">
      <c r="A290" s="16" t="s">
        <v>1</v>
      </c>
      <c r="B290" s="16" t="s">
        <v>26</v>
      </c>
      <c r="C290" s="16" t="s">
        <v>78</v>
      </c>
      <c r="D290" s="16" t="s">
        <v>2</v>
      </c>
      <c r="E290" s="16" t="s">
        <v>2</v>
      </c>
      <c r="F290" s="19">
        <v>38971</v>
      </c>
      <c r="G290" s="17">
        <v>4</v>
      </c>
      <c r="H290" s="17">
        <v>2</v>
      </c>
      <c r="I290" s="16">
        <v>339</v>
      </c>
      <c r="J290" s="31">
        <v>0</v>
      </c>
      <c r="K290" s="16">
        <v>0</v>
      </c>
      <c r="L290" s="31">
        <v>0</v>
      </c>
    </row>
    <row r="291" spans="1:12" x14ac:dyDescent="0.35">
      <c r="A291" s="16" t="s">
        <v>1</v>
      </c>
      <c r="B291" s="16" t="s">
        <v>26</v>
      </c>
      <c r="C291" s="16" t="s">
        <v>78</v>
      </c>
      <c r="D291" s="16" t="s">
        <v>2</v>
      </c>
      <c r="E291" s="16" t="s">
        <v>2</v>
      </c>
      <c r="F291" s="19">
        <v>38972</v>
      </c>
      <c r="G291" s="17">
        <v>5</v>
      </c>
      <c r="H291" s="17">
        <v>2</v>
      </c>
      <c r="I291" s="16">
        <v>416</v>
      </c>
      <c r="J291" s="31">
        <v>0</v>
      </c>
      <c r="K291" s="16">
        <v>0</v>
      </c>
      <c r="L291" s="31">
        <v>0</v>
      </c>
    </row>
    <row r="292" spans="1:12" x14ac:dyDescent="0.35">
      <c r="A292" s="20" t="s">
        <v>5</v>
      </c>
      <c r="B292" s="20" t="s">
        <v>13</v>
      </c>
      <c r="C292" s="16" t="s">
        <v>79</v>
      </c>
      <c r="D292" s="20" t="s">
        <v>2</v>
      </c>
      <c r="E292" s="20" t="s">
        <v>2</v>
      </c>
      <c r="F292" s="21">
        <v>38954</v>
      </c>
      <c r="G292" s="22">
        <v>-5</v>
      </c>
      <c r="H292" s="22">
        <v>1</v>
      </c>
      <c r="I292" s="23">
        <v>300</v>
      </c>
      <c r="J292" s="31">
        <v>279</v>
      </c>
      <c r="K292" s="16">
        <v>279</v>
      </c>
      <c r="L292" s="31">
        <v>279</v>
      </c>
    </row>
    <row r="293" spans="1:12" x14ac:dyDescent="0.35">
      <c r="A293" s="20" t="s">
        <v>5</v>
      </c>
      <c r="B293" s="20" t="s">
        <v>13</v>
      </c>
      <c r="C293" s="16" t="s">
        <v>79</v>
      </c>
      <c r="D293" s="20" t="s">
        <v>2</v>
      </c>
      <c r="E293" s="20" t="s">
        <v>2</v>
      </c>
      <c r="F293" s="21">
        <v>38955</v>
      </c>
      <c r="G293" s="22">
        <v>-4</v>
      </c>
      <c r="H293" s="22">
        <v>1</v>
      </c>
      <c r="I293" s="23">
        <v>386</v>
      </c>
      <c r="J293" s="31">
        <v>257</v>
      </c>
      <c r="K293" s="16">
        <v>257</v>
      </c>
      <c r="L293" s="31">
        <v>257</v>
      </c>
    </row>
    <row r="294" spans="1:12" x14ac:dyDescent="0.35">
      <c r="A294" s="20" t="s">
        <v>5</v>
      </c>
      <c r="B294" s="20" t="s">
        <v>13</v>
      </c>
      <c r="C294" s="16" t="s">
        <v>79</v>
      </c>
      <c r="D294" s="20" t="s">
        <v>2</v>
      </c>
      <c r="E294" s="20" t="s">
        <v>2</v>
      </c>
      <c r="F294" s="21">
        <v>38956</v>
      </c>
      <c r="G294" s="22">
        <v>-3</v>
      </c>
      <c r="H294" s="22">
        <v>1</v>
      </c>
      <c r="I294" s="23">
        <v>489</v>
      </c>
      <c r="J294" s="31">
        <v>468</v>
      </c>
      <c r="K294" s="16">
        <v>468</v>
      </c>
      <c r="L294" s="31">
        <v>108</v>
      </c>
    </row>
    <row r="295" spans="1:12" x14ac:dyDescent="0.35">
      <c r="A295" s="20" t="s">
        <v>5</v>
      </c>
      <c r="B295" s="20" t="s">
        <v>13</v>
      </c>
      <c r="C295" s="16" t="s">
        <v>79</v>
      </c>
      <c r="D295" s="20" t="s">
        <v>2</v>
      </c>
      <c r="E295" s="20" t="s">
        <v>2</v>
      </c>
      <c r="F295" s="21">
        <v>38957</v>
      </c>
      <c r="G295" s="22">
        <v>-2</v>
      </c>
      <c r="H295" s="22">
        <v>0</v>
      </c>
      <c r="I295" s="23">
        <v>534</v>
      </c>
      <c r="J295" s="31">
        <v>533</v>
      </c>
      <c r="K295" s="16">
        <v>533</v>
      </c>
      <c r="L295" s="31">
        <v>505</v>
      </c>
    </row>
    <row r="296" spans="1:12" x14ac:dyDescent="0.35">
      <c r="A296" s="16" t="s">
        <v>5</v>
      </c>
      <c r="B296" s="16" t="s">
        <v>13</v>
      </c>
      <c r="C296" s="16" t="s">
        <v>79</v>
      </c>
      <c r="D296" s="16" t="s">
        <v>2</v>
      </c>
      <c r="E296" s="16" t="s">
        <v>2</v>
      </c>
      <c r="F296" s="19">
        <v>38958</v>
      </c>
      <c r="G296" s="17">
        <v>-1</v>
      </c>
      <c r="H296" s="17">
        <v>0</v>
      </c>
      <c r="I296" s="32">
        <v>483</v>
      </c>
      <c r="J296" s="31">
        <v>482</v>
      </c>
      <c r="K296" s="16">
        <v>482</v>
      </c>
      <c r="L296" s="31">
        <v>400</v>
      </c>
    </row>
    <row r="297" spans="1:12" x14ac:dyDescent="0.35">
      <c r="A297" s="16" t="s">
        <v>5</v>
      </c>
      <c r="B297" s="16" t="s">
        <v>13</v>
      </c>
      <c r="C297" s="16" t="s">
        <v>79</v>
      </c>
      <c r="D297" s="16" t="s">
        <v>2</v>
      </c>
      <c r="E297" s="16" t="s">
        <v>2</v>
      </c>
      <c r="F297" s="19">
        <v>38959</v>
      </c>
      <c r="G297" s="17">
        <v>0</v>
      </c>
      <c r="H297" s="17">
        <v>0</v>
      </c>
      <c r="I297" s="32">
        <v>245</v>
      </c>
      <c r="J297" s="31">
        <v>243</v>
      </c>
      <c r="K297" s="16">
        <v>243</v>
      </c>
      <c r="L297" s="31">
        <v>239</v>
      </c>
    </row>
    <row r="298" spans="1:12" x14ac:dyDescent="0.35">
      <c r="A298" s="16" t="s">
        <v>5</v>
      </c>
      <c r="B298" s="16" t="s">
        <v>13</v>
      </c>
      <c r="C298" s="16" t="s">
        <v>79</v>
      </c>
      <c r="D298" s="16" t="s">
        <v>2</v>
      </c>
      <c r="E298" s="16" t="s">
        <v>2</v>
      </c>
      <c r="F298" s="19">
        <v>38960</v>
      </c>
      <c r="G298" s="17">
        <v>0</v>
      </c>
      <c r="H298" s="17">
        <v>0</v>
      </c>
      <c r="I298" s="32">
        <v>513</v>
      </c>
      <c r="J298" s="31">
        <v>0</v>
      </c>
      <c r="K298" s="16">
        <v>26</v>
      </c>
      <c r="L298" s="31">
        <v>11</v>
      </c>
    </row>
    <row r="299" spans="1:12" x14ac:dyDescent="0.35">
      <c r="A299" s="16" t="s">
        <v>5</v>
      </c>
      <c r="B299" s="16" t="s">
        <v>13</v>
      </c>
      <c r="C299" s="16" t="s">
        <v>79</v>
      </c>
      <c r="D299" s="16" t="s">
        <v>2</v>
      </c>
      <c r="E299" s="16" t="s">
        <v>2</v>
      </c>
      <c r="F299" s="19">
        <v>38961</v>
      </c>
      <c r="G299" s="17">
        <v>1</v>
      </c>
      <c r="H299" s="17">
        <v>2</v>
      </c>
      <c r="I299" s="32">
        <v>449</v>
      </c>
      <c r="J299" s="31">
        <v>28</v>
      </c>
      <c r="K299" s="16">
        <v>117</v>
      </c>
      <c r="L299" s="31">
        <v>28</v>
      </c>
    </row>
    <row r="300" spans="1:12" x14ac:dyDescent="0.35">
      <c r="A300" s="16" t="s">
        <v>5</v>
      </c>
      <c r="B300" s="16" t="s">
        <v>13</v>
      </c>
      <c r="C300" s="16" t="s">
        <v>79</v>
      </c>
      <c r="D300" s="16" t="s">
        <v>2</v>
      </c>
      <c r="E300" s="16" t="s">
        <v>2</v>
      </c>
      <c r="F300" s="19">
        <v>38962</v>
      </c>
      <c r="G300" s="17">
        <v>2</v>
      </c>
      <c r="H300" s="17">
        <v>2</v>
      </c>
      <c r="I300" s="32">
        <v>520</v>
      </c>
      <c r="J300" s="31">
        <v>0</v>
      </c>
      <c r="K300" s="16">
        <v>0</v>
      </c>
      <c r="L300" s="31">
        <v>0</v>
      </c>
    </row>
    <row r="301" spans="1:12" x14ac:dyDescent="0.35">
      <c r="A301" s="16" t="s">
        <v>5</v>
      </c>
      <c r="B301" s="16" t="s">
        <v>13</v>
      </c>
      <c r="C301" s="16" t="s">
        <v>79</v>
      </c>
      <c r="D301" s="16" t="s">
        <v>2</v>
      </c>
      <c r="E301" s="16" t="s">
        <v>2</v>
      </c>
      <c r="F301" s="19">
        <v>38963</v>
      </c>
      <c r="G301" s="17">
        <v>3</v>
      </c>
      <c r="H301" s="17">
        <v>2</v>
      </c>
      <c r="I301" s="32">
        <v>351</v>
      </c>
      <c r="J301" s="31">
        <v>0</v>
      </c>
      <c r="K301" s="16">
        <v>0</v>
      </c>
      <c r="L301" s="31">
        <v>0</v>
      </c>
    </row>
    <row r="302" spans="1:12" x14ac:dyDescent="0.35">
      <c r="A302" s="16" t="s">
        <v>5</v>
      </c>
      <c r="B302" s="16" t="s">
        <v>13</v>
      </c>
      <c r="C302" s="16" t="s">
        <v>79</v>
      </c>
      <c r="D302" s="16" t="s">
        <v>2</v>
      </c>
      <c r="E302" s="16" t="s">
        <v>2</v>
      </c>
      <c r="F302" s="19">
        <v>38964</v>
      </c>
      <c r="G302" s="17">
        <v>4</v>
      </c>
      <c r="H302" s="17">
        <v>2</v>
      </c>
      <c r="I302" s="32">
        <v>442</v>
      </c>
      <c r="J302" s="31">
        <v>0</v>
      </c>
      <c r="K302" s="16">
        <v>0</v>
      </c>
      <c r="L302" s="31">
        <v>0</v>
      </c>
    </row>
    <row r="303" spans="1:12" x14ac:dyDescent="0.35">
      <c r="A303" s="16" t="s">
        <v>5</v>
      </c>
      <c r="B303" s="16" t="s">
        <v>13</v>
      </c>
      <c r="C303" s="16" t="s">
        <v>80</v>
      </c>
      <c r="D303" s="16" t="s">
        <v>3</v>
      </c>
      <c r="E303" s="16" t="s">
        <v>3</v>
      </c>
      <c r="F303" s="19">
        <v>38921</v>
      </c>
      <c r="G303" s="17">
        <v>-6</v>
      </c>
      <c r="H303" s="17">
        <v>1</v>
      </c>
      <c r="I303" s="32">
        <v>372</v>
      </c>
      <c r="J303" s="31">
        <v>0</v>
      </c>
      <c r="K303" s="16">
        <v>59</v>
      </c>
      <c r="L303" s="31">
        <v>59</v>
      </c>
    </row>
    <row r="304" spans="1:12" x14ac:dyDescent="0.35">
      <c r="A304" s="16" t="s">
        <v>5</v>
      </c>
      <c r="B304" s="16" t="s">
        <v>13</v>
      </c>
      <c r="C304" s="16" t="s">
        <v>80</v>
      </c>
      <c r="D304" s="16" t="s">
        <v>3</v>
      </c>
      <c r="E304" s="16" t="s">
        <v>3</v>
      </c>
      <c r="F304" s="19">
        <v>38922</v>
      </c>
      <c r="G304" s="17">
        <v>-5</v>
      </c>
      <c r="H304" s="17">
        <v>1</v>
      </c>
      <c r="I304" s="32">
        <v>206</v>
      </c>
      <c r="J304" s="31">
        <v>0</v>
      </c>
      <c r="K304" s="16">
        <v>53</v>
      </c>
      <c r="L304" s="31">
        <v>53</v>
      </c>
    </row>
    <row r="305" spans="1:12" x14ac:dyDescent="0.35">
      <c r="A305" s="16" t="s">
        <v>5</v>
      </c>
      <c r="B305" s="16" t="s">
        <v>13</v>
      </c>
      <c r="C305" s="16" t="s">
        <v>80</v>
      </c>
      <c r="D305" s="16" t="s">
        <v>3</v>
      </c>
      <c r="E305" s="16" t="s">
        <v>3</v>
      </c>
      <c r="F305" s="19">
        <v>38923</v>
      </c>
      <c r="G305" s="17">
        <v>-4</v>
      </c>
      <c r="H305" s="17">
        <v>1</v>
      </c>
      <c r="I305" s="32">
        <v>266</v>
      </c>
      <c r="J305" s="31">
        <v>239</v>
      </c>
      <c r="K305" s="16">
        <v>239</v>
      </c>
      <c r="L305" s="31">
        <v>234</v>
      </c>
    </row>
    <row r="306" spans="1:12" x14ac:dyDescent="0.35">
      <c r="A306" s="16" t="s">
        <v>5</v>
      </c>
      <c r="B306" s="16" t="s">
        <v>13</v>
      </c>
      <c r="C306" s="16" t="s">
        <v>80</v>
      </c>
      <c r="D306" s="16" t="s">
        <v>3</v>
      </c>
      <c r="E306" s="16" t="s">
        <v>3</v>
      </c>
      <c r="F306" s="19">
        <v>38924</v>
      </c>
      <c r="G306" s="17">
        <v>-3</v>
      </c>
      <c r="H306" s="17">
        <v>1</v>
      </c>
      <c r="I306" s="32">
        <v>241</v>
      </c>
      <c r="J306" s="31">
        <v>239</v>
      </c>
      <c r="K306" s="16">
        <v>239</v>
      </c>
      <c r="L306" s="31">
        <v>239</v>
      </c>
    </row>
    <row r="307" spans="1:12" x14ac:dyDescent="0.35">
      <c r="A307" s="16" t="s">
        <v>5</v>
      </c>
      <c r="B307" s="16" t="s">
        <v>13</v>
      </c>
      <c r="C307" s="16" t="s">
        <v>80</v>
      </c>
      <c r="D307" s="16" t="s">
        <v>3</v>
      </c>
      <c r="E307" s="16" t="s">
        <v>3</v>
      </c>
      <c r="F307" s="19">
        <v>38925</v>
      </c>
      <c r="G307" s="17">
        <v>-2</v>
      </c>
      <c r="H307" s="17">
        <v>0</v>
      </c>
      <c r="I307" s="32">
        <v>290</v>
      </c>
      <c r="J307" s="31">
        <v>289</v>
      </c>
      <c r="K307" s="16">
        <v>289</v>
      </c>
      <c r="L307" s="31">
        <v>146</v>
      </c>
    </row>
    <row r="308" spans="1:12" x14ac:dyDescent="0.35">
      <c r="A308" s="16" t="s">
        <v>5</v>
      </c>
      <c r="B308" s="16" t="s">
        <v>13</v>
      </c>
      <c r="C308" s="16" t="s">
        <v>80</v>
      </c>
      <c r="D308" s="16" t="s">
        <v>3</v>
      </c>
      <c r="E308" s="16" t="s">
        <v>3</v>
      </c>
      <c r="F308" s="19">
        <v>38926</v>
      </c>
      <c r="G308" s="17">
        <v>-1</v>
      </c>
      <c r="H308" s="17">
        <v>0</v>
      </c>
      <c r="I308" s="32">
        <v>312</v>
      </c>
      <c r="J308" s="31">
        <v>245</v>
      </c>
      <c r="K308" s="16">
        <v>263</v>
      </c>
      <c r="L308" s="31">
        <v>241</v>
      </c>
    </row>
    <row r="309" spans="1:12" x14ac:dyDescent="0.35">
      <c r="A309" s="16" t="s">
        <v>5</v>
      </c>
      <c r="B309" s="16" t="s">
        <v>13</v>
      </c>
      <c r="C309" s="16" t="s">
        <v>80</v>
      </c>
      <c r="D309" s="16" t="s">
        <v>3</v>
      </c>
      <c r="E309" s="16" t="s">
        <v>3</v>
      </c>
      <c r="F309" s="19">
        <v>38928</v>
      </c>
      <c r="G309" s="17">
        <v>0</v>
      </c>
      <c r="H309" s="17">
        <v>0</v>
      </c>
      <c r="I309" s="32">
        <v>318</v>
      </c>
      <c r="J309" s="31">
        <v>315</v>
      </c>
      <c r="K309" s="16">
        <v>316</v>
      </c>
      <c r="L309" s="31">
        <v>315</v>
      </c>
    </row>
    <row r="310" spans="1:12" x14ac:dyDescent="0.35">
      <c r="A310" s="16" t="s">
        <v>5</v>
      </c>
      <c r="B310" s="16" t="s">
        <v>13</v>
      </c>
      <c r="C310" s="16" t="s">
        <v>80</v>
      </c>
      <c r="D310" s="16" t="s">
        <v>3</v>
      </c>
      <c r="E310" s="16" t="s">
        <v>3</v>
      </c>
      <c r="F310" s="19">
        <v>38927</v>
      </c>
      <c r="G310" s="17">
        <v>0</v>
      </c>
      <c r="H310" s="17">
        <v>0</v>
      </c>
      <c r="I310" s="32">
        <v>373</v>
      </c>
      <c r="J310" s="31">
        <v>373</v>
      </c>
      <c r="K310" s="16">
        <v>373</v>
      </c>
      <c r="L310" s="31">
        <v>373</v>
      </c>
    </row>
    <row r="311" spans="1:12" x14ac:dyDescent="0.35">
      <c r="A311" s="16" t="s">
        <v>5</v>
      </c>
      <c r="B311" s="16" t="s">
        <v>13</v>
      </c>
      <c r="C311" s="16" t="s">
        <v>80</v>
      </c>
      <c r="D311" s="16" t="s">
        <v>3</v>
      </c>
      <c r="E311" s="16" t="s">
        <v>3</v>
      </c>
      <c r="F311" s="19">
        <v>38929</v>
      </c>
      <c r="G311" s="17">
        <v>1</v>
      </c>
      <c r="H311" s="17">
        <v>2</v>
      </c>
      <c r="I311" s="32">
        <v>274</v>
      </c>
      <c r="J311" s="31">
        <v>239</v>
      </c>
      <c r="K311" s="16">
        <v>252</v>
      </c>
      <c r="L311" s="31">
        <v>252</v>
      </c>
    </row>
    <row r="312" spans="1:12" x14ac:dyDescent="0.35">
      <c r="A312" s="16" t="s">
        <v>5</v>
      </c>
      <c r="B312" s="16" t="s">
        <v>13</v>
      </c>
      <c r="C312" s="16" t="s">
        <v>80</v>
      </c>
      <c r="D312" s="16" t="s">
        <v>3</v>
      </c>
      <c r="E312" s="16" t="s">
        <v>3</v>
      </c>
      <c r="F312" s="19">
        <v>38930</v>
      </c>
      <c r="G312" s="17">
        <v>2</v>
      </c>
      <c r="H312" s="17">
        <v>2</v>
      </c>
      <c r="I312" s="32">
        <v>282</v>
      </c>
      <c r="J312" s="31">
        <v>272</v>
      </c>
      <c r="K312" s="16">
        <v>272</v>
      </c>
      <c r="L312" s="31">
        <v>259</v>
      </c>
    </row>
    <row r="313" spans="1:12" x14ac:dyDescent="0.35">
      <c r="A313" s="16" t="s">
        <v>5</v>
      </c>
      <c r="B313" s="16" t="s">
        <v>13</v>
      </c>
      <c r="C313" s="16" t="s">
        <v>80</v>
      </c>
      <c r="D313" s="16" t="s">
        <v>3</v>
      </c>
      <c r="E313" s="16" t="s">
        <v>3</v>
      </c>
      <c r="F313" s="19">
        <v>38931</v>
      </c>
      <c r="G313" s="17">
        <v>3</v>
      </c>
      <c r="H313" s="17">
        <v>2</v>
      </c>
      <c r="I313" s="32">
        <v>301</v>
      </c>
      <c r="J313" s="31">
        <v>2</v>
      </c>
      <c r="K313" s="16">
        <v>2</v>
      </c>
      <c r="L313" s="31">
        <v>2</v>
      </c>
    </row>
    <row r="314" spans="1:12" x14ac:dyDescent="0.35">
      <c r="A314" s="16" t="s">
        <v>5</v>
      </c>
      <c r="B314" s="16" t="s">
        <v>13</v>
      </c>
      <c r="C314" s="16" t="s">
        <v>80</v>
      </c>
      <c r="D314" s="16" t="s">
        <v>3</v>
      </c>
      <c r="E314" s="16" t="s">
        <v>3</v>
      </c>
      <c r="F314" s="19">
        <v>38932</v>
      </c>
      <c r="G314" s="17">
        <v>4</v>
      </c>
      <c r="H314" s="17">
        <v>2</v>
      </c>
      <c r="I314" s="32">
        <v>330</v>
      </c>
      <c r="J314" s="31">
        <v>0</v>
      </c>
      <c r="K314" s="16">
        <v>0</v>
      </c>
      <c r="L314" s="31">
        <v>0</v>
      </c>
    </row>
    <row r="315" spans="1:12" x14ac:dyDescent="0.35">
      <c r="A315" s="16" t="s">
        <v>5</v>
      </c>
      <c r="B315" s="16" t="s">
        <v>13</v>
      </c>
      <c r="C315" s="16" t="s">
        <v>80</v>
      </c>
      <c r="D315" s="16" t="s">
        <v>3</v>
      </c>
      <c r="E315" s="16" t="s">
        <v>3</v>
      </c>
      <c r="F315" s="19">
        <v>38933</v>
      </c>
      <c r="G315" s="17">
        <v>5</v>
      </c>
      <c r="H315" s="17">
        <v>2</v>
      </c>
      <c r="I315" s="32">
        <v>399</v>
      </c>
      <c r="J315" s="31">
        <v>0</v>
      </c>
      <c r="K315" s="16">
        <v>0</v>
      </c>
      <c r="L315" s="31"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5"/>
  <sheetViews>
    <sheetView workbookViewId="0">
      <selection activeCell="B15" sqref="B15"/>
    </sheetView>
  </sheetViews>
  <sheetFormatPr defaultRowHeight="14.5" x14ac:dyDescent="0.35"/>
  <cols>
    <col min="1" max="1" width="19.6328125" bestFit="1" customWidth="1"/>
    <col min="2" max="4" width="17" bestFit="1" customWidth="1"/>
    <col min="12" max="12" width="23.90625" bestFit="1" customWidth="1"/>
    <col min="13" max="13" width="20.6328125" bestFit="1" customWidth="1"/>
    <col min="35" max="35" width="30.81640625" bestFit="1" customWidth="1"/>
  </cols>
  <sheetData>
    <row r="1" spans="1:45" s="29" customFormat="1" x14ac:dyDescent="0.35">
      <c r="A1" s="35" t="s">
        <v>171</v>
      </c>
      <c r="M1" s="35" t="s">
        <v>185</v>
      </c>
      <c r="X1" s="35" t="s">
        <v>172</v>
      </c>
      <c r="AJ1" s="35" t="s">
        <v>184</v>
      </c>
    </row>
    <row r="2" spans="1:45" s="29" customFormat="1" x14ac:dyDescent="0.35">
      <c r="A2" s="35" t="s">
        <v>95</v>
      </c>
      <c r="B2" s="29" t="s">
        <v>161</v>
      </c>
      <c r="C2" s="29" t="s">
        <v>162</v>
      </c>
      <c r="D2" s="29" t="s">
        <v>163</v>
      </c>
      <c r="E2" s="29" t="s">
        <v>164</v>
      </c>
      <c r="F2" s="29" t="s">
        <v>165</v>
      </c>
      <c r="G2" s="29" t="s">
        <v>166</v>
      </c>
      <c r="H2" s="29" t="s">
        <v>167</v>
      </c>
      <c r="I2" s="29" t="s">
        <v>168</v>
      </c>
      <c r="J2" s="29" t="s">
        <v>169</v>
      </c>
      <c r="K2" s="29" t="s">
        <v>170</v>
      </c>
      <c r="L2" s="35" t="s">
        <v>143</v>
      </c>
      <c r="M2" s="29" t="s">
        <v>144</v>
      </c>
      <c r="N2" s="29" t="s">
        <v>145</v>
      </c>
      <c r="O2" s="29" t="s">
        <v>146</v>
      </c>
      <c r="P2" s="29" t="s">
        <v>147</v>
      </c>
      <c r="Q2" s="29" t="s">
        <v>148</v>
      </c>
      <c r="R2" s="29" t="s">
        <v>149</v>
      </c>
      <c r="S2" s="29" t="s">
        <v>150</v>
      </c>
      <c r="T2" s="29" t="s">
        <v>151</v>
      </c>
      <c r="U2" s="29" t="s">
        <v>152</v>
      </c>
      <c r="V2" s="29" t="s">
        <v>153</v>
      </c>
      <c r="X2" s="35" t="s">
        <v>95</v>
      </c>
      <c r="Y2" s="29" t="s">
        <v>173</v>
      </c>
      <c r="Z2" s="29" t="s">
        <v>174</v>
      </c>
      <c r="AA2" s="29" t="s">
        <v>175</v>
      </c>
      <c r="AB2" s="29" t="s">
        <v>176</v>
      </c>
      <c r="AC2" s="29" t="s">
        <v>177</v>
      </c>
      <c r="AD2" s="29" t="s">
        <v>178</v>
      </c>
      <c r="AE2" s="29" t="s">
        <v>179</v>
      </c>
      <c r="AF2" s="29" t="s">
        <v>180</v>
      </c>
      <c r="AG2" s="29" t="s">
        <v>181</v>
      </c>
      <c r="AH2" s="29" t="s">
        <v>182</v>
      </c>
      <c r="AI2" s="35" t="s">
        <v>183</v>
      </c>
      <c r="AJ2" s="29" t="s">
        <v>144</v>
      </c>
      <c r="AK2" s="29" t="s">
        <v>145</v>
      </c>
      <c r="AL2" s="29" t="s">
        <v>146</v>
      </c>
      <c r="AM2" s="29" t="s">
        <v>147</v>
      </c>
      <c r="AN2" s="29" t="s">
        <v>148</v>
      </c>
      <c r="AO2" s="29" t="s">
        <v>149</v>
      </c>
      <c r="AP2" s="29" t="s">
        <v>150</v>
      </c>
      <c r="AQ2" s="29" t="s">
        <v>151</v>
      </c>
      <c r="AR2" s="29" t="s">
        <v>152</v>
      </c>
      <c r="AS2" s="29" t="s">
        <v>153</v>
      </c>
    </row>
    <row r="3" spans="1:45" s="29" customFormat="1" x14ac:dyDescent="0.35">
      <c r="A3" s="29" t="s">
        <v>50</v>
      </c>
      <c r="B3" s="29">
        <v>16</v>
      </c>
      <c r="C3" s="29">
        <v>1593</v>
      </c>
      <c r="D3" s="29">
        <v>278</v>
      </c>
      <c r="E3" s="29">
        <v>101</v>
      </c>
      <c r="F3" s="29">
        <v>10</v>
      </c>
      <c r="G3" s="29">
        <v>0</v>
      </c>
      <c r="H3" s="29">
        <v>0</v>
      </c>
      <c r="I3" s="29">
        <v>257</v>
      </c>
      <c r="J3" s="29">
        <v>0</v>
      </c>
      <c r="L3" s="29">
        <f>SUM(B3:K3)</f>
        <v>2255</v>
      </c>
      <c r="M3" s="29">
        <f>(B3/L3)</f>
        <v>7.0953436807095344E-3</v>
      </c>
      <c r="N3" s="29">
        <f>(C3/L3)</f>
        <v>0.70643015521064301</v>
      </c>
      <c r="O3" s="29">
        <f>(D3/L3)</f>
        <v>0.12328159645232815</v>
      </c>
      <c r="P3" s="29">
        <f>(E3/L3)</f>
        <v>4.4789356984478938E-2</v>
      </c>
      <c r="Q3" s="29">
        <f>(F3/L3)</f>
        <v>4.434589800443459E-3</v>
      </c>
      <c r="R3" s="29">
        <f>(G3/L3)</f>
        <v>0</v>
      </c>
      <c r="S3" s="29">
        <f>(H3/L3)</f>
        <v>0</v>
      </c>
      <c r="T3" s="29">
        <f>(I3/L3)</f>
        <v>0.11396895787139689</v>
      </c>
      <c r="U3" s="29">
        <f>(J3/L3)</f>
        <v>0</v>
      </c>
      <c r="X3" s="29" t="s">
        <v>50</v>
      </c>
      <c r="Y3" s="29">
        <v>16</v>
      </c>
      <c r="Z3" s="29">
        <v>667</v>
      </c>
      <c r="AA3" s="29">
        <v>74</v>
      </c>
      <c r="AB3" s="29">
        <v>46</v>
      </c>
      <c r="AC3" s="29">
        <v>79</v>
      </c>
      <c r="AD3" s="29">
        <v>0</v>
      </c>
      <c r="AE3" s="29">
        <v>0</v>
      </c>
      <c r="AF3" s="29">
        <v>0</v>
      </c>
      <c r="AG3" s="29">
        <v>0</v>
      </c>
      <c r="AH3" s="30"/>
      <c r="AI3" s="29">
        <f>SUM(Y3:AH3)</f>
        <v>882</v>
      </c>
      <c r="AJ3" s="29">
        <f>(Y3/AI3)</f>
        <v>1.8140589569160998E-2</v>
      </c>
      <c r="AK3" s="29">
        <f>(Z3/AI3)</f>
        <v>0.75623582766439912</v>
      </c>
      <c r="AL3" s="29">
        <f>(AA3/AI3)</f>
        <v>8.390022675736962E-2</v>
      </c>
      <c r="AM3" s="29">
        <f>(AB3/AI3)</f>
        <v>5.2154195011337869E-2</v>
      </c>
      <c r="AN3" s="29">
        <f>(AC3/AI3)</f>
        <v>8.9569160997732433E-2</v>
      </c>
      <c r="AO3" s="29">
        <f>(AD3/AI3)</f>
        <v>0</v>
      </c>
      <c r="AP3" s="29">
        <f>(AE3/AI3)</f>
        <v>0</v>
      </c>
      <c r="AQ3" s="29">
        <f>(AF3/AI3)</f>
        <v>0</v>
      </c>
      <c r="AR3" s="29">
        <f>(AG3/AI3)</f>
        <v>0</v>
      </c>
    </row>
    <row r="4" spans="1:45" s="29" customFormat="1" x14ac:dyDescent="0.35">
      <c r="A4" s="29" t="s">
        <v>51</v>
      </c>
      <c r="B4" s="29">
        <v>1159</v>
      </c>
      <c r="C4" s="29">
        <v>86</v>
      </c>
      <c r="D4" s="29">
        <v>0</v>
      </c>
      <c r="E4" s="29">
        <v>0</v>
      </c>
      <c r="F4" s="29">
        <v>7</v>
      </c>
      <c r="G4" s="29">
        <v>0</v>
      </c>
      <c r="H4" s="29">
        <v>7</v>
      </c>
      <c r="I4" s="29">
        <v>2</v>
      </c>
      <c r="J4" s="29">
        <v>5</v>
      </c>
      <c r="K4" s="29">
        <v>26</v>
      </c>
      <c r="L4" s="29">
        <f>SUM(B4:K4)</f>
        <v>1292</v>
      </c>
      <c r="M4" s="29">
        <f>(B4/L4)</f>
        <v>0.8970588235294118</v>
      </c>
      <c r="N4" s="29">
        <f>(C4/L4)</f>
        <v>6.6563467492260067E-2</v>
      </c>
      <c r="O4" s="29">
        <f>(D4/L4)</f>
        <v>0</v>
      </c>
      <c r="P4" s="29">
        <f>(E4/L4)</f>
        <v>0</v>
      </c>
      <c r="Q4" s="29">
        <f>(F4/L4)</f>
        <v>5.4179566563467493E-3</v>
      </c>
      <c r="R4" s="29">
        <f>(G4/L4)</f>
        <v>0</v>
      </c>
      <c r="S4" s="29">
        <f>(H4/L4)</f>
        <v>5.4179566563467493E-3</v>
      </c>
      <c r="T4" s="29">
        <f>(I4/L4)</f>
        <v>1.5479876160990713E-3</v>
      </c>
      <c r="U4" s="29">
        <f>(J4/L4)</f>
        <v>3.869969040247678E-3</v>
      </c>
      <c r="V4" s="29">
        <f>(K4/L4)</f>
        <v>2.0123839009287926E-2</v>
      </c>
      <c r="X4" s="29" t="s">
        <v>51</v>
      </c>
      <c r="Y4" s="29">
        <v>985</v>
      </c>
      <c r="Z4" s="29">
        <v>86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2</v>
      </c>
      <c r="AG4" s="29">
        <v>0</v>
      </c>
      <c r="AH4" s="30">
        <v>0</v>
      </c>
      <c r="AI4" s="29">
        <f>SUM(Y4:AH4)</f>
        <v>1073</v>
      </c>
      <c r="AJ4" s="29">
        <f>(Y4/AI4)</f>
        <v>0.91798695246971107</v>
      </c>
      <c r="AK4" s="29">
        <f>(Z4/AI4)</f>
        <v>8.0149114631873256E-2</v>
      </c>
      <c r="AL4" s="29">
        <f>(AA4/AI4)</f>
        <v>0</v>
      </c>
      <c r="AM4" s="29">
        <f>(AB4/AI4)</f>
        <v>0</v>
      </c>
      <c r="AN4" s="29">
        <f>(AC4/AI4)</f>
        <v>0</v>
      </c>
      <c r="AO4" s="29">
        <f>(AD4/AI4)</f>
        <v>0</v>
      </c>
      <c r="AP4" s="29">
        <f>(AE4/AI4)</f>
        <v>0</v>
      </c>
      <c r="AQ4" s="29">
        <f>(AF4/AI4)</f>
        <v>1.863932898415657E-3</v>
      </c>
      <c r="AR4" s="29">
        <f>(AG4/AI4)</f>
        <v>0</v>
      </c>
      <c r="AS4" s="29">
        <f>(AH4/AI4)</f>
        <v>0</v>
      </c>
    </row>
    <row r="5" spans="1:45" s="29" customFormat="1" x14ac:dyDescent="0.35">
      <c r="A5" s="29" t="s">
        <v>52</v>
      </c>
      <c r="B5" s="29">
        <v>0</v>
      </c>
      <c r="C5" s="29">
        <v>1059</v>
      </c>
      <c r="D5" s="29">
        <v>12</v>
      </c>
      <c r="E5" s="29">
        <v>10</v>
      </c>
      <c r="F5" s="29">
        <v>5</v>
      </c>
      <c r="G5" s="29">
        <v>113</v>
      </c>
      <c r="H5" s="29">
        <v>31</v>
      </c>
      <c r="I5" s="29">
        <v>88</v>
      </c>
      <c r="J5" s="29">
        <v>159</v>
      </c>
      <c r="K5" s="29">
        <v>0</v>
      </c>
      <c r="L5" s="29">
        <f>SUM(B5:K5)</f>
        <v>1477</v>
      </c>
      <c r="M5" s="29">
        <f>(B5/L5)</f>
        <v>0</v>
      </c>
      <c r="N5" s="29">
        <f>(C5/L5)</f>
        <v>0.71699390656736628</v>
      </c>
      <c r="O5" s="29">
        <f>(D5/L5)</f>
        <v>8.124576844955992E-3</v>
      </c>
      <c r="P5" s="29">
        <f>(E5/L5)</f>
        <v>6.7704807041299936E-3</v>
      </c>
      <c r="Q5" s="29">
        <f>(F5/L5)</f>
        <v>3.3852403520649968E-3</v>
      </c>
      <c r="R5" s="29">
        <f>(G5/L5)</f>
        <v>7.6506431956668924E-2</v>
      </c>
      <c r="S5" s="29">
        <f>(H5/L5)</f>
        <v>2.098849018280298E-2</v>
      </c>
      <c r="T5" s="29">
        <f>(I5/L5)</f>
        <v>5.9580230196343939E-2</v>
      </c>
      <c r="U5" s="29">
        <f>(J5/L5)</f>
        <v>0.10765064319566689</v>
      </c>
      <c r="V5" s="29">
        <f>(K5/L5)</f>
        <v>0</v>
      </c>
      <c r="X5" s="29" t="s">
        <v>52</v>
      </c>
      <c r="Y5" s="29">
        <v>0</v>
      </c>
      <c r="Z5" s="29">
        <v>617</v>
      </c>
      <c r="AA5" s="29">
        <v>0</v>
      </c>
      <c r="AB5" s="29">
        <v>0</v>
      </c>
      <c r="AC5" s="29">
        <v>0</v>
      </c>
      <c r="AD5" s="29">
        <v>0</v>
      </c>
      <c r="AE5" s="29">
        <v>31</v>
      </c>
      <c r="AF5" s="29">
        <v>0</v>
      </c>
      <c r="AG5" s="29">
        <v>75</v>
      </c>
      <c r="AH5" s="30">
        <v>0</v>
      </c>
      <c r="AI5" s="29">
        <f>SUM(Y5:AH5)</f>
        <v>723</v>
      </c>
      <c r="AJ5" s="29">
        <f>(Y5/AI5)</f>
        <v>0</v>
      </c>
      <c r="AK5" s="29">
        <f>(Z5/AI5)</f>
        <v>0.85338865836791145</v>
      </c>
      <c r="AL5" s="29">
        <f>(AA5/AI5)</f>
        <v>0</v>
      </c>
      <c r="AM5" s="29">
        <f>(AB5/AI5)</f>
        <v>0</v>
      </c>
      <c r="AN5" s="29">
        <f>(AC5/AI5)</f>
        <v>0</v>
      </c>
      <c r="AO5" s="29">
        <f>(AD5/AI5)</f>
        <v>0</v>
      </c>
      <c r="AP5" s="29">
        <f>(AE5/AI5)</f>
        <v>4.2876901798063624E-2</v>
      </c>
      <c r="AQ5" s="29">
        <f>(AF5/AI5)</f>
        <v>0</v>
      </c>
      <c r="AR5" s="29">
        <f>(AG5/AI5)</f>
        <v>0.1037344398340249</v>
      </c>
      <c r="AS5" s="29">
        <f>(AH5/AI5)</f>
        <v>0</v>
      </c>
    </row>
    <row r="6" spans="1:45" s="29" customFormat="1" x14ac:dyDescent="0.35">
      <c r="A6" s="29" t="s">
        <v>53</v>
      </c>
      <c r="B6" s="29">
        <v>2053</v>
      </c>
      <c r="C6" s="29">
        <v>409</v>
      </c>
      <c r="D6" s="29">
        <v>174</v>
      </c>
      <c r="E6" s="29">
        <v>5</v>
      </c>
      <c r="F6" s="29">
        <v>11</v>
      </c>
      <c r="G6" s="29">
        <v>0</v>
      </c>
      <c r="H6" s="29">
        <v>0</v>
      </c>
      <c r="I6" s="29">
        <v>87</v>
      </c>
      <c r="J6" s="29">
        <v>87</v>
      </c>
      <c r="K6" s="29">
        <v>229</v>
      </c>
      <c r="L6" s="29">
        <f>SUM(B6:K6)</f>
        <v>3055</v>
      </c>
      <c r="M6" s="29">
        <f>(B6/L6)</f>
        <v>0.67201309328968906</v>
      </c>
      <c r="N6" s="29">
        <f>(C6/L6)</f>
        <v>0.13387888707037643</v>
      </c>
      <c r="O6" s="29">
        <f>(D6/L6)</f>
        <v>5.6955810147299508E-2</v>
      </c>
      <c r="P6" s="29">
        <f>(E6/L6)</f>
        <v>1.6366612111292963E-3</v>
      </c>
      <c r="Q6" s="29">
        <f>(F6/L6)</f>
        <v>3.6006546644844518E-3</v>
      </c>
      <c r="R6" s="29">
        <f>(G6/L6)</f>
        <v>0</v>
      </c>
      <c r="S6" s="29">
        <f>(H6/L6)</f>
        <v>0</v>
      </c>
      <c r="T6" s="29">
        <f>(I6/L6)</f>
        <v>2.8477905073649754E-2</v>
      </c>
      <c r="U6" s="29">
        <f>(J6/L6)</f>
        <v>2.8477905073649754E-2</v>
      </c>
      <c r="V6" s="29">
        <f>(K6/L6)</f>
        <v>7.4959083469721771E-2</v>
      </c>
      <c r="X6" s="29" t="s">
        <v>53</v>
      </c>
      <c r="Y6" s="29">
        <v>1255</v>
      </c>
      <c r="Z6" s="29">
        <v>67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30">
        <v>0</v>
      </c>
      <c r="AI6" s="29">
        <f>SUM(Y6:AH6)</f>
        <v>1322</v>
      </c>
      <c r="AJ6" s="29">
        <f>(Y6/AI6)</f>
        <v>0.94931921331316182</v>
      </c>
      <c r="AK6" s="29">
        <f>(Z6/AI6)</f>
        <v>5.0680786686838127E-2</v>
      </c>
      <c r="AL6" s="29">
        <f>(AA6/AI6)</f>
        <v>0</v>
      </c>
      <c r="AM6" s="29">
        <f>(AB6/AI6)</f>
        <v>0</v>
      </c>
      <c r="AN6" s="29">
        <f>(AC6/AI6)</f>
        <v>0</v>
      </c>
      <c r="AO6" s="29">
        <f>(AD6/AI6)</f>
        <v>0</v>
      </c>
      <c r="AP6" s="29">
        <f>(AE6/AI6)</f>
        <v>0</v>
      </c>
      <c r="AQ6" s="29">
        <f>(AF6/AI6)</f>
        <v>0</v>
      </c>
      <c r="AR6" s="29">
        <f>(AG6/AI6)</f>
        <v>0</v>
      </c>
      <c r="AS6" s="29">
        <f>(AH6/AI6)</f>
        <v>0</v>
      </c>
    </row>
    <row r="7" spans="1:45" s="29" customFormat="1" x14ac:dyDescent="0.35">
      <c r="A7" s="29" t="s">
        <v>54</v>
      </c>
      <c r="B7" s="29">
        <v>925</v>
      </c>
      <c r="C7" s="29">
        <v>542</v>
      </c>
      <c r="D7" s="29">
        <v>0</v>
      </c>
      <c r="E7" s="29">
        <v>0</v>
      </c>
      <c r="F7" s="29">
        <v>8</v>
      </c>
      <c r="G7" s="29">
        <v>3</v>
      </c>
      <c r="H7" s="29">
        <v>0</v>
      </c>
      <c r="I7" s="29">
        <v>0</v>
      </c>
      <c r="L7" s="29">
        <f>SUM(B7:K7)</f>
        <v>1478</v>
      </c>
      <c r="M7" s="29">
        <f>(B7/L7)</f>
        <v>0.62584573748308525</v>
      </c>
      <c r="N7" s="29">
        <f>(C7/L7)</f>
        <v>0.36671177266576455</v>
      </c>
      <c r="O7" s="29">
        <f>(D7/L7)</f>
        <v>0</v>
      </c>
      <c r="P7" s="29">
        <f>(E7/L7)</f>
        <v>0</v>
      </c>
      <c r="Q7" s="29">
        <f>(F7/L7)</f>
        <v>5.4127198917456026E-3</v>
      </c>
      <c r="R7" s="29">
        <f>(G7/L7)</f>
        <v>2.0297699594046007E-3</v>
      </c>
      <c r="S7" s="29">
        <f>(H7/L7)</f>
        <v>0</v>
      </c>
      <c r="T7" s="29">
        <f>(I7/L7)</f>
        <v>0</v>
      </c>
      <c r="X7" s="29" t="s">
        <v>54</v>
      </c>
      <c r="Y7" s="29">
        <v>241</v>
      </c>
      <c r="Z7" s="29">
        <v>514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H7" s="30"/>
      <c r="AI7" s="29">
        <f>SUM(Y7:AH7)</f>
        <v>755</v>
      </c>
      <c r="AJ7" s="29">
        <f>(Y7/AI7)</f>
        <v>0.31920529801324504</v>
      </c>
      <c r="AK7" s="29">
        <f>(Z7/AI7)</f>
        <v>0.68079470198675496</v>
      </c>
      <c r="AL7" s="29">
        <f>(AA7/AI7)</f>
        <v>0</v>
      </c>
      <c r="AM7" s="29">
        <f>(AB7/AI7)</f>
        <v>0</v>
      </c>
      <c r="AN7" s="29">
        <f>(AC7/AI7)</f>
        <v>0</v>
      </c>
      <c r="AO7" s="29">
        <f>(AD7/AI7)</f>
        <v>0</v>
      </c>
      <c r="AP7" s="29">
        <f>(AE7/AI7)</f>
        <v>0</v>
      </c>
      <c r="AQ7" s="29">
        <f>(AF7/AI7)</f>
        <v>0</v>
      </c>
    </row>
    <row r="8" spans="1:45" s="29" customFormat="1" x14ac:dyDescent="0.35">
      <c r="A8" s="29" t="s">
        <v>55</v>
      </c>
      <c r="B8" s="29">
        <v>662</v>
      </c>
      <c r="C8" s="29">
        <v>1242</v>
      </c>
      <c r="D8" s="29">
        <v>0</v>
      </c>
      <c r="E8" s="29">
        <v>0</v>
      </c>
      <c r="F8" s="29">
        <v>12</v>
      </c>
      <c r="G8" s="29">
        <v>19</v>
      </c>
      <c r="H8" s="29">
        <v>0</v>
      </c>
      <c r="I8" s="29">
        <v>0</v>
      </c>
      <c r="L8" s="29">
        <f>SUM(B8:K8)</f>
        <v>1935</v>
      </c>
      <c r="M8" s="29">
        <f>(B8/L8)</f>
        <v>0.34211886304909561</v>
      </c>
      <c r="N8" s="29">
        <f>(C8/L8)</f>
        <v>0.64186046511627903</v>
      </c>
      <c r="O8" s="29">
        <f>(D8/L8)</f>
        <v>0</v>
      </c>
      <c r="P8" s="29">
        <f>(E8/L8)</f>
        <v>0</v>
      </c>
      <c r="Q8" s="29">
        <f>(F8/L8)</f>
        <v>6.2015503875968991E-3</v>
      </c>
      <c r="R8" s="29">
        <f>(G8/L8)</f>
        <v>9.8191214470284231E-3</v>
      </c>
      <c r="S8" s="29">
        <f>(H8/L8)</f>
        <v>0</v>
      </c>
      <c r="T8" s="29">
        <f>(I8/L8)</f>
        <v>0</v>
      </c>
      <c r="X8" s="29" t="s">
        <v>55</v>
      </c>
      <c r="Y8" s="29">
        <v>555</v>
      </c>
      <c r="Z8" s="29">
        <v>896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H8" s="30"/>
      <c r="AI8" s="29">
        <f>SUM(Y8:AH8)</f>
        <v>1451</v>
      </c>
      <c r="AJ8" s="29">
        <f>(Y8/AI8)</f>
        <v>0.38249483115093041</v>
      </c>
      <c r="AK8" s="29">
        <f>(Z8/AI8)</f>
        <v>0.61750516884906959</v>
      </c>
      <c r="AL8" s="29">
        <f>(AA8/AI8)</f>
        <v>0</v>
      </c>
      <c r="AM8" s="29">
        <f>(AB8/AI8)</f>
        <v>0</v>
      </c>
      <c r="AN8" s="29">
        <f>(AC8/AI8)</f>
        <v>0</v>
      </c>
      <c r="AO8" s="29">
        <f>(AD8/AI8)</f>
        <v>0</v>
      </c>
      <c r="AP8" s="29">
        <f>(AE8/AI8)</f>
        <v>0</v>
      </c>
      <c r="AQ8" s="29">
        <f>(AF8/AI8)</f>
        <v>0</v>
      </c>
    </row>
    <row r="9" spans="1:45" s="29" customFormat="1" x14ac:dyDescent="0.35">
      <c r="A9" s="29" t="s">
        <v>56</v>
      </c>
      <c r="B9" s="29">
        <v>1904</v>
      </c>
      <c r="C9" s="29">
        <v>107</v>
      </c>
      <c r="D9" s="29">
        <v>205</v>
      </c>
      <c r="E9" s="29">
        <v>0</v>
      </c>
      <c r="F9" s="29">
        <v>14</v>
      </c>
      <c r="G9" s="29">
        <v>0</v>
      </c>
      <c r="H9" s="29">
        <v>0</v>
      </c>
      <c r="I9" s="29">
        <v>10</v>
      </c>
      <c r="J9" s="29">
        <v>13</v>
      </c>
      <c r="K9" s="29">
        <v>1</v>
      </c>
      <c r="L9" s="29">
        <f>SUM(B9:K9)</f>
        <v>2254</v>
      </c>
      <c r="M9" s="29">
        <f>(B9/L9)</f>
        <v>0.84472049689440998</v>
      </c>
      <c r="N9" s="29">
        <f>(C9/L9)</f>
        <v>4.7471162377994675E-2</v>
      </c>
      <c r="O9" s="29">
        <f>(D9/L9)</f>
        <v>9.0949423247559891E-2</v>
      </c>
      <c r="P9" s="29">
        <f>(E9/L9)</f>
        <v>0</v>
      </c>
      <c r="Q9" s="29">
        <f>(F9/L9)</f>
        <v>6.2111801242236021E-3</v>
      </c>
      <c r="R9" s="29">
        <f>(G9/L9)</f>
        <v>0</v>
      </c>
      <c r="S9" s="29">
        <f>(H9/L9)</f>
        <v>0</v>
      </c>
      <c r="T9" s="29">
        <f>(I9/L9)</f>
        <v>4.4365572315882874E-3</v>
      </c>
      <c r="U9" s="29">
        <f>(J9/L9)</f>
        <v>5.7675244010647738E-3</v>
      </c>
      <c r="V9" s="29">
        <f>(K9/L9)</f>
        <v>4.4365572315882877E-4</v>
      </c>
      <c r="X9" s="29" t="s">
        <v>56</v>
      </c>
      <c r="Y9" s="29">
        <v>1287</v>
      </c>
      <c r="Z9" s="29">
        <v>2</v>
      </c>
      <c r="AA9" s="29">
        <v>10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30">
        <v>0</v>
      </c>
      <c r="AI9" s="29">
        <f>SUM(Y9:AH9)</f>
        <v>1299</v>
      </c>
      <c r="AJ9" s="29">
        <f>(Y9/AI9)</f>
        <v>0.99076212471131642</v>
      </c>
      <c r="AK9" s="29">
        <f>(Z9/AI9)</f>
        <v>1.539645881447267E-3</v>
      </c>
      <c r="AL9" s="29">
        <f>(AA9/AI9)</f>
        <v>7.6982294072363358E-3</v>
      </c>
      <c r="AM9" s="29">
        <f>(AB9/AI9)</f>
        <v>0</v>
      </c>
      <c r="AN9" s="29">
        <f>(AC9/AI9)</f>
        <v>0</v>
      </c>
      <c r="AO9" s="29">
        <f>(AD9/AI9)</f>
        <v>0</v>
      </c>
      <c r="AP9" s="29">
        <f>(AE9/AI9)</f>
        <v>0</v>
      </c>
      <c r="AQ9" s="29">
        <f>(AF9/AI9)</f>
        <v>0</v>
      </c>
      <c r="AR9" s="29">
        <f>(AG9/AI9)</f>
        <v>0</v>
      </c>
      <c r="AS9" s="29">
        <f>(AH9/AI9)</f>
        <v>0</v>
      </c>
    </row>
    <row r="10" spans="1:45" s="29" customFormat="1" x14ac:dyDescent="0.35">
      <c r="A10" s="29" t="s">
        <v>57</v>
      </c>
      <c r="B10" s="29">
        <v>49</v>
      </c>
      <c r="C10" s="29">
        <v>745</v>
      </c>
      <c r="D10" s="29">
        <v>385</v>
      </c>
      <c r="E10" s="29">
        <v>0</v>
      </c>
      <c r="F10" s="29">
        <v>8</v>
      </c>
      <c r="G10" s="29">
        <v>0</v>
      </c>
      <c r="H10" s="29">
        <v>0</v>
      </c>
      <c r="I10" s="29">
        <v>26</v>
      </c>
      <c r="J10" s="29">
        <v>106</v>
      </c>
      <c r="K10" s="29">
        <v>10</v>
      </c>
      <c r="L10" s="29">
        <f>SUM(B10:K10)</f>
        <v>1329</v>
      </c>
      <c r="M10" s="29">
        <f>(B10/L10)</f>
        <v>3.6869826937547028E-2</v>
      </c>
      <c r="N10" s="29">
        <f>(C10/L10)</f>
        <v>0.56057185854025582</v>
      </c>
      <c r="O10" s="29">
        <f>(D10/L10)</f>
        <v>0.28969149736644095</v>
      </c>
      <c r="P10" s="29">
        <f>(E10/L10)</f>
        <v>0</v>
      </c>
      <c r="Q10" s="29">
        <f>(F10/L10)</f>
        <v>6.0195635816403309E-3</v>
      </c>
      <c r="R10" s="29">
        <f>(G10/L10)</f>
        <v>0</v>
      </c>
      <c r="S10" s="29">
        <f>(H10/L10)</f>
        <v>0</v>
      </c>
      <c r="T10" s="29">
        <f>(I10/L10)</f>
        <v>1.9563581640331076E-2</v>
      </c>
      <c r="U10" s="29">
        <f>(J10/L10)</f>
        <v>7.9759217456734394E-2</v>
      </c>
      <c r="V10" s="29">
        <f>(K10/L10)</f>
        <v>7.5244544770504138E-3</v>
      </c>
      <c r="X10" s="29" t="s">
        <v>57</v>
      </c>
      <c r="Y10" s="29">
        <v>49</v>
      </c>
      <c r="Z10" s="29">
        <v>664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96</v>
      </c>
      <c r="AH10" s="30">
        <v>0</v>
      </c>
      <c r="AI10" s="29">
        <f>SUM(Y10:AH10)</f>
        <v>809</v>
      </c>
      <c r="AJ10" s="29">
        <f>(Y10/AI10)</f>
        <v>6.0568603213844253E-2</v>
      </c>
      <c r="AK10" s="29">
        <f>(Z10/AI10)</f>
        <v>0.82076637824474663</v>
      </c>
      <c r="AL10" s="29">
        <f>(AA10/AI10)</f>
        <v>0</v>
      </c>
      <c r="AM10" s="29">
        <f>(AB10/AI10)</f>
        <v>0</v>
      </c>
      <c r="AN10" s="29">
        <f>(AC10/AI10)</f>
        <v>0</v>
      </c>
      <c r="AO10" s="29">
        <f>(AD10/AI10)</f>
        <v>0</v>
      </c>
      <c r="AP10" s="29">
        <f>(AE10/AI10)</f>
        <v>0</v>
      </c>
      <c r="AQ10" s="29">
        <f>(AF10/AI10)</f>
        <v>0</v>
      </c>
      <c r="AR10" s="29">
        <f>(AG10/AI10)</f>
        <v>0.11866501854140915</v>
      </c>
      <c r="AS10" s="29">
        <f>(AH10/AI10)</f>
        <v>0</v>
      </c>
    </row>
    <row r="11" spans="1:45" s="29" customFormat="1" x14ac:dyDescent="0.35">
      <c r="A11" s="29" t="s">
        <v>58</v>
      </c>
      <c r="B11" s="29">
        <v>1948</v>
      </c>
      <c r="C11" s="29">
        <v>911</v>
      </c>
      <c r="D11" s="29">
        <v>50</v>
      </c>
      <c r="E11" s="29">
        <v>0</v>
      </c>
      <c r="F11" s="29">
        <v>14</v>
      </c>
      <c r="G11" s="29">
        <v>107</v>
      </c>
      <c r="H11" s="29">
        <v>0</v>
      </c>
      <c r="I11" s="29">
        <v>0</v>
      </c>
      <c r="L11" s="29">
        <f>SUM(B11:K11)</f>
        <v>3030</v>
      </c>
      <c r="M11" s="29">
        <f>(B11/L11)</f>
        <v>0.64290429042904296</v>
      </c>
      <c r="N11" s="29">
        <f>(C11/L11)</f>
        <v>0.30066006600660067</v>
      </c>
      <c r="O11" s="29">
        <f>(D11/L11)</f>
        <v>1.65016501650165E-2</v>
      </c>
      <c r="P11" s="29">
        <f>(E11/L11)</f>
        <v>0</v>
      </c>
      <c r="Q11" s="29">
        <f>(F11/L11)</f>
        <v>4.6204620462046205E-3</v>
      </c>
      <c r="R11" s="29">
        <f>(G11/L11)</f>
        <v>3.5313531353135315E-2</v>
      </c>
      <c r="S11" s="29">
        <f>(H11/L11)</f>
        <v>0</v>
      </c>
      <c r="T11" s="29">
        <f>(I11/L11)</f>
        <v>0</v>
      </c>
      <c r="X11" s="29" t="s">
        <v>58</v>
      </c>
      <c r="Y11" s="29">
        <v>1378</v>
      </c>
      <c r="Z11" s="29">
        <v>250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H11" s="30"/>
      <c r="AI11" s="29">
        <f>SUM(Y11:AH11)</f>
        <v>1628</v>
      </c>
      <c r="AJ11" s="29">
        <f>(Y11/AI11)</f>
        <v>0.84643734643734647</v>
      </c>
      <c r="AK11" s="29">
        <f>(Z11/AI11)</f>
        <v>0.15356265356265356</v>
      </c>
      <c r="AL11" s="29">
        <f>(AA11/AI11)</f>
        <v>0</v>
      </c>
      <c r="AM11" s="29">
        <f>(AB11/AI11)</f>
        <v>0</v>
      </c>
      <c r="AN11" s="29">
        <f>(AC11/AI11)</f>
        <v>0</v>
      </c>
      <c r="AO11" s="29">
        <f>(AD11/AI11)</f>
        <v>0</v>
      </c>
      <c r="AP11" s="29">
        <f>(AE11/AI11)</f>
        <v>0</v>
      </c>
      <c r="AQ11" s="29">
        <f>(AF11/AI11)</f>
        <v>0</v>
      </c>
    </row>
    <row r="12" spans="1:45" s="29" customFormat="1" x14ac:dyDescent="0.35">
      <c r="A12" s="29" t="s">
        <v>59</v>
      </c>
      <c r="B12" s="29">
        <v>2924</v>
      </c>
      <c r="C12" s="29">
        <v>338</v>
      </c>
      <c r="D12" s="29">
        <v>192</v>
      </c>
      <c r="E12" s="29">
        <v>0</v>
      </c>
      <c r="F12" s="29">
        <v>11</v>
      </c>
      <c r="G12" s="29">
        <v>20</v>
      </c>
      <c r="H12" s="29">
        <v>8</v>
      </c>
      <c r="I12" s="29">
        <v>102</v>
      </c>
      <c r="J12" s="29">
        <v>0</v>
      </c>
      <c r="L12" s="29">
        <f>SUM(B12:K12)</f>
        <v>3595</v>
      </c>
      <c r="M12" s="29">
        <f>(B12/L12)</f>
        <v>0.8133518776077886</v>
      </c>
      <c r="N12" s="29">
        <f>(C12/L12)</f>
        <v>9.4019471488178019E-2</v>
      </c>
      <c r="O12" s="29">
        <f>(D12/L12)</f>
        <v>5.3407510431154381E-2</v>
      </c>
      <c r="P12" s="29">
        <f>(E12/L12)</f>
        <v>0</v>
      </c>
      <c r="Q12" s="29">
        <f>(F12/L12)</f>
        <v>3.0598052851182199E-3</v>
      </c>
      <c r="R12" s="29">
        <f>(G12/L12)</f>
        <v>5.5632823365785811E-3</v>
      </c>
      <c r="S12" s="29">
        <f>(H12/L12)</f>
        <v>2.2253129346314327E-3</v>
      </c>
      <c r="T12" s="29">
        <f>(I12/L12)</f>
        <v>2.8372739916550763E-2</v>
      </c>
      <c r="U12" s="29">
        <f>(J12/L12)</f>
        <v>0</v>
      </c>
      <c r="X12" s="29" t="s">
        <v>59</v>
      </c>
      <c r="Y12" s="29">
        <v>1171</v>
      </c>
      <c r="Z12" s="29">
        <v>293</v>
      </c>
      <c r="AA12" s="29">
        <v>87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30"/>
      <c r="AI12" s="29">
        <f>SUM(Y12:AH12)</f>
        <v>1551</v>
      </c>
      <c r="AJ12" s="29">
        <f>(Y12/AI12)</f>
        <v>0.75499677627337203</v>
      </c>
      <c r="AK12" s="29">
        <f>(Z12/AI12)</f>
        <v>0.18891038039974209</v>
      </c>
      <c r="AL12" s="29">
        <f>(AA12/AI12)</f>
        <v>5.6092843326885883E-2</v>
      </c>
      <c r="AM12" s="29">
        <f>(AB12/AI12)</f>
        <v>0</v>
      </c>
      <c r="AN12" s="29">
        <f>(AC12/AI12)</f>
        <v>0</v>
      </c>
      <c r="AO12" s="29">
        <f>(AD12/AI12)</f>
        <v>0</v>
      </c>
      <c r="AP12" s="29">
        <f>(AE12/AI12)</f>
        <v>0</v>
      </c>
      <c r="AQ12" s="29">
        <f>(AF12/AI12)</f>
        <v>0</v>
      </c>
      <c r="AR12" s="29">
        <f>(AG12/AI12)</f>
        <v>0</v>
      </c>
    </row>
    <row r="13" spans="1:45" s="29" customFormat="1" x14ac:dyDescent="0.35">
      <c r="A13" s="29" t="s">
        <v>60</v>
      </c>
      <c r="B13" s="29">
        <v>2187</v>
      </c>
      <c r="C13" s="29">
        <v>696</v>
      </c>
      <c r="D13" s="29">
        <v>0</v>
      </c>
      <c r="E13" s="29">
        <v>40</v>
      </c>
      <c r="F13" s="29">
        <v>8</v>
      </c>
      <c r="G13" s="29">
        <v>0</v>
      </c>
      <c r="H13" s="29">
        <v>0</v>
      </c>
      <c r="L13" s="29">
        <f>SUM(B13:K13)</f>
        <v>2931</v>
      </c>
      <c r="M13" s="29">
        <f>(B13/L13)</f>
        <v>0.74616171954964172</v>
      </c>
      <c r="N13" s="29">
        <f>(C13/L13)</f>
        <v>0.23746161719549641</v>
      </c>
      <c r="O13" s="29">
        <f>(D13/L13)</f>
        <v>0</v>
      </c>
      <c r="P13" s="29">
        <f>(E13/L13)</f>
        <v>1.3647219379051518E-2</v>
      </c>
      <c r="Q13" s="29">
        <f>(F13/L13)</f>
        <v>2.7294438758103039E-3</v>
      </c>
      <c r="R13" s="29">
        <f>(G13/L13)</f>
        <v>0</v>
      </c>
      <c r="S13" s="29">
        <f>(H13/L13)</f>
        <v>0</v>
      </c>
      <c r="X13" s="29" t="s">
        <v>60</v>
      </c>
      <c r="Y13" s="29">
        <v>1749</v>
      </c>
      <c r="Z13" s="29">
        <v>59</v>
      </c>
      <c r="AA13" s="29">
        <v>0</v>
      </c>
      <c r="AB13" s="29">
        <v>8</v>
      </c>
      <c r="AC13" s="29">
        <v>0</v>
      </c>
      <c r="AD13" s="29">
        <v>0</v>
      </c>
      <c r="AE13" s="29">
        <v>0</v>
      </c>
      <c r="AH13" s="30"/>
      <c r="AI13" s="29">
        <f>SUM(Y13:AH13)</f>
        <v>1816</v>
      </c>
      <c r="AJ13" s="29">
        <f>(Y13/AI13)</f>
        <v>0.96310572687224671</v>
      </c>
      <c r="AK13" s="29">
        <f>(Z13/AI13)</f>
        <v>3.2488986784140972E-2</v>
      </c>
      <c r="AL13" s="29">
        <f>(AA13/AI13)</f>
        <v>0</v>
      </c>
      <c r="AM13" s="29">
        <f>(AB13/AI13)</f>
        <v>4.4052863436123352E-3</v>
      </c>
      <c r="AN13" s="29">
        <f>(AC13/AI13)</f>
        <v>0</v>
      </c>
      <c r="AO13" s="29">
        <f>(AD13/AI13)</f>
        <v>0</v>
      </c>
      <c r="AP13" s="29">
        <f>(AE13/AI13)</f>
        <v>0</v>
      </c>
    </row>
    <row r="14" spans="1:45" s="29" customFormat="1" x14ac:dyDescent="0.35">
      <c r="A14" s="29" t="s">
        <v>61</v>
      </c>
      <c r="B14" s="29">
        <v>1282</v>
      </c>
      <c r="C14" s="29">
        <v>865</v>
      </c>
      <c r="D14" s="29">
        <v>7</v>
      </c>
      <c r="E14" s="29">
        <v>28</v>
      </c>
      <c r="F14" s="29">
        <v>9</v>
      </c>
      <c r="G14" s="29">
        <v>0</v>
      </c>
      <c r="H14" s="29">
        <v>0</v>
      </c>
      <c r="L14" s="29">
        <f>SUM(B14:K14)</f>
        <v>2191</v>
      </c>
      <c r="M14" s="29">
        <f>(B14/L14)</f>
        <v>0.58512094933820169</v>
      </c>
      <c r="N14" s="29">
        <f>(C14/L14)</f>
        <v>0.39479689639434046</v>
      </c>
      <c r="O14" s="29">
        <f>(D14/L14)</f>
        <v>3.1948881789137379E-3</v>
      </c>
      <c r="P14" s="29">
        <f>(E14/L14)</f>
        <v>1.2779552715654952E-2</v>
      </c>
      <c r="Q14" s="29">
        <f>(F14/L14)</f>
        <v>4.1077133728890918E-3</v>
      </c>
      <c r="R14" s="29">
        <f>(G14/L14)</f>
        <v>0</v>
      </c>
      <c r="S14" s="29">
        <f>(H14/L14)</f>
        <v>0</v>
      </c>
      <c r="X14" s="29" t="s">
        <v>61</v>
      </c>
      <c r="Y14" s="29">
        <v>545</v>
      </c>
      <c r="Z14" s="29">
        <v>112</v>
      </c>
      <c r="AA14" s="29">
        <v>7</v>
      </c>
      <c r="AB14" s="29">
        <v>28</v>
      </c>
      <c r="AC14" s="29">
        <v>0</v>
      </c>
      <c r="AD14" s="29">
        <v>0</v>
      </c>
      <c r="AE14" s="29">
        <v>0</v>
      </c>
      <c r="AH14" s="30"/>
      <c r="AI14" s="29">
        <f>SUM(Y14:AH14)</f>
        <v>692</v>
      </c>
      <c r="AJ14" s="29">
        <f>(Y14/AI14)</f>
        <v>0.78757225433526012</v>
      </c>
      <c r="AK14" s="29">
        <f>(Z14/AI14)</f>
        <v>0.16184971098265896</v>
      </c>
      <c r="AL14" s="29">
        <f>(AA14/AI14)</f>
        <v>1.0115606936416185E-2</v>
      </c>
      <c r="AM14" s="29">
        <f>(AB14/AI14)</f>
        <v>4.046242774566474E-2</v>
      </c>
      <c r="AN14" s="29">
        <f>(AC14/AI14)</f>
        <v>0</v>
      </c>
      <c r="AO14" s="29">
        <f>(AD14/AI14)</f>
        <v>0</v>
      </c>
      <c r="AP14" s="29">
        <f>(AE14/AI14)</f>
        <v>0</v>
      </c>
    </row>
    <row r="15" spans="1:45" s="29" customFormat="1" x14ac:dyDescent="0.35">
      <c r="A15" s="29" t="s">
        <v>62</v>
      </c>
      <c r="B15" s="29">
        <v>1977</v>
      </c>
      <c r="C15" s="29">
        <v>681</v>
      </c>
      <c r="D15" s="29">
        <v>0</v>
      </c>
      <c r="E15" s="29">
        <v>2</v>
      </c>
      <c r="F15" s="29">
        <v>13</v>
      </c>
      <c r="G15" s="29">
        <v>14</v>
      </c>
      <c r="H15" s="29">
        <v>0</v>
      </c>
      <c r="L15" s="29">
        <f>SUM(B15:K15)</f>
        <v>2687</v>
      </c>
      <c r="M15" s="29">
        <f>(B15/L15)</f>
        <v>0.73576479344994417</v>
      </c>
      <c r="N15" s="29">
        <f>(C15/L15)</f>
        <v>0.25344250093040566</v>
      </c>
      <c r="O15" s="29">
        <f>(D15/L15)</f>
        <v>0</v>
      </c>
      <c r="P15" s="29">
        <f>(E15/L15)</f>
        <v>7.4432452549311504E-4</v>
      </c>
      <c r="Q15" s="29">
        <f>(F15/L15)</f>
        <v>4.8381094157052473E-3</v>
      </c>
      <c r="R15" s="29">
        <f>(G15/L15)</f>
        <v>5.210271678451805E-3</v>
      </c>
      <c r="S15" s="29">
        <f>(H15/L15)</f>
        <v>0</v>
      </c>
      <c r="X15" s="29" t="s">
        <v>62</v>
      </c>
      <c r="Y15" s="29">
        <v>1626</v>
      </c>
      <c r="Z15" s="29">
        <v>26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H15" s="30"/>
      <c r="AI15" s="29">
        <f>SUM(Y15:AH15)</f>
        <v>1652</v>
      </c>
      <c r="AJ15" s="29">
        <f>(Y15/AI15)</f>
        <v>0.9842615012106537</v>
      </c>
      <c r="AK15" s="29">
        <f>(Z15/AI15)</f>
        <v>1.5738498789346248E-2</v>
      </c>
      <c r="AL15" s="29">
        <f>(AA15/AI15)</f>
        <v>0</v>
      </c>
      <c r="AM15" s="29">
        <f>(AB15/AI15)</f>
        <v>0</v>
      </c>
      <c r="AN15" s="29">
        <f>(AC15/AI15)</f>
        <v>0</v>
      </c>
      <c r="AO15" s="29">
        <f>(AD15/AI15)</f>
        <v>0</v>
      </c>
      <c r="AP15" s="29">
        <f>(AE15/AI15)</f>
        <v>0</v>
      </c>
    </row>
    <row r="16" spans="1:45" s="29" customFormat="1" x14ac:dyDescent="0.35">
      <c r="A16" s="29" t="s">
        <v>63</v>
      </c>
      <c r="B16" s="29">
        <v>2851</v>
      </c>
      <c r="C16" s="29">
        <v>184</v>
      </c>
      <c r="D16" s="29">
        <v>432</v>
      </c>
      <c r="E16" s="29">
        <v>0</v>
      </c>
      <c r="F16" s="29">
        <v>10</v>
      </c>
      <c r="G16" s="29">
        <v>0</v>
      </c>
      <c r="H16" s="29">
        <v>0</v>
      </c>
      <c r="I16" s="29">
        <v>0</v>
      </c>
      <c r="J16" s="29">
        <v>38</v>
      </c>
      <c r="K16" s="29">
        <v>0</v>
      </c>
      <c r="L16" s="29">
        <f>SUM(B16:K16)</f>
        <v>3515</v>
      </c>
      <c r="M16" s="29">
        <f>(B16/L16)</f>
        <v>0.81109530583214795</v>
      </c>
      <c r="N16" s="29">
        <f>(C16/L16)</f>
        <v>5.2347083926031296E-2</v>
      </c>
      <c r="O16" s="29">
        <f>(D16/L16)</f>
        <v>0.12290184921763869</v>
      </c>
      <c r="P16" s="29">
        <f>(E16/L16)</f>
        <v>0</v>
      </c>
      <c r="Q16" s="29">
        <f>(F16/L16)</f>
        <v>2.8449502133712661E-3</v>
      </c>
      <c r="R16" s="29">
        <f>(G16/L16)</f>
        <v>0</v>
      </c>
      <c r="S16" s="29">
        <f>(H16/L16)</f>
        <v>0</v>
      </c>
      <c r="T16" s="29">
        <f>(I16/L16)</f>
        <v>0</v>
      </c>
      <c r="U16" s="29">
        <f>(J16/L16)</f>
        <v>1.0810810810810811E-2</v>
      </c>
      <c r="V16" s="29">
        <f>(K16/L16)</f>
        <v>0</v>
      </c>
      <c r="X16" s="29" t="s">
        <v>63</v>
      </c>
      <c r="Y16" s="29">
        <v>1480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30">
        <v>0</v>
      </c>
      <c r="AI16" s="29">
        <f>SUM(Y16:AH16)</f>
        <v>1480</v>
      </c>
      <c r="AJ16" s="29">
        <f>(Y16/AI16)</f>
        <v>1</v>
      </c>
      <c r="AK16" s="29">
        <f>(Z16/AI16)</f>
        <v>0</v>
      </c>
      <c r="AL16" s="29">
        <f>(AA16/AI16)</f>
        <v>0</v>
      </c>
      <c r="AM16" s="29">
        <f>(AB16/AI16)</f>
        <v>0</v>
      </c>
      <c r="AN16" s="29">
        <f>(AC16/AI16)</f>
        <v>0</v>
      </c>
      <c r="AO16" s="29">
        <f>(AD16/AI16)</f>
        <v>0</v>
      </c>
      <c r="AP16" s="29">
        <f>(AE16/AI16)</f>
        <v>0</v>
      </c>
      <c r="AQ16" s="29">
        <f>(AF16/AI16)</f>
        <v>0</v>
      </c>
      <c r="AR16" s="29">
        <f>(AG16/AI16)</f>
        <v>0</v>
      </c>
      <c r="AS16" s="29">
        <f>(AH16/AI16)</f>
        <v>0</v>
      </c>
    </row>
    <row r="17" spans="1:45" s="29" customFormat="1" x14ac:dyDescent="0.35">
      <c r="A17" s="29" t="s">
        <v>64</v>
      </c>
      <c r="B17" s="29">
        <v>0</v>
      </c>
      <c r="C17" s="29">
        <v>1095</v>
      </c>
      <c r="D17" s="29">
        <v>41</v>
      </c>
      <c r="E17" s="29">
        <v>38</v>
      </c>
      <c r="F17" s="29">
        <v>7</v>
      </c>
      <c r="G17" s="29">
        <v>0</v>
      </c>
      <c r="H17" s="29">
        <v>2</v>
      </c>
      <c r="I17" s="29">
        <v>62</v>
      </c>
      <c r="J17" s="29">
        <v>58</v>
      </c>
      <c r="K17" s="29">
        <v>169</v>
      </c>
      <c r="L17" s="29">
        <f>SUM(B17:K17)</f>
        <v>1472</v>
      </c>
      <c r="M17" s="29">
        <f>(B17/L17)</f>
        <v>0</v>
      </c>
      <c r="N17" s="29">
        <f>(C17/L17)</f>
        <v>0.74388586956521741</v>
      </c>
      <c r="O17" s="29">
        <f>(D17/L17)</f>
        <v>2.7853260869565216E-2</v>
      </c>
      <c r="P17" s="29">
        <f>(E17/L17)</f>
        <v>2.5815217391304348E-2</v>
      </c>
      <c r="Q17" s="29">
        <f>(F17/L17)</f>
        <v>4.755434782608696E-3</v>
      </c>
      <c r="R17" s="29">
        <f>(G17/L17)</f>
        <v>0</v>
      </c>
      <c r="S17" s="29">
        <f>(H17/L17)</f>
        <v>1.358695652173913E-3</v>
      </c>
      <c r="T17" s="29">
        <f>(I17/L17)</f>
        <v>4.2119565217391304E-2</v>
      </c>
      <c r="U17" s="29">
        <f>(J17/L17)</f>
        <v>3.940217391304348E-2</v>
      </c>
      <c r="V17" s="29">
        <f>(K17/L17)</f>
        <v>0.11480978260869565</v>
      </c>
      <c r="X17" s="29" t="s">
        <v>64</v>
      </c>
      <c r="Y17" s="29">
        <v>0</v>
      </c>
      <c r="Z17" s="29">
        <v>413</v>
      </c>
      <c r="AA17" s="29">
        <v>41</v>
      </c>
      <c r="AB17" s="29">
        <v>38</v>
      </c>
      <c r="AC17" s="29">
        <v>39</v>
      </c>
      <c r="AD17" s="29">
        <v>0</v>
      </c>
      <c r="AE17" s="29">
        <v>0</v>
      </c>
      <c r="AF17" s="29">
        <v>62</v>
      </c>
      <c r="AG17" s="29">
        <v>58</v>
      </c>
      <c r="AH17" s="30">
        <v>123</v>
      </c>
      <c r="AI17" s="29">
        <f>SUM(Y17:AH17)</f>
        <v>774</v>
      </c>
      <c r="AJ17" s="29">
        <f>(Y17/AI17)</f>
        <v>0</v>
      </c>
      <c r="AK17" s="29">
        <f>(Z17/AI17)</f>
        <v>0.53359173126614989</v>
      </c>
      <c r="AL17" s="29">
        <f>(AA17/AI17)</f>
        <v>5.2971576227390182E-2</v>
      </c>
      <c r="AM17" s="29">
        <f>(AB17/AI17)</f>
        <v>4.909560723514212E-2</v>
      </c>
      <c r="AN17" s="29">
        <f>(AC17/AI17)</f>
        <v>5.0387596899224806E-2</v>
      </c>
      <c r="AO17" s="29">
        <f>(AD17/AI17)</f>
        <v>0</v>
      </c>
      <c r="AP17" s="29">
        <f>(AE17/AI17)</f>
        <v>0</v>
      </c>
      <c r="AQ17" s="29">
        <f>(AF17/AI17)</f>
        <v>8.0103359173126609E-2</v>
      </c>
      <c r="AR17" s="29">
        <f>(AG17/AI17)</f>
        <v>7.4935400516795869E-2</v>
      </c>
      <c r="AS17" s="29">
        <f>(AH17/AI17)</f>
        <v>0.15891472868217055</v>
      </c>
    </row>
    <row r="18" spans="1:45" s="29" customFormat="1" x14ac:dyDescent="0.35">
      <c r="A18" s="29" t="s">
        <v>65</v>
      </c>
      <c r="B18" s="29">
        <v>3082</v>
      </c>
      <c r="C18" s="29">
        <v>384</v>
      </c>
      <c r="D18" s="29">
        <v>93</v>
      </c>
      <c r="E18" s="29">
        <v>9</v>
      </c>
      <c r="F18" s="29">
        <v>11</v>
      </c>
      <c r="G18" s="29">
        <v>0</v>
      </c>
      <c r="H18" s="29">
        <v>228</v>
      </c>
      <c r="I18" s="29">
        <v>0</v>
      </c>
      <c r="J18" s="29">
        <v>0</v>
      </c>
      <c r="K18" s="29">
        <v>0</v>
      </c>
      <c r="L18" s="29">
        <f>SUM(B18:K18)</f>
        <v>3807</v>
      </c>
      <c r="M18" s="29">
        <f>(B18/L18)</f>
        <v>0.80956133438402944</v>
      </c>
      <c r="N18" s="29">
        <f>(C18/L18)</f>
        <v>0.1008668242710796</v>
      </c>
      <c r="O18" s="29">
        <f>(D18/L18)</f>
        <v>2.4428684003152089E-2</v>
      </c>
      <c r="P18" s="29">
        <f>(E18/L18)</f>
        <v>2.3640661938534278E-3</v>
      </c>
      <c r="Q18" s="29">
        <f>(F18/L18)</f>
        <v>2.8894142369319674E-3</v>
      </c>
      <c r="R18" s="29">
        <f>(G18/L18)</f>
        <v>0</v>
      </c>
      <c r="S18" s="29">
        <f>(H18/L18)</f>
        <v>5.988967691095351E-2</v>
      </c>
      <c r="T18" s="29">
        <f>(I18/L18)</f>
        <v>0</v>
      </c>
      <c r="U18" s="29">
        <f>(J18/L18)</f>
        <v>0</v>
      </c>
      <c r="V18" s="29">
        <f>(K18/L18)</f>
        <v>0</v>
      </c>
      <c r="X18" s="29" t="s">
        <v>65</v>
      </c>
      <c r="Y18" s="29">
        <v>1369</v>
      </c>
      <c r="Z18" s="29">
        <v>384</v>
      </c>
      <c r="AA18" s="29">
        <v>5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30">
        <v>0</v>
      </c>
      <c r="AI18" s="29">
        <f>SUM(Y18:AH18)</f>
        <v>1758</v>
      </c>
      <c r="AJ18" s="29">
        <f>(Y18/AI18)</f>
        <v>0.77872582480091013</v>
      </c>
      <c r="AK18" s="29">
        <f>(Z18/AI18)</f>
        <v>0.21843003412969283</v>
      </c>
      <c r="AL18" s="29">
        <f>(AA18/AI18)</f>
        <v>2.844141069397042E-3</v>
      </c>
      <c r="AM18" s="29">
        <f>(AB18/AI18)</f>
        <v>0</v>
      </c>
      <c r="AN18" s="29">
        <f>(AC18/AI18)</f>
        <v>0</v>
      </c>
      <c r="AO18" s="29">
        <f>(AD18/AI18)</f>
        <v>0</v>
      </c>
      <c r="AP18" s="29">
        <f>(AE18/AI18)</f>
        <v>0</v>
      </c>
      <c r="AQ18" s="29">
        <f>(AF18/AI18)</f>
        <v>0</v>
      </c>
      <c r="AR18" s="29">
        <f>(AG18/AI18)</f>
        <v>0</v>
      </c>
      <c r="AS18" s="29">
        <f>(AH18/AI18)</f>
        <v>0</v>
      </c>
    </row>
    <row r="19" spans="1:45" s="29" customFormat="1" x14ac:dyDescent="0.35">
      <c r="A19" s="29" t="s">
        <v>66</v>
      </c>
      <c r="B19" s="29">
        <v>2252</v>
      </c>
      <c r="C19" s="29">
        <v>997</v>
      </c>
      <c r="D19" s="29">
        <v>290</v>
      </c>
      <c r="E19" s="29">
        <v>0</v>
      </c>
      <c r="F19" s="29">
        <v>12</v>
      </c>
      <c r="G19" s="29">
        <v>16</v>
      </c>
      <c r="H19" s="29">
        <v>0</v>
      </c>
      <c r="I19" s="29">
        <v>103</v>
      </c>
      <c r="J19" s="29">
        <v>0</v>
      </c>
      <c r="K19" s="29">
        <v>0</v>
      </c>
      <c r="L19" s="29">
        <f>SUM(B19:K19)</f>
        <v>3670</v>
      </c>
      <c r="M19" s="29">
        <f>(B19/L19)</f>
        <v>0.61362397820163483</v>
      </c>
      <c r="N19" s="29">
        <f>(C19/L19)</f>
        <v>0.27166212534059947</v>
      </c>
      <c r="O19" s="29">
        <f>(D19/L19)</f>
        <v>7.901907356948229E-2</v>
      </c>
      <c r="P19" s="29">
        <f>(E19/L19)</f>
        <v>0</v>
      </c>
      <c r="Q19" s="29">
        <f>(F19/L19)</f>
        <v>3.2697547683923707E-3</v>
      </c>
      <c r="R19" s="29">
        <f>(G19/L19)</f>
        <v>4.359673024523161E-3</v>
      </c>
      <c r="S19" s="29">
        <f>(H19/L19)</f>
        <v>0</v>
      </c>
      <c r="T19" s="29">
        <f>(I19/L19)</f>
        <v>2.8065395095367849E-2</v>
      </c>
      <c r="U19" s="29">
        <f>(J19/L19)</f>
        <v>0</v>
      </c>
      <c r="V19" s="29">
        <f>(K19/L19)</f>
        <v>0</v>
      </c>
      <c r="X19" s="29" t="s">
        <v>66</v>
      </c>
      <c r="Y19" s="29">
        <v>1294</v>
      </c>
      <c r="Z19" s="29">
        <v>166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30">
        <v>0</v>
      </c>
      <c r="AI19" s="29">
        <f>SUM(Y19:AH19)</f>
        <v>1460</v>
      </c>
      <c r="AJ19" s="29">
        <f>(Y19/AI19)</f>
        <v>0.88630136986301367</v>
      </c>
      <c r="AK19" s="29">
        <f>(Z19/AI19)</f>
        <v>0.11369863013698631</v>
      </c>
      <c r="AL19" s="29">
        <f>(AA19/AI19)</f>
        <v>0</v>
      </c>
      <c r="AM19" s="29">
        <f>(AB19/AI19)</f>
        <v>0</v>
      </c>
      <c r="AN19" s="29">
        <f>(AC19/AI19)</f>
        <v>0</v>
      </c>
      <c r="AO19" s="29">
        <f>(AD19/AI19)</f>
        <v>0</v>
      </c>
      <c r="AP19" s="29">
        <f>(AE19/AI19)</f>
        <v>0</v>
      </c>
      <c r="AQ19" s="29">
        <f>(AF19/AI19)</f>
        <v>0</v>
      </c>
      <c r="AR19" s="29">
        <f>(AG19/AI19)</f>
        <v>0</v>
      </c>
      <c r="AS19" s="29">
        <f>(AH19/AI19)</f>
        <v>0</v>
      </c>
    </row>
    <row r="20" spans="1:45" s="29" customFormat="1" x14ac:dyDescent="0.35">
      <c r="A20" s="29" t="s">
        <v>67</v>
      </c>
      <c r="B20" s="29">
        <v>514</v>
      </c>
      <c r="C20" s="29">
        <v>0</v>
      </c>
      <c r="D20" s="29">
        <v>157</v>
      </c>
      <c r="E20" s="29">
        <v>4</v>
      </c>
      <c r="F20" s="29">
        <v>6</v>
      </c>
      <c r="G20" s="29">
        <v>0</v>
      </c>
      <c r="H20" s="29">
        <v>71</v>
      </c>
      <c r="I20" s="29">
        <v>0</v>
      </c>
      <c r="J20" s="29">
        <v>6</v>
      </c>
      <c r="K20" s="29">
        <v>1</v>
      </c>
      <c r="L20" s="29">
        <f>SUM(B20:K20)</f>
        <v>759</v>
      </c>
      <c r="M20" s="29">
        <f>(B20/L20)</f>
        <v>0.67720685111989465</v>
      </c>
      <c r="N20" s="29">
        <f>(C20/L20)</f>
        <v>0</v>
      </c>
      <c r="O20" s="29">
        <f>(D20/L20)</f>
        <v>0.20685111989459815</v>
      </c>
      <c r="P20" s="29">
        <f>(E20/L20)</f>
        <v>5.270092226613966E-3</v>
      </c>
      <c r="Q20" s="29">
        <f>(F20/L20)</f>
        <v>7.9051383399209481E-3</v>
      </c>
      <c r="R20" s="29">
        <f>(G20/L20)</f>
        <v>0</v>
      </c>
      <c r="S20" s="29">
        <f>(H20/L20)</f>
        <v>9.3544137022397889E-2</v>
      </c>
      <c r="T20" s="29">
        <f>(I20/L20)</f>
        <v>0</v>
      </c>
      <c r="U20" s="29">
        <f>(J20/L20)</f>
        <v>7.9051383399209481E-3</v>
      </c>
      <c r="V20" s="29">
        <f>(K20/L20)</f>
        <v>1.3175230566534915E-3</v>
      </c>
      <c r="X20" s="29" t="s">
        <v>67</v>
      </c>
      <c r="Y20" s="29">
        <v>504</v>
      </c>
      <c r="Z20" s="29">
        <v>0</v>
      </c>
      <c r="AA20" s="29">
        <v>157</v>
      </c>
      <c r="AB20" s="29">
        <v>0</v>
      </c>
      <c r="AC20" s="29">
        <v>8</v>
      </c>
      <c r="AD20" s="29">
        <v>0</v>
      </c>
      <c r="AE20" s="29">
        <v>0</v>
      </c>
      <c r="AF20" s="29">
        <v>0</v>
      </c>
      <c r="AG20" s="29">
        <v>0</v>
      </c>
      <c r="AH20" s="30">
        <v>1</v>
      </c>
      <c r="AI20" s="29">
        <f>SUM(Y20:AH20)</f>
        <v>670</v>
      </c>
      <c r="AJ20" s="29">
        <f>(Y20/AI20)</f>
        <v>0.75223880597014925</v>
      </c>
      <c r="AK20" s="29">
        <f>(Z20/AI20)</f>
        <v>0</v>
      </c>
      <c r="AL20" s="29">
        <f>(AA20/AI20)</f>
        <v>0.23432835820895523</v>
      </c>
      <c r="AM20" s="29">
        <f>(AB20/AI20)</f>
        <v>0</v>
      </c>
      <c r="AN20" s="29">
        <f>(AC20/AI20)</f>
        <v>1.1940298507462687E-2</v>
      </c>
      <c r="AO20" s="29">
        <f>(AD20/AI20)</f>
        <v>0</v>
      </c>
      <c r="AP20" s="29">
        <f>(AE20/AI20)</f>
        <v>0</v>
      </c>
      <c r="AQ20" s="29">
        <f>(AF20/AI20)</f>
        <v>0</v>
      </c>
      <c r="AR20" s="29">
        <f>(AG20/AI20)</f>
        <v>0</v>
      </c>
      <c r="AS20" s="29">
        <f>(AH20/AI20)</f>
        <v>1.4925373134328358E-3</v>
      </c>
    </row>
    <row r="21" spans="1:45" s="29" customFormat="1" x14ac:dyDescent="0.35">
      <c r="A21" s="29" t="s">
        <v>68</v>
      </c>
      <c r="B21" s="29">
        <v>40</v>
      </c>
      <c r="C21" s="29">
        <v>1222</v>
      </c>
      <c r="D21" s="29">
        <v>182</v>
      </c>
      <c r="E21" s="29">
        <v>0</v>
      </c>
      <c r="F21" s="29">
        <v>8</v>
      </c>
      <c r="G21" s="29">
        <v>15</v>
      </c>
      <c r="H21" s="29">
        <v>0</v>
      </c>
      <c r="I21" s="29">
        <v>89</v>
      </c>
      <c r="J21" s="29">
        <v>0</v>
      </c>
      <c r="L21" s="29">
        <f>SUM(B21:K21)</f>
        <v>1556</v>
      </c>
      <c r="M21" s="29">
        <f>(B21/L21)</f>
        <v>2.570694087403599E-2</v>
      </c>
      <c r="N21" s="29">
        <f>(C21/L21)</f>
        <v>0.78534704370179953</v>
      </c>
      <c r="O21" s="29">
        <f>(D21/L21)</f>
        <v>0.11696658097686376</v>
      </c>
      <c r="P21" s="29">
        <f>(E21/L21)</f>
        <v>0</v>
      </c>
      <c r="Q21" s="29">
        <f>(F21/L21)</f>
        <v>5.1413881748071976E-3</v>
      </c>
      <c r="R21" s="29">
        <f>(G21/L21)</f>
        <v>9.640102827763496E-3</v>
      </c>
      <c r="S21" s="29">
        <f>(H21/L21)</f>
        <v>0</v>
      </c>
      <c r="T21" s="29">
        <f>(I21/L21)</f>
        <v>5.719794344473008E-2</v>
      </c>
      <c r="U21" s="29">
        <f>(J21/L21)</f>
        <v>0</v>
      </c>
      <c r="X21" s="29" t="s">
        <v>68</v>
      </c>
      <c r="Y21" s="29">
        <v>36</v>
      </c>
      <c r="Z21" s="29">
        <v>1137</v>
      </c>
      <c r="AA21" s="29">
        <v>126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30"/>
      <c r="AI21" s="29">
        <f>SUM(Y21:AH21)</f>
        <v>1299</v>
      </c>
      <c r="AJ21" s="29">
        <f>(Y21/AI21)</f>
        <v>2.771362586605081E-2</v>
      </c>
      <c r="AK21" s="29">
        <f>(Z21/AI21)</f>
        <v>0.87528868360277134</v>
      </c>
      <c r="AL21" s="29">
        <f>(AA21/AI21)</f>
        <v>9.6997690531177835E-2</v>
      </c>
      <c r="AM21" s="29">
        <f>(AB21/AI21)</f>
        <v>0</v>
      </c>
      <c r="AN21" s="29">
        <f>(AC21/AI21)</f>
        <v>0</v>
      </c>
      <c r="AO21" s="29">
        <f>(AD21/AI21)</f>
        <v>0</v>
      </c>
      <c r="AP21" s="29">
        <f>(AE21/AI21)</f>
        <v>0</v>
      </c>
      <c r="AQ21" s="29">
        <f>(AF21/AI21)</f>
        <v>0</v>
      </c>
      <c r="AR21" s="29">
        <f>(AG21/AI21)</f>
        <v>0</v>
      </c>
    </row>
    <row r="22" spans="1:45" s="29" customFormat="1" x14ac:dyDescent="0.35">
      <c r="A22" s="29" t="s">
        <v>69</v>
      </c>
      <c r="B22" s="29">
        <v>603</v>
      </c>
      <c r="C22" s="29">
        <v>844</v>
      </c>
      <c r="D22" s="29">
        <v>114</v>
      </c>
      <c r="E22" s="29">
        <v>17</v>
      </c>
      <c r="F22" s="29">
        <v>7</v>
      </c>
      <c r="G22" s="29">
        <v>3</v>
      </c>
      <c r="H22" s="29">
        <v>0</v>
      </c>
      <c r="I22" s="29">
        <v>71</v>
      </c>
      <c r="J22" s="29">
        <v>112</v>
      </c>
      <c r="K22" s="29">
        <v>0</v>
      </c>
      <c r="L22" s="29">
        <f>SUM(B22:K22)</f>
        <v>1771</v>
      </c>
      <c r="M22" s="29">
        <f>(B22/L22)</f>
        <v>0.34048560135516659</v>
      </c>
      <c r="N22" s="29">
        <f>(C22/L22)</f>
        <v>0.47656691134952006</v>
      </c>
      <c r="O22" s="29">
        <f>(D22/L22)</f>
        <v>6.4370412196499152E-2</v>
      </c>
      <c r="P22" s="29">
        <f>(E22/L22)</f>
        <v>9.5990965556182941E-3</v>
      </c>
      <c r="Q22" s="29">
        <f>(F22/L22)</f>
        <v>3.952569169960474E-3</v>
      </c>
      <c r="R22" s="29">
        <f>(G22/L22)</f>
        <v>1.6939582156973462E-3</v>
      </c>
      <c r="S22" s="29">
        <f>(H22/L22)</f>
        <v>0</v>
      </c>
      <c r="T22" s="29">
        <f>(I22/L22)</f>
        <v>4.0090344438170528E-2</v>
      </c>
      <c r="U22" s="29">
        <f>(J22/L22)</f>
        <v>6.3241106719367585E-2</v>
      </c>
      <c r="V22" s="29">
        <f>(K22/L22)</f>
        <v>0</v>
      </c>
      <c r="X22" s="29" t="s">
        <v>69</v>
      </c>
      <c r="Y22" s="29">
        <v>603</v>
      </c>
      <c r="Z22" s="29">
        <v>766</v>
      </c>
      <c r="AA22" s="29">
        <v>11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30">
        <v>0</v>
      </c>
      <c r="AI22" s="29">
        <f>SUM(Y22:AH22)</f>
        <v>1380</v>
      </c>
      <c r="AJ22" s="29">
        <f>(Y22/AI22)</f>
        <v>0.43695652173913041</v>
      </c>
      <c r="AK22" s="29">
        <f>(Z22/AI22)</f>
        <v>0.55507246376811592</v>
      </c>
      <c r="AL22" s="29">
        <f>(AA22/AI22)</f>
        <v>7.9710144927536229E-3</v>
      </c>
      <c r="AM22" s="29">
        <f>(AB22/AI22)</f>
        <v>0</v>
      </c>
      <c r="AN22" s="29">
        <f>(AC22/AI22)</f>
        <v>0</v>
      </c>
      <c r="AO22" s="29">
        <f>(AD22/AI22)</f>
        <v>0</v>
      </c>
      <c r="AP22" s="29">
        <f>(AE22/AI22)</f>
        <v>0</v>
      </c>
      <c r="AQ22" s="29">
        <f>(AF22/AI22)</f>
        <v>0</v>
      </c>
      <c r="AR22" s="29">
        <f>(AG22/AI22)</f>
        <v>0</v>
      </c>
      <c r="AS22" s="29">
        <f>(AH22/AI22)</f>
        <v>0</v>
      </c>
    </row>
    <row r="23" spans="1:45" s="29" customFormat="1" x14ac:dyDescent="0.35">
      <c r="A23" s="29" t="s">
        <v>70</v>
      </c>
      <c r="B23" s="29">
        <v>403</v>
      </c>
      <c r="C23" s="29">
        <v>1310</v>
      </c>
      <c r="D23" s="29">
        <v>383</v>
      </c>
      <c r="E23" s="29">
        <v>0</v>
      </c>
      <c r="F23" s="29">
        <v>14</v>
      </c>
      <c r="G23" s="29">
        <v>7</v>
      </c>
      <c r="H23" s="29">
        <v>0</v>
      </c>
      <c r="I23" s="29">
        <v>80</v>
      </c>
      <c r="J23" s="29">
        <v>0</v>
      </c>
      <c r="K23" s="29">
        <v>1</v>
      </c>
      <c r="L23" s="29">
        <f>SUM(B23:K23)</f>
        <v>2198</v>
      </c>
      <c r="M23" s="29">
        <f>(B23/L23)</f>
        <v>0.18334849863512284</v>
      </c>
      <c r="N23" s="29">
        <f>(C23/L23)</f>
        <v>0.59599636032757053</v>
      </c>
      <c r="O23" s="29">
        <f>(D23/L23)</f>
        <v>0.17424931756141948</v>
      </c>
      <c r="P23" s="29">
        <f>(E23/L23)</f>
        <v>0</v>
      </c>
      <c r="Q23" s="29">
        <f>(F23/L23)</f>
        <v>6.369426751592357E-3</v>
      </c>
      <c r="R23" s="29">
        <f>(G23/L23)</f>
        <v>3.1847133757961785E-3</v>
      </c>
      <c r="S23" s="29">
        <f>(H23/L23)</f>
        <v>0</v>
      </c>
      <c r="T23" s="29">
        <f>(I23/L23)</f>
        <v>3.6396724294813464E-2</v>
      </c>
      <c r="U23" s="29">
        <f>(J23/L23)</f>
        <v>0</v>
      </c>
      <c r="V23" s="29">
        <f>(K23/L23)</f>
        <v>4.5495905368516835E-4</v>
      </c>
      <c r="X23" s="29" t="s">
        <v>70</v>
      </c>
      <c r="Y23" s="29">
        <v>207</v>
      </c>
      <c r="Z23" s="29">
        <v>460</v>
      </c>
      <c r="AA23" s="29">
        <v>0</v>
      </c>
      <c r="AB23" s="29">
        <v>0</v>
      </c>
      <c r="AC23" s="29">
        <v>0</v>
      </c>
      <c r="AD23" s="29">
        <v>7</v>
      </c>
      <c r="AE23" s="29">
        <v>0</v>
      </c>
      <c r="AF23" s="29">
        <v>80</v>
      </c>
      <c r="AG23" s="29">
        <v>0</v>
      </c>
      <c r="AH23" s="30">
        <v>0</v>
      </c>
      <c r="AI23" s="29">
        <f>SUM(Y23:AH23)</f>
        <v>754</v>
      </c>
      <c r="AJ23" s="29">
        <f>(Y23/AI23)</f>
        <v>0.27453580901856767</v>
      </c>
      <c r="AK23" s="29">
        <f>(Z23/AI23)</f>
        <v>0.61007957559681703</v>
      </c>
      <c r="AL23" s="29">
        <f>(AA23/AI23)</f>
        <v>0</v>
      </c>
      <c r="AM23" s="29">
        <f>(AB23/AI23)</f>
        <v>0</v>
      </c>
      <c r="AN23" s="29">
        <f>(AC23/AI23)</f>
        <v>0</v>
      </c>
      <c r="AO23" s="29">
        <f>(AD23/AI23)</f>
        <v>9.2838196286472146E-3</v>
      </c>
      <c r="AP23" s="29">
        <f>(AE23/AI23)</f>
        <v>0</v>
      </c>
      <c r="AQ23" s="29">
        <f>(AF23/AI23)</f>
        <v>0.10610079575596817</v>
      </c>
      <c r="AR23" s="29">
        <f>(AG23/AI23)</f>
        <v>0</v>
      </c>
      <c r="AS23" s="29">
        <f>(AH23/AI23)</f>
        <v>0</v>
      </c>
    </row>
    <row r="24" spans="1:45" s="29" customFormat="1" x14ac:dyDescent="0.35">
      <c r="A24" s="29" t="s">
        <v>71</v>
      </c>
      <c r="B24" s="29">
        <v>1909</v>
      </c>
      <c r="C24" s="29">
        <v>13</v>
      </c>
      <c r="D24" s="29">
        <v>0</v>
      </c>
      <c r="E24" s="29">
        <v>0</v>
      </c>
      <c r="F24" s="29">
        <v>7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f>SUM(B24:K24)</f>
        <v>1929</v>
      </c>
      <c r="M24" s="29">
        <f>(B24/L24)</f>
        <v>0.98963193364437529</v>
      </c>
      <c r="N24" s="29">
        <f>(C24/L24)</f>
        <v>6.7392431311560398E-3</v>
      </c>
      <c r="O24" s="29">
        <f>(D24/L24)</f>
        <v>0</v>
      </c>
      <c r="P24" s="29">
        <f>(E24/L24)</f>
        <v>0</v>
      </c>
      <c r="Q24" s="29">
        <f>(F24/L24)</f>
        <v>3.6288232244686366E-3</v>
      </c>
      <c r="R24" s="29">
        <f>(G24/L24)</f>
        <v>0</v>
      </c>
      <c r="S24" s="29">
        <f>(H24/L24)</f>
        <v>0</v>
      </c>
      <c r="T24" s="29">
        <f>(I24/L24)</f>
        <v>0</v>
      </c>
      <c r="U24" s="29">
        <f>(J24/L24)</f>
        <v>0</v>
      </c>
      <c r="V24" s="29">
        <f>(K24/L24)</f>
        <v>0</v>
      </c>
      <c r="X24" s="29" t="s">
        <v>71</v>
      </c>
      <c r="Y24" s="29">
        <v>590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30">
        <v>0</v>
      </c>
      <c r="AI24" s="29">
        <f>SUM(Y24:AH24)</f>
        <v>590</v>
      </c>
      <c r="AJ24" s="29">
        <f>(Y24/AI24)</f>
        <v>1</v>
      </c>
      <c r="AK24" s="29">
        <f>(Z24/AI24)</f>
        <v>0</v>
      </c>
      <c r="AL24" s="29">
        <f>(AA24/AI24)</f>
        <v>0</v>
      </c>
      <c r="AM24" s="29">
        <f>(AB24/AI24)</f>
        <v>0</v>
      </c>
      <c r="AN24" s="29">
        <f>(AC24/AI24)</f>
        <v>0</v>
      </c>
      <c r="AO24" s="29">
        <f>(AD24/AI24)</f>
        <v>0</v>
      </c>
      <c r="AP24" s="29">
        <f>(AE24/AI24)</f>
        <v>0</v>
      </c>
      <c r="AQ24" s="29">
        <f>(AF24/AI24)</f>
        <v>0</v>
      </c>
      <c r="AR24" s="29">
        <f>(AG24/AI24)</f>
        <v>0</v>
      </c>
      <c r="AS24" s="29">
        <f>(AH24/AI24)</f>
        <v>0</v>
      </c>
    </row>
    <row r="25" spans="1:45" s="29" customFormat="1" x14ac:dyDescent="0.35">
      <c r="A25" s="29" t="s">
        <v>72</v>
      </c>
      <c r="B25" s="29">
        <v>1173</v>
      </c>
      <c r="C25" s="29">
        <v>79</v>
      </c>
      <c r="D25" s="29">
        <v>44</v>
      </c>
      <c r="E25" s="29">
        <v>46</v>
      </c>
      <c r="F25" s="29">
        <v>14</v>
      </c>
      <c r="G25" s="29">
        <v>0</v>
      </c>
      <c r="H25" s="29">
        <v>0</v>
      </c>
      <c r="I25" s="29">
        <v>3</v>
      </c>
      <c r="J25" s="29">
        <v>33</v>
      </c>
      <c r="K25" s="29">
        <v>0</v>
      </c>
      <c r="L25" s="29">
        <f>SUM(B25:K25)</f>
        <v>1392</v>
      </c>
      <c r="M25" s="29">
        <f>(B25/L25)</f>
        <v>0.84267241379310343</v>
      </c>
      <c r="N25" s="29">
        <f>(C25/L25)</f>
        <v>5.6752873563218391E-2</v>
      </c>
      <c r="O25" s="29">
        <f>(D25/L25)</f>
        <v>3.1609195402298854E-2</v>
      </c>
      <c r="P25" s="29">
        <f>(E25/L25)</f>
        <v>3.3045977011494254E-2</v>
      </c>
      <c r="Q25" s="29">
        <f>(F25/L25)</f>
        <v>1.0057471264367816E-2</v>
      </c>
      <c r="R25" s="29">
        <f>(G25/L25)</f>
        <v>0</v>
      </c>
      <c r="S25" s="29">
        <f>(H25/L25)</f>
        <v>0</v>
      </c>
      <c r="T25" s="29">
        <f>(I25/L25)</f>
        <v>2.1551724137931034E-3</v>
      </c>
      <c r="U25" s="29">
        <f>(J25/L25)</f>
        <v>2.3706896551724137E-2</v>
      </c>
      <c r="V25" s="29">
        <f>(K25/L25)</f>
        <v>0</v>
      </c>
      <c r="X25" s="29" t="s">
        <v>72</v>
      </c>
      <c r="Y25" s="29">
        <v>696</v>
      </c>
      <c r="Z25" s="29">
        <v>79</v>
      </c>
      <c r="AA25" s="29">
        <v>3</v>
      </c>
      <c r="AB25" s="29">
        <v>0</v>
      </c>
      <c r="AC25" s="29">
        <v>2</v>
      </c>
      <c r="AD25" s="29">
        <v>0</v>
      </c>
      <c r="AE25" s="29">
        <v>0</v>
      </c>
      <c r="AF25" s="29">
        <v>0</v>
      </c>
      <c r="AG25" s="29">
        <v>0</v>
      </c>
      <c r="AH25" s="30">
        <v>0</v>
      </c>
      <c r="AI25" s="29">
        <f>SUM(Y25:AH25)</f>
        <v>780</v>
      </c>
      <c r="AJ25" s="29">
        <f>(Y25/AI25)</f>
        <v>0.89230769230769236</v>
      </c>
      <c r="AK25" s="29">
        <f>(Z25/AI25)</f>
        <v>0.10128205128205128</v>
      </c>
      <c r="AL25" s="29">
        <f>(AA25/AI25)</f>
        <v>3.8461538461538464E-3</v>
      </c>
      <c r="AM25" s="29">
        <f>(AB25/AI25)</f>
        <v>0</v>
      </c>
      <c r="AN25" s="29">
        <f>(AC25/AI25)</f>
        <v>2.5641025641025641E-3</v>
      </c>
      <c r="AO25" s="29">
        <f>(AD25/AI25)</f>
        <v>0</v>
      </c>
      <c r="AP25" s="29">
        <f>(AE25/AI25)</f>
        <v>0</v>
      </c>
      <c r="AQ25" s="29">
        <f>(AF25/AI25)</f>
        <v>0</v>
      </c>
      <c r="AR25" s="29">
        <f>(AG25/AI25)</f>
        <v>0</v>
      </c>
      <c r="AS25" s="29">
        <f>(AH25/AI25)</f>
        <v>0</v>
      </c>
    </row>
    <row r="26" spans="1:45" s="29" customFormat="1" x14ac:dyDescent="0.35">
      <c r="A26" s="29" t="s">
        <v>73</v>
      </c>
      <c r="B26" s="29">
        <v>829</v>
      </c>
      <c r="C26" s="29">
        <v>889</v>
      </c>
      <c r="D26" s="29">
        <v>62</v>
      </c>
      <c r="E26" s="29">
        <v>0</v>
      </c>
      <c r="F26" s="29">
        <v>7</v>
      </c>
      <c r="G26" s="29">
        <v>0</v>
      </c>
      <c r="H26" s="29">
        <v>0</v>
      </c>
      <c r="I26" s="29">
        <v>21</v>
      </c>
      <c r="J26" s="29">
        <v>5</v>
      </c>
      <c r="K26" s="29">
        <v>0</v>
      </c>
      <c r="L26" s="29">
        <f>SUM(B26:K26)</f>
        <v>1813</v>
      </c>
      <c r="M26" s="29">
        <f>(B26/L26)</f>
        <v>0.45725317153888584</v>
      </c>
      <c r="N26" s="29">
        <f>(C26/L26)</f>
        <v>0.49034749034749037</v>
      </c>
      <c r="O26" s="29">
        <f>(D26/L26)</f>
        <v>3.4197462768891337E-2</v>
      </c>
      <c r="P26" s="29">
        <f>(E26/L26)</f>
        <v>0</v>
      </c>
      <c r="Q26" s="29">
        <f>(F26/L26)</f>
        <v>3.8610038610038611E-3</v>
      </c>
      <c r="R26" s="29">
        <f>(G26/L26)</f>
        <v>0</v>
      </c>
      <c r="S26" s="29">
        <f>(H26/L26)</f>
        <v>0</v>
      </c>
      <c r="T26" s="29">
        <f>(I26/L26)</f>
        <v>1.1583011583011582E-2</v>
      </c>
      <c r="U26" s="29">
        <f>(J26/L26)</f>
        <v>2.7578599007170436E-3</v>
      </c>
      <c r="V26" s="29">
        <f>(K26/L26)</f>
        <v>0</v>
      </c>
      <c r="X26" s="29" t="s">
        <v>73</v>
      </c>
      <c r="Y26" s="29">
        <v>190</v>
      </c>
      <c r="Z26" s="29">
        <v>837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21</v>
      </c>
      <c r="AG26" s="29">
        <v>5</v>
      </c>
      <c r="AH26" s="30">
        <v>0</v>
      </c>
      <c r="AI26" s="29">
        <f>SUM(Y26:AH26)</f>
        <v>1053</v>
      </c>
      <c r="AJ26" s="29">
        <f>(Y26/AI26)</f>
        <v>0.18043684710351376</v>
      </c>
      <c r="AK26" s="29">
        <f>(Z26/AI26)</f>
        <v>0.79487179487179482</v>
      </c>
      <c r="AL26" s="29">
        <f>(AA26/AI26)</f>
        <v>0</v>
      </c>
      <c r="AM26" s="29">
        <f>(AB26/AI26)</f>
        <v>0</v>
      </c>
      <c r="AN26" s="29">
        <f>(AC26/AI26)</f>
        <v>0</v>
      </c>
      <c r="AO26" s="29">
        <f>(AD26/AI26)</f>
        <v>0</v>
      </c>
      <c r="AP26" s="29">
        <f>(AE26/AI26)</f>
        <v>0</v>
      </c>
      <c r="AQ26" s="29">
        <f>(AF26/AI26)</f>
        <v>1.9943019943019943E-2</v>
      </c>
      <c r="AR26" s="29">
        <f>(AG26/AI26)</f>
        <v>4.7483380816714148E-3</v>
      </c>
      <c r="AS26" s="29">
        <f>(AH26/AI26)</f>
        <v>0</v>
      </c>
    </row>
    <row r="27" spans="1:45" s="29" customFormat="1" x14ac:dyDescent="0.35">
      <c r="A27" s="29" t="s">
        <v>74</v>
      </c>
      <c r="B27" s="29">
        <v>231</v>
      </c>
      <c r="C27" s="29">
        <v>171</v>
      </c>
      <c r="D27" s="29">
        <v>0</v>
      </c>
      <c r="E27" s="29">
        <v>0</v>
      </c>
      <c r="F27" s="29">
        <v>13</v>
      </c>
      <c r="G27" s="29">
        <v>4</v>
      </c>
      <c r="H27" s="29">
        <v>0</v>
      </c>
      <c r="I27" s="29">
        <v>0</v>
      </c>
      <c r="L27" s="29">
        <f>SUM(B27:K27)</f>
        <v>419</v>
      </c>
      <c r="M27" s="29">
        <f>(B27/L27)</f>
        <v>0.55131264916467781</v>
      </c>
      <c r="N27" s="29">
        <f>(C27/L27)</f>
        <v>0.40811455847255368</v>
      </c>
      <c r="O27" s="29">
        <f>(D27/L27)</f>
        <v>0</v>
      </c>
      <c r="P27" s="29">
        <f>(E27/L27)</f>
        <v>0</v>
      </c>
      <c r="Q27" s="29">
        <f>(F27/L27)</f>
        <v>3.1026252983293555E-2</v>
      </c>
      <c r="R27" s="29">
        <f>(G27/L27)</f>
        <v>9.5465393794749408E-3</v>
      </c>
      <c r="S27" s="29">
        <f>(H27/L27)</f>
        <v>0</v>
      </c>
      <c r="T27" s="29">
        <f>(I27/L27)</f>
        <v>0</v>
      </c>
      <c r="X27" s="29" t="s">
        <v>74</v>
      </c>
      <c r="Y27" s="29">
        <v>223</v>
      </c>
      <c r="Z27" s="29">
        <v>106</v>
      </c>
      <c r="AA27" s="29">
        <v>0</v>
      </c>
      <c r="AB27" s="29">
        <v>0</v>
      </c>
      <c r="AC27" s="29">
        <v>20</v>
      </c>
      <c r="AD27" s="29">
        <v>0</v>
      </c>
      <c r="AE27" s="29">
        <v>0</v>
      </c>
      <c r="AF27" s="29">
        <v>0</v>
      </c>
      <c r="AH27" s="30"/>
      <c r="AI27" s="29">
        <f>SUM(Y27:AH27)</f>
        <v>349</v>
      </c>
      <c r="AJ27" s="29">
        <f>(Y27/AI27)</f>
        <v>0.63896848137535822</v>
      </c>
      <c r="AK27" s="29">
        <f>(Z27/AI27)</f>
        <v>0.30372492836676218</v>
      </c>
      <c r="AL27" s="29">
        <f>(AA27/AI27)</f>
        <v>0</v>
      </c>
      <c r="AM27" s="29">
        <f>(AB27/AI27)</f>
        <v>0</v>
      </c>
      <c r="AN27" s="29">
        <f>(AC27/AI27)</f>
        <v>5.730659025787966E-2</v>
      </c>
      <c r="AO27" s="29">
        <f>(AD27/AI27)</f>
        <v>0</v>
      </c>
      <c r="AP27" s="29">
        <f>(AE27/AI27)</f>
        <v>0</v>
      </c>
      <c r="AQ27" s="29">
        <f>(AF27/AI27)</f>
        <v>0</v>
      </c>
    </row>
    <row r="28" spans="1:45" s="29" customFormat="1" x14ac:dyDescent="0.35">
      <c r="A28" s="29" t="s">
        <v>75</v>
      </c>
      <c r="B28" s="29">
        <v>2864</v>
      </c>
      <c r="C28" s="29">
        <v>82</v>
      </c>
      <c r="D28" s="29">
        <v>325</v>
      </c>
      <c r="E28" s="29">
        <v>105</v>
      </c>
      <c r="F28" s="29">
        <v>14</v>
      </c>
      <c r="G28" s="29">
        <v>0</v>
      </c>
      <c r="H28" s="29">
        <v>0</v>
      </c>
      <c r="I28" s="29">
        <v>21</v>
      </c>
      <c r="J28" s="29">
        <v>145</v>
      </c>
      <c r="K28" s="29">
        <v>26</v>
      </c>
      <c r="L28" s="29">
        <f>SUM(B28:K28)</f>
        <v>3582</v>
      </c>
      <c r="M28" s="29">
        <f>(B28/L28)</f>
        <v>0.79955332216638753</v>
      </c>
      <c r="N28" s="29">
        <f>(C28/L28)</f>
        <v>2.2892238972640984E-2</v>
      </c>
      <c r="O28" s="29">
        <f>(D28/L28)</f>
        <v>9.0731434952540477E-2</v>
      </c>
      <c r="P28" s="29">
        <f>(E28/L28)</f>
        <v>2.9313232830820771E-2</v>
      </c>
      <c r="Q28" s="29">
        <f>(F28/L28)</f>
        <v>3.9084310441094361E-3</v>
      </c>
      <c r="R28" s="29">
        <f>(G28/L28)</f>
        <v>0</v>
      </c>
      <c r="S28" s="29">
        <f>(H28/L28)</f>
        <v>0</v>
      </c>
      <c r="T28" s="29">
        <f>(I28/L28)</f>
        <v>5.8626465661641538E-3</v>
      </c>
      <c r="U28" s="29">
        <f>(J28/L28)</f>
        <v>4.0480178671133446E-2</v>
      </c>
      <c r="V28" s="29">
        <f>(K28/L28)</f>
        <v>7.2585147962032385E-3</v>
      </c>
      <c r="X28" s="29" t="s">
        <v>75</v>
      </c>
      <c r="Y28" s="29">
        <v>1758</v>
      </c>
      <c r="Z28" s="29">
        <v>0</v>
      </c>
      <c r="AA28" s="29">
        <v>0</v>
      </c>
      <c r="AB28" s="29">
        <v>10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30">
        <v>0</v>
      </c>
      <c r="AI28" s="29">
        <f>SUM(Y28:AH28)</f>
        <v>1768</v>
      </c>
      <c r="AJ28" s="29">
        <f>(Y28/AI28)</f>
        <v>0.99434389140271495</v>
      </c>
      <c r="AK28" s="29">
        <f>(Z28/AI28)</f>
        <v>0</v>
      </c>
      <c r="AL28" s="29">
        <f>(AA28/AI28)</f>
        <v>0</v>
      </c>
      <c r="AM28" s="29">
        <f>(AB28/AI28)</f>
        <v>5.6561085972850677E-3</v>
      </c>
      <c r="AN28" s="29">
        <f>(AC28/AI28)</f>
        <v>0</v>
      </c>
      <c r="AO28" s="29">
        <f>(AD28/AI28)</f>
        <v>0</v>
      </c>
      <c r="AP28" s="29">
        <f>(AE28/AI28)</f>
        <v>0</v>
      </c>
      <c r="AQ28" s="29">
        <f>(AF28/AI28)</f>
        <v>0</v>
      </c>
      <c r="AR28" s="29">
        <f>(AG28/AI28)</f>
        <v>0</v>
      </c>
      <c r="AS28" s="29">
        <f>(AH28/AI28)</f>
        <v>0</v>
      </c>
    </row>
    <row r="29" spans="1:45" s="29" customFormat="1" x14ac:dyDescent="0.35">
      <c r="A29" s="29" t="s">
        <v>76</v>
      </c>
      <c r="B29" s="29">
        <v>3</v>
      </c>
      <c r="C29" s="29">
        <v>95</v>
      </c>
      <c r="D29" s="29">
        <v>390</v>
      </c>
      <c r="E29" s="29">
        <v>52</v>
      </c>
      <c r="F29" s="29">
        <v>4</v>
      </c>
      <c r="G29" s="29">
        <v>0</v>
      </c>
      <c r="H29" s="29">
        <v>23</v>
      </c>
      <c r="I29" s="29">
        <v>18</v>
      </c>
      <c r="J29" s="29">
        <v>158</v>
      </c>
      <c r="K29" s="29">
        <v>24</v>
      </c>
      <c r="L29" s="29">
        <f>SUM(B29:K29)</f>
        <v>767</v>
      </c>
      <c r="M29" s="29">
        <f>(B29/L29)</f>
        <v>3.9113428943937422E-3</v>
      </c>
      <c r="N29" s="29">
        <f>(C29/L29)</f>
        <v>0.12385919165580182</v>
      </c>
      <c r="O29" s="29">
        <f>(D29/L29)</f>
        <v>0.50847457627118642</v>
      </c>
      <c r="P29" s="29">
        <f>(E29/L29)</f>
        <v>6.7796610169491525E-2</v>
      </c>
      <c r="Q29" s="29">
        <f>(F29/L29)</f>
        <v>5.2151238591916557E-3</v>
      </c>
      <c r="R29" s="29">
        <f>(G29/L29)</f>
        <v>0</v>
      </c>
      <c r="S29" s="29">
        <f>(H29/L29)</f>
        <v>2.9986962190352021E-2</v>
      </c>
      <c r="T29" s="29">
        <f>(I29/L29)</f>
        <v>2.3468057366362451E-2</v>
      </c>
      <c r="U29" s="29">
        <f>(J29/L29)</f>
        <v>0.20599739243807041</v>
      </c>
      <c r="V29" s="29">
        <f>(K29/L29)</f>
        <v>3.1290743155149937E-2</v>
      </c>
      <c r="X29" s="29" t="s">
        <v>76</v>
      </c>
      <c r="Y29" s="29">
        <v>3</v>
      </c>
      <c r="Z29" s="29">
        <v>95</v>
      </c>
      <c r="AA29" s="29">
        <v>390</v>
      </c>
      <c r="AB29" s="29">
        <v>52</v>
      </c>
      <c r="AC29" s="29">
        <v>3</v>
      </c>
      <c r="AD29" s="29">
        <v>0</v>
      </c>
      <c r="AE29" s="29">
        <v>23</v>
      </c>
      <c r="AF29" s="29">
        <v>18</v>
      </c>
      <c r="AG29" s="29">
        <v>158</v>
      </c>
      <c r="AH29" s="30">
        <v>24</v>
      </c>
      <c r="AI29" s="29">
        <f>SUM(Y29:AH29)</f>
        <v>766</v>
      </c>
      <c r="AJ29" s="29">
        <f>(Y29/AI29)</f>
        <v>3.9164490861618795E-3</v>
      </c>
      <c r="AK29" s="29">
        <f>(Z29/AI29)</f>
        <v>0.12402088772845953</v>
      </c>
      <c r="AL29" s="29">
        <f>(AA29/AI29)</f>
        <v>0.50913838120104438</v>
      </c>
      <c r="AM29" s="29">
        <f>(AB29/AI29)</f>
        <v>6.7885117493472591E-2</v>
      </c>
      <c r="AN29" s="29">
        <f>(AC29/AI29)</f>
        <v>3.9164490861618795E-3</v>
      </c>
      <c r="AO29" s="29">
        <f>(AD29/AI29)</f>
        <v>0</v>
      </c>
      <c r="AP29" s="29">
        <f>(AE29/AI29)</f>
        <v>3.0026109660574413E-2</v>
      </c>
      <c r="AQ29" s="29">
        <f>(AF29/AI29)</f>
        <v>2.3498694516971279E-2</v>
      </c>
      <c r="AR29" s="29">
        <f>(AG29/AI29)</f>
        <v>0.20626631853785901</v>
      </c>
      <c r="AS29" s="29">
        <f>(AH29/AI29)</f>
        <v>3.1331592689295036E-2</v>
      </c>
    </row>
    <row r="30" spans="1:45" s="29" customFormat="1" x14ac:dyDescent="0.35">
      <c r="A30" s="29" t="s">
        <v>77</v>
      </c>
      <c r="B30" s="29">
        <v>1622</v>
      </c>
      <c r="C30" s="29">
        <v>517</v>
      </c>
      <c r="D30" s="29">
        <v>172</v>
      </c>
      <c r="E30" s="29">
        <v>0</v>
      </c>
      <c r="F30" s="29">
        <v>14</v>
      </c>
      <c r="G30" s="29">
        <v>0</v>
      </c>
      <c r="H30" s="29">
        <v>0</v>
      </c>
      <c r="I30" s="29">
        <v>34</v>
      </c>
      <c r="J30" s="29">
        <v>5</v>
      </c>
      <c r="K30" s="29">
        <v>1</v>
      </c>
      <c r="L30" s="29">
        <f>SUM(B30:K30)</f>
        <v>2365</v>
      </c>
      <c r="M30" s="29">
        <f>(B30/L30)</f>
        <v>0.68583509513742069</v>
      </c>
      <c r="N30" s="29">
        <f>(C30/L30)</f>
        <v>0.21860465116279071</v>
      </c>
      <c r="O30" s="29">
        <f>(D30/L30)</f>
        <v>7.2727272727272724E-2</v>
      </c>
      <c r="P30" s="29">
        <f>(E30/L30)</f>
        <v>0</v>
      </c>
      <c r="Q30" s="29">
        <f>(F30/L30)</f>
        <v>5.9196617336152221E-3</v>
      </c>
      <c r="R30" s="29">
        <f>(G30/L30)</f>
        <v>0</v>
      </c>
      <c r="S30" s="29">
        <f>(H30/L30)</f>
        <v>0</v>
      </c>
      <c r="T30" s="29">
        <f>(I30/L30)</f>
        <v>1.437632135306554E-2</v>
      </c>
      <c r="U30" s="29">
        <f>(J30/L30)</f>
        <v>2.1141649048625794E-3</v>
      </c>
      <c r="V30" s="29">
        <f>(K30/L30)</f>
        <v>4.2283298097251583E-4</v>
      </c>
      <c r="X30" s="29" t="s">
        <v>77</v>
      </c>
      <c r="Y30" s="29">
        <v>905</v>
      </c>
      <c r="Z30" s="29">
        <v>507</v>
      </c>
      <c r="AA30" s="29">
        <v>70</v>
      </c>
      <c r="AB30" s="29">
        <v>0</v>
      </c>
      <c r="AC30" s="29">
        <v>4</v>
      </c>
      <c r="AD30" s="29">
        <v>0</v>
      </c>
      <c r="AE30" s="29">
        <v>0</v>
      </c>
      <c r="AF30" s="29">
        <v>31</v>
      </c>
      <c r="AG30" s="29">
        <v>5</v>
      </c>
      <c r="AH30" s="30">
        <v>0</v>
      </c>
      <c r="AI30" s="29">
        <f>SUM(Y30:AH30)</f>
        <v>1522</v>
      </c>
      <c r="AJ30" s="29">
        <f>(Y30/AI30)</f>
        <v>0.59461235216819974</v>
      </c>
      <c r="AK30" s="29">
        <f>(Z30/AI30)</f>
        <v>0.33311432325886992</v>
      </c>
      <c r="AL30" s="29">
        <f>(AA30/AI30)</f>
        <v>4.5992115637319315E-2</v>
      </c>
      <c r="AM30" s="29">
        <f>(AB30/AI30)</f>
        <v>0</v>
      </c>
      <c r="AN30" s="29">
        <f>(AC30/AI30)</f>
        <v>2.6281208935611039E-3</v>
      </c>
      <c r="AO30" s="29">
        <f>(AD30/AI30)</f>
        <v>0</v>
      </c>
      <c r="AP30" s="29">
        <f>(AE30/AI30)</f>
        <v>0</v>
      </c>
      <c r="AQ30" s="29">
        <f>(AF30/AI30)</f>
        <v>2.0367936925098553E-2</v>
      </c>
      <c r="AR30" s="29">
        <f>(AG30/AI30)</f>
        <v>3.2851511169513796E-3</v>
      </c>
      <c r="AS30" s="29">
        <f>(AH30/AI30)</f>
        <v>0</v>
      </c>
    </row>
    <row r="31" spans="1:45" s="29" customFormat="1" x14ac:dyDescent="0.35">
      <c r="A31" s="29" t="s">
        <v>78</v>
      </c>
      <c r="B31" s="29">
        <v>1253</v>
      </c>
      <c r="C31" s="29">
        <v>560</v>
      </c>
      <c r="D31" s="29">
        <v>14</v>
      </c>
      <c r="E31" s="29">
        <v>13</v>
      </c>
      <c r="F31" s="29">
        <v>12</v>
      </c>
      <c r="G31" s="29">
        <v>58</v>
      </c>
      <c r="H31" s="29">
        <v>46</v>
      </c>
      <c r="I31" s="29">
        <v>2</v>
      </c>
      <c r="L31" s="29">
        <f>SUM(B31:K31)</f>
        <v>1958</v>
      </c>
      <c r="M31" s="29">
        <f>(B31/L31)</f>
        <v>0.63993871297242089</v>
      </c>
      <c r="N31" s="29">
        <f>(C31/L31)</f>
        <v>0.28600612870275793</v>
      </c>
      <c r="O31" s="29">
        <f>(D31/L31)</f>
        <v>7.1501532175689483E-3</v>
      </c>
      <c r="P31" s="29">
        <f>(E31/L31)</f>
        <v>6.6394279877425941E-3</v>
      </c>
      <c r="Q31" s="29">
        <f>(F31/L31)</f>
        <v>6.1287027579162408E-3</v>
      </c>
      <c r="R31" s="29">
        <f>(G31/L31)</f>
        <v>2.9622063329928498E-2</v>
      </c>
      <c r="S31" s="29">
        <f>(H31/L31)</f>
        <v>2.3493360572012258E-2</v>
      </c>
      <c r="T31" s="29">
        <f>(I31/L31)</f>
        <v>1.0214504596527069E-3</v>
      </c>
      <c r="X31" s="29" t="s">
        <v>78</v>
      </c>
      <c r="Y31" s="29">
        <v>1217</v>
      </c>
      <c r="Z31" s="29">
        <v>250</v>
      </c>
      <c r="AA31" s="29">
        <v>0</v>
      </c>
      <c r="AB31" s="29">
        <v>0</v>
      </c>
      <c r="AC31" s="29">
        <v>36</v>
      </c>
      <c r="AD31" s="29">
        <v>0</v>
      </c>
      <c r="AE31" s="29">
        <v>0</v>
      </c>
      <c r="AF31" s="29">
        <v>0</v>
      </c>
      <c r="AH31" s="30"/>
      <c r="AI31" s="29">
        <f>SUM(Y31:AH31)</f>
        <v>1503</v>
      </c>
      <c r="AJ31" s="29">
        <f>(Y31/AI31)</f>
        <v>0.80971390552228872</v>
      </c>
      <c r="AK31" s="29">
        <f>(Z31/AI31)</f>
        <v>0.16633399866932802</v>
      </c>
      <c r="AL31" s="29">
        <f>(AA31/AI31)</f>
        <v>0</v>
      </c>
      <c r="AM31" s="29">
        <f>(AB31/AI31)</f>
        <v>0</v>
      </c>
      <c r="AN31" s="29">
        <f>(AC31/AI31)</f>
        <v>2.3952095808383235E-2</v>
      </c>
      <c r="AO31" s="29">
        <f>(AD31/AI31)</f>
        <v>0</v>
      </c>
      <c r="AP31" s="29">
        <f>(AE31/AI31)</f>
        <v>0</v>
      </c>
      <c r="AQ31" s="29">
        <f>(AF31/AI31)</f>
        <v>0</v>
      </c>
    </row>
    <row r="32" spans="1:45" s="29" customFormat="1" x14ac:dyDescent="0.35">
      <c r="A32" s="29" t="s">
        <v>79</v>
      </c>
      <c r="B32" s="29">
        <v>2290</v>
      </c>
      <c r="C32" s="29">
        <v>0</v>
      </c>
      <c r="D32" s="29">
        <v>0</v>
      </c>
      <c r="E32" s="29">
        <v>111</v>
      </c>
      <c r="F32" s="29">
        <v>11</v>
      </c>
      <c r="G32" s="29">
        <v>0</v>
      </c>
      <c r="H32" s="29">
        <v>0</v>
      </c>
      <c r="I32" s="29">
        <v>4</v>
      </c>
      <c r="J32" s="29">
        <v>0</v>
      </c>
      <c r="L32" s="29">
        <f>SUM(B32:K32)</f>
        <v>2416</v>
      </c>
      <c r="M32" s="29">
        <f>(B32/L32)</f>
        <v>0.94784768211920534</v>
      </c>
      <c r="N32" s="29">
        <f>(C32/L32)</f>
        <v>0</v>
      </c>
      <c r="O32" s="29">
        <f>(D32/L32)</f>
        <v>0</v>
      </c>
      <c r="P32" s="29">
        <f>(E32/L32)</f>
        <v>4.5943708609271522E-2</v>
      </c>
      <c r="Q32" s="29">
        <f>(F32/L32)</f>
        <v>4.552980132450331E-3</v>
      </c>
      <c r="R32" s="29">
        <f>(G32/L32)</f>
        <v>0</v>
      </c>
      <c r="S32" s="29">
        <f>(H32/L32)</f>
        <v>0</v>
      </c>
      <c r="T32" s="29">
        <f>(I32/L32)</f>
        <v>1.6556291390728477E-3</v>
      </c>
      <c r="U32" s="29">
        <f>(J32/L32)</f>
        <v>0</v>
      </c>
      <c r="X32" s="29" t="s">
        <v>79</v>
      </c>
      <c r="Y32" s="29">
        <v>1258</v>
      </c>
      <c r="Z32" s="29">
        <v>0</v>
      </c>
      <c r="AA32" s="29">
        <v>0</v>
      </c>
      <c r="AB32" s="29">
        <v>22</v>
      </c>
      <c r="AC32" s="29">
        <v>0</v>
      </c>
      <c r="AD32" s="29">
        <v>0</v>
      </c>
      <c r="AE32" s="29">
        <v>0</v>
      </c>
      <c r="AF32" s="29">
        <v>4</v>
      </c>
      <c r="AG32" s="29">
        <v>0</v>
      </c>
      <c r="AH32" s="30"/>
      <c r="AI32" s="29">
        <f>SUM(Y32:AH32)</f>
        <v>1284</v>
      </c>
      <c r="AJ32" s="29">
        <f>(Y32/AI32)</f>
        <v>0.97975077881619943</v>
      </c>
      <c r="AK32" s="29">
        <f>(Z32/AI32)</f>
        <v>0</v>
      </c>
      <c r="AL32" s="29">
        <f>(AA32/AI32)</f>
        <v>0</v>
      </c>
      <c r="AM32" s="29">
        <f>(AB32/AI32)</f>
        <v>1.7133956386292833E-2</v>
      </c>
      <c r="AN32" s="29">
        <f>(AC32/AI32)</f>
        <v>0</v>
      </c>
      <c r="AO32" s="29">
        <f>(AD32/AI32)</f>
        <v>0</v>
      </c>
      <c r="AP32" s="29">
        <f>(AE32/AI32)</f>
        <v>0</v>
      </c>
      <c r="AQ32" s="29">
        <f>(AF32/AI32)</f>
        <v>3.1152647975077881E-3</v>
      </c>
      <c r="AR32" s="29">
        <f>(AG32/AI32)</f>
        <v>0</v>
      </c>
    </row>
    <row r="33" spans="1:45" s="29" customFormat="1" x14ac:dyDescent="0.35">
      <c r="A33" s="29" t="s">
        <v>80</v>
      </c>
      <c r="B33" s="29">
        <v>2213</v>
      </c>
      <c r="C33" s="29">
        <v>18</v>
      </c>
      <c r="D33" s="29">
        <v>97</v>
      </c>
      <c r="E33" s="29">
        <v>0</v>
      </c>
      <c r="F33" s="29">
        <v>13</v>
      </c>
      <c r="G33" s="29">
        <v>0</v>
      </c>
      <c r="H33" s="29">
        <v>0</v>
      </c>
      <c r="I33" s="29">
        <v>29</v>
      </c>
      <c r="J33" s="29">
        <v>0</v>
      </c>
      <c r="L33" s="29">
        <f>SUM(B33:K33)</f>
        <v>2370</v>
      </c>
      <c r="M33" s="29">
        <f>(B33/L33)</f>
        <v>0.93375527426160343</v>
      </c>
      <c r="N33" s="29">
        <f>(C33/L33)</f>
        <v>7.5949367088607592E-3</v>
      </c>
      <c r="O33" s="29">
        <f>(D33/L33)</f>
        <v>4.0928270042194091E-2</v>
      </c>
      <c r="P33" s="29">
        <f>(E33/L33)</f>
        <v>0</v>
      </c>
      <c r="Q33" s="29">
        <f>(F33/L33)</f>
        <v>5.4852320675105488E-3</v>
      </c>
      <c r="R33" s="29">
        <f>(G33/L33)</f>
        <v>0</v>
      </c>
      <c r="S33" s="29">
        <f>(H33/L33)</f>
        <v>0</v>
      </c>
      <c r="T33" s="29">
        <f>(I33/L33)</f>
        <v>1.2236286919831224E-2</v>
      </c>
      <c r="U33" s="29">
        <f>(J33/L33)</f>
        <v>0</v>
      </c>
      <c r="X33" s="34" t="s">
        <v>80</v>
      </c>
      <c r="Y33" s="30">
        <v>1222</v>
      </c>
      <c r="Z33" s="30">
        <v>18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1</v>
      </c>
      <c r="AG33" s="30">
        <v>0</v>
      </c>
      <c r="AH33" s="30"/>
      <c r="AI33" s="29">
        <f>SUM(Y33:AH33)</f>
        <v>1241</v>
      </c>
      <c r="AJ33" s="29">
        <f>(Y33/AI33)</f>
        <v>0.98468976631748595</v>
      </c>
      <c r="AK33" s="29">
        <f>(Z33/AI33)</f>
        <v>1.4504431909750202E-2</v>
      </c>
      <c r="AL33" s="29">
        <f>(AA33/AI33)</f>
        <v>0</v>
      </c>
      <c r="AM33" s="29">
        <f>(AB33/AI33)</f>
        <v>0</v>
      </c>
      <c r="AN33" s="29">
        <f>(AC33/AI33)</f>
        <v>0</v>
      </c>
      <c r="AO33" s="29">
        <f>(AD33/AI33)</f>
        <v>0</v>
      </c>
      <c r="AP33" s="29">
        <f>(AE33/AI33)</f>
        <v>0</v>
      </c>
      <c r="AQ33" s="29">
        <f>(AF33/AI33)</f>
        <v>8.0580177276390005E-4</v>
      </c>
      <c r="AR33" s="29">
        <f>(AG33/AI33)</f>
        <v>0</v>
      </c>
      <c r="AS33" s="29">
        <f>(AH33/AI33)</f>
        <v>0</v>
      </c>
    </row>
    <row r="34" spans="1:45" x14ac:dyDescent="0.35">
      <c r="X34" s="29" t="s">
        <v>154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</row>
    <row r="35" spans="1:45" x14ac:dyDescent="0.35">
      <c r="A35" s="35" t="s">
        <v>158</v>
      </c>
      <c r="B35" s="35" t="s">
        <v>160</v>
      </c>
      <c r="C35" t="s">
        <v>101</v>
      </c>
      <c r="D35" t="s">
        <v>102</v>
      </c>
      <c r="E35" s="35" t="s">
        <v>159</v>
      </c>
      <c r="F35" t="s">
        <v>156</v>
      </c>
      <c r="G35" t="s">
        <v>157</v>
      </c>
      <c r="X35" s="29" t="s">
        <v>155</v>
      </c>
      <c r="Y35" s="29">
        <v>24412</v>
      </c>
      <c r="Z35" s="29">
        <v>9471</v>
      </c>
      <c r="AA35" s="29">
        <v>981</v>
      </c>
      <c r="AB35" s="29">
        <v>204</v>
      </c>
      <c r="AC35" s="29">
        <v>191</v>
      </c>
      <c r="AD35" s="29">
        <v>7</v>
      </c>
      <c r="AE35" s="29">
        <v>54</v>
      </c>
      <c r="AF35" s="29">
        <v>219</v>
      </c>
      <c r="AG35" s="29">
        <v>397</v>
      </c>
      <c r="AH35" s="29">
        <v>68</v>
      </c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</row>
    <row r="36" spans="1:45" x14ac:dyDescent="0.35">
      <c r="A36">
        <v>1</v>
      </c>
      <c r="B36">
        <v>61.967946254605458</v>
      </c>
      <c r="C36">
        <v>37.709879521453495</v>
      </c>
      <c r="D36">
        <v>6.6662278818368712</v>
      </c>
      <c r="E36">
        <v>55.683115881719601</v>
      </c>
      <c r="F36">
        <v>32.527299803175147</v>
      </c>
      <c r="G36">
        <v>5.7500685661282498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 t="s">
        <v>38</v>
      </c>
      <c r="AJ36" s="29">
        <f>AVERAGE(AJ3:AJ35)</f>
        <v>0.61967946254605455</v>
      </c>
      <c r="AK36" s="29">
        <f t="shared" ref="AK36:AS36" si="0">AVERAGE(AK3:AK35)</f>
        <v>0.29540722733610103</v>
      </c>
      <c r="AL36" s="29">
        <f t="shared" si="0"/>
        <v>3.5867623794906434E-2</v>
      </c>
      <c r="AM36" s="29">
        <f t="shared" si="0"/>
        <v>7.6384741552518566E-3</v>
      </c>
      <c r="AN36" s="29">
        <f t="shared" si="0"/>
        <v>7.8149811295002685E-3</v>
      </c>
      <c r="AO36" s="29">
        <f t="shared" si="0"/>
        <v>2.9947805253700691E-4</v>
      </c>
      <c r="AP36" s="29">
        <f t="shared" si="0"/>
        <v>2.3517100470528398E-3</v>
      </c>
      <c r="AQ36" s="29">
        <f t="shared" si="0"/>
        <v>9.1356716351025675E-3</v>
      </c>
      <c r="AR36" s="29">
        <f t="shared" si="0"/>
        <v>2.2244985505596161E-2</v>
      </c>
      <c r="AS36" s="29">
        <f t="shared" si="0"/>
        <v>1.0091518878152548E-2</v>
      </c>
    </row>
    <row r="37" spans="1:45" x14ac:dyDescent="0.35">
      <c r="A37">
        <v>2</v>
      </c>
      <c r="B37">
        <v>29.540722733610103</v>
      </c>
      <c r="C37">
        <v>31.034893019572323</v>
      </c>
      <c r="D37">
        <v>5.4862458268846597</v>
      </c>
      <c r="E37">
        <v>29.575631478242094</v>
      </c>
      <c r="F37">
        <v>25.54397635541017</v>
      </c>
      <c r="G37">
        <v>4.5155797248448408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 t="s">
        <v>93</v>
      </c>
      <c r="AJ37" s="29">
        <f>STDEV(AJ3:AJ34)</f>
        <v>0.37709879521453493</v>
      </c>
      <c r="AK37" s="29">
        <f t="shared" ref="AK37:AS37" si="1">STDEV(AK3:AK34)</f>
        <v>0.31034893019572324</v>
      </c>
      <c r="AL37" s="29">
        <f t="shared" si="1"/>
        <v>9.9835542796581536E-2</v>
      </c>
      <c r="AM37" s="29">
        <f t="shared" si="1"/>
        <v>1.8177157466529831E-2</v>
      </c>
      <c r="AN37" s="29">
        <f t="shared" si="1"/>
        <v>2.0572952968488652E-2</v>
      </c>
      <c r="AO37" s="29">
        <f t="shared" si="1"/>
        <v>1.6674232283652843E-3</v>
      </c>
      <c r="AP37" s="29">
        <f t="shared" si="1"/>
        <v>9.2530161292448208E-3</v>
      </c>
      <c r="AQ37" s="29">
        <f t="shared" si="1"/>
        <v>2.4881665938571978E-2</v>
      </c>
      <c r="AR37" s="29">
        <f t="shared" si="1"/>
        <v>5.2938799242817296E-2</v>
      </c>
      <c r="AS37" s="29">
        <f t="shared" si="1"/>
        <v>3.6744501514673879E-2</v>
      </c>
    </row>
    <row r="38" spans="1:45" x14ac:dyDescent="0.35">
      <c r="A38">
        <v>3</v>
      </c>
      <c r="B38">
        <v>3.5867623794906436</v>
      </c>
      <c r="C38">
        <v>9.9835542796581542</v>
      </c>
      <c r="D38">
        <v>1.7648597328725641</v>
      </c>
      <c r="E38">
        <v>7.2405342467898075</v>
      </c>
      <c r="F38">
        <v>10.661092857564238</v>
      </c>
      <c r="G38">
        <v>1.8846327636107849</v>
      </c>
    </row>
    <row r="39" spans="1:45" x14ac:dyDescent="0.35">
      <c r="A39">
        <v>4</v>
      </c>
      <c r="B39">
        <v>0.76384741552518565</v>
      </c>
      <c r="C39">
        <v>1.8177157466529832</v>
      </c>
      <c r="D39">
        <v>0.32132978268197321</v>
      </c>
      <c r="E39">
        <v>0.98759685321338242</v>
      </c>
      <c r="F39">
        <v>1.7200450070721407</v>
      </c>
      <c r="G39">
        <v>0.30406387211169345</v>
      </c>
    </row>
    <row r="40" spans="1:45" x14ac:dyDescent="0.35">
      <c r="A40">
        <v>5</v>
      </c>
      <c r="B40">
        <v>0.7814981129500268</v>
      </c>
      <c r="C40">
        <v>2.0572952968488654</v>
      </c>
      <c r="D40">
        <v>0.36368186382625595</v>
      </c>
      <c r="E40">
        <v>0.57080886716060053</v>
      </c>
      <c r="F40">
        <v>0.49565526134947674</v>
      </c>
      <c r="G40">
        <v>8.7620299107751362E-2</v>
      </c>
    </row>
    <row r="41" spans="1:45" x14ac:dyDescent="0.35">
      <c r="A41">
        <v>6</v>
      </c>
      <c r="B41">
        <v>2.994780525370069E-2</v>
      </c>
      <c r="C41">
        <v>0.16674232283652843</v>
      </c>
      <c r="D41">
        <v>2.9476156797126441E-2</v>
      </c>
      <c r="E41">
        <v>0.62093373833693966</v>
      </c>
      <c r="F41">
        <v>1.5445854959602319</v>
      </c>
      <c r="G41">
        <v>0.27304671957896665</v>
      </c>
    </row>
    <row r="42" spans="1:45" x14ac:dyDescent="0.35">
      <c r="A42">
        <v>7</v>
      </c>
      <c r="B42">
        <v>0.23517100470528399</v>
      </c>
      <c r="C42">
        <v>0.9253016129244821</v>
      </c>
      <c r="D42">
        <v>0.16357176128543779</v>
      </c>
      <c r="E42">
        <v>0.76420836168280881</v>
      </c>
      <c r="F42">
        <v>2.0375360289613953</v>
      </c>
      <c r="G42">
        <v>0.36018888574762808</v>
      </c>
    </row>
    <row r="43" spans="1:45" x14ac:dyDescent="0.35">
      <c r="A43">
        <v>8</v>
      </c>
      <c r="B43">
        <v>0.9135671635102568</v>
      </c>
      <c r="C43">
        <v>2.4881665938571977</v>
      </c>
      <c r="D43">
        <v>0.46204093708715566</v>
      </c>
      <c r="E43">
        <v>1.9006303851335233</v>
      </c>
      <c r="F43">
        <v>2.6030069857940896</v>
      </c>
      <c r="G43">
        <v>0.4833662625042619</v>
      </c>
    </row>
    <row r="44" spans="1:45" x14ac:dyDescent="0.35">
      <c r="A44">
        <v>9</v>
      </c>
      <c r="B44">
        <v>2.2244985505596162</v>
      </c>
      <c r="C44">
        <v>5.2938799242817298</v>
      </c>
      <c r="D44">
        <v>1.0806087145044905</v>
      </c>
      <c r="E44">
        <v>2.7040912235522345</v>
      </c>
      <c r="F44">
        <v>4.8790168088783963</v>
      </c>
      <c r="G44">
        <v>0.99592513568452878</v>
      </c>
    </row>
    <row r="45" spans="1:45" x14ac:dyDescent="0.35">
      <c r="A45">
        <v>10</v>
      </c>
      <c r="B45">
        <v>1.0091518878152548</v>
      </c>
      <c r="C45">
        <v>3.6744501514673877</v>
      </c>
      <c r="D45">
        <v>0.84297667806968757</v>
      </c>
      <c r="E45">
        <v>1.4366966018365497</v>
      </c>
      <c r="F45">
        <v>3.1230148499145982</v>
      </c>
      <c r="G45">
        <v>0.71646874368181979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C5" sqref="C5"/>
    </sheetView>
  </sheetViews>
  <sheetFormatPr defaultColWidth="11.453125" defaultRowHeight="14.5" x14ac:dyDescent="0.35"/>
  <cols>
    <col min="3" max="3" width="13.7265625" bestFit="1" customWidth="1"/>
  </cols>
  <sheetData>
    <row r="1" spans="1:10" x14ac:dyDescent="0.35">
      <c r="A1" s="1" t="s">
        <v>27</v>
      </c>
      <c r="B1" s="1" t="s">
        <v>23</v>
      </c>
      <c r="C1" s="1" t="s">
        <v>126</v>
      </c>
      <c r="D1" s="9" t="s">
        <v>132</v>
      </c>
      <c r="E1" s="1" t="s">
        <v>133</v>
      </c>
      <c r="F1" s="15" t="s">
        <v>134</v>
      </c>
      <c r="G1" s="9" t="s">
        <v>135</v>
      </c>
      <c r="H1" s="1"/>
      <c r="I1" s="1"/>
    </row>
    <row r="2" spans="1:10" ht="15" x14ac:dyDescent="0.25">
      <c r="A2" t="s">
        <v>1</v>
      </c>
      <c r="B2" t="s">
        <v>26</v>
      </c>
      <c r="C2" t="s">
        <v>42</v>
      </c>
      <c r="D2">
        <v>7</v>
      </c>
      <c r="E2">
        <v>3</v>
      </c>
      <c r="F2">
        <v>5</v>
      </c>
      <c r="G2">
        <v>7</v>
      </c>
    </row>
    <row r="3" spans="1:10" ht="15" x14ac:dyDescent="0.25">
      <c r="A3" t="s">
        <v>5</v>
      </c>
      <c r="B3" t="s">
        <v>25</v>
      </c>
      <c r="C3" t="s">
        <v>42</v>
      </c>
      <c r="D3">
        <v>10</v>
      </c>
      <c r="E3">
        <v>3</v>
      </c>
      <c r="F3">
        <v>9</v>
      </c>
      <c r="G3">
        <v>10</v>
      </c>
    </row>
    <row r="4" spans="1:10" ht="15" x14ac:dyDescent="0.25">
      <c r="A4" t="s">
        <v>5</v>
      </c>
      <c r="B4" t="s">
        <v>24</v>
      </c>
      <c r="C4" t="s">
        <v>42</v>
      </c>
      <c r="D4">
        <v>8</v>
      </c>
      <c r="E4">
        <v>1</v>
      </c>
      <c r="F4">
        <v>7</v>
      </c>
      <c r="G4">
        <v>7</v>
      </c>
    </row>
    <row r="5" spans="1:10" ht="15" x14ac:dyDescent="0.25">
      <c r="A5" t="s">
        <v>1</v>
      </c>
      <c r="B5" t="s">
        <v>23</v>
      </c>
      <c r="C5" t="s">
        <v>42</v>
      </c>
      <c r="D5">
        <v>9</v>
      </c>
      <c r="E5">
        <v>2</v>
      </c>
      <c r="F5">
        <v>7</v>
      </c>
      <c r="G5">
        <v>7</v>
      </c>
    </row>
    <row r="6" spans="1:10" ht="15" x14ac:dyDescent="0.25">
      <c r="A6" t="s">
        <v>5</v>
      </c>
      <c r="B6" t="s">
        <v>22</v>
      </c>
      <c r="C6" t="s">
        <v>42</v>
      </c>
      <c r="D6">
        <v>5</v>
      </c>
      <c r="E6">
        <v>3</v>
      </c>
      <c r="F6">
        <v>4</v>
      </c>
      <c r="G6">
        <v>0</v>
      </c>
    </row>
    <row r="7" spans="1:10" ht="15" x14ac:dyDescent="0.25">
      <c r="A7" t="s">
        <v>5</v>
      </c>
      <c r="B7" t="s">
        <v>20</v>
      </c>
      <c r="C7" t="s">
        <v>42</v>
      </c>
      <c r="D7">
        <v>8</v>
      </c>
      <c r="E7">
        <v>4</v>
      </c>
      <c r="F7">
        <v>7</v>
      </c>
      <c r="G7">
        <v>6</v>
      </c>
    </row>
    <row r="8" spans="1:10" ht="15" x14ac:dyDescent="0.25">
      <c r="A8" t="s">
        <v>1</v>
      </c>
      <c r="B8" t="s">
        <v>19</v>
      </c>
      <c r="C8" t="s">
        <v>42</v>
      </c>
      <c r="D8">
        <v>7</v>
      </c>
      <c r="E8" s="2">
        <v>2</v>
      </c>
      <c r="F8" s="3">
        <v>7</v>
      </c>
      <c r="G8" s="2">
        <v>0</v>
      </c>
      <c r="H8" s="2"/>
      <c r="I8" s="2"/>
      <c r="J8" s="2"/>
    </row>
    <row r="9" spans="1:10" ht="15" x14ac:dyDescent="0.25">
      <c r="A9" t="s">
        <v>5</v>
      </c>
      <c r="B9" t="s">
        <v>18</v>
      </c>
      <c r="C9" t="s">
        <v>42</v>
      </c>
      <c r="D9">
        <v>9</v>
      </c>
      <c r="E9" s="4">
        <v>3</v>
      </c>
      <c r="F9">
        <v>8</v>
      </c>
      <c r="G9" s="4">
        <v>8</v>
      </c>
      <c r="H9" s="4"/>
      <c r="I9" s="4"/>
      <c r="J9" s="4"/>
    </row>
    <row r="10" spans="1:10" ht="15" x14ac:dyDescent="0.25">
      <c r="A10" t="s">
        <v>5</v>
      </c>
      <c r="B10" t="s">
        <v>16</v>
      </c>
      <c r="C10" t="s">
        <v>42</v>
      </c>
      <c r="D10" s="5">
        <v>9</v>
      </c>
      <c r="E10" s="6">
        <v>3</v>
      </c>
      <c r="F10" s="7">
        <v>8</v>
      </c>
      <c r="G10" s="6">
        <v>8</v>
      </c>
      <c r="H10" s="6"/>
      <c r="I10" s="6"/>
      <c r="J10" s="6"/>
    </row>
    <row r="11" spans="1:10" ht="15" x14ac:dyDescent="0.25">
      <c r="A11" t="s">
        <v>1</v>
      </c>
      <c r="B11" t="s">
        <v>15</v>
      </c>
      <c r="C11" t="s">
        <v>42</v>
      </c>
      <c r="D11">
        <v>10</v>
      </c>
      <c r="E11" s="6">
        <v>3</v>
      </c>
      <c r="F11" s="7">
        <v>8</v>
      </c>
      <c r="G11" s="6">
        <v>10</v>
      </c>
      <c r="H11" s="6"/>
      <c r="I11" s="6"/>
      <c r="J11" s="6"/>
    </row>
    <row r="12" spans="1:10" ht="15" x14ac:dyDescent="0.25">
      <c r="A12" t="s">
        <v>1</v>
      </c>
      <c r="B12" t="s">
        <v>14</v>
      </c>
      <c r="C12" t="s">
        <v>42</v>
      </c>
      <c r="D12">
        <v>4</v>
      </c>
      <c r="E12" s="6">
        <v>3</v>
      </c>
      <c r="F12" s="7">
        <v>2</v>
      </c>
      <c r="G12" s="6">
        <v>3</v>
      </c>
      <c r="H12" s="6"/>
      <c r="I12" s="6"/>
      <c r="J12" s="6"/>
    </row>
    <row r="13" spans="1:10" ht="15" x14ac:dyDescent="0.25">
      <c r="A13" t="s">
        <v>1</v>
      </c>
      <c r="B13" t="s">
        <v>0</v>
      </c>
      <c r="C13" t="s">
        <v>42</v>
      </c>
      <c r="D13">
        <v>7</v>
      </c>
      <c r="E13" s="4">
        <v>2</v>
      </c>
      <c r="F13">
        <v>0</v>
      </c>
      <c r="G13" s="4">
        <v>7</v>
      </c>
      <c r="H13" s="4"/>
      <c r="I13" s="4"/>
      <c r="J13" s="4"/>
    </row>
    <row r="14" spans="1:10" ht="15" x14ac:dyDescent="0.25">
      <c r="A14" t="s">
        <v>5</v>
      </c>
      <c r="B14" t="s">
        <v>13</v>
      </c>
      <c r="C14" t="s">
        <v>42</v>
      </c>
      <c r="D14">
        <v>8</v>
      </c>
      <c r="E14" s="4">
        <v>4</v>
      </c>
      <c r="F14">
        <v>3</v>
      </c>
      <c r="G14" s="4">
        <v>7</v>
      </c>
      <c r="H14" s="4"/>
      <c r="I14" s="4"/>
      <c r="J14" s="4"/>
    </row>
    <row r="15" spans="1:10" ht="15" x14ac:dyDescent="0.25">
      <c r="A15" t="s">
        <v>5</v>
      </c>
      <c r="B15" t="s">
        <v>7</v>
      </c>
      <c r="C15" t="s">
        <v>42</v>
      </c>
      <c r="D15">
        <v>10</v>
      </c>
      <c r="E15" s="4">
        <v>10</v>
      </c>
      <c r="F15">
        <v>5</v>
      </c>
      <c r="G15" s="4">
        <v>2</v>
      </c>
      <c r="H15" s="4"/>
      <c r="I15" s="4"/>
      <c r="J15" s="4"/>
    </row>
    <row r="16" spans="1:10" ht="15" x14ac:dyDescent="0.25">
      <c r="A16" t="s">
        <v>1</v>
      </c>
      <c r="B16" t="s">
        <v>6</v>
      </c>
      <c r="C16" t="s">
        <v>42</v>
      </c>
      <c r="D16" s="3">
        <v>7</v>
      </c>
      <c r="E16" s="3">
        <v>3</v>
      </c>
      <c r="F16" s="3">
        <v>4</v>
      </c>
      <c r="G16" s="3">
        <v>5</v>
      </c>
      <c r="H16" s="3"/>
      <c r="I16" s="3"/>
      <c r="J16" s="3"/>
    </row>
    <row r="17" spans="1:10" ht="15" x14ac:dyDescent="0.25">
      <c r="A17" t="s">
        <v>5</v>
      </c>
      <c r="B17" t="s">
        <v>4</v>
      </c>
      <c r="C17" t="s">
        <v>42</v>
      </c>
      <c r="D17" s="2">
        <v>9</v>
      </c>
      <c r="E17">
        <v>1</v>
      </c>
      <c r="F17">
        <v>9</v>
      </c>
      <c r="G17">
        <v>6</v>
      </c>
    </row>
    <row r="18" spans="1:10" ht="15" x14ac:dyDescent="0.25">
      <c r="A18" t="s">
        <v>5</v>
      </c>
      <c r="B18" t="s">
        <v>25</v>
      </c>
      <c r="C18" t="s">
        <v>43</v>
      </c>
      <c r="D18">
        <v>7</v>
      </c>
      <c r="E18">
        <v>5</v>
      </c>
      <c r="F18">
        <v>4</v>
      </c>
      <c r="G18">
        <v>2</v>
      </c>
    </row>
    <row r="19" spans="1:10" ht="15" x14ac:dyDescent="0.25">
      <c r="A19" t="s">
        <v>1</v>
      </c>
      <c r="B19" t="s">
        <v>19</v>
      </c>
      <c r="C19" t="s">
        <v>43</v>
      </c>
      <c r="D19">
        <v>8</v>
      </c>
      <c r="E19">
        <v>2</v>
      </c>
      <c r="F19">
        <v>6</v>
      </c>
      <c r="G19">
        <v>8</v>
      </c>
      <c r="J19" s="3"/>
    </row>
    <row r="20" spans="1:10" ht="15" x14ac:dyDescent="0.25">
      <c r="A20" t="s">
        <v>5</v>
      </c>
      <c r="B20" t="s">
        <v>18</v>
      </c>
      <c r="C20" t="s">
        <v>43</v>
      </c>
      <c r="D20">
        <v>8</v>
      </c>
      <c r="E20">
        <v>6</v>
      </c>
      <c r="F20">
        <v>6</v>
      </c>
      <c r="G20">
        <v>0</v>
      </c>
    </row>
    <row r="21" spans="1:10" ht="15" x14ac:dyDescent="0.25">
      <c r="A21" t="s">
        <v>1</v>
      </c>
      <c r="B21" t="s">
        <v>15</v>
      </c>
      <c r="C21" t="s">
        <v>43</v>
      </c>
      <c r="D21">
        <v>8</v>
      </c>
      <c r="E21" s="6">
        <v>5</v>
      </c>
      <c r="F21" s="7">
        <v>6</v>
      </c>
      <c r="G21" s="6">
        <v>6</v>
      </c>
      <c r="H21" s="6"/>
      <c r="I21" s="6"/>
      <c r="J21" s="6"/>
    </row>
    <row r="22" spans="1:10" ht="15" x14ac:dyDescent="0.25">
      <c r="A22" t="s">
        <v>1</v>
      </c>
      <c r="B22" t="s">
        <v>0</v>
      </c>
      <c r="C22" t="s">
        <v>43</v>
      </c>
      <c r="D22">
        <v>7</v>
      </c>
      <c r="E22" s="4">
        <v>2</v>
      </c>
      <c r="F22">
        <v>5</v>
      </c>
      <c r="G22" s="4">
        <v>7</v>
      </c>
      <c r="H22" s="4"/>
      <c r="I22" s="4"/>
      <c r="J22" s="4"/>
    </row>
    <row r="23" spans="1:10" ht="15" x14ac:dyDescent="0.25">
      <c r="A23" t="s">
        <v>5</v>
      </c>
      <c r="B23" t="s">
        <v>13</v>
      </c>
      <c r="C23" t="s">
        <v>43</v>
      </c>
      <c r="D23">
        <v>6</v>
      </c>
      <c r="E23" s="4">
        <v>2</v>
      </c>
      <c r="F23">
        <v>4</v>
      </c>
      <c r="G23" s="4">
        <v>5</v>
      </c>
      <c r="H23" s="4"/>
      <c r="I23" s="4"/>
      <c r="J23" s="4"/>
    </row>
    <row r="24" spans="1:10" ht="15" x14ac:dyDescent="0.25">
      <c r="A24" t="s">
        <v>1</v>
      </c>
      <c r="B24" t="s">
        <v>12</v>
      </c>
      <c r="C24" t="s">
        <v>43</v>
      </c>
      <c r="D24">
        <v>7</v>
      </c>
      <c r="E24" s="4">
        <v>3</v>
      </c>
      <c r="F24">
        <v>7</v>
      </c>
      <c r="G24" s="4">
        <v>7</v>
      </c>
      <c r="H24" s="4"/>
      <c r="I24" s="4"/>
      <c r="J24" s="4"/>
    </row>
    <row r="25" spans="1:10" ht="15" x14ac:dyDescent="0.25">
      <c r="A25" t="s">
        <v>5</v>
      </c>
      <c r="B25" t="s">
        <v>21</v>
      </c>
      <c r="C25" t="s">
        <v>43</v>
      </c>
      <c r="D25">
        <v>8</v>
      </c>
      <c r="E25">
        <v>8</v>
      </c>
      <c r="F25">
        <v>0</v>
      </c>
      <c r="G25">
        <v>0</v>
      </c>
    </row>
    <row r="26" spans="1:10" x14ac:dyDescent="0.35">
      <c r="A26" t="s">
        <v>5</v>
      </c>
      <c r="B26" t="s">
        <v>20</v>
      </c>
      <c r="C26" t="s">
        <v>43</v>
      </c>
      <c r="D26" s="13">
        <v>8</v>
      </c>
      <c r="E26" s="3">
        <v>6</v>
      </c>
      <c r="F26" s="8">
        <v>6</v>
      </c>
      <c r="G26" s="8">
        <v>6</v>
      </c>
    </row>
    <row r="27" spans="1:10" ht="15" x14ac:dyDescent="0.25">
      <c r="A27" t="s">
        <v>5</v>
      </c>
      <c r="B27" t="s">
        <v>17</v>
      </c>
      <c r="C27" t="s">
        <v>43</v>
      </c>
      <c r="D27">
        <v>9</v>
      </c>
      <c r="E27" s="4">
        <v>5</v>
      </c>
      <c r="F27">
        <v>7</v>
      </c>
      <c r="G27" s="4">
        <v>9</v>
      </c>
      <c r="H27" s="4"/>
      <c r="I27" s="4"/>
      <c r="J27" s="4"/>
    </row>
    <row r="28" spans="1:10" ht="15" x14ac:dyDescent="0.25">
      <c r="A28" t="s">
        <v>5</v>
      </c>
      <c r="B28" t="s">
        <v>8</v>
      </c>
      <c r="C28" t="s">
        <v>43</v>
      </c>
      <c r="D28">
        <v>7</v>
      </c>
      <c r="E28" s="4">
        <v>3</v>
      </c>
      <c r="F28">
        <v>4</v>
      </c>
      <c r="G28" s="4">
        <v>7</v>
      </c>
      <c r="H28" s="4"/>
      <c r="I28" s="4"/>
      <c r="J28" s="4"/>
    </row>
    <row r="29" spans="1:10" ht="15" x14ac:dyDescent="0.25">
      <c r="A29" t="s">
        <v>5</v>
      </c>
      <c r="B29" t="s">
        <v>21</v>
      </c>
      <c r="C29" t="s">
        <v>43</v>
      </c>
      <c r="D29">
        <v>9</v>
      </c>
      <c r="E29">
        <v>6</v>
      </c>
      <c r="F29">
        <v>8</v>
      </c>
      <c r="G29">
        <v>9</v>
      </c>
    </row>
    <row r="30" spans="1:10" ht="15" x14ac:dyDescent="0.25">
      <c r="A30" t="s">
        <v>5</v>
      </c>
      <c r="B30" t="s">
        <v>20</v>
      </c>
      <c r="C30" t="s">
        <v>43</v>
      </c>
      <c r="D30">
        <v>3</v>
      </c>
      <c r="E30">
        <v>2</v>
      </c>
      <c r="F30">
        <v>2</v>
      </c>
      <c r="G30">
        <v>0</v>
      </c>
    </row>
    <row r="31" spans="1:10" ht="15" x14ac:dyDescent="0.25">
      <c r="A31" t="s">
        <v>5</v>
      </c>
      <c r="B31" t="s">
        <v>17</v>
      </c>
      <c r="C31" t="s">
        <v>43</v>
      </c>
      <c r="D31" s="5">
        <v>7</v>
      </c>
      <c r="E31" s="6">
        <v>2</v>
      </c>
      <c r="F31" s="7">
        <v>1</v>
      </c>
      <c r="G31" s="6">
        <v>6</v>
      </c>
      <c r="H31" s="6"/>
      <c r="I31" s="6"/>
      <c r="J31" s="6"/>
    </row>
    <row r="32" spans="1:10" ht="15" x14ac:dyDescent="0.25">
      <c r="A32" t="s">
        <v>5</v>
      </c>
      <c r="B32" t="s">
        <v>10</v>
      </c>
      <c r="C32" t="s">
        <v>43</v>
      </c>
      <c r="D32">
        <v>9</v>
      </c>
      <c r="E32" s="3">
        <v>2</v>
      </c>
      <c r="F32" s="3">
        <v>9</v>
      </c>
      <c r="G32" s="3">
        <v>7</v>
      </c>
      <c r="H32" s="3"/>
      <c r="I32" s="3"/>
      <c r="J32" s="3"/>
    </row>
    <row r="33" spans="1:7" ht="15" x14ac:dyDescent="0.25">
      <c r="A33" t="s">
        <v>38</v>
      </c>
      <c r="D33">
        <f>AVERAGE(D2:D32)</f>
        <v>7.67741935483871</v>
      </c>
      <c r="E33">
        <f>AVERAGE(E2:E32)</f>
        <v>3.5161290322580645</v>
      </c>
      <c r="F33">
        <f>AVERAGE(F2:F32)</f>
        <v>5.419354838709677</v>
      </c>
      <c r="G33">
        <f>AVERAGE(G2:G32)</f>
        <v>5.5483870967741939</v>
      </c>
    </row>
    <row r="34" spans="1:7" ht="15" x14ac:dyDescent="0.25">
      <c r="A34" t="s">
        <v>39</v>
      </c>
      <c r="D34" s="2">
        <f>MAX(D2:D32)</f>
        <v>10</v>
      </c>
      <c r="E34" s="2">
        <f>MAX(E2:E32)</f>
        <v>10</v>
      </c>
      <c r="F34" s="2">
        <f>MAX(F2:F32)</f>
        <v>9</v>
      </c>
      <c r="G34" s="2">
        <f>MAX(G2:G32)</f>
        <v>10</v>
      </c>
    </row>
    <row r="35" spans="1:7" ht="15" x14ac:dyDescent="0.25">
      <c r="A35" t="s">
        <v>40</v>
      </c>
      <c r="D35" s="2">
        <f>MIN(D2:D32)</f>
        <v>3</v>
      </c>
      <c r="E35" s="2">
        <f>MIN(E2:E32)</f>
        <v>1</v>
      </c>
      <c r="F35" s="2">
        <f>MIN(F2:F32)</f>
        <v>0</v>
      </c>
      <c r="G35" s="2">
        <f>MIN(G2:G32)</f>
        <v>0</v>
      </c>
    </row>
    <row r="36" spans="1:7" x14ac:dyDescent="0.35">
      <c r="A36" t="s">
        <v>41</v>
      </c>
      <c r="D36">
        <f>AVERAGE(D2:D17)</f>
        <v>7.9375</v>
      </c>
      <c r="E36">
        <f>AVERAGE(E2:E17)</f>
        <v>3.125</v>
      </c>
      <c r="F36">
        <f>AVERAGE(F2:F17)</f>
        <v>5.8125</v>
      </c>
      <c r="G36">
        <f>AVERAGE(G2:G17)</f>
        <v>5.8125</v>
      </c>
    </row>
    <row r="37" spans="1:7" x14ac:dyDescent="0.35">
      <c r="A37" t="s">
        <v>44</v>
      </c>
      <c r="D37" s="2">
        <f>MAX(D2:D17)</f>
        <v>10</v>
      </c>
      <c r="E37" s="2">
        <f>MAX(E2:E17)</f>
        <v>10</v>
      </c>
      <c r="F37" s="2">
        <f>MAX(F2:F17)</f>
        <v>9</v>
      </c>
      <c r="G37" s="2">
        <f>MAX(G2:G17)</f>
        <v>10</v>
      </c>
    </row>
    <row r="38" spans="1:7" x14ac:dyDescent="0.35">
      <c r="A38" t="s">
        <v>45</v>
      </c>
      <c r="D38" s="2">
        <f>MIN(D2:D17)</f>
        <v>4</v>
      </c>
      <c r="E38" s="2">
        <f>MIN(E2:E17)</f>
        <v>1</v>
      </c>
      <c r="F38" s="2">
        <f>MIN(F2:F17)</f>
        <v>0</v>
      </c>
      <c r="G38" s="2">
        <f>MIN(G2:G17)</f>
        <v>0</v>
      </c>
    </row>
    <row r="39" spans="1:7" x14ac:dyDescent="0.35">
      <c r="A39" t="s">
        <v>46</v>
      </c>
      <c r="D39">
        <f>AVERAGE(D18:D32)</f>
        <v>7.4</v>
      </c>
      <c r="E39">
        <f>AVERAGE(E18:E32)</f>
        <v>3.9333333333333331</v>
      </c>
      <c r="F39">
        <f>AVERAGE(F18:F32)</f>
        <v>5</v>
      </c>
      <c r="G39">
        <f>AVERAGE(G18:G32)</f>
        <v>5.2666666666666666</v>
      </c>
    </row>
    <row r="40" spans="1:7" x14ac:dyDescent="0.35">
      <c r="A40" t="s">
        <v>47</v>
      </c>
      <c r="D40" s="2">
        <f>MAX(D18:D32)</f>
        <v>9</v>
      </c>
      <c r="E40" s="2">
        <f>MAX(E18:E32)</f>
        <v>8</v>
      </c>
      <c r="F40" s="2">
        <f>MAX(F18:F32)</f>
        <v>9</v>
      </c>
      <c r="G40" s="2">
        <f>MAX(G18:G32)</f>
        <v>9</v>
      </c>
    </row>
    <row r="41" spans="1:7" x14ac:dyDescent="0.35">
      <c r="A41" t="s">
        <v>48</v>
      </c>
      <c r="D41" s="2">
        <f>MIN(D18:D32)</f>
        <v>3</v>
      </c>
      <c r="E41" s="2">
        <f>MIN(E18:E32)</f>
        <v>2</v>
      </c>
      <c r="F41" s="2">
        <f>MIN(F18:F32)</f>
        <v>0</v>
      </c>
      <c r="G41" s="2">
        <f>MIN(G18:G32)</f>
        <v>0</v>
      </c>
    </row>
  </sheetData>
  <phoneticPr fontId="2" type="noConversion"/>
  <pageMargins left="0.7" right="0.7" top="0.78740157499999996" bottom="0.78740157499999996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5"/>
  <sheetViews>
    <sheetView workbookViewId="0">
      <selection activeCell="B2" sqref="B2"/>
    </sheetView>
  </sheetViews>
  <sheetFormatPr defaultRowHeight="14.5" x14ac:dyDescent="0.35"/>
  <cols>
    <col min="1" max="1" width="13.1796875" customWidth="1"/>
    <col min="2" max="2" width="21.54296875" customWidth="1"/>
    <col min="3" max="3" width="21.453125" bestFit="1" customWidth="1"/>
    <col min="4" max="9" width="18" customWidth="1"/>
    <col min="10" max="10" width="18" bestFit="1" customWidth="1"/>
    <col min="11" max="11" width="19" bestFit="1" customWidth="1"/>
    <col min="12" max="13" width="25" bestFit="1" customWidth="1"/>
    <col min="14" max="14" width="17.453125" bestFit="1" customWidth="1"/>
    <col min="15" max="23" width="16.453125" bestFit="1" customWidth="1"/>
    <col min="24" max="25" width="25.26953125" bestFit="1" customWidth="1"/>
  </cols>
  <sheetData>
    <row r="1" spans="1:35" x14ac:dyDescent="0.35">
      <c r="A1" s="14" t="s">
        <v>121</v>
      </c>
      <c r="O1" s="14" t="s">
        <v>122</v>
      </c>
    </row>
    <row r="2" spans="1:35" x14ac:dyDescent="0.35">
      <c r="A2" t="s">
        <v>95</v>
      </c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49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  <c r="X2" t="s">
        <v>90</v>
      </c>
      <c r="Y2" t="s">
        <v>91</v>
      </c>
      <c r="Z2" t="s">
        <v>92</v>
      </c>
      <c r="AD2" t="s">
        <v>95</v>
      </c>
      <c r="AE2" t="s">
        <v>96</v>
      </c>
      <c r="AF2" t="s">
        <v>81</v>
      </c>
      <c r="AG2" t="s">
        <v>95</v>
      </c>
      <c r="AH2" t="s">
        <v>96</v>
      </c>
      <c r="AI2" t="s">
        <v>81</v>
      </c>
    </row>
    <row r="3" spans="1:35" x14ac:dyDescent="0.35">
      <c r="A3" t="s">
        <v>50</v>
      </c>
      <c r="B3">
        <v>11</v>
      </c>
      <c r="C3">
        <v>62</v>
      </c>
      <c r="D3">
        <v>2</v>
      </c>
      <c r="E3">
        <v>4</v>
      </c>
      <c r="F3">
        <v>3</v>
      </c>
      <c r="G3">
        <v>0</v>
      </c>
      <c r="H3">
        <v>0</v>
      </c>
      <c r="I3">
        <v>0</v>
      </c>
      <c r="J3">
        <v>0</v>
      </c>
      <c r="L3">
        <v>0</v>
      </c>
      <c r="N3">
        <f>SUM(B3:M3)</f>
        <v>82</v>
      </c>
      <c r="O3">
        <f>B3/N3</f>
        <v>0.13414634146341464</v>
      </c>
      <c r="P3">
        <f>C3/N3</f>
        <v>0.75609756097560976</v>
      </c>
      <c r="Q3">
        <f>D3/N3</f>
        <v>2.4390243902439025E-2</v>
      </c>
      <c r="R3">
        <f>E3/N3</f>
        <v>4.878048780487805E-2</v>
      </c>
      <c r="S3">
        <f>F3/N3</f>
        <v>3.6585365853658534E-2</v>
      </c>
      <c r="T3">
        <f>G3/N3</f>
        <v>0</v>
      </c>
      <c r="U3">
        <f>H3/N3</f>
        <v>0</v>
      </c>
      <c r="V3">
        <f>I3/N3</f>
        <v>0</v>
      </c>
      <c r="W3">
        <f>J3/N3</f>
        <v>0</v>
      </c>
      <c r="X3">
        <f>K3/N3</f>
        <v>0</v>
      </c>
      <c r="Y3">
        <f>L3/N3</f>
        <v>0</v>
      </c>
      <c r="Z3">
        <f>M3/N3</f>
        <v>0</v>
      </c>
      <c r="AD3" t="s">
        <v>53</v>
      </c>
      <c r="AE3" t="s">
        <v>97</v>
      </c>
      <c r="AF3">
        <v>1</v>
      </c>
      <c r="AG3" t="s">
        <v>50</v>
      </c>
      <c r="AH3" t="s">
        <v>3</v>
      </c>
      <c r="AI3">
        <v>0.13414634146341464</v>
      </c>
    </row>
    <row r="4" spans="1:35" x14ac:dyDescent="0.35">
      <c r="A4" t="s">
        <v>51</v>
      </c>
      <c r="B4">
        <v>35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N4">
        <f t="shared" ref="N4:N30" si="0">SUM(B4:M4)</f>
        <v>36</v>
      </c>
      <c r="O4">
        <f t="shared" ref="O4:O33" si="1">B4/N4</f>
        <v>0.97222222222222221</v>
      </c>
      <c r="P4">
        <f t="shared" ref="P4:P33" si="2">C4/N4</f>
        <v>2.7777777777777776E-2</v>
      </c>
      <c r="Q4">
        <f t="shared" ref="Q4:Q33" si="3">D4/N4</f>
        <v>0</v>
      </c>
      <c r="R4">
        <f t="shared" ref="R4:R33" si="4">E4/N4</f>
        <v>0</v>
      </c>
      <c r="S4">
        <f t="shared" ref="S4:S33" si="5">F4/N4</f>
        <v>0</v>
      </c>
      <c r="T4">
        <f t="shared" ref="T4:T33" si="6">G4/N4</f>
        <v>0</v>
      </c>
      <c r="U4">
        <f t="shared" ref="U4:U33" si="7">H4/N4</f>
        <v>0</v>
      </c>
      <c r="V4">
        <f t="shared" ref="V4:V33" si="8">I4/N4</f>
        <v>0</v>
      </c>
      <c r="W4">
        <f t="shared" ref="W4:W33" si="9">J4/N4</f>
        <v>0</v>
      </c>
      <c r="X4">
        <f t="shared" ref="X4:X33" si="10">K4/N4</f>
        <v>0</v>
      </c>
      <c r="Y4">
        <f t="shared" ref="Y4:Y33" si="11">L4/N4</f>
        <v>0</v>
      </c>
      <c r="Z4">
        <f t="shared" ref="Z4:Z33" si="12">M4/N4</f>
        <v>0</v>
      </c>
      <c r="AD4" t="s">
        <v>54</v>
      </c>
      <c r="AE4" t="s">
        <v>97</v>
      </c>
      <c r="AF4">
        <v>0.65384615384615385</v>
      </c>
      <c r="AG4" t="s">
        <v>51</v>
      </c>
      <c r="AH4" t="s">
        <v>3</v>
      </c>
      <c r="AI4">
        <v>0.97222222222222221</v>
      </c>
    </row>
    <row r="5" spans="1:35" x14ac:dyDescent="0.35">
      <c r="A5" t="s">
        <v>52</v>
      </c>
      <c r="B5">
        <v>0</v>
      </c>
      <c r="C5">
        <v>10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3</v>
      </c>
      <c r="K5">
        <v>0</v>
      </c>
      <c r="N5">
        <f t="shared" si="0"/>
        <v>14</v>
      </c>
      <c r="O5">
        <f t="shared" si="1"/>
        <v>0</v>
      </c>
      <c r="P5">
        <f t="shared" si="2"/>
        <v>0.7142857142857143</v>
      </c>
      <c r="Q5">
        <f t="shared" si="3"/>
        <v>0</v>
      </c>
      <c r="R5">
        <f t="shared" si="4"/>
        <v>0</v>
      </c>
      <c r="S5">
        <f t="shared" si="5"/>
        <v>0</v>
      </c>
      <c r="T5">
        <f t="shared" si="6"/>
        <v>0</v>
      </c>
      <c r="U5">
        <f t="shared" si="7"/>
        <v>7.1428571428571425E-2</v>
      </c>
      <c r="V5">
        <f t="shared" si="8"/>
        <v>0</v>
      </c>
      <c r="W5">
        <f t="shared" si="9"/>
        <v>0.21428571428571427</v>
      </c>
      <c r="X5">
        <f t="shared" si="10"/>
        <v>0</v>
      </c>
      <c r="Y5">
        <f t="shared" si="11"/>
        <v>0</v>
      </c>
      <c r="Z5">
        <f t="shared" si="12"/>
        <v>0</v>
      </c>
      <c r="AD5" t="s">
        <v>56</v>
      </c>
      <c r="AE5" t="s">
        <v>97</v>
      </c>
      <c r="AF5">
        <v>0.93333333333333335</v>
      </c>
      <c r="AG5" t="s">
        <v>55</v>
      </c>
      <c r="AH5" t="s">
        <v>3</v>
      </c>
      <c r="AI5">
        <v>0.75</v>
      </c>
    </row>
    <row r="6" spans="1:35" x14ac:dyDescent="0.35">
      <c r="A6" t="s">
        <v>53</v>
      </c>
      <c r="B6">
        <v>43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N6">
        <f t="shared" si="0"/>
        <v>43</v>
      </c>
      <c r="O6">
        <f t="shared" si="1"/>
        <v>1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>
        <f t="shared" si="6"/>
        <v>0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>
        <f t="shared" si="12"/>
        <v>0</v>
      </c>
      <c r="AD6" t="s">
        <v>58</v>
      </c>
      <c r="AE6" t="s">
        <v>97</v>
      </c>
      <c r="AF6">
        <v>0.88288288288288286</v>
      </c>
      <c r="AG6" t="s">
        <v>57</v>
      </c>
      <c r="AH6" t="s">
        <v>3</v>
      </c>
      <c r="AI6">
        <v>0.2318840579710145</v>
      </c>
    </row>
    <row r="7" spans="1:35" x14ac:dyDescent="0.35">
      <c r="A7" t="s">
        <v>54</v>
      </c>
      <c r="B7">
        <v>51</v>
      </c>
      <c r="C7">
        <v>27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N7">
        <f t="shared" si="0"/>
        <v>78</v>
      </c>
      <c r="O7">
        <f t="shared" si="1"/>
        <v>0.65384615384615385</v>
      </c>
      <c r="P7">
        <f t="shared" si="2"/>
        <v>0.34615384615384615</v>
      </c>
      <c r="Q7">
        <f t="shared" si="3"/>
        <v>0</v>
      </c>
      <c r="R7">
        <f t="shared" si="4"/>
        <v>0</v>
      </c>
      <c r="S7">
        <f t="shared" si="5"/>
        <v>0</v>
      </c>
      <c r="T7">
        <f t="shared" si="6"/>
        <v>0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>
        <f t="shared" si="12"/>
        <v>0</v>
      </c>
      <c r="AD7" t="s">
        <v>59</v>
      </c>
      <c r="AE7" t="s">
        <v>97</v>
      </c>
      <c r="AF7">
        <v>0.82677165354330706</v>
      </c>
      <c r="AG7" t="s">
        <v>62</v>
      </c>
      <c r="AH7" t="s">
        <v>3</v>
      </c>
      <c r="AI7">
        <v>0.97478991596638653</v>
      </c>
    </row>
    <row r="8" spans="1:35" x14ac:dyDescent="0.35">
      <c r="A8" t="s">
        <v>55</v>
      </c>
      <c r="B8">
        <v>105</v>
      </c>
      <c r="C8">
        <v>35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N8">
        <f t="shared" si="0"/>
        <v>140</v>
      </c>
      <c r="O8">
        <f t="shared" si="1"/>
        <v>0.75</v>
      </c>
      <c r="P8">
        <f t="shared" si="2"/>
        <v>0.25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>
        <f t="shared" si="12"/>
        <v>0</v>
      </c>
      <c r="AD8" t="s">
        <v>60</v>
      </c>
      <c r="AE8" t="s">
        <v>97</v>
      </c>
      <c r="AF8">
        <v>0.98529411764705888</v>
      </c>
      <c r="AG8" t="s">
        <v>65</v>
      </c>
      <c r="AH8" t="s">
        <v>3</v>
      </c>
      <c r="AI8">
        <v>0.74</v>
      </c>
    </row>
    <row r="9" spans="1:35" x14ac:dyDescent="0.35">
      <c r="A9" t="s">
        <v>56</v>
      </c>
      <c r="B9">
        <v>56</v>
      </c>
      <c r="C9">
        <v>2</v>
      </c>
      <c r="D9">
        <v>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N9">
        <f t="shared" si="0"/>
        <v>60</v>
      </c>
      <c r="O9">
        <f t="shared" si="1"/>
        <v>0.93333333333333335</v>
      </c>
      <c r="P9">
        <f t="shared" si="2"/>
        <v>3.3333333333333333E-2</v>
      </c>
      <c r="Q9">
        <f t="shared" si="3"/>
        <v>3.3333333333333333E-2</v>
      </c>
      <c r="R9">
        <f t="shared" si="4"/>
        <v>0</v>
      </c>
      <c r="S9">
        <f t="shared" si="5"/>
        <v>0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D9" t="s">
        <v>61</v>
      </c>
      <c r="AE9" t="s">
        <v>97</v>
      </c>
      <c r="AF9">
        <v>0.93442622950819676</v>
      </c>
      <c r="AG9" t="s">
        <v>66</v>
      </c>
      <c r="AH9" t="s">
        <v>3</v>
      </c>
      <c r="AI9">
        <v>0.76923076923076927</v>
      </c>
    </row>
    <row r="10" spans="1:35" x14ac:dyDescent="0.35">
      <c r="A10" t="s">
        <v>57</v>
      </c>
      <c r="B10">
        <v>16</v>
      </c>
      <c r="C10">
        <v>39</v>
      </c>
      <c r="D10">
        <v>0</v>
      </c>
      <c r="E10">
        <v>0</v>
      </c>
      <c r="F10">
        <v>0</v>
      </c>
      <c r="G10">
        <v>1</v>
      </c>
      <c r="H10">
        <v>2</v>
      </c>
      <c r="I10">
        <v>1</v>
      </c>
      <c r="J10">
        <v>10</v>
      </c>
      <c r="K10">
        <v>0</v>
      </c>
      <c r="N10">
        <f t="shared" si="0"/>
        <v>69</v>
      </c>
      <c r="O10">
        <f t="shared" si="1"/>
        <v>0.2318840579710145</v>
      </c>
      <c r="P10">
        <f t="shared" si="2"/>
        <v>0.56521739130434778</v>
      </c>
      <c r="Q10">
        <f t="shared" si="3"/>
        <v>0</v>
      </c>
      <c r="R10">
        <f t="shared" si="4"/>
        <v>0</v>
      </c>
      <c r="S10">
        <f t="shared" si="5"/>
        <v>0</v>
      </c>
      <c r="T10">
        <f t="shared" si="6"/>
        <v>1.4492753623188406E-2</v>
      </c>
      <c r="U10">
        <f t="shared" si="7"/>
        <v>2.8985507246376812E-2</v>
      </c>
      <c r="V10">
        <f t="shared" si="8"/>
        <v>1.4492753623188406E-2</v>
      </c>
      <c r="W10">
        <f t="shared" si="9"/>
        <v>0.14492753623188406</v>
      </c>
      <c r="X10">
        <f t="shared" si="10"/>
        <v>0</v>
      </c>
      <c r="Y10">
        <f t="shared" si="11"/>
        <v>0</v>
      </c>
      <c r="Z10">
        <f t="shared" si="12"/>
        <v>0</v>
      </c>
      <c r="AD10" t="s">
        <v>63</v>
      </c>
      <c r="AE10" t="s">
        <v>97</v>
      </c>
      <c r="AF10">
        <v>1</v>
      </c>
      <c r="AG10" t="s">
        <v>68</v>
      </c>
      <c r="AH10" t="s">
        <v>3</v>
      </c>
      <c r="AI10">
        <v>0.13131313131313133</v>
      </c>
    </row>
    <row r="11" spans="1:35" x14ac:dyDescent="0.35">
      <c r="A11" t="s">
        <v>58</v>
      </c>
      <c r="B11">
        <v>98</v>
      </c>
      <c r="C11">
        <v>13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N11">
        <f t="shared" si="0"/>
        <v>111</v>
      </c>
      <c r="O11">
        <f t="shared" si="1"/>
        <v>0.88288288288288286</v>
      </c>
      <c r="P11">
        <f t="shared" si="2"/>
        <v>0.11711711711711711</v>
      </c>
      <c r="Q11">
        <f t="shared" si="3"/>
        <v>0</v>
      </c>
      <c r="R11">
        <f t="shared" si="4"/>
        <v>0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>
        <f t="shared" si="12"/>
        <v>0</v>
      </c>
      <c r="AD11" t="s">
        <v>64</v>
      </c>
      <c r="AE11" t="s">
        <v>97</v>
      </c>
      <c r="AF11">
        <v>2.4390243902439025E-2</v>
      </c>
      <c r="AG11" t="s">
        <v>70</v>
      </c>
      <c r="AH11" t="s">
        <v>3</v>
      </c>
      <c r="AI11">
        <v>0.28260869565217389</v>
      </c>
    </row>
    <row r="12" spans="1:35" x14ac:dyDescent="0.35">
      <c r="A12" t="s">
        <v>59</v>
      </c>
      <c r="B12">
        <v>105</v>
      </c>
      <c r="C12">
        <v>13</v>
      </c>
      <c r="D12">
        <v>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N12">
        <f t="shared" si="0"/>
        <v>127</v>
      </c>
      <c r="O12">
        <f t="shared" si="1"/>
        <v>0.82677165354330706</v>
      </c>
      <c r="P12">
        <f t="shared" si="2"/>
        <v>0.10236220472440945</v>
      </c>
      <c r="Q12">
        <f t="shared" si="3"/>
        <v>7.0866141732283464E-2</v>
      </c>
      <c r="R12">
        <f t="shared" si="4"/>
        <v>0</v>
      </c>
      <c r="S12">
        <f t="shared" si="5"/>
        <v>0</v>
      </c>
      <c r="T12">
        <f t="shared" si="6"/>
        <v>0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>
        <f t="shared" si="12"/>
        <v>0</v>
      </c>
      <c r="AD12" t="s">
        <v>67</v>
      </c>
      <c r="AE12" t="s">
        <v>97</v>
      </c>
      <c r="AF12">
        <v>0.69333333333333336</v>
      </c>
      <c r="AG12" t="s">
        <v>71</v>
      </c>
      <c r="AH12" t="s">
        <v>3</v>
      </c>
      <c r="AI12">
        <v>0.85</v>
      </c>
    </row>
    <row r="13" spans="1:35" x14ac:dyDescent="0.35">
      <c r="A13" t="s">
        <v>60</v>
      </c>
      <c r="B13">
        <v>134</v>
      </c>
      <c r="C13">
        <v>1</v>
      </c>
      <c r="D13">
        <v>0</v>
      </c>
      <c r="E13">
        <v>1</v>
      </c>
      <c r="F13">
        <v>0</v>
      </c>
      <c r="G13">
        <v>0</v>
      </c>
      <c r="H13">
        <v>0</v>
      </c>
      <c r="N13">
        <f t="shared" si="0"/>
        <v>136</v>
      </c>
      <c r="O13">
        <f t="shared" si="1"/>
        <v>0.98529411764705888</v>
      </c>
      <c r="P13">
        <f t="shared" si="2"/>
        <v>7.3529411764705881E-3</v>
      </c>
      <c r="Q13">
        <f t="shared" si="3"/>
        <v>0</v>
      </c>
      <c r="R13">
        <f t="shared" si="4"/>
        <v>7.3529411764705881E-3</v>
      </c>
      <c r="S13">
        <f t="shared" si="5"/>
        <v>0</v>
      </c>
      <c r="T13">
        <f t="shared" si="6"/>
        <v>0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>
        <f t="shared" si="12"/>
        <v>0</v>
      </c>
      <c r="AD13" t="s">
        <v>69</v>
      </c>
      <c r="AE13" t="s">
        <v>97</v>
      </c>
      <c r="AF13">
        <v>0.32380952380952382</v>
      </c>
      <c r="AG13" t="s">
        <v>73</v>
      </c>
      <c r="AH13" t="s">
        <v>3</v>
      </c>
      <c r="AI13">
        <v>0.35294117647058826</v>
      </c>
    </row>
    <row r="14" spans="1:35" x14ac:dyDescent="0.35">
      <c r="A14" t="s">
        <v>61</v>
      </c>
      <c r="B14">
        <v>57</v>
      </c>
      <c r="C14">
        <v>0</v>
      </c>
      <c r="D14">
        <v>0</v>
      </c>
      <c r="E14">
        <v>4</v>
      </c>
      <c r="F14">
        <v>0</v>
      </c>
      <c r="G14">
        <v>0</v>
      </c>
      <c r="H14">
        <v>0</v>
      </c>
      <c r="L14">
        <v>0</v>
      </c>
      <c r="M14">
        <v>0</v>
      </c>
      <c r="N14">
        <f t="shared" si="0"/>
        <v>61</v>
      </c>
      <c r="O14">
        <f t="shared" si="1"/>
        <v>0.93442622950819676</v>
      </c>
      <c r="P14">
        <f t="shared" si="2"/>
        <v>0</v>
      </c>
      <c r="Q14">
        <f t="shared" si="3"/>
        <v>0</v>
      </c>
      <c r="R14">
        <f t="shared" si="4"/>
        <v>6.5573770491803282E-2</v>
      </c>
      <c r="S14">
        <f t="shared" si="5"/>
        <v>0</v>
      </c>
      <c r="T14">
        <f t="shared" si="6"/>
        <v>0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>
        <f t="shared" si="12"/>
        <v>0</v>
      </c>
      <c r="AD14" t="s">
        <v>72</v>
      </c>
      <c r="AE14" t="s">
        <v>97</v>
      </c>
      <c r="AF14">
        <v>0.73529411764705888</v>
      </c>
      <c r="AG14" t="s">
        <v>74</v>
      </c>
      <c r="AH14" t="s">
        <v>3</v>
      </c>
      <c r="AI14">
        <v>0.69607843137254899</v>
      </c>
    </row>
    <row r="15" spans="1:35" x14ac:dyDescent="0.35">
      <c r="A15" t="s">
        <v>62</v>
      </c>
      <c r="B15">
        <v>116</v>
      </c>
      <c r="C15">
        <v>3</v>
      </c>
      <c r="D15">
        <v>0</v>
      </c>
      <c r="E15">
        <v>0</v>
      </c>
      <c r="F15">
        <v>0</v>
      </c>
      <c r="G15">
        <v>0</v>
      </c>
      <c r="H15">
        <v>0</v>
      </c>
      <c r="L15">
        <v>0</v>
      </c>
      <c r="N15">
        <f t="shared" si="0"/>
        <v>119</v>
      </c>
      <c r="O15">
        <f t="shared" si="1"/>
        <v>0.97478991596638653</v>
      </c>
      <c r="P15">
        <f t="shared" si="2"/>
        <v>2.5210084033613446E-2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6"/>
        <v>0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>
        <f t="shared" si="12"/>
        <v>0</v>
      </c>
      <c r="AD15" t="s">
        <v>75</v>
      </c>
      <c r="AE15" t="s">
        <v>97</v>
      </c>
      <c r="AF15">
        <v>0.94545454545454544</v>
      </c>
      <c r="AG15" t="s">
        <v>76</v>
      </c>
      <c r="AH15" t="s">
        <v>3</v>
      </c>
      <c r="AI15">
        <v>3.125E-2</v>
      </c>
    </row>
    <row r="16" spans="1:35" x14ac:dyDescent="0.35">
      <c r="A16" t="s">
        <v>63</v>
      </c>
      <c r="B16">
        <v>71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N16">
        <f t="shared" si="0"/>
        <v>71</v>
      </c>
      <c r="O16">
        <f t="shared" si="1"/>
        <v>1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6"/>
        <v>0</v>
      </c>
      <c r="U16">
        <f t="shared" si="7"/>
        <v>0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>
        <f t="shared" si="12"/>
        <v>0</v>
      </c>
      <c r="AD16" t="s">
        <v>78</v>
      </c>
      <c r="AE16" t="s">
        <v>97</v>
      </c>
      <c r="AF16">
        <v>0.73134328358208955</v>
      </c>
      <c r="AG16" t="s">
        <v>77</v>
      </c>
      <c r="AH16" t="s">
        <v>3</v>
      </c>
      <c r="AI16">
        <v>0.54430379746835444</v>
      </c>
    </row>
    <row r="17" spans="1:35" x14ac:dyDescent="0.35">
      <c r="A17" t="s">
        <v>64</v>
      </c>
      <c r="B17">
        <v>1</v>
      </c>
      <c r="C17">
        <v>9</v>
      </c>
      <c r="D17">
        <v>8</v>
      </c>
      <c r="E17">
        <v>7</v>
      </c>
      <c r="F17">
        <v>6</v>
      </c>
      <c r="G17">
        <v>1</v>
      </c>
      <c r="H17">
        <v>2</v>
      </c>
      <c r="I17">
        <v>1</v>
      </c>
      <c r="J17">
        <v>1</v>
      </c>
      <c r="K17">
        <v>5</v>
      </c>
      <c r="N17">
        <f t="shared" si="0"/>
        <v>41</v>
      </c>
      <c r="O17">
        <f t="shared" si="1"/>
        <v>2.4390243902439025E-2</v>
      </c>
      <c r="P17">
        <f t="shared" si="2"/>
        <v>0.21951219512195122</v>
      </c>
      <c r="Q17">
        <f t="shared" si="3"/>
        <v>0.1951219512195122</v>
      </c>
      <c r="R17">
        <f t="shared" si="4"/>
        <v>0.17073170731707318</v>
      </c>
      <c r="S17">
        <f t="shared" si="5"/>
        <v>0.14634146341463414</v>
      </c>
      <c r="T17">
        <f t="shared" si="6"/>
        <v>2.4390243902439025E-2</v>
      </c>
      <c r="U17">
        <f t="shared" si="7"/>
        <v>4.878048780487805E-2</v>
      </c>
      <c r="V17">
        <f t="shared" si="8"/>
        <v>2.4390243902439025E-2</v>
      </c>
      <c r="W17">
        <f t="shared" si="9"/>
        <v>2.4390243902439025E-2</v>
      </c>
      <c r="X17">
        <f t="shared" si="10"/>
        <v>0.12195121951219512</v>
      </c>
      <c r="Y17">
        <f t="shared" si="11"/>
        <v>0</v>
      </c>
      <c r="Z17">
        <f t="shared" si="12"/>
        <v>0</v>
      </c>
      <c r="AD17" t="s">
        <v>79</v>
      </c>
      <c r="AE17" t="s">
        <v>97</v>
      </c>
      <c r="AF17">
        <v>0.58333333333333337</v>
      </c>
      <c r="AG17" t="s">
        <v>80</v>
      </c>
      <c r="AH17" t="s">
        <v>3</v>
      </c>
      <c r="AI17">
        <v>0.98571428571428577</v>
      </c>
    </row>
    <row r="18" spans="1:35" x14ac:dyDescent="0.35">
      <c r="A18" t="s">
        <v>65</v>
      </c>
      <c r="B18">
        <v>37</v>
      </c>
      <c r="C18">
        <v>12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N18">
        <f t="shared" si="0"/>
        <v>50</v>
      </c>
      <c r="O18">
        <f t="shared" si="1"/>
        <v>0.74</v>
      </c>
      <c r="P18">
        <f t="shared" si="2"/>
        <v>0.24</v>
      </c>
      <c r="Q18">
        <f t="shared" si="3"/>
        <v>0.02</v>
      </c>
      <c r="R18">
        <f t="shared" si="4"/>
        <v>0</v>
      </c>
      <c r="S18">
        <f t="shared" si="5"/>
        <v>0</v>
      </c>
      <c r="T18">
        <f t="shared" si="6"/>
        <v>0</v>
      </c>
      <c r="U18">
        <f t="shared" si="7"/>
        <v>0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>
        <f t="shared" si="12"/>
        <v>0</v>
      </c>
      <c r="AD18" t="s">
        <v>52</v>
      </c>
      <c r="AE18" t="s">
        <v>2</v>
      </c>
      <c r="AF18">
        <v>0</v>
      </c>
    </row>
    <row r="19" spans="1:35" x14ac:dyDescent="0.35">
      <c r="A19" t="s">
        <v>66</v>
      </c>
      <c r="B19">
        <v>30</v>
      </c>
      <c r="C19">
        <v>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N19">
        <f t="shared" si="0"/>
        <v>39</v>
      </c>
      <c r="O19">
        <f t="shared" si="1"/>
        <v>0.76923076923076927</v>
      </c>
      <c r="P19">
        <f t="shared" si="2"/>
        <v>0.23076923076923078</v>
      </c>
      <c r="Q19">
        <f t="shared" si="3"/>
        <v>0</v>
      </c>
      <c r="R19">
        <f t="shared" si="4"/>
        <v>0</v>
      </c>
      <c r="S19">
        <f t="shared" si="5"/>
        <v>0</v>
      </c>
      <c r="T19">
        <f t="shared" si="6"/>
        <v>0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>
        <f t="shared" si="12"/>
        <v>0</v>
      </c>
    </row>
    <row r="20" spans="1:35" x14ac:dyDescent="0.35">
      <c r="A20" t="s">
        <v>67</v>
      </c>
      <c r="B20">
        <v>52</v>
      </c>
      <c r="C20">
        <v>0</v>
      </c>
      <c r="D20">
        <v>21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N20">
        <f t="shared" si="0"/>
        <v>75</v>
      </c>
      <c r="O20">
        <f t="shared" si="1"/>
        <v>0.69333333333333336</v>
      </c>
      <c r="P20">
        <f t="shared" si="2"/>
        <v>0</v>
      </c>
      <c r="Q20">
        <f t="shared" si="3"/>
        <v>0.28000000000000003</v>
      </c>
      <c r="R20">
        <f t="shared" si="4"/>
        <v>0</v>
      </c>
      <c r="S20">
        <f t="shared" si="5"/>
        <v>2.6666666666666668E-2</v>
      </c>
      <c r="T20">
        <f t="shared" si="6"/>
        <v>0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>
        <f t="shared" si="12"/>
        <v>0</v>
      </c>
      <c r="AE20" t="s">
        <v>98</v>
      </c>
      <c r="AF20">
        <f>AVERAGE(AF3:AF19)</f>
        <v>0.70334454698895366</v>
      </c>
      <c r="AI20">
        <f>AVERAGE(AI3:AI19)</f>
        <v>0.56309885498965928</v>
      </c>
    </row>
    <row r="21" spans="1:35" x14ac:dyDescent="0.35">
      <c r="A21" t="s">
        <v>68</v>
      </c>
      <c r="B21">
        <v>13</v>
      </c>
      <c r="C21">
        <v>73</v>
      </c>
      <c r="D21">
        <v>10</v>
      </c>
      <c r="E21">
        <v>0</v>
      </c>
      <c r="F21">
        <v>0</v>
      </c>
      <c r="G21">
        <v>0</v>
      </c>
      <c r="H21">
        <v>0</v>
      </c>
      <c r="I21">
        <v>2</v>
      </c>
      <c r="J21">
        <v>0</v>
      </c>
      <c r="L21">
        <v>1</v>
      </c>
      <c r="N21">
        <f t="shared" si="0"/>
        <v>99</v>
      </c>
      <c r="O21">
        <f t="shared" si="1"/>
        <v>0.13131313131313133</v>
      </c>
      <c r="P21">
        <f t="shared" si="2"/>
        <v>0.73737373737373735</v>
      </c>
      <c r="Q21">
        <f t="shared" si="3"/>
        <v>0.10101010101010101</v>
      </c>
      <c r="R21">
        <f t="shared" si="4"/>
        <v>0</v>
      </c>
      <c r="S21">
        <f t="shared" si="5"/>
        <v>0</v>
      </c>
      <c r="T21">
        <f t="shared" si="6"/>
        <v>0</v>
      </c>
      <c r="U21">
        <f t="shared" si="7"/>
        <v>0</v>
      </c>
      <c r="V21">
        <f t="shared" si="8"/>
        <v>2.0202020202020204E-2</v>
      </c>
      <c r="W21">
        <f t="shared" si="9"/>
        <v>0</v>
      </c>
      <c r="X21">
        <f t="shared" si="10"/>
        <v>0</v>
      </c>
      <c r="Y21">
        <f t="shared" si="11"/>
        <v>1.0101010101010102E-2</v>
      </c>
      <c r="Z21">
        <f t="shared" si="12"/>
        <v>0</v>
      </c>
      <c r="AE21" t="s">
        <v>93</v>
      </c>
      <c r="AF21">
        <f>STDEV(AF3:AF18)</f>
        <v>0.32520358958679224</v>
      </c>
      <c r="AI21">
        <f>STDEV(AI3:AI18)</f>
        <v>0.33915729235190595</v>
      </c>
    </row>
    <row r="22" spans="1:35" x14ac:dyDescent="0.35">
      <c r="A22" t="s">
        <v>69</v>
      </c>
      <c r="B22">
        <v>34</v>
      </c>
      <c r="C22">
        <v>66</v>
      </c>
      <c r="D22">
        <v>3</v>
      </c>
      <c r="E22">
        <v>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N22">
        <f t="shared" si="0"/>
        <v>105</v>
      </c>
      <c r="O22">
        <f t="shared" si="1"/>
        <v>0.32380952380952382</v>
      </c>
      <c r="P22">
        <f t="shared" si="2"/>
        <v>0.62857142857142856</v>
      </c>
      <c r="Q22">
        <f t="shared" si="3"/>
        <v>2.8571428571428571E-2</v>
      </c>
      <c r="R22">
        <f t="shared" si="4"/>
        <v>1.9047619047619049E-2</v>
      </c>
      <c r="S22">
        <f t="shared" si="5"/>
        <v>0</v>
      </c>
      <c r="T22">
        <f t="shared" si="6"/>
        <v>0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>
        <f t="shared" si="12"/>
        <v>0</v>
      </c>
      <c r="AE22" t="s">
        <v>94</v>
      </c>
      <c r="AF22">
        <f>AF21/SQRT(16)</f>
        <v>8.130089739669806E-2</v>
      </c>
      <c r="AI22">
        <f>AI21/SQRT(15)</f>
        <v>8.757003633491546E-2</v>
      </c>
    </row>
    <row r="23" spans="1:35" x14ac:dyDescent="0.35">
      <c r="A23" t="s">
        <v>70</v>
      </c>
      <c r="B23">
        <v>13</v>
      </c>
      <c r="C23">
        <v>25</v>
      </c>
      <c r="D23">
        <v>0</v>
      </c>
      <c r="E23">
        <v>1</v>
      </c>
      <c r="F23">
        <v>0</v>
      </c>
      <c r="G23">
        <v>1</v>
      </c>
      <c r="H23">
        <v>0</v>
      </c>
      <c r="I23">
        <v>1</v>
      </c>
      <c r="J23">
        <v>5</v>
      </c>
      <c r="K23">
        <v>0</v>
      </c>
      <c r="N23">
        <f t="shared" si="0"/>
        <v>46</v>
      </c>
      <c r="O23">
        <f t="shared" si="1"/>
        <v>0.28260869565217389</v>
      </c>
      <c r="P23">
        <f t="shared" si="2"/>
        <v>0.54347826086956519</v>
      </c>
      <c r="Q23">
        <f t="shared" si="3"/>
        <v>0</v>
      </c>
      <c r="R23">
        <f t="shared" si="4"/>
        <v>2.1739130434782608E-2</v>
      </c>
      <c r="S23">
        <f t="shared" si="5"/>
        <v>0</v>
      </c>
      <c r="T23">
        <f t="shared" si="6"/>
        <v>2.1739130434782608E-2</v>
      </c>
      <c r="U23">
        <f t="shared" si="7"/>
        <v>0</v>
      </c>
      <c r="V23">
        <f t="shared" si="8"/>
        <v>2.1739130434782608E-2</v>
      </c>
      <c r="W23">
        <f t="shared" si="9"/>
        <v>0.10869565217391304</v>
      </c>
      <c r="X23">
        <f t="shared" si="10"/>
        <v>0</v>
      </c>
      <c r="Y23">
        <f t="shared" si="11"/>
        <v>0</v>
      </c>
      <c r="Z23">
        <f t="shared" si="12"/>
        <v>0</v>
      </c>
    </row>
    <row r="24" spans="1:35" x14ac:dyDescent="0.35">
      <c r="A24" t="s">
        <v>71</v>
      </c>
      <c r="B24">
        <v>17</v>
      </c>
      <c r="C24">
        <v>0</v>
      </c>
      <c r="D24">
        <v>0</v>
      </c>
      <c r="E24">
        <v>3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N24">
        <f t="shared" si="0"/>
        <v>20</v>
      </c>
      <c r="O24">
        <f t="shared" si="1"/>
        <v>0.85</v>
      </c>
      <c r="P24">
        <f t="shared" si="2"/>
        <v>0</v>
      </c>
      <c r="Q24">
        <f t="shared" si="3"/>
        <v>0</v>
      </c>
      <c r="R24">
        <f t="shared" si="4"/>
        <v>0.15</v>
      </c>
      <c r="S24">
        <f t="shared" si="5"/>
        <v>0</v>
      </c>
      <c r="T24">
        <f t="shared" si="6"/>
        <v>0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>
        <f t="shared" si="12"/>
        <v>0</v>
      </c>
    </row>
    <row r="25" spans="1:35" x14ac:dyDescent="0.35">
      <c r="A25" t="s">
        <v>72</v>
      </c>
      <c r="B25">
        <v>50</v>
      </c>
      <c r="C25">
        <v>11</v>
      </c>
      <c r="D25">
        <v>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L25">
        <v>0</v>
      </c>
      <c r="N25">
        <f t="shared" si="0"/>
        <v>68</v>
      </c>
      <c r="O25">
        <f t="shared" si="1"/>
        <v>0.73529411764705888</v>
      </c>
      <c r="P25">
        <f t="shared" si="2"/>
        <v>0.16176470588235295</v>
      </c>
      <c r="Q25">
        <f t="shared" si="3"/>
        <v>0.10294117647058823</v>
      </c>
      <c r="R25">
        <f t="shared" si="4"/>
        <v>0</v>
      </c>
      <c r="S25">
        <f t="shared" si="5"/>
        <v>0</v>
      </c>
      <c r="T25">
        <f t="shared" si="6"/>
        <v>0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>
        <f t="shared" si="12"/>
        <v>0</v>
      </c>
    </row>
    <row r="26" spans="1:35" x14ac:dyDescent="0.35">
      <c r="A26" t="s">
        <v>73</v>
      </c>
      <c r="B26">
        <v>30</v>
      </c>
      <c r="C26">
        <v>52</v>
      </c>
      <c r="D26">
        <v>0</v>
      </c>
      <c r="E26">
        <v>1</v>
      </c>
      <c r="F26">
        <v>0</v>
      </c>
      <c r="G26">
        <v>0</v>
      </c>
      <c r="H26">
        <v>0</v>
      </c>
      <c r="I26">
        <v>1</v>
      </c>
      <c r="J26">
        <v>1</v>
      </c>
      <c r="K26">
        <v>0</v>
      </c>
      <c r="N26">
        <f t="shared" si="0"/>
        <v>85</v>
      </c>
      <c r="O26">
        <f t="shared" si="1"/>
        <v>0.35294117647058826</v>
      </c>
      <c r="P26">
        <f t="shared" si="2"/>
        <v>0.61176470588235299</v>
      </c>
      <c r="Q26">
        <f t="shared" si="3"/>
        <v>0</v>
      </c>
      <c r="R26">
        <f t="shared" si="4"/>
        <v>1.1764705882352941E-2</v>
      </c>
      <c r="S26">
        <f t="shared" si="5"/>
        <v>0</v>
      </c>
      <c r="T26">
        <f t="shared" si="6"/>
        <v>0</v>
      </c>
      <c r="U26">
        <f t="shared" si="7"/>
        <v>0</v>
      </c>
      <c r="V26">
        <f t="shared" si="8"/>
        <v>1.1764705882352941E-2</v>
      </c>
      <c r="W26">
        <f t="shared" si="9"/>
        <v>1.1764705882352941E-2</v>
      </c>
      <c r="X26">
        <f t="shared" si="10"/>
        <v>0</v>
      </c>
      <c r="Y26">
        <f t="shared" si="11"/>
        <v>0</v>
      </c>
      <c r="Z26">
        <f t="shared" si="12"/>
        <v>0</v>
      </c>
    </row>
    <row r="27" spans="1:35" x14ac:dyDescent="0.35">
      <c r="A27" t="s">
        <v>74</v>
      </c>
      <c r="B27">
        <v>71</v>
      </c>
      <c r="C27">
        <v>30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N27">
        <f t="shared" si="0"/>
        <v>102</v>
      </c>
      <c r="O27">
        <f t="shared" si="1"/>
        <v>0.69607843137254899</v>
      </c>
      <c r="P27">
        <f t="shared" si="2"/>
        <v>0.29411764705882354</v>
      </c>
      <c r="Q27">
        <f t="shared" si="3"/>
        <v>0</v>
      </c>
      <c r="R27">
        <f t="shared" si="4"/>
        <v>0</v>
      </c>
      <c r="S27">
        <f t="shared" si="5"/>
        <v>0</v>
      </c>
      <c r="T27">
        <f t="shared" si="6"/>
        <v>9.8039215686274508E-3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>
        <f t="shared" si="12"/>
        <v>0</v>
      </c>
    </row>
    <row r="28" spans="1:35" x14ac:dyDescent="0.35">
      <c r="A28" t="s">
        <v>75</v>
      </c>
      <c r="B28">
        <v>52</v>
      </c>
      <c r="C28">
        <v>0</v>
      </c>
      <c r="D28">
        <v>0</v>
      </c>
      <c r="E28">
        <v>2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N28">
        <f t="shared" si="0"/>
        <v>55</v>
      </c>
      <c r="O28">
        <f t="shared" si="1"/>
        <v>0.94545454545454544</v>
      </c>
      <c r="P28">
        <f t="shared" si="2"/>
        <v>0</v>
      </c>
      <c r="Q28">
        <f t="shared" si="3"/>
        <v>0</v>
      </c>
      <c r="R28">
        <f t="shared" si="4"/>
        <v>3.6363636363636362E-2</v>
      </c>
      <c r="S28">
        <f t="shared" si="5"/>
        <v>1.8181818181818181E-2</v>
      </c>
      <c r="T28">
        <f t="shared" si="6"/>
        <v>0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>
        <f t="shared" si="12"/>
        <v>0</v>
      </c>
    </row>
    <row r="29" spans="1:35" x14ac:dyDescent="0.35">
      <c r="A29" t="s">
        <v>76</v>
      </c>
      <c r="B29">
        <v>2</v>
      </c>
      <c r="C29">
        <v>2</v>
      </c>
      <c r="D29">
        <v>24</v>
      </c>
      <c r="E29">
        <v>3</v>
      </c>
      <c r="F29">
        <v>1</v>
      </c>
      <c r="G29">
        <v>0</v>
      </c>
      <c r="H29">
        <v>7</v>
      </c>
      <c r="I29">
        <v>7</v>
      </c>
      <c r="J29">
        <v>18</v>
      </c>
      <c r="K29">
        <v>0</v>
      </c>
      <c r="N29">
        <f t="shared" si="0"/>
        <v>64</v>
      </c>
      <c r="O29">
        <f t="shared" si="1"/>
        <v>3.125E-2</v>
      </c>
      <c r="P29">
        <f t="shared" si="2"/>
        <v>3.125E-2</v>
      </c>
      <c r="Q29">
        <f t="shared" si="3"/>
        <v>0.375</v>
      </c>
      <c r="R29">
        <f t="shared" si="4"/>
        <v>4.6875E-2</v>
      </c>
      <c r="S29">
        <f t="shared" si="5"/>
        <v>1.5625E-2</v>
      </c>
      <c r="T29">
        <f t="shared" si="6"/>
        <v>0</v>
      </c>
      <c r="U29">
        <f t="shared" si="7"/>
        <v>0.109375</v>
      </c>
      <c r="V29">
        <f t="shared" si="8"/>
        <v>0.109375</v>
      </c>
      <c r="W29">
        <f t="shared" si="9"/>
        <v>0.28125</v>
      </c>
      <c r="X29">
        <f t="shared" si="10"/>
        <v>0</v>
      </c>
      <c r="Y29">
        <f t="shared" si="11"/>
        <v>0</v>
      </c>
      <c r="Z29">
        <f t="shared" si="12"/>
        <v>0</v>
      </c>
    </row>
    <row r="30" spans="1:35" x14ac:dyDescent="0.35">
      <c r="A30" t="s">
        <v>77</v>
      </c>
      <c r="B30">
        <v>43</v>
      </c>
      <c r="C30">
        <v>19</v>
      </c>
      <c r="D30">
        <v>9</v>
      </c>
      <c r="E30">
        <v>0</v>
      </c>
      <c r="F30">
        <v>5</v>
      </c>
      <c r="G30">
        <v>0</v>
      </c>
      <c r="H30">
        <v>0</v>
      </c>
      <c r="I30">
        <v>2</v>
      </c>
      <c r="J30">
        <v>0</v>
      </c>
      <c r="K30">
        <v>1</v>
      </c>
      <c r="L30">
        <v>0</v>
      </c>
      <c r="N30">
        <f t="shared" si="0"/>
        <v>79</v>
      </c>
      <c r="O30">
        <f t="shared" si="1"/>
        <v>0.54430379746835444</v>
      </c>
      <c r="P30">
        <f t="shared" si="2"/>
        <v>0.24050632911392406</v>
      </c>
      <c r="Q30">
        <f t="shared" si="3"/>
        <v>0.11392405063291139</v>
      </c>
      <c r="R30">
        <f t="shared" si="4"/>
        <v>0</v>
      </c>
      <c r="S30">
        <f t="shared" si="5"/>
        <v>6.3291139240506333E-2</v>
      </c>
      <c r="T30">
        <f t="shared" si="6"/>
        <v>0</v>
      </c>
      <c r="U30">
        <f t="shared" si="7"/>
        <v>0</v>
      </c>
      <c r="V30">
        <f t="shared" si="8"/>
        <v>2.5316455696202531E-2</v>
      </c>
      <c r="W30">
        <f t="shared" si="9"/>
        <v>0</v>
      </c>
      <c r="X30">
        <f t="shared" si="10"/>
        <v>1.2658227848101266E-2</v>
      </c>
      <c r="Y30">
        <f t="shared" si="11"/>
        <v>0</v>
      </c>
      <c r="Z30">
        <f t="shared" si="12"/>
        <v>0</v>
      </c>
    </row>
    <row r="31" spans="1:35" x14ac:dyDescent="0.35">
      <c r="A31" t="s">
        <v>78</v>
      </c>
      <c r="B31">
        <v>98</v>
      </c>
      <c r="C31">
        <v>32</v>
      </c>
      <c r="D31">
        <v>0</v>
      </c>
      <c r="E31">
        <v>0</v>
      </c>
      <c r="F31">
        <v>4</v>
      </c>
      <c r="G31">
        <v>0</v>
      </c>
      <c r="H31">
        <v>0</v>
      </c>
      <c r="I31">
        <v>0</v>
      </c>
      <c r="N31">
        <f>SUM(B31:M31)</f>
        <v>134</v>
      </c>
      <c r="O31">
        <f t="shared" si="1"/>
        <v>0.73134328358208955</v>
      </c>
      <c r="P31">
        <f t="shared" si="2"/>
        <v>0.23880597014925373</v>
      </c>
      <c r="Q31">
        <f t="shared" si="3"/>
        <v>0</v>
      </c>
      <c r="R31">
        <f t="shared" si="4"/>
        <v>0</v>
      </c>
      <c r="S31">
        <f t="shared" si="5"/>
        <v>2.9850746268656716E-2</v>
      </c>
      <c r="T31">
        <f t="shared" si="6"/>
        <v>0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 t="shared" si="11"/>
        <v>0</v>
      </c>
      <c r="Z31">
        <f t="shared" si="12"/>
        <v>0</v>
      </c>
    </row>
    <row r="32" spans="1:35" x14ac:dyDescent="0.35">
      <c r="A32" t="s">
        <v>79</v>
      </c>
      <c r="B32">
        <v>21</v>
      </c>
      <c r="C32">
        <v>8</v>
      </c>
      <c r="D32">
        <v>1</v>
      </c>
      <c r="E32">
        <v>6</v>
      </c>
      <c r="F32">
        <v>0</v>
      </c>
      <c r="G32">
        <v>0</v>
      </c>
      <c r="H32">
        <v>0</v>
      </c>
      <c r="I32">
        <v>0</v>
      </c>
      <c r="J32">
        <v>0</v>
      </c>
      <c r="N32">
        <f>SUM(B32:M32)</f>
        <v>36</v>
      </c>
      <c r="O32">
        <f t="shared" si="1"/>
        <v>0.58333333333333337</v>
      </c>
      <c r="P32">
        <f t="shared" si="2"/>
        <v>0.22222222222222221</v>
      </c>
      <c r="Q32">
        <f t="shared" si="3"/>
        <v>2.7777777777777776E-2</v>
      </c>
      <c r="R32">
        <f t="shared" si="4"/>
        <v>0.16666666666666666</v>
      </c>
      <c r="S32">
        <f t="shared" si="5"/>
        <v>0</v>
      </c>
      <c r="T32">
        <f t="shared" si="6"/>
        <v>0</v>
      </c>
      <c r="U32">
        <f t="shared" si="7"/>
        <v>0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0</v>
      </c>
      <c r="Z32">
        <f t="shared" si="12"/>
        <v>0</v>
      </c>
    </row>
    <row r="33" spans="1:26" x14ac:dyDescent="0.35">
      <c r="A33" t="s">
        <v>80</v>
      </c>
      <c r="B33">
        <v>69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N33">
        <f>SUM(B33:M33)</f>
        <v>70</v>
      </c>
      <c r="O33">
        <f t="shared" si="1"/>
        <v>0.98571428571428577</v>
      </c>
      <c r="P33">
        <f t="shared" si="2"/>
        <v>1.4285714285714285E-2</v>
      </c>
      <c r="Q33">
        <f t="shared" si="3"/>
        <v>0</v>
      </c>
      <c r="R33">
        <f t="shared" si="4"/>
        <v>0</v>
      </c>
      <c r="S33">
        <f t="shared" si="5"/>
        <v>0</v>
      </c>
      <c r="T33">
        <f t="shared" si="6"/>
        <v>0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  <c r="Z33">
        <f t="shared" si="12"/>
        <v>0</v>
      </c>
    </row>
    <row r="35" spans="1:26" x14ac:dyDescent="0.35">
      <c r="A35" s="14" t="s">
        <v>99</v>
      </c>
      <c r="B35" s="14" t="s">
        <v>100</v>
      </c>
      <c r="C35" t="s">
        <v>101</v>
      </c>
      <c r="D35" t="s">
        <v>102</v>
      </c>
      <c r="E35" s="14" t="s">
        <v>103</v>
      </c>
      <c r="F35" t="s">
        <v>104</v>
      </c>
      <c r="G35" t="s">
        <v>105</v>
      </c>
      <c r="H35" s="14" t="s">
        <v>106</v>
      </c>
      <c r="I35" t="s">
        <v>120</v>
      </c>
      <c r="J35" t="s">
        <v>99</v>
      </c>
    </row>
    <row r="36" spans="1:26" x14ac:dyDescent="0.35">
      <c r="A36">
        <v>1</v>
      </c>
      <c r="B36">
        <v>63.548372827961749</v>
      </c>
      <c r="C36">
        <v>33.411689497595319</v>
      </c>
      <c r="D36">
        <v>6.0009165834404303</v>
      </c>
      <c r="E36">
        <v>50.956889891572565</v>
      </c>
      <c r="F36">
        <v>27.882030672749949</v>
      </c>
      <c r="G36">
        <v>5.0077605400990564</v>
      </c>
      <c r="H36">
        <v>93.548387096774192</v>
      </c>
      <c r="I36">
        <v>85.71</v>
      </c>
      <c r="J36">
        <v>1</v>
      </c>
    </row>
    <row r="37" spans="1:26" x14ac:dyDescent="0.35">
      <c r="A37">
        <v>2</v>
      </c>
      <c r="B37">
        <v>23.739774574783215</v>
      </c>
      <c r="C37">
        <v>25.225343873915467</v>
      </c>
      <c r="D37">
        <v>4.5306055052038445</v>
      </c>
      <c r="E37">
        <v>23.186744874140818</v>
      </c>
      <c r="F37">
        <v>19.999600778269141</v>
      </c>
      <c r="G37">
        <v>3.5920343381959521</v>
      </c>
      <c r="H37">
        <v>6.4516129032258061</v>
      </c>
      <c r="I37">
        <v>7.14</v>
      </c>
      <c r="J37">
        <v>2</v>
      </c>
      <c r="N37" s="14" t="s">
        <v>107</v>
      </c>
      <c r="O37">
        <f>AVERAGE(O3:O33)</f>
        <v>0.63548372827961752</v>
      </c>
      <c r="P37">
        <f t="shared" ref="P37:Z37" si="13">AVERAGE(P3:P33)</f>
        <v>0.23739774574783215</v>
      </c>
      <c r="Q37">
        <f t="shared" si="13"/>
        <v>4.4288264666141122E-2</v>
      </c>
      <c r="R37">
        <f t="shared" si="13"/>
        <v>2.4028892425331697E-2</v>
      </c>
      <c r="S37">
        <f t="shared" si="13"/>
        <v>1.0856199987933567E-2</v>
      </c>
      <c r="T37">
        <f t="shared" si="13"/>
        <v>2.2718080493237904E-3</v>
      </c>
      <c r="U37">
        <f t="shared" si="13"/>
        <v>8.3409537574137514E-3</v>
      </c>
      <c r="V37">
        <f t="shared" si="13"/>
        <v>7.3316228948705061E-3</v>
      </c>
      <c r="W37">
        <f t="shared" si="13"/>
        <v>2.533270491859043E-2</v>
      </c>
      <c r="X37">
        <f t="shared" si="13"/>
        <v>4.3422402374289158E-3</v>
      </c>
      <c r="Y37">
        <f t="shared" si="13"/>
        <v>3.2583903551645493E-4</v>
      </c>
      <c r="Z37">
        <f t="shared" si="13"/>
        <v>0</v>
      </c>
    </row>
    <row r="38" spans="1:26" x14ac:dyDescent="0.35">
      <c r="A38">
        <v>3</v>
      </c>
      <c r="B38">
        <v>4.4288264666141126</v>
      </c>
      <c r="C38">
        <v>8.9216434603327031</v>
      </c>
      <c r="D38">
        <v>1.6023744682682566</v>
      </c>
      <c r="E38">
        <v>2.3322705656224478</v>
      </c>
      <c r="F38">
        <v>2.7374114836040122</v>
      </c>
      <c r="G38">
        <v>0.49165361628426063</v>
      </c>
      <c r="H38">
        <v>0</v>
      </c>
      <c r="I38">
        <v>0</v>
      </c>
      <c r="J38">
        <v>3</v>
      </c>
      <c r="N38" t="s">
        <v>93</v>
      </c>
      <c r="O38">
        <f>STDEV(O3:O33)</f>
        <v>0.3341168949759532</v>
      </c>
      <c r="P38">
        <f t="shared" ref="P38:Z38" si="14">STDEV(P3:P33)</f>
        <v>0.25225343873915468</v>
      </c>
      <c r="Q38">
        <f t="shared" si="14"/>
        <v>8.9216434603327038E-2</v>
      </c>
      <c r="R38">
        <f t="shared" si="14"/>
        <v>4.9245976664026199E-2</v>
      </c>
      <c r="S38">
        <f t="shared" si="14"/>
        <v>2.9030678653870722E-2</v>
      </c>
      <c r="T38">
        <f t="shared" si="14"/>
        <v>6.360388114952974E-3</v>
      </c>
      <c r="U38">
        <f t="shared" si="14"/>
        <v>2.458177527156748E-2</v>
      </c>
      <c r="V38">
        <f t="shared" si="14"/>
        <v>2.0624842345718274E-2</v>
      </c>
      <c r="W38">
        <f t="shared" si="14"/>
        <v>6.7989664316362622E-2</v>
      </c>
      <c r="X38">
        <f t="shared" si="14"/>
        <v>2.1945253180053994E-2</v>
      </c>
      <c r="Y38">
        <f t="shared" si="14"/>
        <v>1.8141949699674235E-3</v>
      </c>
      <c r="Z38">
        <f t="shared" si="14"/>
        <v>0</v>
      </c>
    </row>
    <row r="39" spans="1:26" x14ac:dyDescent="0.35">
      <c r="A39">
        <v>4</v>
      </c>
      <c r="B39">
        <v>2.4028892425331696</v>
      </c>
      <c r="C39">
        <v>4.9245976664026196</v>
      </c>
      <c r="D39">
        <v>0.8844838512345935</v>
      </c>
      <c r="E39">
        <v>9.0949347710714612</v>
      </c>
      <c r="F39">
        <v>8.1873653987604467</v>
      </c>
      <c r="G39">
        <v>1.4704942352479364</v>
      </c>
      <c r="H39">
        <v>0</v>
      </c>
      <c r="I39">
        <v>0</v>
      </c>
      <c r="J39">
        <v>4</v>
      </c>
      <c r="N39" t="s">
        <v>94</v>
      </c>
      <c r="O39">
        <f>O38/(SQRT(31))</f>
        <v>6.0009165834404306E-2</v>
      </c>
      <c r="P39">
        <f t="shared" ref="P39:Z39" si="15">P38/(SQRT(31))</f>
        <v>4.5306055052038441E-2</v>
      </c>
      <c r="Q39">
        <f t="shared" si="15"/>
        <v>1.6023744682682566E-2</v>
      </c>
      <c r="R39">
        <f t="shared" si="15"/>
        <v>8.8448385123459355E-3</v>
      </c>
      <c r="S39">
        <f t="shared" si="15"/>
        <v>5.2140638076706982E-3</v>
      </c>
      <c r="T39">
        <f t="shared" si="15"/>
        <v>1.1423594283936384E-3</v>
      </c>
      <c r="U39">
        <f t="shared" si="15"/>
        <v>4.4150171720041846E-3</v>
      </c>
      <c r="V39">
        <f t="shared" si="15"/>
        <v>3.7043310387573475E-3</v>
      </c>
      <c r="W39">
        <f t="shared" si="15"/>
        <v>1.221130419423935E-2</v>
      </c>
      <c r="X39">
        <f t="shared" si="15"/>
        <v>3.9414838254576406E-3</v>
      </c>
      <c r="Y39">
        <f t="shared" si="15"/>
        <v>3.2583903551645493E-4</v>
      </c>
      <c r="Z39">
        <f t="shared" si="15"/>
        <v>0</v>
      </c>
    </row>
    <row r="40" spans="1:26" x14ac:dyDescent="0.35">
      <c r="A40">
        <v>5</v>
      </c>
      <c r="B40">
        <v>1.0856199987933568</v>
      </c>
      <c r="C40">
        <v>2.9030678653870723</v>
      </c>
      <c r="D40">
        <v>0.5214063807670698</v>
      </c>
      <c r="E40">
        <v>3.9293650202949886</v>
      </c>
      <c r="F40">
        <v>5.4808837052959047</v>
      </c>
      <c r="G40">
        <v>0.98439577326330019</v>
      </c>
      <c r="H40">
        <v>0</v>
      </c>
      <c r="I40">
        <v>0</v>
      </c>
      <c r="J40">
        <v>5</v>
      </c>
    </row>
    <row r="41" spans="1:26" x14ac:dyDescent="0.35">
      <c r="A41">
        <v>6</v>
      </c>
      <c r="B41">
        <v>0.22718080493237905</v>
      </c>
      <c r="C41">
        <v>0.6360388114952974</v>
      </c>
      <c r="D41">
        <v>0.11423594283936384</v>
      </c>
      <c r="E41">
        <v>1.6693543073428649</v>
      </c>
      <c r="F41">
        <v>1.9258340274641919</v>
      </c>
      <c r="G41">
        <v>0.34589000215614651</v>
      </c>
      <c r="H41">
        <v>0</v>
      </c>
      <c r="I41">
        <v>0</v>
      </c>
      <c r="J41">
        <v>6</v>
      </c>
    </row>
    <row r="42" spans="1:26" x14ac:dyDescent="0.35">
      <c r="A42">
        <v>7</v>
      </c>
      <c r="B42">
        <v>0.83409537574137516</v>
      </c>
      <c r="C42">
        <v>2.4581775271567481</v>
      </c>
      <c r="D42">
        <v>0.44150171720041848</v>
      </c>
      <c r="E42">
        <v>2.1393557111293768</v>
      </c>
      <c r="F42">
        <v>2.7779362298862549</v>
      </c>
      <c r="G42">
        <v>0.49893207557984121</v>
      </c>
      <c r="H42">
        <v>0</v>
      </c>
      <c r="I42">
        <v>0</v>
      </c>
      <c r="J42">
        <v>7</v>
      </c>
    </row>
    <row r="43" spans="1:26" x14ac:dyDescent="0.35">
      <c r="A43">
        <v>8</v>
      </c>
      <c r="B43">
        <v>0.73316228948705064</v>
      </c>
      <c r="C43">
        <v>2.0624842345718273</v>
      </c>
      <c r="D43">
        <v>0.37043310387573475</v>
      </c>
      <c r="E43">
        <v>2.3314977192435764</v>
      </c>
      <c r="F43">
        <v>3.2534338272761683</v>
      </c>
      <c r="G43">
        <v>0.58433396517206249</v>
      </c>
      <c r="H43">
        <v>0</v>
      </c>
      <c r="I43">
        <v>7.14</v>
      </c>
      <c r="J43">
        <v>8</v>
      </c>
    </row>
    <row r="44" spans="1:26" x14ac:dyDescent="0.35">
      <c r="A44">
        <v>9</v>
      </c>
      <c r="B44">
        <v>2.5332704918590432</v>
      </c>
      <c r="C44">
        <v>6.7989664316362619</v>
      </c>
      <c r="D44">
        <v>1.221130419423935</v>
      </c>
      <c r="E44">
        <v>3.1207168980492535</v>
      </c>
      <c r="F44">
        <v>6.3539728376175626</v>
      </c>
      <c r="G44">
        <v>1.1412072105702264</v>
      </c>
      <c r="H44">
        <v>0</v>
      </c>
      <c r="I44">
        <v>0</v>
      </c>
      <c r="J44">
        <v>9</v>
      </c>
    </row>
    <row r="45" spans="1:26" x14ac:dyDescent="0.35">
      <c r="A45">
        <v>10</v>
      </c>
      <c r="B45">
        <v>0.4342240237428916</v>
      </c>
      <c r="C45">
        <v>2.1945253180053994</v>
      </c>
      <c r="D45">
        <v>0.39414838254576406</v>
      </c>
      <c r="E45">
        <v>0.98257330461633385</v>
      </c>
      <c r="F45">
        <v>2.2728534840362626</v>
      </c>
      <c r="G45">
        <v>0.40821653646294054</v>
      </c>
      <c r="H45">
        <v>0</v>
      </c>
      <c r="I45">
        <v>0</v>
      </c>
      <c r="J45">
        <v>10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Aim 1 &amp; skew under PoA (Aim 5)</vt:lpstr>
      <vt:lpstr>Aim 2 &amp; 3 GLMMs Consort</vt:lpstr>
      <vt:lpstr>Aim 2 &amp; 3 Consort Skew</vt:lpstr>
      <vt:lpstr>Aim 4 Number of mating partners</vt:lpstr>
      <vt:lpstr>Aim 5 &amp; 6 Skew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AEngelhardt</dc:creator>
  <cp:lastModifiedBy>James Higham</cp:lastModifiedBy>
  <dcterms:created xsi:type="dcterms:W3CDTF">2011-05-06T10:57:01Z</dcterms:created>
  <dcterms:modified xsi:type="dcterms:W3CDTF">2020-04-23T19:58:31Z</dcterms:modified>
</cp:coreProperties>
</file>