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331"/>
  <workbookPr autoCompressPictures="0"/>
  <bookViews>
    <workbookView xWindow="2340" yWindow="1820" windowWidth="30020" windowHeight="18640" activeTab="2"/>
  </bookViews>
  <sheets>
    <sheet name="Strand exchange M164Q" sheetId="1" r:id="rId1"/>
    <sheet name="Strand exchange M35L" sheetId="3" r:id="rId2"/>
    <sheet name="Strand exchange RecAOx" sheetId="4" r:id="rId3"/>
    <sheet name="Sheet2" sheetId="2" state="hidden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L7" i="1"/>
  <c r="F20" i="1"/>
  <c r="L20" i="1"/>
  <c r="F31" i="1"/>
  <c r="L31" i="1"/>
  <c r="S20" i="1"/>
  <c r="F46" i="3"/>
  <c r="L46" i="3"/>
  <c r="F45" i="3"/>
  <c r="L45" i="3"/>
  <c r="F44" i="3"/>
  <c r="L44" i="3"/>
  <c r="F43" i="3"/>
  <c r="L43" i="3"/>
  <c r="F42" i="3"/>
  <c r="L42" i="3"/>
  <c r="F41" i="3"/>
  <c r="L41" i="3"/>
  <c r="F40" i="3"/>
  <c r="L40" i="3"/>
  <c r="F39" i="3"/>
  <c r="L39" i="3"/>
  <c r="F65" i="4"/>
  <c r="L65" i="4"/>
  <c r="F64" i="4"/>
  <c r="L64" i="4"/>
  <c r="F63" i="4"/>
  <c r="L63" i="4"/>
  <c r="F62" i="4"/>
  <c r="L62" i="4"/>
  <c r="F61" i="4"/>
  <c r="L61" i="4"/>
  <c r="F60" i="4"/>
  <c r="L60" i="4"/>
  <c r="F59" i="4"/>
  <c r="L59" i="4"/>
  <c r="F58" i="4"/>
  <c r="L58" i="4"/>
  <c r="F57" i="4"/>
  <c r="L57" i="4"/>
  <c r="F56" i="4"/>
  <c r="L56" i="4"/>
  <c r="F55" i="4"/>
  <c r="L55" i="4"/>
  <c r="F54" i="4"/>
  <c r="L54" i="4"/>
  <c r="F33" i="4"/>
  <c r="L33" i="4"/>
  <c r="F32" i="4"/>
  <c r="L32" i="4"/>
  <c r="F31" i="4"/>
  <c r="L31" i="4"/>
  <c r="F30" i="4"/>
  <c r="L30" i="4"/>
  <c r="F29" i="4"/>
  <c r="L29" i="4"/>
  <c r="F28" i="4"/>
  <c r="L28" i="4"/>
  <c r="F27" i="4"/>
  <c r="L27" i="4"/>
  <c r="F26" i="4"/>
  <c r="L26" i="4"/>
  <c r="F25" i="4"/>
  <c r="L25" i="4"/>
  <c r="F24" i="4"/>
  <c r="L24" i="4"/>
  <c r="F23" i="4"/>
  <c r="L23" i="4"/>
  <c r="F22" i="4"/>
  <c r="L22" i="4"/>
  <c r="F17" i="4"/>
  <c r="L17" i="4"/>
  <c r="F16" i="4"/>
  <c r="L16" i="4"/>
  <c r="F15" i="4"/>
  <c r="L15" i="4"/>
  <c r="F14" i="4"/>
  <c r="L14" i="4"/>
  <c r="F13" i="4"/>
  <c r="L13" i="4"/>
  <c r="F12" i="4"/>
  <c r="L12" i="4"/>
  <c r="F11" i="4"/>
  <c r="L11" i="4"/>
  <c r="F10" i="4"/>
  <c r="L10" i="4"/>
  <c r="F9" i="4"/>
  <c r="L9" i="4"/>
  <c r="F8" i="4"/>
  <c r="L8" i="4"/>
  <c r="F7" i="4"/>
  <c r="L7" i="4"/>
  <c r="F6" i="4"/>
  <c r="L6" i="4"/>
  <c r="F51" i="4"/>
  <c r="L51" i="4"/>
  <c r="R17" i="4"/>
  <c r="F50" i="4"/>
  <c r="L50" i="4"/>
  <c r="R16" i="4"/>
  <c r="F49" i="4"/>
  <c r="L49" i="4"/>
  <c r="R15" i="4"/>
  <c r="F48" i="4"/>
  <c r="L48" i="4"/>
  <c r="R14" i="4"/>
  <c r="F47" i="4"/>
  <c r="L47" i="4"/>
  <c r="R13" i="4"/>
  <c r="F46" i="4"/>
  <c r="L46" i="4"/>
  <c r="R12" i="4"/>
  <c r="F45" i="4"/>
  <c r="L45" i="4"/>
  <c r="R11" i="4"/>
  <c r="F44" i="4"/>
  <c r="L44" i="4"/>
  <c r="R10" i="4"/>
  <c r="F43" i="4"/>
  <c r="L43" i="4"/>
  <c r="R9" i="4"/>
  <c r="F42" i="4"/>
  <c r="L42" i="4"/>
  <c r="R8" i="4"/>
  <c r="F41" i="4"/>
  <c r="L41" i="4"/>
  <c r="R7" i="4"/>
  <c r="F40" i="4"/>
  <c r="L40" i="4"/>
  <c r="R6" i="4"/>
  <c r="F35" i="3"/>
  <c r="F34" i="3"/>
  <c r="F33" i="3"/>
  <c r="F32" i="3"/>
  <c r="F31" i="3"/>
  <c r="F30" i="3"/>
  <c r="F29" i="3"/>
  <c r="F28" i="3"/>
  <c r="F18" i="3"/>
  <c r="F19" i="3"/>
  <c r="F20" i="3"/>
  <c r="J20" i="3"/>
  <c r="F21" i="3"/>
  <c r="K21" i="3"/>
  <c r="F22" i="3"/>
  <c r="F23" i="3"/>
  <c r="F24" i="3"/>
  <c r="F17" i="3"/>
  <c r="J17" i="3"/>
  <c r="L19" i="3"/>
  <c r="J19" i="3"/>
  <c r="K19" i="3"/>
  <c r="K20" i="3"/>
  <c r="L20" i="3"/>
  <c r="J21" i="3"/>
  <c r="J22" i="3"/>
  <c r="K22" i="3"/>
  <c r="L22" i="3"/>
  <c r="J23" i="3"/>
  <c r="K23" i="3"/>
  <c r="L23" i="3"/>
  <c r="J24" i="3"/>
  <c r="K24" i="3"/>
  <c r="L24" i="3"/>
  <c r="L18" i="3"/>
  <c r="K18" i="3"/>
  <c r="J18" i="3"/>
  <c r="L17" i="3"/>
  <c r="K17" i="3"/>
  <c r="F7" i="3"/>
  <c r="F5" i="3"/>
  <c r="L5" i="3"/>
  <c r="F8" i="3"/>
  <c r="F9" i="3"/>
  <c r="F10" i="3"/>
  <c r="L10" i="3"/>
  <c r="F11" i="3"/>
  <c r="L11" i="3"/>
  <c r="F4" i="3"/>
  <c r="L4" i="3"/>
  <c r="K4" i="3"/>
  <c r="J4" i="3"/>
  <c r="K9" i="3"/>
  <c r="L9" i="3"/>
  <c r="J8" i="3"/>
  <c r="K8" i="3"/>
  <c r="K7" i="3"/>
  <c r="L7" i="3"/>
  <c r="L28" i="3"/>
  <c r="S28" i="3"/>
  <c r="K28" i="3"/>
  <c r="J28" i="3"/>
  <c r="L29" i="3"/>
  <c r="S29" i="3"/>
  <c r="K29" i="3"/>
  <c r="J29" i="3"/>
  <c r="L30" i="3"/>
  <c r="S30" i="3"/>
  <c r="K30" i="3"/>
  <c r="J30" i="3"/>
  <c r="L31" i="3"/>
  <c r="S31" i="3"/>
  <c r="K31" i="3"/>
  <c r="J31" i="3"/>
  <c r="L32" i="3"/>
  <c r="K32" i="3"/>
  <c r="J32" i="3"/>
  <c r="L33" i="3"/>
  <c r="S33" i="3"/>
  <c r="K33" i="3"/>
  <c r="J33" i="3"/>
  <c r="L34" i="3"/>
  <c r="S34" i="3"/>
  <c r="K34" i="3"/>
  <c r="J34" i="3"/>
  <c r="L35" i="3"/>
  <c r="S35" i="3"/>
  <c r="K35" i="3"/>
  <c r="J35" i="3"/>
  <c r="R22" i="4"/>
  <c r="R23" i="4"/>
  <c r="R24" i="4"/>
  <c r="R25" i="4"/>
  <c r="R26" i="4"/>
  <c r="R27" i="4"/>
  <c r="R28" i="4"/>
  <c r="R29" i="4"/>
  <c r="R30" i="4"/>
  <c r="R31" i="4"/>
  <c r="R32" i="4"/>
  <c r="R33" i="4"/>
  <c r="S17" i="3"/>
  <c r="S18" i="3"/>
  <c r="S19" i="3"/>
  <c r="S20" i="3"/>
  <c r="S22" i="3"/>
  <c r="S23" i="3"/>
  <c r="S24" i="3"/>
  <c r="J43" i="3"/>
  <c r="Q21" i="3"/>
  <c r="J44" i="3"/>
  <c r="Q22" i="3"/>
  <c r="J45" i="3"/>
  <c r="Q23" i="3"/>
  <c r="J46" i="3"/>
  <c r="Q24" i="3"/>
  <c r="K43" i="3"/>
  <c r="R21" i="3"/>
  <c r="K44" i="3"/>
  <c r="R22" i="3"/>
  <c r="K45" i="3"/>
  <c r="R23" i="3"/>
  <c r="K46" i="3"/>
  <c r="R24" i="3"/>
  <c r="J39" i="3"/>
  <c r="Q17" i="3"/>
  <c r="J40" i="3"/>
  <c r="Q18" i="3"/>
  <c r="J41" i="3"/>
  <c r="Q19" i="3"/>
  <c r="J42" i="3"/>
  <c r="Q20" i="3"/>
  <c r="K39" i="3"/>
  <c r="R17" i="3"/>
  <c r="K40" i="3"/>
  <c r="R18" i="3"/>
  <c r="K41" i="3"/>
  <c r="R19" i="3"/>
  <c r="K42" i="3"/>
  <c r="R20" i="3"/>
  <c r="J54" i="4"/>
  <c r="J55" i="4"/>
  <c r="J56" i="4"/>
  <c r="J57" i="4"/>
  <c r="J58" i="4"/>
  <c r="J59" i="4"/>
  <c r="J60" i="4"/>
  <c r="J61" i="4"/>
  <c r="J62" i="4"/>
  <c r="J63" i="4"/>
  <c r="J64" i="4"/>
  <c r="J65" i="4"/>
  <c r="K55" i="4"/>
  <c r="K57" i="4"/>
  <c r="K59" i="4"/>
  <c r="K60" i="4"/>
  <c r="K62" i="4"/>
  <c r="K63" i="4"/>
  <c r="K64" i="4"/>
  <c r="K65" i="4"/>
  <c r="K54" i="4"/>
  <c r="K56" i="4"/>
  <c r="K58" i="4"/>
  <c r="K61" i="4"/>
  <c r="J40" i="4"/>
  <c r="J41" i="4"/>
  <c r="J42" i="4"/>
  <c r="J43" i="4"/>
  <c r="J44" i="4"/>
  <c r="J45" i="4"/>
  <c r="J46" i="4"/>
  <c r="J47" i="4"/>
  <c r="J48" i="4"/>
  <c r="J49" i="4"/>
  <c r="J50" i="4"/>
  <c r="K40" i="4"/>
  <c r="K41" i="4"/>
  <c r="K42" i="4"/>
  <c r="K43" i="4"/>
  <c r="K44" i="4"/>
  <c r="K45" i="4"/>
  <c r="K46" i="4"/>
  <c r="K47" i="4"/>
  <c r="K48" i="4"/>
  <c r="K49" i="4"/>
  <c r="K50" i="4"/>
  <c r="J23" i="4"/>
  <c r="J24" i="4"/>
  <c r="J26" i="4"/>
  <c r="J28" i="4"/>
  <c r="J30" i="4"/>
  <c r="J33" i="4"/>
  <c r="K22" i="4"/>
  <c r="K24" i="4"/>
  <c r="K26" i="4"/>
  <c r="K27" i="4"/>
  <c r="K29" i="4"/>
  <c r="K30" i="4"/>
  <c r="K31" i="4"/>
  <c r="K32" i="4"/>
  <c r="K33" i="4"/>
  <c r="J22" i="4"/>
  <c r="J25" i="4"/>
  <c r="J27" i="4"/>
  <c r="J29" i="4"/>
  <c r="J31" i="4"/>
  <c r="J32" i="4"/>
  <c r="K23" i="4"/>
  <c r="K25" i="4"/>
  <c r="K28" i="4"/>
  <c r="J6" i="4"/>
  <c r="P22" i="4"/>
  <c r="J7" i="4"/>
  <c r="P23" i="4"/>
  <c r="J8" i="4"/>
  <c r="P24" i="4"/>
  <c r="J9" i="4"/>
  <c r="P25" i="4"/>
  <c r="J10" i="4"/>
  <c r="P26" i="4"/>
  <c r="J11" i="4"/>
  <c r="P27" i="4"/>
  <c r="J12" i="4"/>
  <c r="P28" i="4"/>
  <c r="J13" i="4"/>
  <c r="J14" i="4"/>
  <c r="P30" i="4"/>
  <c r="J15" i="4"/>
  <c r="P31" i="4"/>
  <c r="J16" i="4"/>
  <c r="P32" i="4"/>
  <c r="J17" i="4"/>
  <c r="K6" i="4"/>
  <c r="K7" i="4"/>
  <c r="Q23" i="4"/>
  <c r="K8" i="4"/>
  <c r="Q24" i="4"/>
  <c r="K9" i="4"/>
  <c r="K10" i="4"/>
  <c r="Q26" i="4"/>
  <c r="K11" i="4"/>
  <c r="Q27" i="4"/>
  <c r="K12" i="4"/>
  <c r="Q28" i="4"/>
  <c r="K13" i="4"/>
  <c r="K14" i="4"/>
  <c r="Q30" i="4"/>
  <c r="K15" i="4"/>
  <c r="Q31" i="4"/>
  <c r="K16" i="4"/>
  <c r="Q32" i="4"/>
  <c r="K17" i="4"/>
  <c r="J51" i="4"/>
  <c r="P17" i="4"/>
  <c r="K51" i="4"/>
  <c r="L21" i="3"/>
  <c r="J11" i="3"/>
  <c r="J5" i="3"/>
  <c r="L8" i="3"/>
  <c r="J10" i="3"/>
  <c r="K11" i="3"/>
  <c r="J7" i="3"/>
  <c r="K5" i="3"/>
  <c r="J9" i="3"/>
  <c r="K10" i="3"/>
  <c r="S32" i="3"/>
  <c r="S21" i="3"/>
  <c r="Q35" i="3"/>
  <c r="R35" i="3"/>
  <c r="Q34" i="3"/>
  <c r="R34" i="3"/>
  <c r="Q33" i="3"/>
  <c r="R33" i="3"/>
  <c r="Q32" i="3"/>
  <c r="R32" i="3"/>
  <c r="Q31" i="3"/>
  <c r="R31" i="3"/>
  <c r="Q30" i="3"/>
  <c r="R30" i="3"/>
  <c r="Q29" i="3"/>
  <c r="R29" i="3"/>
  <c r="Q28" i="3"/>
  <c r="R28" i="3"/>
  <c r="Q14" i="4"/>
  <c r="Q10" i="4"/>
  <c r="Q6" i="4"/>
  <c r="P13" i="4"/>
  <c r="P9" i="4"/>
  <c r="Q22" i="4"/>
  <c r="Q13" i="4"/>
  <c r="Q9" i="4"/>
  <c r="P16" i="4"/>
  <c r="P12" i="4"/>
  <c r="P8" i="4"/>
  <c r="Q17" i="4"/>
  <c r="Q33" i="4"/>
  <c r="Q29" i="4"/>
  <c r="Q25" i="4"/>
  <c r="P33" i="4"/>
  <c r="P29" i="4"/>
  <c r="Q16" i="4"/>
  <c r="Q12" i="4"/>
  <c r="Q8" i="4"/>
  <c r="P15" i="4"/>
  <c r="P11" i="4"/>
  <c r="P7" i="4"/>
  <c r="Q15" i="4"/>
  <c r="Q11" i="4"/>
  <c r="Q7" i="4"/>
  <c r="P14" i="4"/>
  <c r="P10" i="4"/>
  <c r="P6" i="4"/>
  <c r="F35" i="1"/>
  <c r="L35" i="1"/>
  <c r="F34" i="1"/>
  <c r="L34" i="1"/>
  <c r="F33" i="1"/>
  <c r="L33" i="1"/>
  <c r="F32" i="1"/>
  <c r="L32" i="1"/>
  <c r="F30" i="1"/>
  <c r="L30" i="1"/>
  <c r="F29" i="1"/>
  <c r="L29" i="1"/>
  <c r="F28" i="1"/>
  <c r="L28" i="1"/>
  <c r="F24" i="1"/>
  <c r="L24" i="1"/>
  <c r="F23" i="1"/>
  <c r="L23" i="1"/>
  <c r="F22" i="1"/>
  <c r="L22" i="1"/>
  <c r="F21" i="1"/>
  <c r="K20" i="1"/>
  <c r="F19" i="1"/>
  <c r="K19" i="1"/>
  <c r="F18" i="1"/>
  <c r="K18" i="1"/>
  <c r="F17" i="1"/>
  <c r="K17" i="1"/>
  <c r="F5" i="1"/>
  <c r="F6" i="1"/>
  <c r="F8" i="1"/>
  <c r="F9" i="1"/>
  <c r="F10" i="1"/>
  <c r="F11" i="1"/>
  <c r="F4" i="1"/>
  <c r="K4" i="1"/>
  <c r="L4" i="1"/>
  <c r="J4" i="1"/>
  <c r="J11" i="1"/>
  <c r="K11" i="1"/>
  <c r="L11" i="1"/>
  <c r="J10" i="1"/>
  <c r="K10" i="1"/>
  <c r="L10" i="1"/>
  <c r="J9" i="1"/>
  <c r="K9" i="1"/>
  <c r="L9" i="1"/>
  <c r="J8" i="1"/>
  <c r="K8" i="1"/>
  <c r="L8" i="1"/>
  <c r="J7" i="1"/>
  <c r="K7" i="1"/>
  <c r="J6" i="1"/>
  <c r="K6" i="1"/>
  <c r="L6" i="1"/>
  <c r="J5" i="1"/>
  <c r="K5" i="1"/>
  <c r="L5" i="1"/>
  <c r="K21" i="1"/>
  <c r="L21" i="1"/>
  <c r="L17" i="1"/>
  <c r="L19" i="1"/>
  <c r="L18" i="1"/>
  <c r="J17" i="1"/>
  <c r="J18" i="1"/>
  <c r="J19" i="1"/>
  <c r="J20" i="1"/>
  <c r="J21" i="1"/>
  <c r="J22" i="1"/>
  <c r="J23" i="1"/>
  <c r="K22" i="1"/>
  <c r="K23" i="1"/>
  <c r="J33" i="1"/>
  <c r="J28" i="1"/>
  <c r="J29" i="1"/>
  <c r="J30" i="1"/>
  <c r="J31" i="1"/>
  <c r="J32" i="1"/>
  <c r="J34" i="1"/>
  <c r="J35" i="1"/>
  <c r="K28" i="1"/>
  <c r="K29" i="1"/>
  <c r="K30" i="1"/>
  <c r="K31" i="1"/>
  <c r="K32" i="1"/>
  <c r="K33" i="1"/>
  <c r="K34" i="1"/>
  <c r="K35" i="1"/>
  <c r="J24" i="1"/>
  <c r="K24" i="1"/>
  <c r="S29" i="1"/>
  <c r="S18" i="1"/>
  <c r="R29" i="1"/>
  <c r="R18" i="1"/>
  <c r="Q29" i="1"/>
  <c r="Q18" i="1"/>
  <c r="S30" i="1"/>
  <c r="S19" i="1"/>
  <c r="R30" i="1"/>
  <c r="R19" i="1"/>
  <c r="Q30" i="1"/>
  <c r="Q19" i="1"/>
  <c r="S31" i="1"/>
  <c r="R31" i="1"/>
  <c r="R20" i="1"/>
  <c r="Q31" i="1"/>
  <c r="Q20" i="1"/>
  <c r="S32" i="1"/>
  <c r="S21" i="1"/>
  <c r="R32" i="1"/>
  <c r="R21" i="1"/>
  <c r="Q32" i="1"/>
  <c r="Q21" i="1"/>
  <c r="S33" i="1"/>
  <c r="S22" i="1"/>
  <c r="R33" i="1"/>
  <c r="R22" i="1"/>
  <c r="Q33" i="1"/>
  <c r="Q22" i="1"/>
  <c r="S34" i="1"/>
  <c r="S23" i="1"/>
  <c r="R34" i="1"/>
  <c r="R23" i="1"/>
  <c r="Q34" i="1"/>
  <c r="Q23" i="1"/>
  <c r="S35" i="1"/>
  <c r="S24" i="1"/>
  <c r="R35" i="1"/>
  <c r="R24" i="1"/>
  <c r="Q35" i="1"/>
  <c r="Q24" i="1"/>
  <c r="Q28" i="1"/>
  <c r="Q17" i="1"/>
  <c r="S28" i="1"/>
  <c r="S17" i="1"/>
  <c r="R28" i="1"/>
  <c r="R17" i="1"/>
</calcChain>
</file>

<file path=xl/sharedStrings.xml><?xml version="1.0" encoding="utf-8"?>
<sst xmlns="http://schemas.openxmlformats.org/spreadsheetml/2006/main" count="192" uniqueCount="34">
  <si>
    <t>Quantification 10-11-17</t>
  </si>
  <si>
    <t>DS</t>
  </si>
  <si>
    <t>IP</t>
  </si>
  <si>
    <t>NP</t>
  </si>
  <si>
    <t xml:space="preserve">Sum </t>
  </si>
  <si>
    <t>RecA wt</t>
  </si>
  <si>
    <t>RecA M164Q</t>
  </si>
  <si>
    <t>Quantification 10-26-17 exp 1 and 2</t>
  </si>
  <si>
    <t>exp1</t>
  </si>
  <si>
    <t>Average</t>
  </si>
  <si>
    <t>Time</t>
  </si>
  <si>
    <t>exp2</t>
  </si>
  <si>
    <t>STDEV</t>
  </si>
  <si>
    <t>Data prism</t>
  </si>
  <si>
    <t>Quantification 05-02-16</t>
  </si>
  <si>
    <t>RecA M35L</t>
  </si>
  <si>
    <t xml:space="preserve">Quantification </t>
  </si>
  <si>
    <t>Gel3 05_18 wt and 05_02 M35L</t>
  </si>
  <si>
    <t>RecA</t>
  </si>
  <si>
    <t>Quantification 05_05_16</t>
  </si>
  <si>
    <t>RecA ox</t>
  </si>
  <si>
    <t>Data for Prism</t>
  </si>
  <si>
    <t>RecA rep</t>
  </si>
  <si>
    <t>RecA ds</t>
  </si>
  <si>
    <t>Quantification 05_</t>
  </si>
  <si>
    <t>RecA IP</t>
  </si>
  <si>
    <t>RecA rep IP</t>
  </si>
  <si>
    <t>RecA NP product</t>
  </si>
  <si>
    <t>RecA rep NP product</t>
  </si>
  <si>
    <t>Quantification 05_18_16</t>
  </si>
  <si>
    <t>2_1</t>
  </si>
  <si>
    <t>Gel3</t>
  </si>
  <si>
    <t>time (min)</t>
  </si>
  <si>
    <t>M164Q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</si>
</sst>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4" borderId="0" xfId="0" applyFill="1"/>
    <xf numFmtId="0" fontId="1" fillId="0" borderId="0" xfId="0" applyFont="1"/>
    <xf numFmtId="164" fontId="1" fillId="0" borderId="0" xfId="0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0" fontId="0" fillId="0" borderId="8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1" fillId="4" borderId="0" xfId="0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13" xfId="0" applyBorder="1"/>
    <xf numFmtId="0" fontId="0" fillId="0" borderId="14" xfId="0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3"/>
  <sheetViews>
    <sheetView zoomScale="75" zoomScaleNormal="75" zoomScalePageLayoutView="75" workbookViewId="0">
      <selection activeCell="T40" sqref="T40"/>
    </sheetView>
  </sheetViews>
  <sheetFormatPr baseColWidth="10" defaultColWidth="11" defaultRowHeight="15" x14ac:dyDescent="0"/>
  <cols>
    <col min="7" max="7" width="9.6640625" customWidth="1"/>
    <col min="8" max="8" width="13.1640625" customWidth="1"/>
    <col min="9" max="9" width="8.1640625" customWidth="1"/>
  </cols>
  <sheetData>
    <row r="2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>
      <c r="B3" t="s">
        <v>1</v>
      </c>
      <c r="C3" t="s">
        <v>2</v>
      </c>
      <c r="D3" t="s">
        <v>3</v>
      </c>
      <c r="F3" t="s">
        <v>4</v>
      </c>
      <c r="J3" t="s">
        <v>1</v>
      </c>
      <c r="K3" t="s">
        <v>2</v>
      </c>
      <c r="L3" t="s">
        <v>3</v>
      </c>
    </row>
    <row r="4" spans="1:19">
      <c r="A4">
        <v>1</v>
      </c>
      <c r="B4">
        <v>2178.77</v>
      </c>
      <c r="C4">
        <v>38.777999999999999</v>
      </c>
      <c r="D4">
        <v>19.536000000000001</v>
      </c>
      <c r="F4">
        <f>SUM(B4:D4)</f>
        <v>2237.0839999999998</v>
      </c>
      <c r="H4" s="40" t="s">
        <v>5</v>
      </c>
      <c r="I4">
        <v>0</v>
      </c>
      <c r="J4" s="1">
        <f>(B4*100)/$F4</f>
        <v>97.393303067743545</v>
      </c>
      <c r="K4" s="1">
        <f t="shared" ref="K4:L4" si="0">(C4*100)/$F4</f>
        <v>1.7334172521013962</v>
      </c>
      <c r="L4" s="1">
        <f t="shared" si="0"/>
        <v>0.87327968015505908</v>
      </c>
    </row>
    <row r="5" spans="1:19">
      <c r="A5">
        <v>2</v>
      </c>
      <c r="B5">
        <v>1714.355</v>
      </c>
      <c r="C5">
        <v>1321.8409999999999</v>
      </c>
      <c r="D5">
        <v>20.827999999999999</v>
      </c>
      <c r="F5">
        <f t="shared" ref="F5:F11" si="1">SUM(B5:D5)</f>
        <v>3057.0239999999999</v>
      </c>
      <c r="H5" s="40"/>
      <c r="I5">
        <v>15</v>
      </c>
      <c r="J5" s="1">
        <f t="shared" ref="J5:J11" si="2">(B5*100)/$F5</f>
        <v>56.079212986224512</v>
      </c>
      <c r="K5" s="1">
        <f t="shared" ref="K5:K11" si="3">(C5*100)/$F5</f>
        <v>43.239470805593932</v>
      </c>
      <c r="L5" s="1">
        <f t="shared" ref="L5:L11" si="4">(D5*100)/$F5</f>
        <v>0.6813162081815517</v>
      </c>
    </row>
    <row r="6" spans="1:19">
      <c r="A6">
        <v>3</v>
      </c>
      <c r="B6">
        <v>646.94100000000003</v>
      </c>
      <c r="C6">
        <v>1197.8610000000001</v>
      </c>
      <c r="D6">
        <v>609.77</v>
      </c>
      <c r="F6">
        <f t="shared" si="1"/>
        <v>2454.5720000000001</v>
      </c>
      <c r="H6" s="40"/>
      <c r="I6">
        <v>30</v>
      </c>
      <c r="J6" s="1">
        <f t="shared" si="2"/>
        <v>26.356570514126293</v>
      </c>
      <c r="K6" s="1">
        <f t="shared" si="3"/>
        <v>48.801216668323441</v>
      </c>
      <c r="L6" s="1">
        <f t="shared" si="4"/>
        <v>24.842212817550269</v>
      </c>
    </row>
    <row r="7" spans="1:19">
      <c r="A7">
        <v>4</v>
      </c>
      <c r="B7">
        <v>401.04199999999997</v>
      </c>
      <c r="C7">
        <v>194.38499999999999</v>
      </c>
      <c r="D7">
        <v>1725.0830000000001</v>
      </c>
      <c r="F7">
        <f t="shared" si="1"/>
        <v>2320.5100000000002</v>
      </c>
      <c r="H7" s="40"/>
      <c r="I7">
        <v>60</v>
      </c>
      <c r="J7" s="1">
        <f t="shared" si="2"/>
        <v>17.282493934523011</v>
      </c>
      <c r="K7" s="1">
        <f t="shared" si="3"/>
        <v>8.3768223364691377</v>
      </c>
      <c r="L7" s="1">
        <f t="shared" si="4"/>
        <v>74.34068372900785</v>
      </c>
    </row>
    <row r="8" spans="1:19">
      <c r="A8">
        <v>5</v>
      </c>
      <c r="B8">
        <v>1527.0619999999999</v>
      </c>
      <c r="C8">
        <v>0</v>
      </c>
      <c r="D8">
        <v>0</v>
      </c>
      <c r="F8">
        <f t="shared" si="1"/>
        <v>1527.0619999999999</v>
      </c>
      <c r="H8" s="40" t="s">
        <v>6</v>
      </c>
      <c r="I8">
        <v>0</v>
      </c>
      <c r="J8" s="1">
        <f t="shared" si="2"/>
        <v>100</v>
      </c>
      <c r="K8" s="1">
        <f t="shared" si="3"/>
        <v>0</v>
      </c>
      <c r="L8" s="1">
        <f t="shared" si="4"/>
        <v>0</v>
      </c>
    </row>
    <row r="9" spans="1:19">
      <c r="A9">
        <v>6</v>
      </c>
      <c r="B9">
        <v>2846.7190000000001</v>
      </c>
      <c r="C9">
        <v>0</v>
      </c>
      <c r="D9">
        <v>0</v>
      </c>
      <c r="F9">
        <f t="shared" si="1"/>
        <v>2846.7190000000001</v>
      </c>
      <c r="H9" s="40"/>
      <c r="I9">
        <v>15</v>
      </c>
      <c r="J9" s="1">
        <f t="shared" si="2"/>
        <v>100</v>
      </c>
      <c r="K9" s="1">
        <f t="shared" si="3"/>
        <v>0</v>
      </c>
      <c r="L9" s="1">
        <f t="shared" si="4"/>
        <v>0</v>
      </c>
    </row>
    <row r="10" spans="1:19">
      <c r="A10">
        <v>7</v>
      </c>
      <c r="B10">
        <v>4032.8910000000001</v>
      </c>
      <c r="C10">
        <v>0</v>
      </c>
      <c r="D10">
        <v>0</v>
      </c>
      <c r="F10">
        <f t="shared" si="1"/>
        <v>4032.8910000000001</v>
      </c>
      <c r="H10" s="40"/>
      <c r="I10">
        <v>30</v>
      </c>
      <c r="J10" s="1">
        <f t="shared" si="2"/>
        <v>100</v>
      </c>
      <c r="K10" s="1">
        <f t="shared" si="3"/>
        <v>0</v>
      </c>
      <c r="L10" s="1">
        <f t="shared" si="4"/>
        <v>0</v>
      </c>
    </row>
    <row r="11" spans="1:19">
      <c r="A11">
        <v>8</v>
      </c>
      <c r="B11">
        <v>5900.8410000000003</v>
      </c>
      <c r="C11">
        <v>0</v>
      </c>
      <c r="D11">
        <v>0</v>
      </c>
      <c r="F11">
        <f t="shared" si="1"/>
        <v>5900.8410000000003</v>
      </c>
      <c r="H11" s="40"/>
      <c r="I11">
        <v>60</v>
      </c>
      <c r="J11" s="1">
        <f t="shared" si="2"/>
        <v>100.00000000000001</v>
      </c>
      <c r="K11" s="1">
        <f t="shared" si="3"/>
        <v>0</v>
      </c>
      <c r="L11" s="1">
        <f t="shared" si="4"/>
        <v>0</v>
      </c>
    </row>
    <row r="14" spans="1:19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9">
      <c r="A15" s="3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O15" t="s">
        <v>9</v>
      </c>
    </row>
    <row r="16" spans="1:19">
      <c r="B16" t="s">
        <v>1</v>
      </c>
      <c r="C16" t="s">
        <v>2</v>
      </c>
      <c r="D16" t="s">
        <v>3</v>
      </c>
      <c r="F16" t="s">
        <v>4</v>
      </c>
      <c r="J16" t="s">
        <v>1</v>
      </c>
      <c r="K16" t="s">
        <v>2</v>
      </c>
      <c r="L16" t="s">
        <v>3</v>
      </c>
      <c r="O16" s="4"/>
      <c r="P16" s="5" t="s">
        <v>10</v>
      </c>
      <c r="Q16" s="5" t="s">
        <v>1</v>
      </c>
      <c r="R16" s="5" t="s">
        <v>2</v>
      </c>
      <c r="S16" s="6" t="s">
        <v>3</v>
      </c>
    </row>
    <row r="17" spans="1:19">
      <c r="A17">
        <v>1</v>
      </c>
      <c r="B17">
        <v>5741.74</v>
      </c>
      <c r="C17">
        <v>5.8280000000000003</v>
      </c>
      <c r="D17">
        <v>10.827999999999999</v>
      </c>
      <c r="F17">
        <f>SUM(B17:D17)</f>
        <v>5758.3960000000006</v>
      </c>
      <c r="H17" s="40" t="s">
        <v>5</v>
      </c>
      <c r="I17">
        <v>0</v>
      </c>
      <c r="J17" s="1">
        <f>(B17*100)/$F17</f>
        <v>99.710752786018872</v>
      </c>
      <c r="K17" s="1">
        <f t="shared" ref="K17:K24" si="5">(C17*100)/$F17</f>
        <v>0.10120873937811849</v>
      </c>
      <c r="L17" s="1">
        <f t="shared" ref="L17:L24" si="6">(D17*100)/$F17</f>
        <v>0.18803847460299705</v>
      </c>
      <c r="O17" s="38" t="s">
        <v>5</v>
      </c>
      <c r="P17" s="7">
        <v>0</v>
      </c>
      <c r="Q17" s="8">
        <f>AVERAGE(J4,J17,J28)</f>
        <v>98.692726692700504</v>
      </c>
      <c r="R17" s="8">
        <f t="shared" ref="R17:S17" si="7">AVERAGE(K4,K17,K28)</f>
        <v>0.79806452958791751</v>
      </c>
      <c r="S17" s="9">
        <f t="shared" si="7"/>
        <v>0.50920877771156869</v>
      </c>
    </row>
    <row r="18" spans="1:19">
      <c r="A18">
        <v>2</v>
      </c>
      <c r="B18">
        <v>275.40600000000001</v>
      </c>
      <c r="C18">
        <v>8615.4419999999991</v>
      </c>
      <c r="D18">
        <v>55.777999999999999</v>
      </c>
      <c r="F18">
        <f t="shared" ref="F18:F24" si="8">SUM(B18:D18)</f>
        <v>8946.6260000000002</v>
      </c>
      <c r="H18" s="40"/>
      <c r="I18">
        <v>15</v>
      </c>
      <c r="J18" s="1">
        <f t="shared" ref="J18:J24" si="9">(B18*100)/$F18</f>
        <v>3.0783224871588466</v>
      </c>
      <c r="K18" s="1">
        <f t="shared" si="5"/>
        <v>96.298224604448649</v>
      </c>
      <c r="L18" s="1">
        <f t="shared" si="6"/>
        <v>0.62345290839250467</v>
      </c>
      <c r="O18" s="38"/>
      <c r="P18" s="7">
        <v>15</v>
      </c>
      <c r="Q18" s="8">
        <f t="shared" ref="Q18:Q24" si="10">AVERAGE(J5,J18,J29)</f>
        <v>20.702323575357148</v>
      </c>
      <c r="R18" s="8">
        <f t="shared" ref="R18:R24" si="11">AVERAGE(K5,K18,K29)</f>
        <v>75.989175787989225</v>
      </c>
      <c r="S18" s="9">
        <f t="shared" ref="S18:S24" si="12">AVERAGE(L5,L18,L29)</f>
        <v>3.3085006366536178</v>
      </c>
    </row>
    <row r="19" spans="1:19">
      <c r="A19">
        <v>3</v>
      </c>
      <c r="B19">
        <v>366.06200000000001</v>
      </c>
      <c r="C19">
        <v>1513.317</v>
      </c>
      <c r="D19">
        <v>3414.7310000000002</v>
      </c>
      <c r="F19">
        <f t="shared" si="8"/>
        <v>5294.1100000000006</v>
      </c>
      <c r="H19" s="40"/>
      <c r="I19">
        <v>30</v>
      </c>
      <c r="J19" s="1">
        <f t="shared" si="9"/>
        <v>6.9145144320764018</v>
      </c>
      <c r="K19" s="1">
        <f t="shared" si="5"/>
        <v>28.584917955992601</v>
      </c>
      <c r="L19" s="1">
        <f t="shared" si="6"/>
        <v>64.50056761193099</v>
      </c>
      <c r="O19" s="38"/>
      <c r="P19" s="7">
        <v>30</v>
      </c>
      <c r="Q19" s="8">
        <f t="shared" si="10"/>
        <v>13.016592427283365</v>
      </c>
      <c r="R19" s="8">
        <f t="shared" si="11"/>
        <v>42.048302468816011</v>
      </c>
      <c r="S19" s="9">
        <f t="shared" si="12"/>
        <v>44.935105103900618</v>
      </c>
    </row>
    <row r="20" spans="1:19">
      <c r="A20">
        <v>4</v>
      </c>
      <c r="B20">
        <v>884.93299999999999</v>
      </c>
      <c r="C20">
        <v>1008.962</v>
      </c>
      <c r="D20">
        <v>4991.3680000000004</v>
      </c>
      <c r="F20">
        <f t="shared" si="8"/>
        <v>6885.2630000000008</v>
      </c>
      <c r="H20" s="40"/>
      <c r="I20">
        <v>60</v>
      </c>
      <c r="J20" s="1">
        <f t="shared" si="9"/>
        <v>12.852566416126733</v>
      </c>
      <c r="K20" s="1">
        <f t="shared" si="5"/>
        <v>14.653935514155375</v>
      </c>
      <c r="L20" s="1">
        <f>(D20*100)/$F20</f>
        <v>72.493498069717887</v>
      </c>
      <c r="O20" s="38"/>
      <c r="P20" s="7">
        <v>60</v>
      </c>
      <c r="Q20" s="8">
        <f t="shared" si="10"/>
        <v>10.291797936407697</v>
      </c>
      <c r="R20" s="8">
        <f t="shared" si="11"/>
        <v>19.241651714136246</v>
      </c>
      <c r="S20" s="9">
        <f>AVERAGE(L7,L20,L31)</f>
        <v>70.466550349456057</v>
      </c>
    </row>
    <row r="21" spans="1:19">
      <c r="A21">
        <v>5</v>
      </c>
      <c r="B21">
        <v>10603.094999999999</v>
      </c>
      <c r="C21">
        <v>0</v>
      </c>
      <c r="D21">
        <v>0</v>
      </c>
      <c r="F21">
        <f t="shared" si="8"/>
        <v>10603.094999999999</v>
      </c>
      <c r="H21" s="40" t="s">
        <v>6</v>
      </c>
      <c r="I21">
        <v>0</v>
      </c>
      <c r="J21" s="1">
        <f t="shared" si="9"/>
        <v>100</v>
      </c>
      <c r="K21" s="1">
        <f t="shared" si="5"/>
        <v>0</v>
      </c>
      <c r="L21" s="1">
        <f t="shared" si="6"/>
        <v>0</v>
      </c>
      <c r="O21" s="38" t="s">
        <v>6</v>
      </c>
      <c r="P21" s="7">
        <v>0</v>
      </c>
      <c r="Q21" s="8">
        <f t="shared" si="10"/>
        <v>100</v>
      </c>
      <c r="R21" s="8">
        <f t="shared" si="11"/>
        <v>0</v>
      </c>
      <c r="S21" s="9">
        <f t="shared" si="12"/>
        <v>0</v>
      </c>
    </row>
    <row r="22" spans="1:19">
      <c r="A22">
        <v>6</v>
      </c>
      <c r="B22">
        <v>8110.8109999999997</v>
      </c>
      <c r="C22">
        <v>0</v>
      </c>
      <c r="D22">
        <v>0</v>
      </c>
      <c r="F22">
        <f t="shared" si="8"/>
        <v>8110.8109999999997</v>
      </c>
      <c r="H22" s="40"/>
      <c r="I22">
        <v>15</v>
      </c>
      <c r="J22" s="1">
        <f t="shared" si="9"/>
        <v>100</v>
      </c>
      <c r="K22" s="1">
        <f t="shared" si="5"/>
        <v>0</v>
      </c>
      <c r="L22" s="1">
        <f t="shared" si="6"/>
        <v>0</v>
      </c>
      <c r="O22" s="38"/>
      <c r="P22" s="7">
        <v>15</v>
      </c>
      <c r="Q22" s="8">
        <f t="shared" si="10"/>
        <v>100</v>
      </c>
      <c r="R22" s="8">
        <f t="shared" si="11"/>
        <v>0</v>
      </c>
      <c r="S22" s="9">
        <f t="shared" si="12"/>
        <v>0</v>
      </c>
    </row>
    <row r="23" spans="1:19">
      <c r="A23">
        <v>7</v>
      </c>
      <c r="B23">
        <v>8126.5889999999999</v>
      </c>
      <c r="C23">
        <v>0</v>
      </c>
      <c r="D23">
        <v>0</v>
      </c>
      <c r="F23">
        <f t="shared" si="8"/>
        <v>8126.5889999999999</v>
      </c>
      <c r="H23" s="40"/>
      <c r="I23">
        <v>30</v>
      </c>
      <c r="J23" s="1">
        <f t="shared" si="9"/>
        <v>100</v>
      </c>
      <c r="K23" s="1">
        <f t="shared" si="5"/>
        <v>0</v>
      </c>
      <c r="L23" s="1">
        <f t="shared" si="6"/>
        <v>0</v>
      </c>
      <c r="O23" s="38"/>
      <c r="P23" s="7">
        <v>30</v>
      </c>
      <c r="Q23" s="8">
        <f t="shared" si="10"/>
        <v>100</v>
      </c>
      <c r="R23" s="8">
        <f t="shared" si="11"/>
        <v>0</v>
      </c>
      <c r="S23" s="9">
        <f t="shared" si="12"/>
        <v>0</v>
      </c>
    </row>
    <row r="24" spans="1:19">
      <c r="A24">
        <v>8</v>
      </c>
      <c r="B24">
        <v>8243.9830000000002</v>
      </c>
      <c r="C24">
        <v>0</v>
      </c>
      <c r="D24">
        <v>0</v>
      </c>
      <c r="F24">
        <f t="shared" si="8"/>
        <v>8243.9830000000002</v>
      </c>
      <c r="H24" s="40"/>
      <c r="I24">
        <v>60</v>
      </c>
      <c r="J24" s="1">
        <f t="shared" si="9"/>
        <v>100</v>
      </c>
      <c r="K24" s="1">
        <f t="shared" si="5"/>
        <v>0</v>
      </c>
      <c r="L24" s="1">
        <f t="shared" si="6"/>
        <v>0</v>
      </c>
      <c r="O24" s="39"/>
      <c r="P24" s="10">
        <v>60</v>
      </c>
      <c r="Q24" s="11">
        <f t="shared" si="10"/>
        <v>100</v>
      </c>
      <c r="R24" s="11">
        <f t="shared" si="11"/>
        <v>0</v>
      </c>
      <c r="S24" s="12">
        <f t="shared" si="12"/>
        <v>0</v>
      </c>
    </row>
    <row r="26" spans="1:19">
      <c r="A26" t="s">
        <v>11</v>
      </c>
      <c r="O26" t="s">
        <v>12</v>
      </c>
    </row>
    <row r="27" spans="1:19">
      <c r="B27" t="s">
        <v>1</v>
      </c>
      <c r="C27" t="s">
        <v>2</v>
      </c>
      <c r="D27" t="s">
        <v>3</v>
      </c>
      <c r="F27" t="s">
        <v>4</v>
      </c>
      <c r="J27" t="s">
        <v>1</v>
      </c>
      <c r="K27" t="s">
        <v>2</v>
      </c>
      <c r="L27" t="s">
        <v>3</v>
      </c>
      <c r="O27" s="4"/>
      <c r="P27" s="5" t="s">
        <v>10</v>
      </c>
      <c r="Q27" s="5" t="s">
        <v>1</v>
      </c>
      <c r="R27" s="5" t="s">
        <v>2</v>
      </c>
      <c r="S27" s="6" t="s">
        <v>3</v>
      </c>
    </row>
    <row r="28" spans="1:19">
      <c r="A28">
        <v>1</v>
      </c>
      <c r="B28">
        <v>8929.5889999999999</v>
      </c>
      <c r="C28">
        <v>50.484999999999999</v>
      </c>
      <c r="D28">
        <v>42.070999999999998</v>
      </c>
      <c r="F28">
        <f>SUM(B28:D28)</f>
        <v>9022.1450000000004</v>
      </c>
      <c r="H28" s="40" t="s">
        <v>5</v>
      </c>
      <c r="I28">
        <v>0</v>
      </c>
      <c r="J28" s="1">
        <f>(B28*100)/$F28</f>
        <v>98.974124224339107</v>
      </c>
      <c r="K28" s="1">
        <f t="shared" ref="K28:K35" si="13">(C28*100)/$F28</f>
        <v>0.55956759728423777</v>
      </c>
      <c r="L28" s="1">
        <f t="shared" ref="L28:L35" si="14">(D28*100)/$F28</f>
        <v>0.46630817837664984</v>
      </c>
      <c r="O28" s="38" t="s">
        <v>5</v>
      </c>
      <c r="P28" s="7">
        <v>0</v>
      </c>
      <c r="Q28" s="8">
        <f>STDEV(J4,J17,J28)</f>
        <v>1.1840742068353742</v>
      </c>
      <c r="R28" s="8">
        <f t="shared" ref="R28:S28" si="15">STDEV(K4,K17,K28)</f>
        <v>0.84183534452426223</v>
      </c>
      <c r="S28" s="9">
        <f t="shared" si="15"/>
        <v>0.34462911007934638</v>
      </c>
    </row>
    <row r="29" spans="1:19">
      <c r="A29">
        <v>2</v>
      </c>
      <c r="B29">
        <v>293.52699999999999</v>
      </c>
      <c r="C29">
        <v>8800.5130000000008</v>
      </c>
      <c r="D29">
        <v>857.93299999999999</v>
      </c>
      <c r="F29">
        <f t="shared" ref="F29:F35" si="16">SUM(B29:D29)</f>
        <v>9951.9730000000018</v>
      </c>
      <c r="H29" s="40"/>
      <c r="I29">
        <v>15</v>
      </c>
      <c r="J29" s="1">
        <f t="shared" ref="J29:J35" si="17">(B29*100)/$F29</f>
        <v>2.949435252688084</v>
      </c>
      <c r="K29" s="1">
        <f t="shared" si="13"/>
        <v>88.429831953925103</v>
      </c>
      <c r="L29" s="1">
        <f t="shared" si="14"/>
        <v>8.6207327933867983</v>
      </c>
      <c r="O29" s="38"/>
      <c r="P29" s="7">
        <v>15</v>
      </c>
      <c r="Q29" s="8">
        <f t="shared" ref="Q29:Q35" si="18">STDEV(J5,J18,J29)</f>
        <v>30.637352713172799</v>
      </c>
      <c r="R29" s="8">
        <f t="shared" ref="R29:R35" si="19">STDEV(K5,K18,K29)</f>
        <v>28.63363901167904</v>
      </c>
      <c r="S29" s="9">
        <f t="shared" ref="S29:S35" si="20">STDEV(L5,L18,L29)</f>
        <v>4.6006189698385329</v>
      </c>
    </row>
    <row r="30" spans="1:19">
      <c r="A30">
        <v>3</v>
      </c>
      <c r="B30">
        <v>588.49699999999996</v>
      </c>
      <c r="C30">
        <v>4965.5510000000004</v>
      </c>
      <c r="D30">
        <v>4629.8649999999998</v>
      </c>
      <c r="F30">
        <f t="shared" si="16"/>
        <v>10183.913</v>
      </c>
      <c r="H30" s="40"/>
      <c r="I30">
        <v>30</v>
      </c>
      <c r="J30" s="1">
        <f t="shared" si="17"/>
        <v>5.7786923356474071</v>
      </c>
      <c r="K30" s="1">
        <f t="shared" si="13"/>
        <v>48.758772782131977</v>
      </c>
      <c r="L30" s="1">
        <f t="shared" si="14"/>
        <v>45.462534882220616</v>
      </c>
      <c r="O30" s="38"/>
      <c r="P30" s="7">
        <v>30</v>
      </c>
      <c r="Q30" s="8">
        <f t="shared" si="18"/>
        <v>11.566710183832363</v>
      </c>
      <c r="R30" s="8">
        <f t="shared" si="19"/>
        <v>11.659652322259385</v>
      </c>
      <c r="S30" s="9">
        <f t="shared" si="20"/>
        <v>19.834437548807365</v>
      </c>
    </row>
    <row r="31" spans="1:19">
      <c r="A31">
        <v>4</v>
      </c>
      <c r="B31">
        <v>55.192</v>
      </c>
      <c r="C31">
        <v>2586.4589999999998</v>
      </c>
      <c r="D31">
        <v>4813.3680000000004</v>
      </c>
      <c r="F31">
        <f t="shared" si="16"/>
        <v>7455.0190000000002</v>
      </c>
      <c r="H31" s="40"/>
      <c r="I31">
        <v>60</v>
      </c>
      <c r="J31" s="1">
        <f t="shared" si="17"/>
        <v>0.74033345857334498</v>
      </c>
      <c r="K31" s="1">
        <f t="shared" si="13"/>
        <v>34.694197291784228</v>
      </c>
      <c r="L31" s="1">
        <f t="shared" si="14"/>
        <v>64.565469249642433</v>
      </c>
      <c r="O31" s="38"/>
      <c r="P31" s="7">
        <v>60</v>
      </c>
      <c r="Q31" s="8">
        <f t="shared" si="18"/>
        <v>8.5632306817030042</v>
      </c>
      <c r="R31" s="8">
        <f t="shared" si="19"/>
        <v>13.745414183768224</v>
      </c>
      <c r="S31" s="9">
        <f t="shared" si="20"/>
        <v>5.1932737579396679</v>
      </c>
    </row>
    <row r="32" spans="1:19">
      <c r="A32">
        <v>5</v>
      </c>
      <c r="B32">
        <v>8926.125</v>
      </c>
      <c r="C32">
        <v>0</v>
      </c>
      <c r="D32">
        <v>0</v>
      </c>
      <c r="F32">
        <f t="shared" si="16"/>
        <v>8926.125</v>
      </c>
      <c r="H32" s="40" t="s">
        <v>6</v>
      </c>
      <c r="I32">
        <v>0</v>
      </c>
      <c r="J32" s="1">
        <f t="shared" si="17"/>
        <v>100</v>
      </c>
      <c r="K32" s="1">
        <f t="shared" si="13"/>
        <v>0</v>
      </c>
      <c r="L32" s="1">
        <f t="shared" si="14"/>
        <v>0</v>
      </c>
      <c r="O32" s="38" t="s">
        <v>6</v>
      </c>
      <c r="P32" s="7">
        <v>0</v>
      </c>
      <c r="Q32" s="8">
        <f t="shared" si="18"/>
        <v>0</v>
      </c>
      <c r="R32" s="8">
        <f t="shared" si="19"/>
        <v>0</v>
      </c>
      <c r="S32" s="9">
        <f t="shared" si="20"/>
        <v>0</v>
      </c>
    </row>
    <row r="33" spans="1:19">
      <c r="A33">
        <v>6</v>
      </c>
      <c r="B33">
        <v>9131.1959999999999</v>
      </c>
      <c r="C33">
        <v>0</v>
      </c>
      <c r="D33">
        <v>0</v>
      </c>
      <c r="F33">
        <f t="shared" si="16"/>
        <v>9131.1959999999999</v>
      </c>
      <c r="H33" s="40"/>
      <c r="I33">
        <v>15</v>
      </c>
      <c r="J33" s="1">
        <f t="shared" si="17"/>
        <v>100</v>
      </c>
      <c r="K33" s="1">
        <f t="shared" si="13"/>
        <v>0</v>
      </c>
      <c r="L33" s="1">
        <f t="shared" si="14"/>
        <v>0</v>
      </c>
      <c r="O33" s="38"/>
      <c r="P33" s="7">
        <v>15</v>
      </c>
      <c r="Q33" s="8">
        <f t="shared" si="18"/>
        <v>0</v>
      </c>
      <c r="R33" s="8">
        <f t="shared" si="19"/>
        <v>0</v>
      </c>
      <c r="S33" s="9">
        <f t="shared" si="20"/>
        <v>0</v>
      </c>
    </row>
    <row r="34" spans="1:19">
      <c r="A34">
        <v>7</v>
      </c>
      <c r="B34">
        <v>9132.3970000000008</v>
      </c>
      <c r="C34">
        <v>0</v>
      </c>
      <c r="D34">
        <v>0</v>
      </c>
      <c r="F34">
        <f t="shared" si="16"/>
        <v>9132.3970000000008</v>
      </c>
      <c r="H34" s="40"/>
      <c r="I34">
        <v>30</v>
      </c>
      <c r="J34" s="1">
        <f t="shared" si="17"/>
        <v>100</v>
      </c>
      <c r="K34" s="1">
        <f t="shared" si="13"/>
        <v>0</v>
      </c>
      <c r="L34" s="1">
        <f t="shared" si="14"/>
        <v>0</v>
      </c>
      <c r="O34" s="38"/>
      <c r="P34" s="7">
        <v>30</v>
      </c>
      <c r="Q34" s="8">
        <f t="shared" si="18"/>
        <v>0</v>
      </c>
      <c r="R34" s="8">
        <f t="shared" si="19"/>
        <v>0</v>
      </c>
      <c r="S34" s="9">
        <f t="shared" si="20"/>
        <v>0</v>
      </c>
    </row>
    <row r="35" spans="1:19">
      <c r="A35">
        <v>8</v>
      </c>
      <c r="B35">
        <v>10136.61</v>
      </c>
      <c r="C35">
        <v>0</v>
      </c>
      <c r="D35">
        <v>0</v>
      </c>
      <c r="F35">
        <f t="shared" si="16"/>
        <v>10136.61</v>
      </c>
      <c r="H35" s="40"/>
      <c r="I35">
        <v>60</v>
      </c>
      <c r="J35" s="1">
        <f t="shared" si="17"/>
        <v>100</v>
      </c>
      <c r="K35" s="1">
        <f t="shared" si="13"/>
        <v>0</v>
      </c>
      <c r="L35" s="1">
        <f t="shared" si="14"/>
        <v>0</v>
      </c>
      <c r="O35" s="39"/>
      <c r="P35" s="10">
        <v>60</v>
      </c>
      <c r="Q35" s="11">
        <f t="shared" si="18"/>
        <v>1.0048591735576161E-14</v>
      </c>
      <c r="R35" s="11">
        <f t="shared" si="19"/>
        <v>0</v>
      </c>
      <c r="S35" s="12">
        <f t="shared" si="20"/>
        <v>0</v>
      </c>
    </row>
    <row r="38" spans="1:19">
      <c r="O38" t="s">
        <v>13</v>
      </c>
      <c r="P38" t="s">
        <v>33</v>
      </c>
    </row>
    <row r="39" spans="1:19">
      <c r="O39" t="s">
        <v>1</v>
      </c>
      <c r="P39" t="s">
        <v>1</v>
      </c>
      <c r="Q39" t="s">
        <v>1</v>
      </c>
    </row>
    <row r="40" spans="1:19">
      <c r="N40">
        <v>0</v>
      </c>
      <c r="O40" s="23">
        <v>97.393303067743545</v>
      </c>
      <c r="P40" s="24">
        <v>99.710752786018872</v>
      </c>
      <c r="Q40" s="25">
        <v>98.974124224339107</v>
      </c>
    </row>
    <row r="41" spans="1:19">
      <c r="N41">
        <v>15</v>
      </c>
      <c r="O41" s="26">
        <v>56.079212986224512</v>
      </c>
      <c r="P41" s="8">
        <v>3.0783224871588466</v>
      </c>
      <c r="Q41" s="9">
        <v>2.949435252688084</v>
      </c>
    </row>
    <row r="42" spans="1:19">
      <c r="N42">
        <v>30</v>
      </c>
      <c r="O42" s="26">
        <v>26.356570514126293</v>
      </c>
      <c r="P42" s="8">
        <v>6.9145144320764018</v>
      </c>
      <c r="Q42" s="9">
        <v>5.7786923356474071</v>
      </c>
    </row>
    <row r="43" spans="1:19">
      <c r="N43">
        <v>60</v>
      </c>
      <c r="O43" s="26">
        <v>17.282493934523011</v>
      </c>
      <c r="P43" s="8">
        <v>12.852566416126733</v>
      </c>
      <c r="Q43" s="9">
        <v>0.74033345857334498</v>
      </c>
    </row>
    <row r="44" spans="1:19">
      <c r="O44" s="18" t="s">
        <v>2</v>
      </c>
      <c r="P44" s="18" t="s">
        <v>2</v>
      </c>
      <c r="Q44" s="18" t="s">
        <v>2</v>
      </c>
    </row>
    <row r="45" spans="1:19">
      <c r="N45">
        <v>0</v>
      </c>
      <c r="O45" s="26">
        <v>1.7334172521013962</v>
      </c>
      <c r="P45" s="8">
        <v>0.10120873937811849</v>
      </c>
      <c r="Q45" s="9">
        <v>0.55956759728423777</v>
      </c>
    </row>
    <row r="46" spans="1:19">
      <c r="N46">
        <v>15</v>
      </c>
      <c r="O46" s="26">
        <v>43.239470805593932</v>
      </c>
      <c r="P46" s="8">
        <v>96.298224604448649</v>
      </c>
      <c r="Q46" s="9">
        <v>88.429831953925103</v>
      </c>
    </row>
    <row r="47" spans="1:19">
      <c r="N47">
        <v>30</v>
      </c>
      <c r="O47" s="26">
        <v>48.801216668323441</v>
      </c>
      <c r="P47" s="8">
        <v>28.584917955992601</v>
      </c>
      <c r="Q47" s="9">
        <v>48.758772782131977</v>
      </c>
    </row>
    <row r="48" spans="1:19">
      <c r="N48">
        <v>60</v>
      </c>
      <c r="O48" s="26">
        <v>8.3768223364691377</v>
      </c>
      <c r="P48" s="8">
        <v>14.653935514155375</v>
      </c>
      <c r="Q48" s="9">
        <v>34.694197291784228</v>
      </c>
    </row>
    <row r="49" spans="14:17">
      <c r="O49" s="18" t="s">
        <v>3</v>
      </c>
      <c r="P49" s="18" t="s">
        <v>3</v>
      </c>
      <c r="Q49" s="18" t="s">
        <v>3</v>
      </c>
    </row>
    <row r="50" spans="14:17">
      <c r="N50">
        <v>0</v>
      </c>
      <c r="O50" s="26">
        <v>0.87327968015505908</v>
      </c>
      <c r="P50" s="8">
        <v>0.18803847460299705</v>
      </c>
      <c r="Q50" s="9">
        <v>0.46630817837664984</v>
      </c>
    </row>
    <row r="51" spans="14:17">
      <c r="N51">
        <v>15</v>
      </c>
      <c r="O51" s="26">
        <v>0.6813162081815517</v>
      </c>
      <c r="P51" s="8">
        <v>0.62345290839250467</v>
      </c>
      <c r="Q51" s="9">
        <v>8.6207327933867983</v>
      </c>
    </row>
    <row r="52" spans="14:17">
      <c r="N52">
        <v>30</v>
      </c>
      <c r="O52" s="26">
        <v>24.842212817550269</v>
      </c>
      <c r="P52" s="8">
        <v>64.50056761193099</v>
      </c>
      <c r="Q52" s="9">
        <v>45.462534882220616</v>
      </c>
    </row>
    <row r="53" spans="14:17">
      <c r="N53">
        <v>60</v>
      </c>
      <c r="O53" s="27">
        <v>74.34068372900785</v>
      </c>
      <c r="P53" s="11">
        <v>72.493498069717887</v>
      </c>
      <c r="Q53" s="12">
        <v>64.565469249642433</v>
      </c>
    </row>
  </sheetData>
  <mergeCells count="10">
    <mergeCell ref="O17:O20"/>
    <mergeCell ref="O21:O24"/>
    <mergeCell ref="O28:O31"/>
    <mergeCell ref="O32:O35"/>
    <mergeCell ref="H4:H7"/>
    <mergeCell ref="H8:H11"/>
    <mergeCell ref="H17:H20"/>
    <mergeCell ref="H21:H24"/>
    <mergeCell ref="H28:H31"/>
    <mergeCell ref="H32:H3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2"/>
  <sheetViews>
    <sheetView topLeftCell="A12" workbookViewId="0">
      <selection activeCell="Y42" sqref="Y42"/>
    </sheetView>
  </sheetViews>
  <sheetFormatPr baseColWidth="10" defaultColWidth="11" defaultRowHeight="15" x14ac:dyDescent="0"/>
  <cols>
    <col min="9" max="9" width="8" customWidth="1"/>
  </cols>
  <sheetData>
    <row r="2" spans="1:19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9">
      <c r="A3" s="16"/>
      <c r="B3" s="16" t="s">
        <v>1</v>
      </c>
      <c r="C3" s="16" t="s">
        <v>2</v>
      </c>
      <c r="D3" s="16" t="s">
        <v>3</v>
      </c>
      <c r="E3" s="16"/>
      <c r="F3" s="16" t="s">
        <v>4</v>
      </c>
      <c r="G3" s="16"/>
      <c r="H3" s="16"/>
      <c r="I3" s="16"/>
      <c r="J3" s="16" t="s">
        <v>1</v>
      </c>
      <c r="K3" s="16" t="s">
        <v>2</v>
      </c>
      <c r="L3" s="16" t="s">
        <v>3</v>
      </c>
    </row>
    <row r="4" spans="1:19">
      <c r="A4" s="16">
        <v>1</v>
      </c>
      <c r="B4" s="16">
        <v>16010.237999999999</v>
      </c>
      <c r="C4" s="16">
        <v>36.363999999999997</v>
      </c>
      <c r="D4" s="16"/>
      <c r="E4" s="16"/>
      <c r="F4" s="16">
        <f>SUM(B4:C4)</f>
        <v>16046.601999999999</v>
      </c>
      <c r="G4" s="16"/>
      <c r="H4" s="44" t="s">
        <v>5</v>
      </c>
      <c r="I4" s="16">
        <v>0</v>
      </c>
      <c r="J4" s="17">
        <f>(B4*100)/$F4</f>
        <v>99.773385044385108</v>
      </c>
      <c r="K4" s="17">
        <f t="shared" ref="K4:L11" si="0">(C4*100)/$F4</f>
        <v>0.22661495561490214</v>
      </c>
      <c r="L4" s="17">
        <f t="shared" si="0"/>
        <v>0</v>
      </c>
    </row>
    <row r="5" spans="1:19">
      <c r="A5" s="16">
        <v>2</v>
      </c>
      <c r="B5" s="16">
        <v>9950.9950000000008</v>
      </c>
      <c r="C5" s="16">
        <v>3872.0569999999998</v>
      </c>
      <c r="D5" s="16"/>
      <c r="E5" s="16"/>
      <c r="F5" s="16">
        <f t="shared" ref="F5:F11" si="1">SUM(B5:C5)</f>
        <v>13823.052</v>
      </c>
      <c r="G5" s="16"/>
      <c r="H5" s="44"/>
      <c r="I5" s="16">
        <v>15</v>
      </c>
      <c r="J5" s="17">
        <f t="shared" ref="J5:J11" si="2">(B5*100)/$F5</f>
        <v>71.98840748048984</v>
      </c>
      <c r="K5" s="17">
        <f t="shared" si="0"/>
        <v>28.01159251951016</v>
      </c>
      <c r="L5" s="17">
        <f t="shared" si="0"/>
        <v>0</v>
      </c>
    </row>
    <row r="6" spans="1:19">
      <c r="A6" s="16">
        <v>3</v>
      </c>
      <c r="B6" s="16"/>
      <c r="C6" s="16"/>
      <c r="D6" s="16"/>
      <c r="E6" s="16"/>
      <c r="F6" s="16"/>
      <c r="G6" s="16"/>
      <c r="H6" s="44"/>
      <c r="I6" s="16">
        <v>30</v>
      </c>
      <c r="J6" s="17"/>
      <c r="K6" s="17"/>
      <c r="L6" s="17"/>
    </row>
    <row r="7" spans="1:19">
      <c r="A7" s="16">
        <v>4</v>
      </c>
      <c r="B7" s="16">
        <v>12508.731</v>
      </c>
      <c r="C7" s="16"/>
      <c r="D7" s="16">
        <v>4380.7610000000004</v>
      </c>
      <c r="E7" s="16"/>
      <c r="F7" s="16">
        <f>SUM(B7:D7)</f>
        <v>16889.491999999998</v>
      </c>
      <c r="G7" s="16"/>
      <c r="H7" s="44"/>
      <c r="I7" s="16">
        <v>60</v>
      </c>
      <c r="J7" s="17">
        <f t="shared" si="2"/>
        <v>74.06220980477093</v>
      </c>
      <c r="K7" s="17">
        <f t="shared" ref="K7" si="3">(C7*100)/$F7</f>
        <v>0</v>
      </c>
      <c r="L7" s="17">
        <f t="shared" ref="L7" si="4">(D7*100)/$F7</f>
        <v>25.937790195229084</v>
      </c>
    </row>
    <row r="8" spans="1:19">
      <c r="A8" s="28">
        <v>5</v>
      </c>
      <c r="B8" s="16">
        <v>12503.61</v>
      </c>
      <c r="C8" s="16"/>
      <c r="D8" s="16"/>
      <c r="E8" s="16"/>
      <c r="F8" s="16">
        <f t="shared" si="1"/>
        <v>12503.61</v>
      </c>
      <c r="G8" s="16"/>
      <c r="H8" s="44" t="s">
        <v>15</v>
      </c>
      <c r="I8" s="16">
        <v>0</v>
      </c>
      <c r="J8" s="17">
        <f t="shared" si="2"/>
        <v>100</v>
      </c>
      <c r="K8" s="17">
        <f t="shared" si="0"/>
        <v>0</v>
      </c>
      <c r="L8" s="17">
        <f t="shared" si="0"/>
        <v>0</v>
      </c>
    </row>
    <row r="9" spans="1:19">
      <c r="A9" s="28">
        <v>6</v>
      </c>
      <c r="B9" s="16">
        <v>15391.187</v>
      </c>
      <c r="C9" s="16"/>
      <c r="D9" s="16"/>
      <c r="E9" s="16"/>
      <c r="F9" s="16">
        <f t="shared" si="1"/>
        <v>15391.187</v>
      </c>
      <c r="G9" s="16"/>
      <c r="H9" s="44"/>
      <c r="I9" s="16">
        <v>15</v>
      </c>
      <c r="J9" s="17">
        <f t="shared" si="2"/>
        <v>100</v>
      </c>
      <c r="K9" s="17">
        <f t="shared" si="0"/>
        <v>0</v>
      </c>
      <c r="L9" s="17">
        <f t="shared" si="0"/>
        <v>0</v>
      </c>
    </row>
    <row r="10" spans="1:19">
      <c r="A10" s="28">
        <v>7</v>
      </c>
      <c r="B10" s="16">
        <v>12972.701999999999</v>
      </c>
      <c r="C10" s="16"/>
      <c r="D10" s="16"/>
      <c r="E10" s="16"/>
      <c r="F10" s="16">
        <f t="shared" si="1"/>
        <v>12972.701999999999</v>
      </c>
      <c r="G10" s="16"/>
      <c r="H10" s="44"/>
      <c r="I10" s="16">
        <v>30</v>
      </c>
      <c r="J10" s="17">
        <f t="shared" si="2"/>
        <v>100</v>
      </c>
      <c r="K10" s="17">
        <f t="shared" si="0"/>
        <v>0</v>
      </c>
      <c r="L10" s="17">
        <f t="shared" si="0"/>
        <v>0</v>
      </c>
    </row>
    <row r="11" spans="1:19">
      <c r="A11" s="28">
        <v>8</v>
      </c>
      <c r="B11" s="16">
        <v>14241.016</v>
      </c>
      <c r="C11" s="16"/>
      <c r="D11" s="16"/>
      <c r="E11" s="16"/>
      <c r="F11" s="16">
        <f t="shared" si="1"/>
        <v>14241.016</v>
      </c>
      <c r="G11" s="16"/>
      <c r="H11" s="44"/>
      <c r="I11" s="16">
        <v>60</v>
      </c>
      <c r="J11" s="17">
        <f t="shared" si="2"/>
        <v>99.999999999999986</v>
      </c>
      <c r="K11" s="17">
        <f t="shared" si="0"/>
        <v>0</v>
      </c>
      <c r="L11" s="17">
        <f t="shared" si="0"/>
        <v>0</v>
      </c>
    </row>
    <row r="15" spans="1:19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O15" t="s">
        <v>9</v>
      </c>
    </row>
    <row r="16" spans="1:19">
      <c r="B16" t="s">
        <v>1</v>
      </c>
      <c r="C16" t="s">
        <v>2</v>
      </c>
      <c r="D16" t="s">
        <v>3</v>
      </c>
      <c r="F16" t="s">
        <v>4</v>
      </c>
      <c r="J16" t="s">
        <v>1</v>
      </c>
      <c r="K16" t="s">
        <v>2</v>
      </c>
      <c r="L16" t="s">
        <v>3</v>
      </c>
      <c r="O16" s="4"/>
      <c r="P16" s="5" t="s">
        <v>10</v>
      </c>
      <c r="Q16" s="5" t="s">
        <v>1</v>
      </c>
      <c r="R16" s="5" t="s">
        <v>2</v>
      </c>
      <c r="S16" s="6" t="s">
        <v>3</v>
      </c>
    </row>
    <row r="17" spans="1:19">
      <c r="A17">
        <v>1</v>
      </c>
      <c r="B17">
        <v>8323.5889999999999</v>
      </c>
      <c r="C17">
        <v>8.8279999999999994</v>
      </c>
      <c r="D17">
        <v>80.899000000000001</v>
      </c>
      <c r="F17">
        <f>SUM(B17:D17)</f>
        <v>8413.3159999999989</v>
      </c>
      <c r="H17" s="40" t="s">
        <v>5</v>
      </c>
      <c r="I17">
        <v>0</v>
      </c>
      <c r="J17" s="1">
        <f>(B17*100)/$F17</f>
        <v>98.933512065872733</v>
      </c>
      <c r="K17" s="1">
        <f t="shared" ref="K17:K18" si="5">(C17*100)/$F17</f>
        <v>0.10492890080439152</v>
      </c>
      <c r="L17" s="1">
        <f t="shared" ref="L17:L18" si="6">(D17*100)/$F17</f>
        <v>0.96155903332288961</v>
      </c>
      <c r="O17" s="38" t="s">
        <v>5</v>
      </c>
      <c r="P17" s="7">
        <v>0</v>
      </c>
      <c r="Q17" s="8">
        <f>AVERAGE(J39,J17,J28)</f>
        <v>96.682881996593892</v>
      </c>
      <c r="R17" s="8">
        <f t="shared" ref="R17" si="7">AVERAGE(K39,K17,K28)</f>
        <v>1.8107043117374906</v>
      </c>
      <c r="S17" s="9">
        <f>AVERAGE(L39,L17,L28)</f>
        <v>1.5064136916686202</v>
      </c>
    </row>
    <row r="18" spans="1:19">
      <c r="A18">
        <v>2</v>
      </c>
      <c r="B18">
        <v>3231.154</v>
      </c>
      <c r="C18">
        <v>2193.8609999999999</v>
      </c>
      <c r="D18">
        <v>357.09199999999998</v>
      </c>
      <c r="F18">
        <f t="shared" ref="F18:F24" si="8">SUM(B18:D18)</f>
        <v>5782.1069999999991</v>
      </c>
      <c r="H18" s="40"/>
      <c r="I18">
        <v>15</v>
      </c>
      <c r="J18" s="1">
        <f t="shared" ref="J18" si="9">(B18*100)/$F18</f>
        <v>55.881947532275014</v>
      </c>
      <c r="K18" s="1">
        <f t="shared" si="5"/>
        <v>37.942241470107696</v>
      </c>
      <c r="L18" s="1">
        <f t="shared" si="6"/>
        <v>6.1758109976173055</v>
      </c>
      <c r="O18" s="38"/>
      <c r="P18" s="7">
        <v>15</v>
      </c>
      <c r="Q18" s="8">
        <f t="shared" ref="Q18:Q24" si="10">AVERAGE(J40,J18,J29)</f>
        <v>55.739386669419844</v>
      </c>
      <c r="R18" s="8">
        <f t="shared" ref="R18:R24" si="11">AVERAGE(K40,K18,K29)</f>
        <v>38.639194095168804</v>
      </c>
      <c r="S18" s="9">
        <f t="shared" ref="S18:S24" si="12">AVERAGE(L40,L18,L29)</f>
        <v>5.6214192354113592</v>
      </c>
    </row>
    <row r="19" spans="1:19">
      <c r="A19">
        <v>3</v>
      </c>
      <c r="B19">
        <v>2720.7190000000001</v>
      </c>
      <c r="C19">
        <v>143.142</v>
      </c>
      <c r="D19">
        <v>3493.962</v>
      </c>
      <c r="F19">
        <f t="shared" si="8"/>
        <v>6357.8230000000003</v>
      </c>
      <c r="H19" s="40"/>
      <c r="I19">
        <v>30</v>
      </c>
      <c r="J19" s="1">
        <f>(B19*100)/$F19</f>
        <v>42.793248569518212</v>
      </c>
      <c r="K19" s="1">
        <f t="shared" ref="K19:K24" si="13">(C19*100)/$F19</f>
        <v>2.2514310322888824</v>
      </c>
      <c r="L19" s="1">
        <f>(D19*100)/$F19</f>
        <v>54.955320398192903</v>
      </c>
      <c r="O19" s="38"/>
      <c r="P19" s="7">
        <v>30</v>
      </c>
      <c r="Q19" s="8">
        <f t="shared" si="10"/>
        <v>44.069765848064741</v>
      </c>
      <c r="R19" s="8">
        <f t="shared" si="11"/>
        <v>5.6216211567123979</v>
      </c>
      <c r="S19" s="9">
        <f t="shared" si="12"/>
        <v>50.308612995222866</v>
      </c>
    </row>
    <row r="20" spans="1:19">
      <c r="A20">
        <v>4</v>
      </c>
      <c r="B20">
        <v>3286.4969999999998</v>
      </c>
      <c r="C20">
        <v>21.657</v>
      </c>
      <c r="D20">
        <v>4295.2759999999998</v>
      </c>
      <c r="F20">
        <f t="shared" si="8"/>
        <v>7603.43</v>
      </c>
      <c r="H20" s="40"/>
      <c r="I20">
        <v>60</v>
      </c>
      <c r="J20" s="1">
        <f t="shared" ref="J20:J24" si="14">(B20*100)/$F20</f>
        <v>43.22387396214603</v>
      </c>
      <c r="K20" s="1">
        <f t="shared" si="13"/>
        <v>0.28483197714715591</v>
      </c>
      <c r="L20" s="1">
        <f t="shared" ref="L20:L24" si="15">(D20*100)/$F20</f>
        <v>56.491294060706807</v>
      </c>
      <c r="O20" s="38"/>
      <c r="P20" s="7">
        <v>60</v>
      </c>
      <c r="Q20" s="8">
        <f t="shared" si="10"/>
        <v>44.92651795326136</v>
      </c>
      <c r="R20" s="8">
        <f t="shared" si="11"/>
        <v>2.4437126975130572</v>
      </c>
      <c r="S20" s="9">
        <f t="shared" si="12"/>
        <v>52.62976934922559</v>
      </c>
    </row>
    <row r="21" spans="1:19">
      <c r="A21">
        <v>5</v>
      </c>
      <c r="B21">
        <v>8088.0540000000001</v>
      </c>
      <c r="F21">
        <f t="shared" si="8"/>
        <v>8088.0540000000001</v>
      </c>
      <c r="H21" s="40" t="s">
        <v>15</v>
      </c>
      <c r="I21">
        <v>0</v>
      </c>
      <c r="J21" s="1">
        <f t="shared" si="14"/>
        <v>100</v>
      </c>
      <c r="K21" s="1">
        <f t="shared" si="13"/>
        <v>0</v>
      </c>
      <c r="L21" s="1">
        <f t="shared" si="15"/>
        <v>0</v>
      </c>
      <c r="O21" s="38" t="s">
        <v>15</v>
      </c>
      <c r="P21" s="7">
        <v>0</v>
      </c>
      <c r="Q21" s="8">
        <f t="shared" si="10"/>
        <v>100</v>
      </c>
      <c r="R21" s="8">
        <f t="shared" si="11"/>
        <v>0</v>
      </c>
      <c r="S21" s="9">
        <f t="shared" si="12"/>
        <v>0</v>
      </c>
    </row>
    <row r="22" spans="1:19">
      <c r="A22">
        <v>6</v>
      </c>
      <c r="B22">
        <v>8105.4889999999996</v>
      </c>
      <c r="F22">
        <f t="shared" si="8"/>
        <v>8105.4889999999996</v>
      </c>
      <c r="H22" s="40"/>
      <c r="I22">
        <v>15</v>
      </c>
      <c r="J22" s="1">
        <f t="shared" si="14"/>
        <v>100</v>
      </c>
      <c r="K22" s="1">
        <f t="shared" si="13"/>
        <v>0</v>
      </c>
      <c r="L22" s="1">
        <f t="shared" si="15"/>
        <v>0</v>
      </c>
      <c r="O22" s="38"/>
      <c r="P22" s="7">
        <v>15</v>
      </c>
      <c r="Q22" s="8">
        <f t="shared" si="10"/>
        <v>100</v>
      </c>
      <c r="R22" s="8">
        <f t="shared" si="11"/>
        <v>0</v>
      </c>
      <c r="S22" s="9">
        <f t="shared" si="12"/>
        <v>0</v>
      </c>
    </row>
    <row r="23" spans="1:19">
      <c r="A23">
        <v>7</v>
      </c>
      <c r="B23">
        <v>8497.125</v>
      </c>
      <c r="F23">
        <f t="shared" si="8"/>
        <v>8497.125</v>
      </c>
      <c r="H23" s="40"/>
      <c r="I23">
        <v>30</v>
      </c>
      <c r="J23" s="1">
        <f t="shared" si="14"/>
        <v>100</v>
      </c>
      <c r="K23" s="1">
        <f t="shared" si="13"/>
        <v>0</v>
      </c>
      <c r="L23" s="1">
        <f t="shared" si="15"/>
        <v>0</v>
      </c>
      <c r="O23" s="38"/>
      <c r="P23" s="7">
        <v>30</v>
      </c>
      <c r="Q23" s="8">
        <f t="shared" si="10"/>
        <v>100</v>
      </c>
      <c r="R23" s="8">
        <f t="shared" si="11"/>
        <v>0</v>
      </c>
      <c r="S23" s="9">
        <f t="shared" si="12"/>
        <v>0</v>
      </c>
    </row>
    <row r="24" spans="1:19">
      <c r="A24">
        <v>8</v>
      </c>
      <c r="B24">
        <v>8554.0239999999994</v>
      </c>
      <c r="F24">
        <f t="shared" si="8"/>
        <v>8554.0239999999994</v>
      </c>
      <c r="H24" s="40"/>
      <c r="I24">
        <v>60</v>
      </c>
      <c r="J24" s="1">
        <f t="shared" si="14"/>
        <v>100</v>
      </c>
      <c r="K24" s="1">
        <f t="shared" si="13"/>
        <v>0</v>
      </c>
      <c r="L24" s="1">
        <f t="shared" si="15"/>
        <v>0</v>
      </c>
      <c r="O24" s="39"/>
      <c r="P24" s="10">
        <v>60</v>
      </c>
      <c r="Q24" s="11">
        <f t="shared" si="10"/>
        <v>100</v>
      </c>
      <c r="R24" s="11">
        <f t="shared" si="11"/>
        <v>0</v>
      </c>
      <c r="S24" s="12">
        <f t="shared" si="12"/>
        <v>0</v>
      </c>
    </row>
    <row r="26" spans="1:19">
      <c r="O26" t="s">
        <v>12</v>
      </c>
    </row>
    <row r="27" spans="1:19">
      <c r="J27" t="s">
        <v>1</v>
      </c>
      <c r="K27" t="s">
        <v>2</v>
      </c>
      <c r="L27" t="s">
        <v>3</v>
      </c>
      <c r="O27" s="4"/>
      <c r="P27" s="5" t="s">
        <v>10</v>
      </c>
      <c r="Q27" s="5" t="s">
        <v>1</v>
      </c>
      <c r="R27" s="5" t="s">
        <v>2</v>
      </c>
      <c r="S27" s="6" t="s">
        <v>3</v>
      </c>
    </row>
    <row r="28" spans="1:19">
      <c r="A28">
        <v>1</v>
      </c>
      <c r="B28">
        <v>6285.5690000000004</v>
      </c>
      <c r="C28">
        <v>52.484999999999999</v>
      </c>
      <c r="D28">
        <v>35.950000000000003</v>
      </c>
      <c r="F28">
        <f>SUM(B28:D28)</f>
        <v>6374.0039999999999</v>
      </c>
      <c r="H28" s="40" t="s">
        <v>5</v>
      </c>
      <c r="I28">
        <v>0</v>
      </c>
      <c r="J28" s="1">
        <f>(B28*100)/$F28</f>
        <v>98.612567547808254</v>
      </c>
      <c r="K28" s="1">
        <f t="shared" ref="K28:K35" si="16">(C28*100)/$F28</f>
        <v>0.82342276534498571</v>
      </c>
      <c r="L28" s="1">
        <f t="shared" ref="L28:L29" si="17">(D28*100)/$F28</f>
        <v>0.56400968684676078</v>
      </c>
      <c r="O28" s="38" t="s">
        <v>5</v>
      </c>
      <c r="P28" s="7">
        <v>0</v>
      </c>
      <c r="Q28" s="8">
        <f>STDEV(J17,J28,J39)</f>
        <v>3.6238143386663064</v>
      </c>
      <c r="R28" s="8">
        <f t="shared" ref="R28:S28" si="18">STDEV(K17,K28,K39)</f>
        <v>2.3597616807414048</v>
      </c>
      <c r="S28" s="9">
        <f t="shared" si="18"/>
        <v>1.3032517481654049</v>
      </c>
    </row>
    <row r="29" spans="1:19">
      <c r="A29">
        <v>2</v>
      </c>
      <c r="B29">
        <v>4339.5389999999998</v>
      </c>
      <c r="C29">
        <v>3596.8319999999999</v>
      </c>
      <c r="D29">
        <v>489.28399999999999</v>
      </c>
      <c r="F29">
        <f t="shared" ref="F29:F35" si="19">SUM(B29:D29)</f>
        <v>8425.6549999999988</v>
      </c>
      <c r="H29" s="40"/>
      <c r="I29">
        <v>15</v>
      </c>
      <c r="J29" s="1">
        <f t="shared" ref="J29" si="20">(B29*100)/$F29</f>
        <v>51.503877146643198</v>
      </c>
      <c r="K29" s="1">
        <f t="shared" si="16"/>
        <v>42.689049100633724</v>
      </c>
      <c r="L29" s="1">
        <f t="shared" si="17"/>
        <v>5.8070737527230829</v>
      </c>
      <c r="O29" s="38"/>
      <c r="P29" s="7">
        <v>15</v>
      </c>
      <c r="Q29" s="8">
        <f t="shared" ref="Q29:Q35" si="21">STDEV(J18,J29,J40)</f>
        <v>4.1660588839995167</v>
      </c>
      <c r="R29" s="8">
        <f t="shared" ref="R29:R35" si="22">STDEV(K18,K29,K40)</f>
        <v>3.7502681837027594</v>
      </c>
      <c r="S29" s="9">
        <f t="shared" ref="S29:S35" si="23">STDEV(L18,L29,L40)</f>
        <v>0.66689066631195726</v>
      </c>
    </row>
    <row r="30" spans="1:19">
      <c r="A30">
        <v>3</v>
      </c>
      <c r="B30">
        <v>4145.2250000000004</v>
      </c>
      <c r="C30">
        <v>32.656999999999996</v>
      </c>
      <c r="D30">
        <v>5148.3680000000004</v>
      </c>
      <c r="F30">
        <f t="shared" si="19"/>
        <v>9326.25</v>
      </c>
      <c r="H30" s="40"/>
      <c r="I30">
        <v>30</v>
      </c>
      <c r="J30" s="1">
        <f>(B30*100)/$F30</f>
        <v>44.446856989679674</v>
      </c>
      <c r="K30" s="1">
        <f t="shared" si="16"/>
        <v>0.35016217665192334</v>
      </c>
      <c r="L30" s="1">
        <f>(D30*100)/$F30</f>
        <v>55.202980833668413</v>
      </c>
      <c r="O30" s="38"/>
      <c r="P30" s="7">
        <v>30</v>
      </c>
      <c r="Q30" s="8">
        <f t="shared" si="21"/>
        <v>1.1359272572017911</v>
      </c>
      <c r="R30" s="8">
        <f t="shared" si="22"/>
        <v>7.5440228160528182</v>
      </c>
      <c r="S30" s="9">
        <f t="shared" si="23"/>
        <v>8.2637413738930228</v>
      </c>
    </row>
    <row r="31" spans="1:19">
      <c r="A31">
        <v>4</v>
      </c>
      <c r="B31">
        <v>4225.2960000000003</v>
      </c>
      <c r="C31">
        <v>18.536000000000001</v>
      </c>
      <c r="D31">
        <v>5029.7309999999998</v>
      </c>
      <c r="F31">
        <f t="shared" si="19"/>
        <v>9273.5630000000001</v>
      </c>
      <c r="H31" s="40"/>
      <c r="I31">
        <v>60</v>
      </c>
      <c r="J31" s="1">
        <f t="shared" ref="J31:J35" si="24">(B31*100)/$F31</f>
        <v>45.562811187027037</v>
      </c>
      <c r="K31" s="1">
        <f t="shared" si="16"/>
        <v>0.19988002453857273</v>
      </c>
      <c r="L31" s="1">
        <f t="shared" ref="L31:L35" si="25">(D31*100)/$F31</f>
        <v>54.23730878843439</v>
      </c>
      <c r="O31" s="38"/>
      <c r="P31" s="7">
        <v>60</v>
      </c>
      <c r="Q31" s="8">
        <f t="shared" si="21"/>
        <v>1.4901291181500469</v>
      </c>
      <c r="R31" s="8">
        <f t="shared" si="22"/>
        <v>3.8130982319482825</v>
      </c>
      <c r="S31" s="9">
        <f t="shared" si="23"/>
        <v>4.8685839229880088</v>
      </c>
    </row>
    <row r="32" spans="1:19">
      <c r="A32">
        <v>5</v>
      </c>
      <c r="B32">
        <v>11023.752</v>
      </c>
      <c r="F32">
        <f t="shared" si="19"/>
        <v>11023.752</v>
      </c>
      <c r="H32" s="40" t="s">
        <v>15</v>
      </c>
      <c r="I32">
        <v>0</v>
      </c>
      <c r="J32" s="1">
        <f t="shared" si="24"/>
        <v>99.999999999999986</v>
      </c>
      <c r="K32" s="1">
        <f t="shared" si="16"/>
        <v>0</v>
      </c>
      <c r="L32" s="1">
        <f t="shared" si="25"/>
        <v>0</v>
      </c>
      <c r="O32" s="38" t="s">
        <v>15</v>
      </c>
      <c r="P32" s="7">
        <v>0</v>
      </c>
      <c r="Q32" s="8">
        <f t="shared" si="21"/>
        <v>1.0048591735576161E-14</v>
      </c>
      <c r="R32" s="8">
        <f t="shared" si="22"/>
        <v>0</v>
      </c>
      <c r="S32" s="9">
        <f t="shared" si="23"/>
        <v>0</v>
      </c>
    </row>
    <row r="33" spans="1:22">
      <c r="A33">
        <v>6</v>
      </c>
      <c r="B33">
        <v>7029.125</v>
      </c>
      <c r="F33">
        <f t="shared" si="19"/>
        <v>7029.125</v>
      </c>
      <c r="H33" s="40"/>
      <c r="I33">
        <v>15</v>
      </c>
      <c r="J33" s="1">
        <f t="shared" si="24"/>
        <v>100</v>
      </c>
      <c r="K33" s="1">
        <f t="shared" si="16"/>
        <v>0</v>
      </c>
      <c r="L33" s="1">
        <f t="shared" si="25"/>
        <v>0</v>
      </c>
      <c r="O33" s="38"/>
      <c r="P33" s="7">
        <v>15</v>
      </c>
      <c r="Q33" s="8">
        <f t="shared" si="21"/>
        <v>0</v>
      </c>
      <c r="R33" s="8">
        <f t="shared" si="22"/>
        <v>0</v>
      </c>
      <c r="S33" s="9">
        <f t="shared" si="23"/>
        <v>0</v>
      </c>
    </row>
    <row r="34" spans="1:22">
      <c r="A34">
        <v>7</v>
      </c>
      <c r="B34">
        <v>8358.125</v>
      </c>
      <c r="F34">
        <f t="shared" si="19"/>
        <v>8358.125</v>
      </c>
      <c r="H34" s="40"/>
      <c r="I34">
        <v>30</v>
      </c>
      <c r="J34" s="1">
        <f t="shared" si="24"/>
        <v>100</v>
      </c>
      <c r="K34" s="1">
        <f t="shared" si="16"/>
        <v>0</v>
      </c>
      <c r="L34" s="1">
        <f t="shared" si="25"/>
        <v>0</v>
      </c>
      <c r="O34" s="38"/>
      <c r="P34" s="7">
        <v>30</v>
      </c>
      <c r="Q34" s="8">
        <f t="shared" si="21"/>
        <v>0</v>
      </c>
      <c r="R34" s="8">
        <f t="shared" si="22"/>
        <v>0</v>
      </c>
      <c r="S34" s="9">
        <f t="shared" si="23"/>
        <v>0</v>
      </c>
    </row>
    <row r="35" spans="1:22">
      <c r="A35">
        <v>8</v>
      </c>
      <c r="B35">
        <v>8058.2250000000004</v>
      </c>
      <c r="F35">
        <f t="shared" si="19"/>
        <v>8058.2250000000004</v>
      </c>
      <c r="H35" s="40"/>
      <c r="I35">
        <v>60</v>
      </c>
      <c r="J35" s="1">
        <f t="shared" si="24"/>
        <v>100</v>
      </c>
      <c r="K35" s="1">
        <f t="shared" si="16"/>
        <v>0</v>
      </c>
      <c r="L35" s="1">
        <f t="shared" si="25"/>
        <v>0</v>
      </c>
      <c r="O35" s="39"/>
      <c r="P35" s="10">
        <v>60</v>
      </c>
      <c r="Q35" s="11">
        <f t="shared" si="21"/>
        <v>1.0048591735576161E-14</v>
      </c>
      <c r="R35" s="11">
        <f t="shared" si="22"/>
        <v>0</v>
      </c>
      <c r="S35" s="12">
        <f t="shared" si="23"/>
        <v>0</v>
      </c>
    </row>
    <row r="36" spans="1:22" ht="16" thickBot="1"/>
    <row r="37" spans="1:22" ht="16" thickBot="1">
      <c r="O37" s="41" t="s">
        <v>5</v>
      </c>
      <c r="P37" s="42"/>
      <c r="Q37" s="42"/>
      <c r="R37" s="43"/>
      <c r="S37" s="41" t="s">
        <v>15</v>
      </c>
      <c r="T37" s="42"/>
      <c r="U37" s="42"/>
      <c r="V37" s="43"/>
    </row>
    <row r="38" spans="1:22">
      <c r="A38" t="s">
        <v>17</v>
      </c>
      <c r="F38" t="s">
        <v>4</v>
      </c>
      <c r="J38" t="s">
        <v>1</v>
      </c>
      <c r="K38" t="s">
        <v>2</v>
      </c>
      <c r="L38" t="s">
        <v>3</v>
      </c>
      <c r="O38" s="29" t="s">
        <v>32</v>
      </c>
      <c r="P38" s="30" t="s">
        <v>1</v>
      </c>
      <c r="Q38" s="30" t="s">
        <v>1</v>
      </c>
      <c r="R38" s="31" t="s">
        <v>1</v>
      </c>
      <c r="S38" s="29" t="s">
        <v>32</v>
      </c>
      <c r="T38" s="30" t="s">
        <v>1</v>
      </c>
      <c r="U38" s="30" t="s">
        <v>1</v>
      </c>
      <c r="V38" s="31" t="s">
        <v>1</v>
      </c>
    </row>
    <row r="39" spans="1:22">
      <c r="A39">
        <v>1</v>
      </c>
      <c r="B39">
        <v>4093.7020000000002</v>
      </c>
      <c r="C39">
        <v>199.31399999999999</v>
      </c>
      <c r="D39">
        <v>132.48500000000001</v>
      </c>
      <c r="F39">
        <f>SUM(B39:D39)</f>
        <v>4425.5010000000002</v>
      </c>
      <c r="H39" s="40" t="s">
        <v>18</v>
      </c>
      <c r="I39">
        <v>0</v>
      </c>
      <c r="J39" s="1">
        <f t="shared" ref="J39:L42" si="26">(B39*100)/$F39</f>
        <v>92.502566376100688</v>
      </c>
      <c r="K39" s="1">
        <f t="shared" si="26"/>
        <v>4.5037612690630953</v>
      </c>
      <c r="L39" s="1">
        <f t="shared" si="26"/>
        <v>2.9936723548362099</v>
      </c>
      <c r="O39" s="32">
        <v>0</v>
      </c>
      <c r="P39" s="8">
        <v>98.933512065872733</v>
      </c>
      <c r="Q39" s="8">
        <v>98.612567547808254</v>
      </c>
      <c r="R39" s="33">
        <v>92.502566376100688</v>
      </c>
      <c r="S39" s="32">
        <v>0</v>
      </c>
      <c r="T39" s="8">
        <v>100</v>
      </c>
      <c r="U39" s="8">
        <v>100</v>
      </c>
      <c r="V39" s="33">
        <v>100</v>
      </c>
    </row>
    <row r="40" spans="1:22">
      <c r="A40">
        <v>2</v>
      </c>
      <c r="B40">
        <v>4289.0659999999998</v>
      </c>
      <c r="C40">
        <v>2529.489</v>
      </c>
      <c r="D40">
        <v>349.92</v>
      </c>
      <c r="F40">
        <f>SUM(B40:D40)</f>
        <v>7168.4750000000004</v>
      </c>
      <c r="H40" s="40"/>
      <c r="I40">
        <v>15</v>
      </c>
      <c r="J40" s="1">
        <f t="shared" si="26"/>
        <v>59.832335329341312</v>
      </c>
      <c r="K40" s="1">
        <f t="shared" si="26"/>
        <v>35.286291714764992</v>
      </c>
      <c r="L40" s="1">
        <f t="shared" si="26"/>
        <v>4.8813729558936867</v>
      </c>
      <c r="O40" s="32">
        <v>15</v>
      </c>
      <c r="P40" s="8">
        <v>55.881947532275014</v>
      </c>
      <c r="Q40" s="8">
        <v>51.503877146643198</v>
      </c>
      <c r="R40" s="33">
        <v>59.832335329341312</v>
      </c>
      <c r="S40" s="32">
        <v>15</v>
      </c>
      <c r="T40" s="8">
        <v>100</v>
      </c>
      <c r="U40" s="8">
        <v>100</v>
      </c>
      <c r="V40" s="33">
        <v>100</v>
      </c>
    </row>
    <row r="41" spans="1:22">
      <c r="A41">
        <v>3</v>
      </c>
      <c r="B41">
        <v>4158.933</v>
      </c>
      <c r="C41">
        <v>1319.125</v>
      </c>
      <c r="D41">
        <v>3770.3470000000002</v>
      </c>
      <c r="F41">
        <f>SUM(B41:D41)</f>
        <v>9248.4050000000007</v>
      </c>
      <c r="H41" s="40"/>
      <c r="I41">
        <v>30</v>
      </c>
      <c r="J41" s="1">
        <f t="shared" si="26"/>
        <v>44.969191984996328</v>
      </c>
      <c r="K41" s="1">
        <f t="shared" si="26"/>
        <v>14.263270261196389</v>
      </c>
      <c r="L41" s="1">
        <f t="shared" si="26"/>
        <v>40.767537753807275</v>
      </c>
      <c r="O41" s="32">
        <v>30</v>
      </c>
      <c r="P41" s="8">
        <v>42.793248569518212</v>
      </c>
      <c r="Q41" s="8">
        <v>44.446856989679674</v>
      </c>
      <c r="R41" s="33">
        <v>44.969191984996328</v>
      </c>
      <c r="S41" s="32">
        <v>30</v>
      </c>
      <c r="T41" s="8">
        <v>100</v>
      </c>
      <c r="U41" s="8">
        <v>100</v>
      </c>
      <c r="V41" s="33">
        <v>100</v>
      </c>
    </row>
    <row r="42" spans="1:22">
      <c r="A42">
        <v>4</v>
      </c>
      <c r="B42">
        <v>4240.6400000000003</v>
      </c>
      <c r="C42">
        <v>631.255</v>
      </c>
      <c r="D42">
        <v>4348.317</v>
      </c>
      <c r="F42">
        <f>SUM(B42:D42)</f>
        <v>9220.2119999999995</v>
      </c>
      <c r="H42" s="40"/>
      <c r="I42">
        <v>60</v>
      </c>
      <c r="J42" s="1">
        <f t="shared" si="26"/>
        <v>45.992868710610999</v>
      </c>
      <c r="K42" s="1">
        <f t="shared" si="26"/>
        <v>6.8464260908534431</v>
      </c>
      <c r="L42" s="1">
        <f t="shared" si="26"/>
        <v>47.160705198535567</v>
      </c>
      <c r="O42" s="32">
        <v>60</v>
      </c>
      <c r="P42" s="8">
        <v>43.22387396214603</v>
      </c>
      <c r="Q42" s="8">
        <v>45.562811187027037</v>
      </c>
      <c r="R42" s="33">
        <v>45.992868710610999</v>
      </c>
      <c r="S42" s="32">
        <v>60</v>
      </c>
      <c r="T42" s="8">
        <v>100</v>
      </c>
      <c r="U42" s="8">
        <v>100</v>
      </c>
      <c r="V42" s="33">
        <v>100</v>
      </c>
    </row>
    <row r="43" spans="1:22">
      <c r="A43" s="15">
        <v>5</v>
      </c>
      <c r="B43">
        <v>12503.61</v>
      </c>
      <c r="F43">
        <f t="shared" ref="F43:F46" si="27">SUM(B43:C43)</f>
        <v>12503.61</v>
      </c>
      <c r="H43" s="40" t="s">
        <v>15</v>
      </c>
      <c r="I43">
        <v>0</v>
      </c>
      <c r="J43" s="1">
        <f t="shared" ref="J43:J46" si="28">(B43*100)/$F43</f>
        <v>100</v>
      </c>
      <c r="K43" s="1">
        <f t="shared" ref="K43:K46" si="29">(C43*100)/$F43</f>
        <v>0</v>
      </c>
      <c r="L43" s="1">
        <f t="shared" ref="L43:L46" si="30">(D43*100)/$F43</f>
        <v>0</v>
      </c>
      <c r="O43" s="32"/>
      <c r="P43" s="7" t="s">
        <v>2</v>
      </c>
      <c r="Q43" s="7" t="s">
        <v>2</v>
      </c>
      <c r="R43" s="34" t="s">
        <v>2</v>
      </c>
      <c r="S43" s="32"/>
      <c r="T43" s="7" t="s">
        <v>2</v>
      </c>
      <c r="U43" s="7" t="s">
        <v>2</v>
      </c>
      <c r="V43" s="34" t="s">
        <v>2</v>
      </c>
    </row>
    <row r="44" spans="1:22">
      <c r="A44" s="15">
        <v>6</v>
      </c>
      <c r="B44">
        <v>15391.187</v>
      </c>
      <c r="F44">
        <f t="shared" si="27"/>
        <v>15391.187</v>
      </c>
      <c r="H44" s="40"/>
      <c r="I44">
        <v>15</v>
      </c>
      <c r="J44" s="1">
        <f t="shared" si="28"/>
        <v>100</v>
      </c>
      <c r="K44" s="1">
        <f t="shared" si="29"/>
        <v>0</v>
      </c>
      <c r="L44" s="1">
        <f t="shared" si="30"/>
        <v>0</v>
      </c>
      <c r="O44" s="32">
        <v>0</v>
      </c>
      <c r="P44" s="8">
        <v>0.10492890080439152</v>
      </c>
      <c r="Q44" s="8">
        <v>0.82342276534498571</v>
      </c>
      <c r="R44" s="33">
        <v>4.5037612690630953</v>
      </c>
      <c r="S44" s="32">
        <v>0</v>
      </c>
      <c r="T44" s="8">
        <v>0</v>
      </c>
      <c r="U44" s="8">
        <v>0</v>
      </c>
      <c r="V44" s="33">
        <v>0</v>
      </c>
    </row>
    <row r="45" spans="1:22">
      <c r="A45" s="15">
        <v>7</v>
      </c>
      <c r="B45">
        <v>12972.701999999999</v>
      </c>
      <c r="F45">
        <f t="shared" si="27"/>
        <v>12972.701999999999</v>
      </c>
      <c r="H45" s="40"/>
      <c r="I45">
        <v>30</v>
      </c>
      <c r="J45" s="1">
        <f t="shared" si="28"/>
        <v>100</v>
      </c>
      <c r="K45" s="1">
        <f t="shared" si="29"/>
        <v>0</v>
      </c>
      <c r="L45" s="1">
        <f t="shared" si="30"/>
        <v>0</v>
      </c>
      <c r="O45" s="32">
        <v>15</v>
      </c>
      <c r="P45" s="8">
        <v>37.942241470107696</v>
      </c>
      <c r="Q45" s="8">
        <v>42.689049100633724</v>
      </c>
      <c r="R45" s="33">
        <v>35.286291714764992</v>
      </c>
      <c r="S45" s="32">
        <v>15</v>
      </c>
      <c r="T45" s="8">
        <v>0</v>
      </c>
      <c r="U45" s="8">
        <v>0</v>
      </c>
      <c r="V45" s="33">
        <v>0</v>
      </c>
    </row>
    <row r="46" spans="1:22">
      <c r="A46" s="15">
        <v>8</v>
      </c>
      <c r="B46">
        <v>14241.016</v>
      </c>
      <c r="F46">
        <f t="shared" si="27"/>
        <v>14241.016</v>
      </c>
      <c r="H46" s="40"/>
      <c r="I46">
        <v>60</v>
      </c>
      <c r="J46" s="1">
        <f t="shared" si="28"/>
        <v>99.999999999999986</v>
      </c>
      <c r="K46" s="1">
        <f t="shared" si="29"/>
        <v>0</v>
      </c>
      <c r="L46" s="1">
        <f t="shared" si="30"/>
        <v>0</v>
      </c>
      <c r="O46" s="32">
        <v>30</v>
      </c>
      <c r="P46" s="8">
        <v>2.2514310322888824</v>
      </c>
      <c r="Q46" s="8">
        <v>0.35016217665192334</v>
      </c>
      <c r="R46" s="33">
        <v>14.263270261196389</v>
      </c>
      <c r="S46" s="32">
        <v>30</v>
      </c>
      <c r="T46" s="8">
        <v>0</v>
      </c>
      <c r="U46" s="8">
        <v>0</v>
      </c>
      <c r="V46" s="33">
        <v>0</v>
      </c>
    </row>
    <row r="47" spans="1:22">
      <c r="O47" s="32">
        <v>60</v>
      </c>
      <c r="P47" s="8">
        <v>0.28483197714715591</v>
      </c>
      <c r="Q47" s="8">
        <v>0.19988002453857273</v>
      </c>
      <c r="R47" s="33">
        <v>6.8464260908534431</v>
      </c>
      <c r="S47" s="32">
        <v>60</v>
      </c>
      <c r="T47" s="8">
        <v>0</v>
      </c>
      <c r="U47" s="8">
        <v>0</v>
      </c>
      <c r="V47" s="33">
        <v>0</v>
      </c>
    </row>
    <row r="48" spans="1:22">
      <c r="O48" s="32"/>
      <c r="P48" s="7" t="s">
        <v>3</v>
      </c>
      <c r="Q48" s="7" t="s">
        <v>3</v>
      </c>
      <c r="R48" s="34" t="s">
        <v>3</v>
      </c>
      <c r="S48" s="32"/>
      <c r="T48" s="7" t="s">
        <v>3</v>
      </c>
      <c r="U48" s="7" t="s">
        <v>3</v>
      </c>
      <c r="V48" s="34" t="s">
        <v>3</v>
      </c>
    </row>
    <row r="49" spans="15:22">
      <c r="O49" s="32">
        <v>0</v>
      </c>
      <c r="P49" s="8">
        <v>0.96155903332288961</v>
      </c>
      <c r="Q49" s="8">
        <v>0.56400968684676078</v>
      </c>
      <c r="R49" s="33">
        <v>2.9936723548362099</v>
      </c>
      <c r="S49" s="32">
        <v>0</v>
      </c>
      <c r="T49" s="8">
        <v>0</v>
      </c>
      <c r="U49" s="8">
        <v>0</v>
      </c>
      <c r="V49" s="33">
        <v>0</v>
      </c>
    </row>
    <row r="50" spans="15:22">
      <c r="O50" s="32">
        <v>15</v>
      </c>
      <c r="P50" s="8">
        <v>6.1758109976173055</v>
      </c>
      <c r="Q50" s="8">
        <v>5.8070737527230829</v>
      </c>
      <c r="R50" s="33">
        <v>4.8813729558936867</v>
      </c>
      <c r="S50" s="32">
        <v>15</v>
      </c>
      <c r="T50" s="8">
        <v>0</v>
      </c>
      <c r="U50" s="8">
        <v>0</v>
      </c>
      <c r="V50" s="33">
        <v>0</v>
      </c>
    </row>
    <row r="51" spans="15:22">
      <c r="O51" s="32">
        <v>30</v>
      </c>
      <c r="P51" s="8">
        <v>54.955320398192903</v>
      </c>
      <c r="Q51" s="8">
        <v>55.202980833668413</v>
      </c>
      <c r="R51" s="33">
        <v>40.767537753807275</v>
      </c>
      <c r="S51" s="32">
        <v>30</v>
      </c>
      <c r="T51" s="8">
        <v>0</v>
      </c>
      <c r="U51" s="8">
        <v>0</v>
      </c>
      <c r="V51" s="33">
        <v>0</v>
      </c>
    </row>
    <row r="52" spans="15:22" ht="16" thickBot="1">
      <c r="O52" s="35">
        <v>60</v>
      </c>
      <c r="P52" s="36">
        <v>56.491294060706807</v>
      </c>
      <c r="Q52" s="36">
        <v>54.23730878843439</v>
      </c>
      <c r="R52" s="37">
        <v>47.160705198535567</v>
      </c>
      <c r="S52" s="35">
        <v>60</v>
      </c>
      <c r="T52" s="36">
        <v>0</v>
      </c>
      <c r="U52" s="36">
        <v>0</v>
      </c>
      <c r="V52" s="37">
        <v>0</v>
      </c>
    </row>
  </sheetData>
  <mergeCells count="14">
    <mergeCell ref="H39:H42"/>
    <mergeCell ref="H43:H46"/>
    <mergeCell ref="O17:O20"/>
    <mergeCell ref="O21:O24"/>
    <mergeCell ref="O28:O31"/>
    <mergeCell ref="O32:O35"/>
    <mergeCell ref="H32:H35"/>
    <mergeCell ref="O37:R37"/>
    <mergeCell ref="S37:V37"/>
    <mergeCell ref="H4:H7"/>
    <mergeCell ref="H8:H11"/>
    <mergeCell ref="H17:H20"/>
    <mergeCell ref="H21:H24"/>
    <mergeCell ref="H28:H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5"/>
  <sheetViews>
    <sheetView tabSelected="1" zoomScale="57" workbookViewId="0">
      <selection activeCell="P41" sqref="P41"/>
    </sheetView>
  </sheetViews>
  <sheetFormatPr baseColWidth="10" defaultColWidth="11" defaultRowHeight="15" x14ac:dyDescent="0"/>
  <sheetData>
    <row r="2" spans="1:34">
      <c r="H2" s="14"/>
      <c r="J2" s="1"/>
      <c r="K2" s="1"/>
      <c r="L2" s="1"/>
    </row>
    <row r="4" spans="1:34">
      <c r="A4" s="13" t="s">
        <v>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t="s">
        <v>9</v>
      </c>
    </row>
    <row r="5" spans="1:34">
      <c r="B5" t="s">
        <v>1</v>
      </c>
      <c r="C5" t="s">
        <v>2</v>
      </c>
      <c r="D5" t="s">
        <v>3</v>
      </c>
      <c r="F5" t="s">
        <v>4</v>
      </c>
      <c r="J5" t="s">
        <v>1</v>
      </c>
      <c r="K5" t="s">
        <v>2</v>
      </c>
      <c r="L5" t="s">
        <v>3</v>
      </c>
      <c r="N5" s="4"/>
      <c r="O5" s="5" t="s">
        <v>10</v>
      </c>
      <c r="P5" s="5" t="s">
        <v>1</v>
      </c>
      <c r="Q5" s="5" t="s">
        <v>2</v>
      </c>
      <c r="R5" s="6" t="s">
        <v>3</v>
      </c>
    </row>
    <row r="6" spans="1:34">
      <c r="A6">
        <v>1</v>
      </c>
      <c r="B6">
        <v>4239.125</v>
      </c>
      <c r="C6">
        <v>122.435</v>
      </c>
      <c r="D6">
        <v>94.191999999999993</v>
      </c>
      <c r="F6">
        <f t="shared" ref="F6:F17" si="0">SUM(B6:D6)</f>
        <v>4455.7520000000004</v>
      </c>
      <c r="H6" s="40" t="s">
        <v>18</v>
      </c>
      <c r="I6">
        <v>0</v>
      </c>
      <c r="J6" s="1">
        <f>(B6*100)/$F6</f>
        <v>95.138261734495089</v>
      </c>
      <c r="K6" s="1">
        <f t="shared" ref="K6:K17" si="1">(C6*100)/$F6</f>
        <v>2.7477965560022191</v>
      </c>
      <c r="L6" s="1">
        <f t="shared" ref="L6:L17" si="2">(D6*100)/$F6</f>
        <v>2.1139417095026829</v>
      </c>
      <c r="N6" s="38" t="s">
        <v>18</v>
      </c>
      <c r="O6" s="7">
        <v>0</v>
      </c>
      <c r="P6" s="8">
        <f>AVERAGE(J40,J6,J22,J54)</f>
        <v>96.364268875160519</v>
      </c>
      <c r="Q6" s="8">
        <f>AVERAGE(K40,K6,K22,K54)</f>
        <v>2.1390700112050594</v>
      </c>
      <c r="R6" s="9">
        <f>AVERAGE(L40,L6,L22,L54)</f>
        <v>1.4966611136344148</v>
      </c>
    </row>
    <row r="7" spans="1:34">
      <c r="A7">
        <v>2</v>
      </c>
      <c r="B7">
        <v>4703.652</v>
      </c>
      <c r="C7">
        <v>4444.7939999999999</v>
      </c>
      <c r="D7">
        <v>855.49699999999996</v>
      </c>
      <c r="F7">
        <f t="shared" si="0"/>
        <v>10003.942999999999</v>
      </c>
      <c r="H7" s="40"/>
      <c r="I7">
        <v>15</v>
      </c>
      <c r="J7" s="1">
        <f t="shared" ref="J7:J17" si="3">(B7*100)/$F7</f>
        <v>47.017980810166556</v>
      </c>
      <c r="K7" s="1">
        <f t="shared" si="1"/>
        <v>44.430421084966198</v>
      </c>
      <c r="L7" s="1">
        <f t="shared" si="2"/>
        <v>8.5515981048672511</v>
      </c>
      <c r="N7" s="38"/>
      <c r="O7" s="7">
        <v>15</v>
      </c>
      <c r="P7" s="8">
        <f t="shared" ref="P7:P17" si="4">AVERAGE(J41,J7,J23,J55)</f>
        <v>47.991861007774631</v>
      </c>
      <c r="Q7" s="8">
        <f t="shared" ref="Q7:Q17" si="5">AVERAGE(K41,K7,K23,K55)</f>
        <v>42.287076880374919</v>
      </c>
      <c r="R7" s="9">
        <f t="shared" ref="R7:R17" si="6">AVERAGE(L41,L7,L23,L55)</f>
        <v>9.7210621118504452</v>
      </c>
    </row>
    <row r="8" spans="1:34">
      <c r="A8">
        <v>3</v>
      </c>
      <c r="B8">
        <v>4451.6099999999997</v>
      </c>
      <c r="C8">
        <v>3935.25</v>
      </c>
      <c r="D8">
        <v>4148.7610000000004</v>
      </c>
      <c r="F8">
        <f t="shared" si="0"/>
        <v>12535.621000000001</v>
      </c>
      <c r="H8" s="40"/>
      <c r="I8">
        <v>30</v>
      </c>
      <c r="J8" s="1">
        <f t="shared" si="3"/>
        <v>35.511683066997634</v>
      </c>
      <c r="K8" s="1">
        <f t="shared" si="1"/>
        <v>31.39254130289995</v>
      </c>
      <c r="L8" s="1">
        <f t="shared" si="2"/>
        <v>33.095775630102409</v>
      </c>
      <c r="N8" s="38"/>
      <c r="O8" s="7">
        <v>30</v>
      </c>
      <c r="P8" s="8">
        <f t="shared" si="4"/>
        <v>40.472917030088269</v>
      </c>
      <c r="Q8" s="8">
        <f t="shared" si="5"/>
        <v>15.380470791770298</v>
      </c>
      <c r="R8" s="9">
        <f t="shared" si="6"/>
        <v>44.146612178141424</v>
      </c>
    </row>
    <row r="9" spans="1:34">
      <c r="A9">
        <v>4</v>
      </c>
      <c r="B9">
        <v>4486.8609999999999</v>
      </c>
      <c r="C9">
        <v>779.71900000000005</v>
      </c>
      <c r="D9">
        <v>4793.125</v>
      </c>
      <c r="F9">
        <f t="shared" si="0"/>
        <v>10059.705</v>
      </c>
      <c r="H9" s="40"/>
      <c r="I9">
        <v>60</v>
      </c>
      <c r="J9" s="1">
        <f t="shared" si="3"/>
        <v>44.602311896820034</v>
      </c>
      <c r="K9" s="1">
        <f t="shared" si="1"/>
        <v>7.7509131729011944</v>
      </c>
      <c r="L9" s="1">
        <f t="shared" si="2"/>
        <v>47.646774930278774</v>
      </c>
      <c r="N9" s="38"/>
      <c r="O9" s="7">
        <v>60</v>
      </c>
      <c r="P9" s="8">
        <f t="shared" si="4"/>
        <v>43.630277028145606</v>
      </c>
      <c r="Q9" s="8">
        <f t="shared" si="5"/>
        <v>4.4375885845040663</v>
      </c>
      <c r="R9" s="9">
        <f t="shared" si="6"/>
        <v>51.932134387350324</v>
      </c>
    </row>
    <row r="10" spans="1:34">
      <c r="A10">
        <v>5</v>
      </c>
      <c r="B10">
        <v>6383.5889999999999</v>
      </c>
      <c r="F10">
        <f t="shared" si="0"/>
        <v>6383.5889999999999</v>
      </c>
      <c r="H10" s="40" t="s">
        <v>20</v>
      </c>
      <c r="I10">
        <v>0</v>
      </c>
      <c r="J10" s="1">
        <f t="shared" si="3"/>
        <v>100</v>
      </c>
      <c r="K10" s="1">
        <f t="shared" si="1"/>
        <v>0</v>
      </c>
      <c r="L10" s="1">
        <f t="shared" si="2"/>
        <v>0</v>
      </c>
      <c r="N10" s="38" t="s">
        <v>20</v>
      </c>
      <c r="O10" s="7">
        <v>0</v>
      </c>
      <c r="P10" s="8">
        <f t="shared" si="4"/>
        <v>100</v>
      </c>
      <c r="Q10" s="8">
        <f t="shared" si="5"/>
        <v>0</v>
      </c>
      <c r="R10" s="9">
        <f t="shared" si="6"/>
        <v>0</v>
      </c>
    </row>
    <row r="11" spans="1:34">
      <c r="A11">
        <v>6</v>
      </c>
      <c r="B11">
        <v>7189.3379999999997</v>
      </c>
      <c r="F11">
        <f t="shared" si="0"/>
        <v>7189.3379999999997</v>
      </c>
      <c r="H11" s="40"/>
      <c r="I11">
        <v>15</v>
      </c>
      <c r="J11" s="1">
        <f t="shared" si="3"/>
        <v>100</v>
      </c>
      <c r="K11" s="1">
        <f t="shared" si="1"/>
        <v>0</v>
      </c>
      <c r="L11" s="1">
        <f t="shared" si="2"/>
        <v>0</v>
      </c>
      <c r="N11" s="38"/>
      <c r="O11" s="7">
        <v>15</v>
      </c>
      <c r="P11" s="8">
        <f t="shared" si="4"/>
        <v>100</v>
      </c>
      <c r="Q11" s="8">
        <f t="shared" si="5"/>
        <v>0</v>
      </c>
      <c r="R11" s="9">
        <f t="shared" si="6"/>
        <v>0</v>
      </c>
    </row>
    <row r="12" spans="1:34">
      <c r="A12">
        <v>7</v>
      </c>
      <c r="B12">
        <v>7556.6729999999998</v>
      </c>
      <c r="F12">
        <f t="shared" si="0"/>
        <v>7556.6729999999998</v>
      </c>
      <c r="H12" s="40"/>
      <c r="I12">
        <v>30</v>
      </c>
      <c r="J12" s="1">
        <f t="shared" si="3"/>
        <v>100</v>
      </c>
      <c r="K12" s="1">
        <f t="shared" si="1"/>
        <v>0</v>
      </c>
      <c r="L12" s="1">
        <f t="shared" si="2"/>
        <v>0</v>
      </c>
      <c r="N12" s="38"/>
      <c r="O12" s="7">
        <v>30</v>
      </c>
      <c r="P12" s="8">
        <f t="shared" si="4"/>
        <v>100</v>
      </c>
      <c r="Q12" s="8">
        <f t="shared" si="5"/>
        <v>0</v>
      </c>
      <c r="R12" s="9">
        <f t="shared" si="6"/>
        <v>0</v>
      </c>
    </row>
    <row r="13" spans="1:34">
      <c r="A13">
        <v>8</v>
      </c>
      <c r="B13">
        <v>7639.9660000000003</v>
      </c>
      <c r="F13">
        <f t="shared" si="0"/>
        <v>7639.9660000000003</v>
      </c>
      <c r="H13" s="40"/>
      <c r="I13">
        <v>60</v>
      </c>
      <c r="J13" s="1">
        <f t="shared" si="3"/>
        <v>100.00000000000001</v>
      </c>
      <c r="K13" s="1">
        <f t="shared" si="1"/>
        <v>0</v>
      </c>
      <c r="L13" s="1">
        <f t="shared" si="2"/>
        <v>0</v>
      </c>
      <c r="N13" s="38"/>
      <c r="O13" s="7">
        <v>60</v>
      </c>
      <c r="P13" s="8">
        <f t="shared" si="4"/>
        <v>100</v>
      </c>
      <c r="Q13" s="8">
        <f t="shared" si="5"/>
        <v>0</v>
      </c>
      <c r="R13" s="9">
        <f t="shared" si="6"/>
        <v>0</v>
      </c>
      <c r="T13" t="s">
        <v>21</v>
      </c>
    </row>
    <row r="14" spans="1:34">
      <c r="A14">
        <v>9</v>
      </c>
      <c r="B14">
        <v>5223.0240000000003</v>
      </c>
      <c r="C14">
        <v>118.485</v>
      </c>
      <c r="D14">
        <v>260.55599999999998</v>
      </c>
      <c r="F14">
        <f t="shared" si="0"/>
        <v>5602.0649999999996</v>
      </c>
      <c r="H14" s="40" t="s">
        <v>22</v>
      </c>
      <c r="I14">
        <v>0</v>
      </c>
      <c r="J14" s="1">
        <f t="shared" si="3"/>
        <v>93.233905711554584</v>
      </c>
      <c r="K14" s="1">
        <f t="shared" si="1"/>
        <v>2.1150236564552536</v>
      </c>
      <c r="L14" s="1">
        <f t="shared" si="2"/>
        <v>4.6510706319901676</v>
      </c>
      <c r="N14" s="38" t="s">
        <v>22</v>
      </c>
      <c r="O14" s="7">
        <v>0</v>
      </c>
      <c r="P14" s="8">
        <f t="shared" si="4"/>
        <v>96.986744237314241</v>
      </c>
      <c r="Q14" s="8">
        <f t="shared" si="5"/>
        <v>1.1648800662735921</v>
      </c>
      <c r="R14" s="9">
        <f t="shared" si="6"/>
        <v>1.8483756964121727</v>
      </c>
      <c r="T14" s="4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6"/>
    </row>
    <row r="15" spans="1:34">
      <c r="A15">
        <v>10</v>
      </c>
      <c r="B15">
        <v>6101.2460000000001</v>
      </c>
      <c r="C15">
        <v>3394.1869999999999</v>
      </c>
      <c r="D15">
        <v>512.69799999999998</v>
      </c>
      <c r="F15">
        <f t="shared" si="0"/>
        <v>10008.131000000001</v>
      </c>
      <c r="H15" s="40"/>
      <c r="I15">
        <v>15</v>
      </c>
      <c r="J15" s="1">
        <f t="shared" si="3"/>
        <v>60.962891073268317</v>
      </c>
      <c r="K15" s="1">
        <f t="shared" si="1"/>
        <v>33.914294287314981</v>
      </c>
      <c r="L15" s="1">
        <f t="shared" si="2"/>
        <v>5.1228146394166894</v>
      </c>
      <c r="N15" s="38"/>
      <c r="O15" s="7">
        <v>15</v>
      </c>
      <c r="P15" s="8">
        <f t="shared" si="4"/>
        <v>63.434765384433774</v>
      </c>
      <c r="Q15" s="8">
        <f t="shared" si="5"/>
        <v>31.553435789323036</v>
      </c>
      <c r="R15" s="9">
        <f t="shared" si="6"/>
        <v>5.0117988262431901</v>
      </c>
      <c r="T15" s="18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19"/>
    </row>
    <row r="16" spans="1:34">
      <c r="A16">
        <v>11</v>
      </c>
      <c r="B16">
        <v>6575.6809999999996</v>
      </c>
      <c r="C16">
        <v>3861.2289999999998</v>
      </c>
      <c r="D16">
        <v>1404.0329999999999</v>
      </c>
      <c r="F16">
        <f t="shared" si="0"/>
        <v>11840.942999999999</v>
      </c>
      <c r="H16" s="40"/>
      <c r="I16">
        <v>30</v>
      </c>
      <c r="J16" s="1">
        <f t="shared" si="3"/>
        <v>55.533423309275285</v>
      </c>
      <c r="K16" s="1">
        <f t="shared" si="1"/>
        <v>32.609134255607849</v>
      </c>
      <c r="L16" s="1">
        <f t="shared" si="2"/>
        <v>11.857442435116864</v>
      </c>
      <c r="N16" s="38"/>
      <c r="O16" s="7">
        <v>30</v>
      </c>
      <c r="P16" s="8">
        <f t="shared" si="4"/>
        <v>58.597327577537428</v>
      </c>
      <c r="Q16" s="8">
        <f t="shared" si="5"/>
        <v>28.996900662204169</v>
      </c>
      <c r="R16" s="9">
        <f t="shared" si="6"/>
        <v>12.405771760258409</v>
      </c>
      <c r="T16" s="18"/>
      <c r="U16" s="45" t="s">
        <v>23</v>
      </c>
      <c r="V16" s="45"/>
      <c r="W16" s="45"/>
      <c r="X16" s="45"/>
      <c r="Y16" s="7"/>
      <c r="Z16" s="45" t="s">
        <v>20</v>
      </c>
      <c r="AA16" s="45"/>
      <c r="AB16" s="45"/>
      <c r="AC16" s="45"/>
      <c r="AD16" s="7"/>
      <c r="AE16" s="45" t="s">
        <v>22</v>
      </c>
      <c r="AF16" s="45"/>
      <c r="AG16" s="45"/>
      <c r="AH16" s="46"/>
    </row>
    <row r="17" spans="1:34">
      <c r="A17">
        <v>12</v>
      </c>
      <c r="B17">
        <v>7207.1459999999997</v>
      </c>
      <c r="C17">
        <v>1688.8820000000001</v>
      </c>
      <c r="D17">
        <v>2834.8110000000001</v>
      </c>
      <c r="F17">
        <f t="shared" si="0"/>
        <v>11730.839</v>
      </c>
      <c r="H17" s="40"/>
      <c r="I17">
        <v>60</v>
      </c>
      <c r="J17" s="1">
        <f t="shared" si="3"/>
        <v>61.437600498992438</v>
      </c>
      <c r="K17" s="1">
        <f t="shared" si="1"/>
        <v>14.396941258847727</v>
      </c>
      <c r="L17" s="1">
        <f t="shared" si="2"/>
        <v>24.165458242159836</v>
      </c>
      <c r="N17" s="39"/>
      <c r="O17" s="10">
        <v>60</v>
      </c>
      <c r="P17" s="11">
        <f t="shared" si="4"/>
        <v>61.189478016765918</v>
      </c>
      <c r="Q17" s="11">
        <f t="shared" si="5"/>
        <v>17.617378914976086</v>
      </c>
      <c r="R17" s="12">
        <f t="shared" si="6"/>
        <v>21.193143068258003</v>
      </c>
      <c r="T17" s="18">
        <v>0</v>
      </c>
      <c r="U17" s="20">
        <v>95.138261734495089</v>
      </c>
      <c r="V17" s="20">
        <v>98.566959339745011</v>
      </c>
      <c r="W17" s="20">
        <v>99.249288050301303</v>
      </c>
      <c r="X17" s="20">
        <v>92.502566376100688</v>
      </c>
      <c r="Y17" s="7"/>
      <c r="Z17" s="20">
        <v>100</v>
      </c>
      <c r="AA17" s="20">
        <v>100</v>
      </c>
      <c r="AB17" s="20">
        <v>100</v>
      </c>
      <c r="AC17" s="20">
        <v>100</v>
      </c>
      <c r="AD17" s="7"/>
      <c r="AE17" s="20">
        <v>93.233905711554584</v>
      </c>
      <c r="AF17" s="20">
        <v>97.783990277413224</v>
      </c>
      <c r="AG17" s="20">
        <v>99.025637987780271</v>
      </c>
      <c r="AH17" s="9">
        <v>92.502566376100688</v>
      </c>
    </row>
    <row r="18" spans="1:34">
      <c r="T18" s="18">
        <v>15</v>
      </c>
      <c r="U18" s="20">
        <v>47.017980810166556</v>
      </c>
      <c r="V18" s="20">
        <v>34.225587932900119</v>
      </c>
      <c r="W18" s="20">
        <v>50.891539958690537</v>
      </c>
      <c r="X18" s="20">
        <v>59.832335329341312</v>
      </c>
      <c r="Y18" s="7"/>
      <c r="Z18" s="20">
        <v>100</v>
      </c>
      <c r="AA18" s="20">
        <v>100</v>
      </c>
      <c r="AB18" s="20">
        <v>100</v>
      </c>
      <c r="AC18" s="20">
        <v>100</v>
      </c>
      <c r="AD18" s="7"/>
      <c r="AE18" s="20">
        <v>60.962891073268317</v>
      </c>
      <c r="AF18" s="20">
        <v>64.412228727583027</v>
      </c>
      <c r="AG18" s="20">
        <v>72.235152412181378</v>
      </c>
      <c r="AH18" s="9">
        <v>59.832335329341312</v>
      </c>
    </row>
    <row r="19" spans="1:34">
      <c r="T19" s="18">
        <v>30</v>
      </c>
      <c r="U19" s="20">
        <v>35.511683066997634</v>
      </c>
      <c r="V19" s="20">
        <v>29.084136615626385</v>
      </c>
      <c r="W19" s="20">
        <v>52.326656452732735</v>
      </c>
      <c r="X19" s="20">
        <v>44.969191984996328</v>
      </c>
      <c r="Y19" s="7"/>
      <c r="Z19" s="20">
        <v>100</v>
      </c>
      <c r="AA19" s="20">
        <v>100</v>
      </c>
      <c r="AB19" s="20">
        <v>100</v>
      </c>
      <c r="AC19" s="20">
        <v>100</v>
      </c>
      <c r="AD19" s="7"/>
      <c r="AE19" s="20">
        <v>55.533423309275285</v>
      </c>
      <c r="AF19" s="20">
        <v>61.586425241543701</v>
      </c>
      <c r="AG19" s="20">
        <v>69.964183158483536</v>
      </c>
      <c r="AH19" s="9">
        <v>44.969191984996328</v>
      </c>
    </row>
    <row r="20" spans="1:34">
      <c r="A20" s="13" t="s">
        <v>24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N20" t="s">
        <v>12</v>
      </c>
      <c r="T20" s="18">
        <v>60</v>
      </c>
      <c r="U20" s="20">
        <v>44.602311896820034</v>
      </c>
      <c r="V20" s="20">
        <v>32.508877007955782</v>
      </c>
      <c r="W20" s="20">
        <v>51.417050497195618</v>
      </c>
      <c r="X20" s="20">
        <v>45.992868710610999</v>
      </c>
      <c r="Y20" s="7"/>
      <c r="Z20" s="20">
        <v>100</v>
      </c>
      <c r="AA20" s="20">
        <v>100</v>
      </c>
      <c r="AB20" s="20">
        <v>100</v>
      </c>
      <c r="AC20" s="20">
        <v>100</v>
      </c>
      <c r="AD20" s="7"/>
      <c r="AE20" s="20">
        <v>61.437600498992438</v>
      </c>
      <c r="AF20" s="20">
        <v>63.452131241424581</v>
      </c>
      <c r="AG20" s="20">
        <v>75.255937447177857</v>
      </c>
      <c r="AH20" s="9">
        <v>45.992868710610999</v>
      </c>
    </row>
    <row r="21" spans="1:34">
      <c r="B21" t="s">
        <v>1</v>
      </c>
      <c r="C21" t="s">
        <v>2</v>
      </c>
      <c r="D21" t="s">
        <v>3</v>
      </c>
      <c r="F21" t="s">
        <v>4</v>
      </c>
      <c r="J21" t="s">
        <v>1</v>
      </c>
      <c r="K21" t="s">
        <v>2</v>
      </c>
      <c r="L21" t="s">
        <v>3</v>
      </c>
      <c r="N21" s="4"/>
      <c r="O21" s="5" t="s">
        <v>10</v>
      </c>
      <c r="P21" s="5" t="s">
        <v>1</v>
      </c>
      <c r="Q21" s="5" t="s">
        <v>2</v>
      </c>
      <c r="R21" s="6" t="s">
        <v>3</v>
      </c>
      <c r="T21" s="18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9"/>
    </row>
    <row r="22" spans="1:34">
      <c r="A22">
        <v>1</v>
      </c>
      <c r="B22">
        <v>12127.174999999999</v>
      </c>
      <c r="C22">
        <v>89.364000000000004</v>
      </c>
      <c r="D22">
        <v>86.95</v>
      </c>
      <c r="F22">
        <f t="shared" ref="F22:F33" si="7">SUM(B22:D22)</f>
        <v>12303.489</v>
      </c>
      <c r="H22" s="40" t="s">
        <v>18</v>
      </c>
      <c r="I22">
        <v>0</v>
      </c>
      <c r="J22" s="1">
        <f>(B22*100)/$F22</f>
        <v>98.566959339745011</v>
      </c>
      <c r="K22" s="1">
        <f t="shared" ref="K22:K33" si="8">(C22*100)/$F22</f>
        <v>0.72633055550340231</v>
      </c>
      <c r="L22" s="1">
        <f t="shared" ref="L22:L33" si="9">(D22*100)/$F22</f>
        <v>0.70671010475158713</v>
      </c>
      <c r="N22" s="38" t="s">
        <v>18</v>
      </c>
      <c r="O22" s="7">
        <v>0</v>
      </c>
      <c r="P22" s="8">
        <f>STDEV(J6,J22,J40,J54)</f>
        <v>3.1406485860890272</v>
      </c>
      <c r="Q22" s="8">
        <f t="shared" ref="Q22" si="10">STDEV(K6,K22,K40,K54)</f>
        <v>1.8613491902091481</v>
      </c>
      <c r="R22" s="9">
        <f>STDEV(L6,L22,L40,L54)</f>
        <v>1.2909917655248198</v>
      </c>
      <c r="T22" s="18"/>
      <c r="U22" s="45" t="s">
        <v>25</v>
      </c>
      <c r="V22" s="45"/>
      <c r="W22" s="45"/>
      <c r="X22" s="45"/>
      <c r="Y22" s="7"/>
      <c r="Z22" s="45" t="s">
        <v>25</v>
      </c>
      <c r="AA22" s="45"/>
      <c r="AB22" s="45"/>
      <c r="AC22" s="45"/>
      <c r="AD22" s="7"/>
      <c r="AE22" s="45" t="s">
        <v>26</v>
      </c>
      <c r="AF22" s="45"/>
      <c r="AG22" s="45"/>
      <c r="AH22" s="46"/>
    </row>
    <row r="23" spans="1:34">
      <c r="A23">
        <v>2</v>
      </c>
      <c r="B23">
        <v>4163.1040000000003</v>
      </c>
      <c r="C23">
        <v>5516.3590000000004</v>
      </c>
      <c r="D23">
        <v>2484.2550000000001</v>
      </c>
      <c r="F23">
        <f t="shared" si="7"/>
        <v>12163.718000000001</v>
      </c>
      <c r="H23" s="40"/>
      <c r="I23">
        <v>15</v>
      </c>
      <c r="J23" s="1">
        <f t="shared" ref="J23:J33" si="11">(B23*100)/$F23</f>
        <v>34.225587932900119</v>
      </c>
      <c r="K23" s="1">
        <f t="shared" si="8"/>
        <v>45.350928063278019</v>
      </c>
      <c r="L23" s="1">
        <f t="shared" si="9"/>
        <v>20.423484003821855</v>
      </c>
      <c r="N23" s="38"/>
      <c r="O23" s="7">
        <v>15</v>
      </c>
      <c r="P23" s="8">
        <f t="shared" ref="P23:P33" si="12">STDEV(J7,J23,J41,J55)</f>
        <v>10.631144296975954</v>
      </c>
      <c r="Q23" s="8">
        <f t="shared" ref="Q23:Q33" si="13">STDEV(K7,K23,K41,K55)</f>
        <v>4.6978387114897977</v>
      </c>
      <c r="R23" s="9">
        <f t="shared" ref="R23:R33" si="14">STDEV(L7,L23,L41,L55)</f>
        <v>7.3339130734455802</v>
      </c>
      <c r="T23" s="18">
        <v>0</v>
      </c>
      <c r="U23" s="8">
        <v>2.7477965560022191</v>
      </c>
      <c r="V23" s="8">
        <v>0.72633055550340231</v>
      </c>
      <c r="W23" s="8">
        <v>0.57839166425152211</v>
      </c>
      <c r="X23" s="8">
        <v>4.5037612690630953</v>
      </c>
      <c r="Y23" s="7"/>
      <c r="Z23" s="8">
        <v>0</v>
      </c>
      <c r="AA23" s="8">
        <v>0</v>
      </c>
      <c r="AB23" s="8">
        <v>0</v>
      </c>
      <c r="AC23" s="8">
        <v>0</v>
      </c>
      <c r="AD23" s="7"/>
      <c r="AE23" s="8">
        <v>2.1150236564552536</v>
      </c>
      <c r="AF23" s="8">
        <v>1.1231549754350241</v>
      </c>
      <c r="AG23" s="8">
        <v>0.21825257168111195</v>
      </c>
      <c r="AH23" s="9">
        <v>1.2030890615229786</v>
      </c>
    </row>
    <row r="24" spans="1:34">
      <c r="A24">
        <v>3</v>
      </c>
      <c r="B24">
        <v>3325.3969999999999</v>
      </c>
      <c r="C24">
        <v>1486.163</v>
      </c>
      <c r="D24">
        <v>6622.1540000000005</v>
      </c>
      <c r="F24">
        <f t="shared" si="7"/>
        <v>11433.714</v>
      </c>
      <c r="H24" s="40"/>
      <c r="I24">
        <v>30</v>
      </c>
      <c r="J24" s="1">
        <f t="shared" si="11"/>
        <v>29.084136615626385</v>
      </c>
      <c r="K24" s="1">
        <f t="shared" si="8"/>
        <v>12.998077440103888</v>
      </c>
      <c r="L24" s="1">
        <f t="shared" si="9"/>
        <v>57.917785944269731</v>
      </c>
      <c r="N24" s="38"/>
      <c r="O24" s="7">
        <v>30</v>
      </c>
      <c r="P24" s="8">
        <f t="shared" si="12"/>
        <v>10.247695489481922</v>
      </c>
      <c r="Q24" s="8">
        <f t="shared" si="13"/>
        <v>11.830362188728184</v>
      </c>
      <c r="R24" s="9">
        <f t="shared" si="14"/>
        <v>10.386181428232</v>
      </c>
      <c r="T24" s="18">
        <v>15</v>
      </c>
      <c r="U24" s="8">
        <v>44.430421084966198</v>
      </c>
      <c r="V24" s="8">
        <v>45.350928063278019</v>
      </c>
      <c r="W24" s="8">
        <v>44.080666658490479</v>
      </c>
      <c r="X24" s="8">
        <v>35.286291714764992</v>
      </c>
      <c r="Y24" s="7"/>
      <c r="Z24" s="8">
        <v>0</v>
      </c>
      <c r="AA24" s="8">
        <v>0</v>
      </c>
      <c r="AB24" s="8">
        <v>0</v>
      </c>
      <c r="AC24" s="8">
        <v>0</v>
      </c>
      <c r="AD24" s="7"/>
      <c r="AE24" s="8">
        <v>33.914294287314981</v>
      </c>
      <c r="AF24" s="8">
        <v>25.839600698465901</v>
      </c>
      <c r="AG24" s="8">
        <v>24.629872552177744</v>
      </c>
      <c r="AH24" s="9">
        <v>41.829975619333524</v>
      </c>
    </row>
    <row r="25" spans="1:34">
      <c r="A25">
        <v>4</v>
      </c>
      <c r="B25">
        <v>3545.962</v>
      </c>
      <c r="C25">
        <v>317.02100000000002</v>
      </c>
      <c r="D25">
        <v>7044.69</v>
      </c>
      <c r="F25">
        <f t="shared" si="7"/>
        <v>10907.672999999999</v>
      </c>
      <c r="H25" s="40"/>
      <c r="I25">
        <v>60</v>
      </c>
      <c r="J25" s="1">
        <f t="shared" si="11"/>
        <v>32.508877007955782</v>
      </c>
      <c r="K25" s="1">
        <f t="shared" si="8"/>
        <v>2.9064035931403525</v>
      </c>
      <c r="L25" s="1">
        <f t="shared" si="9"/>
        <v>64.584719398903886</v>
      </c>
      <c r="N25" s="38"/>
      <c r="O25" s="7">
        <v>60</v>
      </c>
      <c r="P25" s="8">
        <f t="shared" si="12"/>
        <v>7.9759235768520584</v>
      </c>
      <c r="Q25" s="8">
        <f t="shared" si="13"/>
        <v>3.4971147402265195</v>
      </c>
      <c r="R25" s="9">
        <f t="shared" si="14"/>
        <v>8.4488362346168593</v>
      </c>
      <c r="T25" s="18">
        <v>30</v>
      </c>
      <c r="U25" s="8">
        <v>31.39254130289995</v>
      </c>
      <c r="V25" s="8">
        <v>12.998077440103888</v>
      </c>
      <c r="W25" s="8">
        <v>2.8679941628809629</v>
      </c>
      <c r="X25" s="8">
        <v>14.263270261196389</v>
      </c>
      <c r="Y25" s="7"/>
      <c r="Z25" s="8">
        <v>0</v>
      </c>
      <c r="AA25" s="8">
        <v>0</v>
      </c>
      <c r="AB25" s="8">
        <v>0</v>
      </c>
      <c r="AC25" s="8">
        <v>0</v>
      </c>
      <c r="AD25" s="7"/>
      <c r="AE25" s="8">
        <v>32.609134255607849</v>
      </c>
      <c r="AF25" s="8">
        <v>29.952398032358193</v>
      </c>
      <c r="AG25" s="8">
        <v>22.624458869914051</v>
      </c>
      <c r="AH25" s="9">
        <v>30.801611490936587</v>
      </c>
    </row>
    <row r="26" spans="1:34">
      <c r="A26">
        <v>5</v>
      </c>
      <c r="B26">
        <v>7360.8609999999999</v>
      </c>
      <c r="F26">
        <f t="shared" si="7"/>
        <v>7360.8609999999999</v>
      </c>
      <c r="H26" s="40" t="s">
        <v>20</v>
      </c>
      <c r="I26">
        <v>0</v>
      </c>
      <c r="J26" s="1">
        <f t="shared" si="11"/>
        <v>100</v>
      </c>
      <c r="K26" s="1">
        <f t="shared" si="8"/>
        <v>0</v>
      </c>
      <c r="L26" s="1">
        <f t="shared" si="9"/>
        <v>0</v>
      </c>
      <c r="N26" s="38" t="s">
        <v>20</v>
      </c>
      <c r="O26" s="7">
        <v>0</v>
      </c>
      <c r="P26" s="8">
        <f t="shared" si="12"/>
        <v>8.2046407952365389E-15</v>
      </c>
      <c r="Q26" s="8">
        <f t="shared" si="13"/>
        <v>0</v>
      </c>
      <c r="R26" s="9">
        <f t="shared" si="14"/>
        <v>0</v>
      </c>
      <c r="T26" s="18">
        <v>60</v>
      </c>
      <c r="U26" s="8">
        <v>7.7509131729011944</v>
      </c>
      <c r="V26" s="8">
        <v>2.9064035931403525</v>
      </c>
      <c r="W26" s="8">
        <v>0.24661148112127718</v>
      </c>
      <c r="X26" s="8">
        <v>6.8464260908534431</v>
      </c>
      <c r="Y26" s="7"/>
      <c r="Z26" s="8">
        <v>0</v>
      </c>
      <c r="AA26" s="8">
        <v>0</v>
      </c>
      <c r="AB26" s="8">
        <v>0</v>
      </c>
      <c r="AC26" s="8">
        <v>0</v>
      </c>
      <c r="AD26" s="7"/>
      <c r="AE26" s="8">
        <v>14.396941258847727</v>
      </c>
      <c r="AF26" s="8">
        <v>20.353528939894318</v>
      </c>
      <c r="AG26" s="8">
        <v>9.0847680383491198</v>
      </c>
      <c r="AH26" s="9">
        <v>26.634277422813192</v>
      </c>
    </row>
    <row r="27" spans="1:34">
      <c r="A27">
        <v>6</v>
      </c>
      <c r="B27">
        <v>9292.4680000000008</v>
      </c>
      <c r="F27">
        <f t="shared" si="7"/>
        <v>9292.4680000000008</v>
      </c>
      <c r="H27" s="40"/>
      <c r="I27">
        <v>15</v>
      </c>
      <c r="J27" s="1">
        <f t="shared" si="11"/>
        <v>100</v>
      </c>
      <c r="K27" s="1">
        <f t="shared" si="8"/>
        <v>0</v>
      </c>
      <c r="L27" s="1">
        <f t="shared" si="9"/>
        <v>0</v>
      </c>
      <c r="N27" s="38"/>
      <c r="O27" s="7">
        <v>15</v>
      </c>
      <c r="P27" s="8">
        <f t="shared" si="12"/>
        <v>0</v>
      </c>
      <c r="Q27" s="8">
        <f t="shared" si="13"/>
        <v>0</v>
      </c>
      <c r="R27" s="9">
        <f t="shared" si="14"/>
        <v>0</v>
      </c>
      <c r="T27" s="18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19"/>
    </row>
    <row r="28" spans="1:34">
      <c r="A28">
        <v>7</v>
      </c>
      <c r="B28">
        <v>13256.225</v>
      </c>
      <c r="F28">
        <f t="shared" si="7"/>
        <v>13256.225</v>
      </c>
      <c r="H28" s="40"/>
      <c r="I28">
        <v>30</v>
      </c>
      <c r="J28" s="1">
        <f t="shared" si="11"/>
        <v>100</v>
      </c>
      <c r="K28" s="1">
        <f t="shared" si="8"/>
        <v>0</v>
      </c>
      <c r="L28" s="1">
        <f t="shared" si="9"/>
        <v>0</v>
      </c>
      <c r="N28" s="38"/>
      <c r="O28" s="7">
        <v>30</v>
      </c>
      <c r="P28" s="8">
        <f t="shared" si="12"/>
        <v>8.2046407952365389E-15</v>
      </c>
      <c r="Q28" s="8">
        <f t="shared" si="13"/>
        <v>0</v>
      </c>
      <c r="R28" s="9">
        <f t="shared" si="14"/>
        <v>0</v>
      </c>
      <c r="T28" s="18"/>
      <c r="U28" s="45" t="s">
        <v>27</v>
      </c>
      <c r="V28" s="45"/>
      <c r="W28" s="45"/>
      <c r="X28" s="45"/>
      <c r="Y28" s="7"/>
      <c r="Z28" s="45" t="s">
        <v>27</v>
      </c>
      <c r="AA28" s="45"/>
      <c r="AB28" s="45"/>
      <c r="AC28" s="45"/>
      <c r="AD28" s="7"/>
      <c r="AE28" s="45" t="s">
        <v>28</v>
      </c>
      <c r="AF28" s="45"/>
      <c r="AG28" s="45"/>
      <c r="AH28" s="46"/>
    </row>
    <row r="29" spans="1:34">
      <c r="A29">
        <v>8</v>
      </c>
      <c r="B29">
        <v>12566.710999999999</v>
      </c>
      <c r="F29">
        <f t="shared" si="7"/>
        <v>12566.710999999999</v>
      </c>
      <c r="H29" s="40"/>
      <c r="I29">
        <v>60</v>
      </c>
      <c r="J29" s="1">
        <f t="shared" si="11"/>
        <v>100</v>
      </c>
      <c r="K29" s="1">
        <f t="shared" si="8"/>
        <v>0</v>
      </c>
      <c r="L29" s="1">
        <f t="shared" si="9"/>
        <v>0</v>
      </c>
      <c r="N29" s="38"/>
      <c r="O29" s="7">
        <v>60</v>
      </c>
      <c r="P29" s="8">
        <f t="shared" si="12"/>
        <v>1.160311428702309E-14</v>
      </c>
      <c r="Q29" s="8">
        <f t="shared" si="13"/>
        <v>0</v>
      </c>
      <c r="R29" s="9">
        <f t="shared" si="14"/>
        <v>0</v>
      </c>
      <c r="T29" s="18">
        <v>0</v>
      </c>
      <c r="U29" s="8">
        <v>2.1139417095026829</v>
      </c>
      <c r="V29" s="8">
        <v>0.70671010475158713</v>
      </c>
      <c r="W29" s="8">
        <v>0.17232028544717898</v>
      </c>
      <c r="X29" s="8">
        <v>2.9936723548362099</v>
      </c>
      <c r="Y29" s="7"/>
      <c r="Z29" s="8">
        <v>0</v>
      </c>
      <c r="AA29" s="8">
        <v>0</v>
      </c>
      <c r="AB29" s="8">
        <v>0</v>
      </c>
      <c r="AC29" s="8">
        <v>0</v>
      </c>
      <c r="AD29" s="7"/>
      <c r="AE29" s="8">
        <v>4.6510706319901676</v>
      </c>
      <c r="AF29" s="8">
        <v>1.092854747151762</v>
      </c>
      <c r="AG29" s="8">
        <v>0.75610944053862394</v>
      </c>
      <c r="AH29" s="9">
        <v>0.89346796596813816</v>
      </c>
    </row>
    <row r="30" spans="1:34">
      <c r="A30">
        <v>9</v>
      </c>
      <c r="B30">
        <v>11801.761</v>
      </c>
      <c r="C30">
        <v>135.55600000000001</v>
      </c>
      <c r="D30">
        <v>131.899</v>
      </c>
      <c r="F30">
        <f t="shared" si="7"/>
        <v>12069.216</v>
      </c>
      <c r="H30" s="40" t="s">
        <v>22</v>
      </c>
      <c r="I30">
        <v>0</v>
      </c>
      <c r="J30" s="1">
        <f t="shared" si="11"/>
        <v>97.783990277413224</v>
      </c>
      <c r="K30" s="1">
        <f t="shared" si="8"/>
        <v>1.1231549754350241</v>
      </c>
      <c r="L30" s="1">
        <f t="shared" si="9"/>
        <v>1.092854747151762</v>
      </c>
      <c r="N30" s="38" t="s">
        <v>22</v>
      </c>
      <c r="O30" s="7">
        <v>0</v>
      </c>
      <c r="P30" s="8">
        <f t="shared" si="12"/>
        <v>2.563644706641719</v>
      </c>
      <c r="Q30" s="8">
        <f t="shared" si="13"/>
        <v>0.77504351834917129</v>
      </c>
      <c r="R30" s="9">
        <f t="shared" si="14"/>
        <v>1.8735710247250383</v>
      </c>
      <c r="T30" s="18">
        <v>15</v>
      </c>
      <c r="U30" s="8">
        <v>8.5515981048672511</v>
      </c>
      <c r="V30" s="8">
        <v>20.423484003821855</v>
      </c>
      <c r="W30" s="8">
        <v>5.0277933828189898</v>
      </c>
      <c r="X30" s="8">
        <v>4.8813729558936867</v>
      </c>
      <c r="Y30" s="7"/>
      <c r="Z30" s="8">
        <v>0</v>
      </c>
      <c r="AA30" s="8">
        <v>0</v>
      </c>
      <c r="AB30" s="8">
        <v>0</v>
      </c>
      <c r="AC30" s="8">
        <v>0</v>
      </c>
      <c r="AD30" s="7"/>
      <c r="AE30" s="8">
        <v>5.1228146394166894</v>
      </c>
      <c r="AF30" s="8">
        <v>9.7481705739510769</v>
      </c>
      <c r="AG30" s="8">
        <v>3.1349750356408892</v>
      </c>
      <c r="AH30" s="9">
        <v>2.0412350559641039</v>
      </c>
    </row>
    <row r="31" spans="1:34">
      <c r="A31">
        <v>10</v>
      </c>
      <c r="B31">
        <v>8180.9830000000002</v>
      </c>
      <c r="C31">
        <v>3281.8820000000001</v>
      </c>
      <c r="D31">
        <v>1238.1130000000001</v>
      </c>
      <c r="F31">
        <f t="shared" si="7"/>
        <v>12700.977999999999</v>
      </c>
      <c r="H31" s="40"/>
      <c r="I31">
        <v>15</v>
      </c>
      <c r="J31" s="1">
        <f t="shared" si="11"/>
        <v>64.412228727583027</v>
      </c>
      <c r="K31" s="1">
        <f t="shared" si="8"/>
        <v>25.839600698465901</v>
      </c>
      <c r="L31" s="1">
        <f t="shared" si="9"/>
        <v>9.7481705739510769</v>
      </c>
      <c r="N31" s="38"/>
      <c r="O31" s="7">
        <v>15</v>
      </c>
      <c r="P31" s="8">
        <f t="shared" si="12"/>
        <v>6.7796188491909826</v>
      </c>
      <c r="Q31" s="8">
        <f t="shared" si="13"/>
        <v>7.9950935593773877</v>
      </c>
      <c r="R31" s="9">
        <f t="shared" si="14"/>
        <v>3.4054984215493573</v>
      </c>
      <c r="T31" s="18">
        <v>30</v>
      </c>
      <c r="U31" s="8">
        <v>33.095775630102409</v>
      </c>
      <c r="V31" s="8">
        <v>57.917785944269731</v>
      </c>
      <c r="W31" s="8">
        <v>44.805349384386304</v>
      </c>
      <c r="X31" s="8">
        <v>40.767537753807275</v>
      </c>
      <c r="Y31" s="7"/>
      <c r="Z31" s="8">
        <v>0</v>
      </c>
      <c r="AA31" s="8">
        <v>0</v>
      </c>
      <c r="AB31" s="8">
        <v>0</v>
      </c>
      <c r="AC31" s="8">
        <v>0</v>
      </c>
      <c r="AD31" s="7"/>
      <c r="AE31" s="8">
        <v>11.857442435116864</v>
      </c>
      <c r="AF31" s="8">
        <v>8.4611767260981186</v>
      </c>
      <c r="AG31" s="8">
        <v>7.4113579716024116</v>
      </c>
      <c r="AH31" s="9">
        <v>21.893109908216239</v>
      </c>
    </row>
    <row r="32" spans="1:34">
      <c r="A32">
        <v>11</v>
      </c>
      <c r="B32">
        <v>8665.8610000000008</v>
      </c>
      <c r="C32">
        <v>4214.6189999999997</v>
      </c>
      <c r="D32">
        <v>1190.577</v>
      </c>
      <c r="F32">
        <f t="shared" si="7"/>
        <v>14071.056999999999</v>
      </c>
      <c r="H32" s="40"/>
      <c r="I32">
        <v>30</v>
      </c>
      <c r="J32" s="1">
        <f t="shared" si="11"/>
        <v>61.586425241543701</v>
      </c>
      <c r="K32" s="1">
        <f t="shared" si="8"/>
        <v>29.952398032358193</v>
      </c>
      <c r="L32" s="1">
        <f t="shared" si="9"/>
        <v>8.4611767260981186</v>
      </c>
      <c r="N32" s="38"/>
      <c r="O32" s="7">
        <v>30</v>
      </c>
      <c r="P32" s="8">
        <f t="shared" si="12"/>
        <v>9.5749323774827033</v>
      </c>
      <c r="Q32" s="8">
        <f t="shared" si="13"/>
        <v>4.3903759265449169</v>
      </c>
      <c r="R32" s="9">
        <f t="shared" si="14"/>
        <v>6.6033892625516</v>
      </c>
      <c r="T32" s="18">
        <v>60</v>
      </c>
      <c r="U32" s="8">
        <v>47.646774930278774</v>
      </c>
      <c r="V32" s="8">
        <v>64.584719398903886</v>
      </c>
      <c r="W32" s="8">
        <v>48.33633802168309</v>
      </c>
      <c r="X32" s="8">
        <v>47.160705198535567</v>
      </c>
      <c r="Y32" s="7"/>
      <c r="Z32" s="8">
        <v>0</v>
      </c>
      <c r="AA32" s="8">
        <v>0</v>
      </c>
      <c r="AB32" s="8">
        <v>0</v>
      </c>
      <c r="AC32" s="8">
        <v>0</v>
      </c>
      <c r="AD32" s="7"/>
      <c r="AE32" s="8">
        <v>24.165458242159836</v>
      </c>
      <c r="AF32" s="8">
        <v>16.194339818681105</v>
      </c>
      <c r="AG32" s="8">
        <v>15.65929451447303</v>
      </c>
      <c r="AH32" s="9">
        <v>28.753479697718031</v>
      </c>
    </row>
    <row r="33" spans="1:34">
      <c r="A33">
        <v>12</v>
      </c>
      <c r="B33">
        <v>9508.5689999999995</v>
      </c>
      <c r="C33">
        <v>3050.0619999999999</v>
      </c>
      <c r="D33">
        <v>2426.79</v>
      </c>
      <c r="F33">
        <f t="shared" si="7"/>
        <v>14985.420999999998</v>
      </c>
      <c r="H33" s="40"/>
      <c r="I33">
        <v>60</v>
      </c>
      <c r="J33" s="1">
        <f t="shared" si="11"/>
        <v>63.452131241424581</v>
      </c>
      <c r="K33" s="1">
        <f t="shared" si="8"/>
        <v>20.353528939894318</v>
      </c>
      <c r="L33" s="1">
        <f t="shared" si="9"/>
        <v>16.194339818681105</v>
      </c>
      <c r="N33" s="39"/>
      <c r="O33" s="10">
        <v>60</v>
      </c>
      <c r="P33" s="11">
        <f t="shared" si="12"/>
        <v>12.620765561643598</v>
      </c>
      <c r="Q33" s="11">
        <f t="shared" si="13"/>
        <v>7.5711655361738019</v>
      </c>
      <c r="R33" s="12">
        <f t="shared" si="14"/>
        <v>6.3667066627357221</v>
      </c>
      <c r="T33" s="18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19"/>
    </row>
    <row r="34" spans="1:34">
      <c r="T34" s="1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19"/>
    </row>
    <row r="35" spans="1:34">
      <c r="T35" s="21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2"/>
    </row>
    <row r="38" spans="1:34">
      <c r="A38" s="13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34">
      <c r="A39" t="s">
        <v>30</v>
      </c>
      <c r="B39" t="s">
        <v>1</v>
      </c>
      <c r="C39" t="s">
        <v>2</v>
      </c>
      <c r="D39" t="s">
        <v>3</v>
      </c>
      <c r="F39" t="s">
        <v>4</v>
      </c>
      <c r="J39" t="s">
        <v>1</v>
      </c>
      <c r="K39" t="s">
        <v>2</v>
      </c>
      <c r="L39" t="s">
        <v>3</v>
      </c>
    </row>
    <row r="40" spans="1:34">
      <c r="A40">
        <v>1</v>
      </c>
      <c r="B40">
        <v>6068.2960000000003</v>
      </c>
      <c r="C40">
        <v>35.363999999999997</v>
      </c>
      <c r="D40">
        <v>10.536</v>
      </c>
      <c r="F40">
        <f t="shared" ref="F40:F51" si="15">SUM(B40:D40)</f>
        <v>6114.1959999999999</v>
      </c>
      <c r="H40" s="40" t="s">
        <v>18</v>
      </c>
      <c r="I40">
        <v>0</v>
      </c>
      <c r="J40" s="1">
        <f t="shared" ref="J40:J51" si="16">(B40*100)/$F40</f>
        <v>99.249288050301303</v>
      </c>
      <c r="K40" s="1">
        <f t="shared" ref="K40:K51" si="17">(C40*100)/$F40</f>
        <v>0.57839166425152211</v>
      </c>
      <c r="L40" s="1">
        <f t="shared" ref="L40:L51" si="18">(D40*100)/$F40</f>
        <v>0.17232028544717898</v>
      </c>
    </row>
    <row r="41" spans="1:34">
      <c r="A41">
        <v>2</v>
      </c>
      <c r="B41">
        <v>7925.6809999999996</v>
      </c>
      <c r="C41">
        <v>6864.9780000000001</v>
      </c>
      <c r="D41">
        <v>783.01199999999994</v>
      </c>
      <c r="F41">
        <f t="shared" si="15"/>
        <v>15573.671</v>
      </c>
      <c r="H41" s="40"/>
      <c r="I41">
        <v>15</v>
      </c>
      <c r="J41" s="1">
        <f t="shared" si="16"/>
        <v>50.891539958690537</v>
      </c>
      <c r="K41" s="1">
        <f t="shared" si="17"/>
        <v>44.080666658490479</v>
      </c>
      <c r="L41" s="1">
        <f t="shared" si="18"/>
        <v>5.0277933828189898</v>
      </c>
    </row>
    <row r="42" spans="1:34">
      <c r="A42">
        <v>3</v>
      </c>
      <c r="B42">
        <v>8854.0239999999994</v>
      </c>
      <c r="C42">
        <v>485.28399999999999</v>
      </c>
      <c r="D42">
        <v>7581.3680000000004</v>
      </c>
      <c r="F42">
        <f t="shared" si="15"/>
        <v>16920.675999999999</v>
      </c>
      <c r="H42" s="40"/>
      <c r="I42">
        <v>30</v>
      </c>
      <c r="J42" s="1">
        <f t="shared" si="16"/>
        <v>52.326656452732735</v>
      </c>
      <c r="K42" s="1">
        <f t="shared" si="17"/>
        <v>2.8679941628809629</v>
      </c>
      <c r="L42" s="1">
        <f t="shared" si="18"/>
        <v>44.805349384386304</v>
      </c>
    </row>
    <row r="43" spans="1:34">
      <c r="A43">
        <v>4</v>
      </c>
      <c r="B43">
        <v>9066.3680000000004</v>
      </c>
      <c r="C43">
        <v>43.484999999999999</v>
      </c>
      <c r="D43">
        <v>8523.1460000000006</v>
      </c>
      <c r="F43">
        <f t="shared" si="15"/>
        <v>17632.999000000003</v>
      </c>
      <c r="H43" s="40"/>
      <c r="I43">
        <v>60</v>
      </c>
      <c r="J43" s="1">
        <f t="shared" si="16"/>
        <v>51.417050497195618</v>
      </c>
      <c r="K43" s="1">
        <f t="shared" si="17"/>
        <v>0.24661148112127718</v>
      </c>
      <c r="L43" s="1">
        <f t="shared" si="18"/>
        <v>48.33633802168309</v>
      </c>
    </row>
    <row r="44" spans="1:34">
      <c r="A44">
        <v>5</v>
      </c>
      <c r="B44">
        <v>12918.116</v>
      </c>
      <c r="F44">
        <f t="shared" si="15"/>
        <v>12918.116</v>
      </c>
      <c r="H44" s="40" t="s">
        <v>20</v>
      </c>
      <c r="I44">
        <v>0</v>
      </c>
      <c r="J44" s="1">
        <f t="shared" si="16"/>
        <v>100.00000000000001</v>
      </c>
      <c r="K44" s="1">
        <f t="shared" si="17"/>
        <v>0</v>
      </c>
      <c r="L44" s="1">
        <f t="shared" si="18"/>
        <v>0</v>
      </c>
    </row>
    <row r="45" spans="1:34">
      <c r="A45">
        <v>6</v>
      </c>
      <c r="B45">
        <v>11688.459000000001</v>
      </c>
      <c r="F45">
        <f t="shared" si="15"/>
        <v>11688.459000000001</v>
      </c>
      <c r="H45" s="40"/>
      <c r="I45">
        <v>15</v>
      </c>
      <c r="J45" s="1">
        <f t="shared" si="16"/>
        <v>100</v>
      </c>
      <c r="K45" s="1">
        <f t="shared" si="17"/>
        <v>0</v>
      </c>
      <c r="L45" s="1">
        <f t="shared" si="18"/>
        <v>0</v>
      </c>
    </row>
    <row r="46" spans="1:34">
      <c r="A46">
        <v>7</v>
      </c>
      <c r="B46">
        <v>11322.731</v>
      </c>
      <c r="F46">
        <f t="shared" si="15"/>
        <v>11322.731</v>
      </c>
      <c r="H46" s="40"/>
      <c r="I46">
        <v>30</v>
      </c>
      <c r="J46" s="1">
        <f t="shared" si="16"/>
        <v>100.00000000000001</v>
      </c>
      <c r="K46" s="1">
        <f t="shared" si="17"/>
        <v>0</v>
      </c>
      <c r="L46" s="1">
        <f t="shared" si="18"/>
        <v>0</v>
      </c>
    </row>
    <row r="47" spans="1:34">
      <c r="A47">
        <v>8</v>
      </c>
      <c r="B47">
        <v>11041.752</v>
      </c>
      <c r="F47">
        <f t="shared" si="15"/>
        <v>11041.752</v>
      </c>
      <c r="H47" s="40"/>
      <c r="I47">
        <v>60</v>
      </c>
      <c r="J47" s="1">
        <f t="shared" si="16"/>
        <v>99.999999999999986</v>
      </c>
      <c r="K47" s="1">
        <f t="shared" si="17"/>
        <v>0</v>
      </c>
      <c r="L47" s="1">
        <f t="shared" si="18"/>
        <v>0</v>
      </c>
    </row>
    <row r="48" spans="1:34">
      <c r="A48">
        <v>9</v>
      </c>
      <c r="B48">
        <v>13323.045</v>
      </c>
      <c r="C48">
        <v>29.364000000000001</v>
      </c>
      <c r="D48">
        <v>101.72799999999999</v>
      </c>
      <c r="F48">
        <f t="shared" si="15"/>
        <v>13454.136999999999</v>
      </c>
      <c r="H48" s="40" t="s">
        <v>22</v>
      </c>
      <c r="I48">
        <v>0</v>
      </c>
      <c r="J48" s="1">
        <f t="shared" si="16"/>
        <v>99.025637987780271</v>
      </c>
      <c r="K48" s="1">
        <f t="shared" si="17"/>
        <v>0.21825257168111195</v>
      </c>
      <c r="L48" s="1">
        <f t="shared" si="18"/>
        <v>0.75610944053862394</v>
      </c>
    </row>
    <row r="49" spans="1:12">
      <c r="A49">
        <v>10</v>
      </c>
      <c r="B49">
        <v>10557.338</v>
      </c>
      <c r="C49">
        <v>3599.7139999999999</v>
      </c>
      <c r="D49">
        <v>458.18400000000003</v>
      </c>
      <c r="F49">
        <f t="shared" si="15"/>
        <v>14615.235999999999</v>
      </c>
      <c r="H49" s="40"/>
      <c r="I49">
        <v>15</v>
      </c>
      <c r="J49" s="1">
        <f t="shared" si="16"/>
        <v>72.235152412181378</v>
      </c>
      <c r="K49" s="1">
        <f t="shared" si="17"/>
        <v>24.629872552177744</v>
      </c>
      <c r="L49" s="1">
        <f t="shared" si="18"/>
        <v>3.1349750356408892</v>
      </c>
    </row>
    <row r="50" spans="1:12">
      <c r="A50">
        <v>11</v>
      </c>
      <c r="B50">
        <v>9996.2669999999998</v>
      </c>
      <c r="C50">
        <v>3232.5129999999999</v>
      </c>
      <c r="D50">
        <v>1058.912</v>
      </c>
      <c r="F50">
        <f t="shared" si="15"/>
        <v>14287.691999999999</v>
      </c>
      <c r="H50" s="40"/>
      <c r="I50">
        <v>30</v>
      </c>
      <c r="J50" s="1">
        <f t="shared" si="16"/>
        <v>69.964183158483536</v>
      </c>
      <c r="K50" s="1">
        <f t="shared" si="17"/>
        <v>22.624458869914051</v>
      </c>
      <c r="L50" s="1">
        <f t="shared" si="18"/>
        <v>7.4113579716024116</v>
      </c>
    </row>
    <row r="51" spans="1:12">
      <c r="A51">
        <v>12</v>
      </c>
      <c r="B51">
        <v>9906.1460000000006</v>
      </c>
      <c r="C51">
        <v>1195.8530000000001</v>
      </c>
      <c r="D51">
        <v>2061.2759999999998</v>
      </c>
      <c r="F51">
        <f t="shared" si="15"/>
        <v>13163.275</v>
      </c>
      <c r="H51" s="40"/>
      <c r="I51">
        <v>60</v>
      </c>
      <c r="J51" s="1">
        <f t="shared" si="16"/>
        <v>75.255937447177857</v>
      </c>
      <c r="K51" s="1">
        <f t="shared" si="17"/>
        <v>9.0847680383491198</v>
      </c>
      <c r="L51" s="1">
        <f t="shared" si="18"/>
        <v>15.65929451447303</v>
      </c>
    </row>
    <row r="52" spans="1:12">
      <c r="H52" s="14"/>
      <c r="J52" s="1"/>
      <c r="K52" s="1"/>
      <c r="L52" s="1"/>
    </row>
    <row r="53" spans="1:12">
      <c r="A53" t="s">
        <v>31</v>
      </c>
      <c r="F53" t="s">
        <v>4</v>
      </c>
      <c r="J53" t="s">
        <v>1</v>
      </c>
      <c r="K53" t="s">
        <v>2</v>
      </c>
      <c r="L53" t="s">
        <v>3</v>
      </c>
    </row>
    <row r="54" spans="1:12">
      <c r="A54">
        <v>1</v>
      </c>
      <c r="B54">
        <v>4093.7020000000002</v>
      </c>
      <c r="C54">
        <v>199.31399999999999</v>
      </c>
      <c r="D54">
        <v>132.48500000000001</v>
      </c>
      <c r="F54">
        <f t="shared" ref="F54:F65" si="19">SUM(B54:D54)</f>
        <v>4425.5010000000002</v>
      </c>
      <c r="H54" s="40" t="s">
        <v>18</v>
      </c>
      <c r="I54">
        <v>0</v>
      </c>
      <c r="J54" s="1">
        <f t="shared" ref="J54:J65" si="20">(B54*100)/$F54</f>
        <v>92.502566376100688</v>
      </c>
      <c r="K54" s="1">
        <f t="shared" ref="K54:K65" si="21">(C54*100)/$F54</f>
        <v>4.5037612690630953</v>
      </c>
      <c r="L54" s="1">
        <f t="shared" ref="L54:L65" si="22">(D54*100)/$F54</f>
        <v>2.9936723548362099</v>
      </c>
    </row>
    <row r="55" spans="1:12">
      <c r="A55">
        <v>2</v>
      </c>
      <c r="B55">
        <v>4289.0659999999998</v>
      </c>
      <c r="C55">
        <v>2529.489</v>
      </c>
      <c r="D55">
        <v>349.92</v>
      </c>
      <c r="F55">
        <f t="shared" si="19"/>
        <v>7168.4750000000004</v>
      </c>
      <c r="H55" s="40"/>
      <c r="I55">
        <v>15</v>
      </c>
      <c r="J55" s="1">
        <f t="shared" si="20"/>
        <v>59.832335329341312</v>
      </c>
      <c r="K55" s="1">
        <f t="shared" si="21"/>
        <v>35.286291714764992</v>
      </c>
      <c r="L55" s="1">
        <f t="shared" si="22"/>
        <v>4.8813729558936867</v>
      </c>
    </row>
    <row r="56" spans="1:12">
      <c r="A56">
        <v>3</v>
      </c>
      <c r="B56">
        <v>4158.933</v>
      </c>
      <c r="C56">
        <v>1319.125</v>
      </c>
      <c r="D56">
        <v>3770.3470000000002</v>
      </c>
      <c r="F56">
        <f t="shared" si="19"/>
        <v>9248.4050000000007</v>
      </c>
      <c r="H56" s="40"/>
      <c r="I56">
        <v>30</v>
      </c>
      <c r="J56" s="1">
        <f t="shared" si="20"/>
        <v>44.969191984996328</v>
      </c>
      <c r="K56" s="1">
        <f t="shared" si="21"/>
        <v>14.263270261196389</v>
      </c>
      <c r="L56" s="1">
        <f t="shared" si="22"/>
        <v>40.767537753807275</v>
      </c>
    </row>
    <row r="57" spans="1:12">
      <c r="A57">
        <v>4</v>
      </c>
      <c r="B57">
        <v>4240.6400000000003</v>
      </c>
      <c r="C57">
        <v>631.255</v>
      </c>
      <c r="D57">
        <v>4348.317</v>
      </c>
      <c r="F57">
        <f t="shared" si="19"/>
        <v>9220.2119999999995</v>
      </c>
      <c r="H57" s="40"/>
      <c r="I57">
        <v>60</v>
      </c>
      <c r="J57" s="1">
        <f t="shared" si="20"/>
        <v>45.992868710610999</v>
      </c>
      <c r="K57" s="1">
        <f t="shared" si="21"/>
        <v>6.8464260908534431</v>
      </c>
      <c r="L57" s="1">
        <f t="shared" si="22"/>
        <v>47.160705198535567</v>
      </c>
    </row>
    <row r="58" spans="1:12">
      <c r="A58">
        <v>5</v>
      </c>
      <c r="B58">
        <v>6217.0240000000003</v>
      </c>
      <c r="F58">
        <f t="shared" si="19"/>
        <v>6217.0240000000003</v>
      </c>
      <c r="H58" s="40" t="s">
        <v>20</v>
      </c>
      <c r="I58">
        <v>0</v>
      </c>
      <c r="J58" s="1">
        <f t="shared" si="20"/>
        <v>100</v>
      </c>
      <c r="K58" s="1">
        <f t="shared" si="21"/>
        <v>0</v>
      </c>
      <c r="L58" s="1">
        <f t="shared" si="22"/>
        <v>0</v>
      </c>
    </row>
    <row r="59" spans="1:12">
      <c r="A59">
        <v>6</v>
      </c>
      <c r="B59">
        <v>6595.4390000000003</v>
      </c>
      <c r="F59">
        <f t="shared" si="19"/>
        <v>6595.4390000000003</v>
      </c>
      <c r="H59" s="40"/>
      <c r="I59">
        <v>15</v>
      </c>
      <c r="J59" s="1">
        <f t="shared" si="20"/>
        <v>100</v>
      </c>
      <c r="K59" s="1">
        <f t="shared" si="21"/>
        <v>0</v>
      </c>
      <c r="L59" s="1">
        <f t="shared" si="22"/>
        <v>0</v>
      </c>
    </row>
    <row r="60" spans="1:12">
      <c r="A60">
        <v>7</v>
      </c>
      <c r="B60">
        <v>5718.64</v>
      </c>
      <c r="F60">
        <f t="shared" si="19"/>
        <v>5718.64</v>
      </c>
      <c r="H60" s="40"/>
      <c r="I60">
        <v>30</v>
      </c>
      <c r="J60" s="1">
        <f t="shared" si="20"/>
        <v>100</v>
      </c>
      <c r="K60" s="1">
        <f t="shared" si="21"/>
        <v>0</v>
      </c>
      <c r="L60" s="1">
        <f t="shared" si="22"/>
        <v>0</v>
      </c>
    </row>
    <row r="61" spans="1:12">
      <c r="A61">
        <v>8</v>
      </c>
      <c r="B61">
        <v>7151.2380000000003</v>
      </c>
      <c r="F61">
        <f t="shared" si="19"/>
        <v>7151.2380000000003</v>
      </c>
      <c r="H61" s="40"/>
      <c r="I61">
        <v>60</v>
      </c>
      <c r="J61" s="1">
        <f t="shared" si="20"/>
        <v>100</v>
      </c>
      <c r="K61" s="1">
        <f t="shared" si="21"/>
        <v>0</v>
      </c>
      <c r="L61" s="1">
        <f t="shared" si="22"/>
        <v>0</v>
      </c>
    </row>
    <row r="62" spans="1:12">
      <c r="A62">
        <v>9</v>
      </c>
      <c r="B62">
        <v>6956.4889999999996</v>
      </c>
      <c r="C62">
        <v>85.484999999999999</v>
      </c>
      <c r="D62">
        <v>63.484999999999999</v>
      </c>
      <c r="F62">
        <f t="shared" si="19"/>
        <v>7105.4589999999989</v>
      </c>
      <c r="H62" s="40" t="s">
        <v>22</v>
      </c>
      <c r="I62">
        <v>0</v>
      </c>
      <c r="J62" s="1">
        <f t="shared" si="20"/>
        <v>97.903442972508884</v>
      </c>
      <c r="K62" s="1">
        <f t="shared" si="21"/>
        <v>1.2030890615229786</v>
      </c>
      <c r="L62" s="1">
        <f t="shared" si="22"/>
        <v>0.89346796596813816</v>
      </c>
    </row>
    <row r="63" spans="1:12">
      <c r="A63">
        <v>10</v>
      </c>
      <c r="B63">
        <v>6508.0450000000001</v>
      </c>
      <c r="C63">
        <v>4850.12</v>
      </c>
      <c r="D63">
        <v>236.678</v>
      </c>
      <c r="F63">
        <f t="shared" si="19"/>
        <v>11594.843000000001</v>
      </c>
      <c r="H63" s="40"/>
      <c r="I63">
        <v>15</v>
      </c>
      <c r="J63" s="1">
        <f t="shared" si="20"/>
        <v>56.128789324702367</v>
      </c>
      <c r="K63" s="1">
        <f t="shared" si="21"/>
        <v>41.829975619333524</v>
      </c>
      <c r="L63" s="1">
        <f t="shared" si="22"/>
        <v>2.0412350559641039</v>
      </c>
    </row>
    <row r="64" spans="1:12">
      <c r="A64">
        <v>11</v>
      </c>
      <c r="B64">
        <v>5600.2250000000004</v>
      </c>
      <c r="C64">
        <v>3646.442</v>
      </c>
      <c r="D64">
        <v>2591.8110000000001</v>
      </c>
      <c r="F64">
        <f t="shared" si="19"/>
        <v>11838.478000000001</v>
      </c>
      <c r="H64" s="40"/>
      <c r="I64">
        <v>30</v>
      </c>
      <c r="J64" s="1">
        <f t="shared" si="20"/>
        <v>47.305278600847167</v>
      </c>
      <c r="K64" s="1">
        <f t="shared" si="21"/>
        <v>30.801611490936587</v>
      </c>
      <c r="L64" s="1">
        <f t="shared" si="22"/>
        <v>21.893109908216239</v>
      </c>
    </row>
    <row r="65" spans="1:12">
      <c r="A65">
        <v>12</v>
      </c>
      <c r="B65">
        <v>5394.64</v>
      </c>
      <c r="C65">
        <v>3220.6930000000002</v>
      </c>
      <c r="D65">
        <v>3476.953</v>
      </c>
      <c r="F65">
        <f t="shared" si="19"/>
        <v>12092.286</v>
      </c>
      <c r="H65" s="40"/>
      <c r="I65">
        <v>60</v>
      </c>
      <c r="J65" s="1">
        <f t="shared" si="20"/>
        <v>44.612242879468781</v>
      </c>
      <c r="K65" s="1">
        <f t="shared" si="21"/>
        <v>26.634277422813192</v>
      </c>
      <c r="L65" s="1">
        <f t="shared" si="22"/>
        <v>28.753479697718031</v>
      </c>
    </row>
  </sheetData>
  <mergeCells count="27">
    <mergeCell ref="AE16:AH16"/>
    <mergeCell ref="AE22:AH22"/>
    <mergeCell ref="AE28:AH28"/>
    <mergeCell ref="U16:X16"/>
    <mergeCell ref="U22:X22"/>
    <mergeCell ref="U28:X28"/>
    <mergeCell ref="Z16:AC16"/>
    <mergeCell ref="Z22:AC22"/>
    <mergeCell ref="Z28:AC28"/>
    <mergeCell ref="N6:N9"/>
    <mergeCell ref="N10:N13"/>
    <mergeCell ref="N22:N25"/>
    <mergeCell ref="N26:N29"/>
    <mergeCell ref="N14:N17"/>
    <mergeCell ref="N30:N33"/>
    <mergeCell ref="H22:H25"/>
    <mergeCell ref="H26:H29"/>
    <mergeCell ref="H30:H33"/>
    <mergeCell ref="H54:H57"/>
    <mergeCell ref="H6:H9"/>
    <mergeCell ref="H10:H13"/>
    <mergeCell ref="H14:H17"/>
    <mergeCell ref="H58:H61"/>
    <mergeCell ref="H62:H65"/>
    <mergeCell ref="H40:H43"/>
    <mergeCell ref="H44:H47"/>
    <mergeCell ref="H48:H5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baseColWidth="10" defaultColWidth="11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Strand exchange M164Q</vt:lpstr>
      <vt:lpstr>Strand exchange M35L</vt:lpstr>
      <vt:lpstr>Strand exchange RecAOx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Microsoft Office</dc:creator>
  <cp:keywords/>
  <dc:description/>
  <cp:lastModifiedBy>Benjamin EZRATY</cp:lastModifiedBy>
  <cp:revision/>
  <dcterms:created xsi:type="dcterms:W3CDTF">2021-01-20T23:36:40Z</dcterms:created>
  <dcterms:modified xsi:type="dcterms:W3CDTF">2021-02-19T17:44:32Z</dcterms:modified>
  <cp:category/>
  <cp:contentStatus/>
</cp:coreProperties>
</file>