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tevie/Desktop/"/>
    </mc:Choice>
  </mc:AlternateContent>
  <xr:revisionPtr revIDLastSave="0" documentId="13_ncr:1_{4FCA84D8-1DA2-4541-83BC-E6ED8AB2D21D}" xr6:coauthVersionLast="45" xr6:coauthVersionMax="45" xr10:uidLastSave="{00000000-0000-0000-0000-000000000000}"/>
  <bookViews>
    <workbookView xWindow="0" yWindow="460" windowWidth="27320" windowHeight="13540" tabRatio="500" xr2:uid="{00000000-000D-0000-FFFF-FFFF00000000}"/>
  </bookViews>
  <sheets>
    <sheet name="Urban Sites" sheetId="2" r:id="rId1"/>
    <sheet name="Ranch" sheetId="3" r:id="rId2"/>
    <sheet name="Predation Categories" sheetId="29" r:id="rId3"/>
    <sheet name="COI" sheetId="28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29" l="1"/>
  <c r="O19" i="29"/>
  <c r="P19" i="29"/>
  <c r="M19" i="29"/>
  <c r="Q18" i="29"/>
  <c r="Q17" i="29"/>
  <c r="M9" i="29"/>
  <c r="Q6" i="29"/>
  <c r="P9" i="29" s="1"/>
  <c r="P11" i="29" s="1"/>
  <c r="P5" i="29"/>
  <c r="O5" i="29"/>
  <c r="N5" i="29"/>
  <c r="M5" i="29"/>
  <c r="Q4" i="29"/>
  <c r="N9" i="29" s="1"/>
  <c r="J66" i="29"/>
  <c r="J67" i="29"/>
  <c r="H67" i="29"/>
  <c r="G67" i="29"/>
  <c r="F66" i="29"/>
  <c r="F67" i="29"/>
  <c r="G65" i="29"/>
  <c r="H65" i="29"/>
  <c r="I65" i="29"/>
  <c r="J65" i="29"/>
  <c r="F65" i="29"/>
  <c r="Q19" i="29" l="1"/>
  <c r="P22" i="29" s="1"/>
  <c r="P23" i="29"/>
  <c r="O9" i="29"/>
  <c r="O11" i="29" s="1"/>
  <c r="M23" i="29"/>
  <c r="Q5" i="29"/>
  <c r="Q9" i="29"/>
  <c r="N29" i="29" l="1"/>
  <c r="M29" i="29"/>
  <c r="P24" i="29"/>
  <c r="Q23" i="29"/>
  <c r="N22" i="29"/>
  <c r="M22" i="29"/>
  <c r="N23" i="29"/>
  <c r="M10" i="29"/>
  <c r="N10" i="29"/>
  <c r="N11" i="29" s="1"/>
  <c r="O23" i="29"/>
  <c r="O22" i="29"/>
  <c r="T3" i="28"/>
  <c r="S3" i="28"/>
  <c r="Q10" i="29" l="1"/>
  <c r="M14" i="29"/>
  <c r="L14" i="29"/>
  <c r="M11" i="29"/>
  <c r="Q11" i="29" s="1"/>
  <c r="N28" i="29"/>
  <c r="M28" i="29"/>
  <c r="O24" i="29"/>
  <c r="M24" i="29"/>
  <c r="Q22" i="29"/>
  <c r="Q24" i="29" s="1"/>
  <c r="N26" i="29"/>
  <c r="M26" i="29"/>
  <c r="N24" i="29"/>
  <c r="N27" i="29"/>
  <c r="M27" i="29"/>
  <c r="N13" i="28"/>
  <c r="N14" i="28" s="1"/>
  <c r="N15" i="28" s="1"/>
  <c r="M13" i="28"/>
  <c r="M14" i="28" s="1"/>
  <c r="M15" i="28" s="1"/>
  <c r="O13" i="28"/>
  <c r="O14" i="28" s="1"/>
  <c r="O15" i="28" s="1"/>
  <c r="L13" i="28"/>
  <c r="L14" i="28" s="1"/>
  <c r="L15" i="28" s="1"/>
  <c r="N12" i="28"/>
  <c r="M12" i="28"/>
  <c r="O12" i="28"/>
  <c r="L12" i="28"/>
  <c r="H12" i="28" l="1"/>
  <c r="F12" i="28"/>
  <c r="D12" i="28"/>
  <c r="B12" i="28"/>
</calcChain>
</file>

<file path=xl/sharedStrings.xml><?xml version="1.0" encoding="utf-8"?>
<sst xmlns="http://schemas.openxmlformats.org/spreadsheetml/2006/main" count="681" uniqueCount="153">
  <si>
    <t>Tarantula Adults</t>
  </si>
  <si>
    <t>Tarantula Juveniles</t>
  </si>
  <si>
    <t>Tarantula Babies</t>
  </si>
  <si>
    <t>Tarantula Control</t>
  </si>
  <si>
    <t>School 1 Adults</t>
  </si>
  <si>
    <t>School 1 Juveniles</t>
  </si>
  <si>
    <t>School 1 Babies</t>
  </si>
  <si>
    <t>School 1 Control</t>
  </si>
  <si>
    <t>June-11-2018</t>
  </si>
  <si>
    <t>School 2 Adults</t>
  </si>
  <si>
    <t>School 2 Juveniles</t>
  </si>
  <si>
    <t>School 2 Babies</t>
  </si>
  <si>
    <t>School 2 Control</t>
  </si>
  <si>
    <t>Lawyer's Adults</t>
  </si>
  <si>
    <t>Lawyer's Juveniles</t>
  </si>
  <si>
    <t>Lawyer's Babies</t>
  </si>
  <si>
    <t>Lawyer's Control</t>
  </si>
  <si>
    <t>Health Center Adults</t>
  </si>
  <si>
    <t>Health Center Juveniles</t>
  </si>
  <si>
    <t>Health Center Babies</t>
  </si>
  <si>
    <t>Health Center Control</t>
  </si>
  <si>
    <t>Church Adults</t>
  </si>
  <si>
    <t>Church Juveniles</t>
  </si>
  <si>
    <t>Church Babies</t>
  </si>
  <si>
    <t>Church Control</t>
  </si>
  <si>
    <t>Exercise Field Adults</t>
  </si>
  <si>
    <t>Exercise Field Juveniles</t>
  </si>
  <si>
    <t>Exercise Field Babies</t>
  </si>
  <si>
    <t>Exercise Field Control</t>
  </si>
  <si>
    <t>Total</t>
  </si>
  <si>
    <t>June-14-2018</t>
  </si>
  <si>
    <t>Model</t>
  </si>
  <si>
    <t>June-17-2018</t>
  </si>
  <si>
    <t>Lawn Mower</t>
  </si>
  <si>
    <t>Adults</t>
  </si>
  <si>
    <t>Juveniles</t>
  </si>
  <si>
    <t xml:space="preserve">Babies </t>
  </si>
  <si>
    <t>Control</t>
  </si>
  <si>
    <t>June-23-2018</t>
  </si>
  <si>
    <t>cow</t>
  </si>
  <si>
    <t>June-26-2018</t>
  </si>
  <si>
    <t>x</t>
  </si>
  <si>
    <t>cow shit</t>
  </si>
  <si>
    <t>missing</t>
  </si>
  <si>
    <t>deer</t>
  </si>
  <si>
    <t>Total Predation:</t>
  </si>
  <si>
    <t>Round 2</t>
  </si>
  <si>
    <t>August-4-2018</t>
  </si>
  <si>
    <t>Landscaped</t>
  </si>
  <si>
    <t>August-7-2018</t>
  </si>
  <si>
    <t>Lawnmower</t>
  </si>
  <si>
    <t>August-10-2018</t>
  </si>
  <si>
    <t>June-29-2018</t>
  </si>
  <si>
    <t>Aug-15-2018</t>
  </si>
  <si>
    <t>Aug-18-2018</t>
  </si>
  <si>
    <t>Aug-21-2018</t>
  </si>
  <si>
    <t>Bites</t>
  </si>
  <si>
    <t>Unknown</t>
  </si>
  <si>
    <t>Urban 1</t>
  </si>
  <si>
    <t>NA</t>
  </si>
  <si>
    <t>Hatchling</t>
  </si>
  <si>
    <t>Number</t>
  </si>
  <si>
    <t>Date</t>
  </si>
  <si>
    <t>Time</t>
  </si>
  <si>
    <t>Round</t>
  </si>
  <si>
    <t>Age</t>
  </si>
  <si>
    <t>Adult</t>
  </si>
  <si>
    <t>AM</t>
  </si>
  <si>
    <t>Ranch 1</t>
  </si>
  <si>
    <t xml:space="preserve">Ranch 1 </t>
  </si>
  <si>
    <t>PM</t>
  </si>
  <si>
    <t>Juv</t>
  </si>
  <si>
    <t>Ranch 2</t>
  </si>
  <si>
    <t>Predated</t>
  </si>
  <si>
    <t>P-value</t>
  </si>
  <si>
    <t>DF</t>
  </si>
  <si>
    <t>June</t>
  </si>
  <si>
    <t>August</t>
  </si>
  <si>
    <t>P-Value</t>
  </si>
  <si>
    <t>UrbanGreyMatch</t>
  </si>
  <si>
    <t>COI Score</t>
  </si>
  <si>
    <t>RanchGrey</t>
  </si>
  <si>
    <t>UrbanRed</t>
  </si>
  <si>
    <t>RanchRedMatch</t>
  </si>
  <si>
    <t>Urban Red</t>
  </si>
  <si>
    <t>Ranch Red</t>
  </si>
  <si>
    <t>UG1</t>
  </si>
  <si>
    <t>RG1</t>
  </si>
  <si>
    <t>UR1</t>
  </si>
  <si>
    <t>RR1</t>
  </si>
  <si>
    <t>UG2</t>
  </si>
  <si>
    <t>RG2</t>
  </si>
  <si>
    <t>UR2</t>
  </si>
  <si>
    <t>RR2</t>
  </si>
  <si>
    <t>UG3</t>
  </si>
  <si>
    <t>RG3</t>
  </si>
  <si>
    <t>UR3</t>
  </si>
  <si>
    <t>RR3</t>
  </si>
  <si>
    <t>UG4</t>
  </si>
  <si>
    <t>RG4</t>
  </si>
  <si>
    <t>UR4</t>
  </si>
  <si>
    <t>RR4</t>
  </si>
  <si>
    <t>UG5</t>
  </si>
  <si>
    <t>RG5</t>
  </si>
  <si>
    <t>UR5</t>
  </si>
  <si>
    <t>RR5</t>
  </si>
  <si>
    <t>UG6</t>
  </si>
  <si>
    <t>RG6</t>
  </si>
  <si>
    <t>UR6</t>
  </si>
  <si>
    <t>RR6</t>
  </si>
  <si>
    <t>UG7</t>
  </si>
  <si>
    <t>RG7</t>
  </si>
  <si>
    <t>UR7</t>
  </si>
  <si>
    <t>RR7</t>
  </si>
  <si>
    <t>UG8</t>
  </si>
  <si>
    <t>RG8</t>
  </si>
  <si>
    <t>UR8</t>
  </si>
  <si>
    <t>RR8</t>
  </si>
  <si>
    <t>UG9</t>
  </si>
  <si>
    <t>RG9</t>
  </si>
  <si>
    <t>UR9</t>
  </si>
  <si>
    <t>RR9</t>
  </si>
  <si>
    <t>UG10</t>
  </si>
  <si>
    <t>RG10</t>
  </si>
  <si>
    <t>UR10</t>
  </si>
  <si>
    <t>RR10</t>
  </si>
  <si>
    <t>Average:</t>
  </si>
  <si>
    <t>UG vs UR</t>
  </si>
  <si>
    <t>RG vs RR</t>
  </si>
  <si>
    <t>T-Test</t>
  </si>
  <si>
    <t>Report This:</t>
  </si>
  <si>
    <t>Expected</t>
  </si>
  <si>
    <t>SD</t>
  </si>
  <si>
    <t>SE</t>
  </si>
  <si>
    <t>2xSE</t>
  </si>
  <si>
    <t>Excel</t>
  </si>
  <si>
    <t>Vassar:</t>
  </si>
  <si>
    <t>T-value</t>
  </si>
  <si>
    <t>x-square</t>
  </si>
  <si>
    <t>Avian (Pecks &amp; Decapitations)</t>
  </si>
  <si>
    <t>Non Predator Disturbance</t>
  </si>
  <si>
    <t>Bites (Rodent)</t>
  </si>
  <si>
    <t>Bites (Other)</t>
  </si>
  <si>
    <t xml:space="preserve">Observed </t>
  </si>
  <si>
    <t>Avian</t>
  </si>
  <si>
    <t>Rodent</t>
  </si>
  <si>
    <t>Not predated</t>
  </si>
  <si>
    <t>Rodent bites</t>
  </si>
  <si>
    <t>Bites (other)</t>
  </si>
  <si>
    <t>Urban Gray</t>
  </si>
  <si>
    <t>Ranch Gray</t>
  </si>
  <si>
    <t>Bites: Rodent</t>
  </si>
  <si>
    <t>Bites: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</si>
</sst>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44546A"/>
      <name val="TimesNewRomanPSMT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Lucida Console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C099E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4" fontId="1" fillId="0" borderId="0" xfId="0" applyNumberFormat="1" applyFont="1"/>
    <xf numFmtId="0" fontId="4" fillId="0" borderId="0" xfId="0" applyFont="1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5" fillId="0" borderId="3" xfId="33" applyBorder="1"/>
    <xf numFmtId="0" fontId="6" fillId="0" borderId="3" xfId="0" applyFont="1" applyBorder="1"/>
    <xf numFmtId="16" fontId="0" fillId="0" borderId="0" xfId="0" applyNumberFormat="1"/>
    <xf numFmtId="165" fontId="0" fillId="0" borderId="0" xfId="0" applyNumberForma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0" fillId="0" borderId="0" xfId="0" applyNumberFormat="1"/>
    <xf numFmtId="166" fontId="8" fillId="0" borderId="0" xfId="0" applyNumberFormat="1" applyFont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 applyFill="1" applyBorder="1"/>
  </cellXfs>
  <cellStyles count="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eading 2" xfId="33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</cellStyles>
  <dxfs count="0"/>
  <tableStyles count="0" defaultTableStyle="TableStyleMedium9" defaultPivotStyle="PivotStyleMedium7"/>
  <colors>
    <mruColors>
      <color rgb="FFAE6534"/>
      <color rgb="FFBF5C1D"/>
      <color rgb="FFDF7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'Predation Categories'!$L$17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'Predation Categories'!$M$16:$P$16</c:f>
              <c:strCache>
                <c:ptCount val="4"/>
                <c:pt idx="0">
                  <c:v>Avian</c:v>
                </c:pt>
                <c:pt idx="1">
                  <c:v>Bites: Rodent</c:v>
                </c:pt>
                <c:pt idx="2">
                  <c:v>Bites: Other</c:v>
                </c:pt>
                <c:pt idx="3">
                  <c:v>Unknown</c:v>
                </c:pt>
              </c:strCache>
            </c:strRef>
          </c:cat>
          <c:val>
            <c:numRef>
              <c:f>'Predation Categories'!$M$17:$P$17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0-444C-B37E-6B22DE353D8C}"/>
            </c:ext>
          </c:extLst>
        </c:ser>
        <c:ser>
          <c:idx val="1"/>
          <c:order val="1"/>
          <c:tx>
            <c:strRef>
              <c:f>'Predation Categories'!$L$18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AE6534"/>
            </a:solidFill>
            <a:ln>
              <a:noFill/>
            </a:ln>
            <a:effectLst/>
          </c:spPr>
          <c:invertIfNegative val="0"/>
          <c:cat>
            <c:strRef>
              <c:f>'Predation Categories'!$M$16:$P$16</c:f>
              <c:strCache>
                <c:ptCount val="4"/>
                <c:pt idx="0">
                  <c:v>Avian</c:v>
                </c:pt>
                <c:pt idx="1">
                  <c:v>Bites: Rodent</c:v>
                </c:pt>
                <c:pt idx="2">
                  <c:v>Bites: Other</c:v>
                </c:pt>
                <c:pt idx="3">
                  <c:v>Unknown</c:v>
                </c:pt>
              </c:strCache>
            </c:strRef>
          </c:cat>
          <c:val>
            <c:numRef>
              <c:f>'Predation Categories'!$M$18:$P$18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0-444C-B37E-6B22DE35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369439"/>
        <c:axId val="783378751"/>
      </c:barChart>
      <c:catAx>
        <c:axId val="7833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378751"/>
        <c:crosses val="autoZero"/>
        <c:auto val="1"/>
        <c:lblAlgn val="ctr"/>
        <c:lblOffset val="100"/>
        <c:noMultiLvlLbl val="0"/>
      </c:catAx>
      <c:valAx>
        <c:axId val="7833787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Predation Events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36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E6534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A9D-5D4D-A1A0-EDF3ED472764}"/>
              </c:ext>
            </c:extLst>
          </c:dPt>
          <c:dPt>
            <c:idx val="3"/>
            <c:invertIfNegative val="0"/>
            <c:bubble3D val="0"/>
            <c:spPr>
              <a:solidFill>
                <a:srgbClr val="AE6534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9D-5D4D-A1A0-EDF3ED472764}"/>
              </c:ext>
            </c:extLst>
          </c:dPt>
          <c:errBars>
            <c:errBarType val="both"/>
            <c:errValType val="cust"/>
            <c:noEndCap val="0"/>
            <c:plus>
              <c:numRef>
                <c:f>COI!$L$14:$O$14</c:f>
                <c:numCache>
                  <c:formatCode>General</c:formatCode>
                  <c:ptCount val="4"/>
                  <c:pt idx="0">
                    <c:v>3.6708087144085582</c:v>
                  </c:pt>
                  <c:pt idx="1">
                    <c:v>3.8796975288745843</c:v>
                  </c:pt>
                  <c:pt idx="2">
                    <c:v>0.33252512854085348</c:v>
                  </c:pt>
                  <c:pt idx="3">
                    <c:v>6.0953172193450618</c:v>
                  </c:pt>
                </c:numCache>
              </c:numRef>
            </c:plus>
            <c:minus>
              <c:numRef>
                <c:f>COI!$L$14:$O$14</c:f>
                <c:numCache>
                  <c:formatCode>General</c:formatCode>
                  <c:ptCount val="4"/>
                  <c:pt idx="0">
                    <c:v>3.6708087144085582</c:v>
                  </c:pt>
                  <c:pt idx="1">
                    <c:v>3.8796975288745843</c:v>
                  </c:pt>
                  <c:pt idx="2">
                    <c:v>0.33252512854085348</c:v>
                  </c:pt>
                  <c:pt idx="3">
                    <c:v>6.0953172193450618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COI!$L$1:$O$1</c:f>
              <c:strCache>
                <c:ptCount val="4"/>
                <c:pt idx="0">
                  <c:v>Urban Gray</c:v>
                </c:pt>
                <c:pt idx="1">
                  <c:v>Urban Red</c:v>
                </c:pt>
                <c:pt idx="2">
                  <c:v>Ranch Gray</c:v>
                </c:pt>
                <c:pt idx="3">
                  <c:v>Ranch Red</c:v>
                </c:pt>
              </c:strCache>
            </c:strRef>
          </c:cat>
          <c:val>
            <c:numRef>
              <c:f>COI!$L$12:$O$12</c:f>
              <c:numCache>
                <c:formatCode>0.0</c:formatCode>
                <c:ptCount val="4"/>
                <c:pt idx="0">
                  <c:v>41.652799999999999</c:v>
                </c:pt>
                <c:pt idx="1">
                  <c:v>27.863600000000002</c:v>
                </c:pt>
                <c:pt idx="2">
                  <c:v>1.7614999999999998</c:v>
                </c:pt>
                <c:pt idx="3">
                  <c:v>31.446400000000004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5-A248-A84F-E8504099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02850319"/>
        <c:axId val="1001620783"/>
      </c:barChart>
      <c:catAx>
        <c:axId val="100285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01620783"/>
        <c:crosses val="autoZero"/>
        <c:auto val="1"/>
        <c:lblAlgn val="ctr"/>
        <c:lblOffset val="100"/>
        <c:noMultiLvlLbl val="0"/>
      </c:catAx>
      <c:valAx>
        <c:axId val="1001620783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  <a:latin typeface="Times" pitchFamily="2" charset="0"/>
                  </a:rPr>
                  <a:t>COI Scores</a:t>
                </a:r>
                <a:r>
                  <a:rPr lang="en-US" sz="1600" b="1" i="0" u="none" strike="noStrike" baseline="0">
                    <a:effectLst/>
                  </a:rPr>
                  <a:t> </a:t>
                </a:r>
                <a:endParaRPr lang="en-US" sz="1600" b="1">
                  <a:solidFill>
                    <a:schemeClr val="tx1"/>
                  </a:solidFill>
                  <a:latin typeface="Times" pitchFamily="2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02850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508000</xdr:colOff>
      <xdr:row>10</xdr:row>
      <xdr:rowOff>184150</xdr:rowOff>
    </xdr:from>
    <xdr:to>
      <xdr:col>23</xdr:col>
      <xdr:colOff>127000</xdr:colOff>
      <xdr:row>24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3C4C3-87B6-8B40-A6FB-3B068896AD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367917</xdr:colOff>
      <xdr:row>26</xdr:row>
      <xdr:rowOff>0</xdr:rowOff>
    </xdr:from>
    <xdr:to>
      <xdr:col>19</xdr:col>
      <xdr:colOff>137711</xdr:colOff>
      <xdr:row>55</xdr:row>
      <xdr:rowOff>27389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702DF2-9618-804E-AD25-D1D5D6848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7"/>
  <sheetViews>
    <sheetView tabSelected="1" workbookViewId="0">
      <selection activeCell="M61" sqref="M61"/>
    </sheetView>
  </sheetViews>
  <sheetFormatPr baseColWidth="10" defaultRowHeight="16"/>
  <cols>
    <col min="1" max="1" width="14.1640625" bestFit="1" customWidth="1"/>
    <col min="2" max="2" width="14.5" bestFit="1" customWidth="1"/>
    <col min="3" max="3" width="16.6640625" bestFit="1" customWidth="1"/>
    <col min="4" max="4" width="14.6640625" bestFit="1" customWidth="1"/>
    <col min="5" max="5" width="15.33203125" bestFit="1" customWidth="1"/>
    <col min="6" max="6" width="13.5" bestFit="1" customWidth="1"/>
    <col min="7" max="7" width="15.6640625" bestFit="1" customWidth="1"/>
    <col min="8" max="8" width="13.6640625" bestFit="1" customWidth="1"/>
    <col min="9" max="9" width="14.5" bestFit="1" customWidth="1"/>
    <col min="10" max="10" width="13.5" bestFit="1" customWidth="1"/>
    <col min="11" max="11" width="15.6640625" bestFit="1" customWidth="1"/>
    <col min="12" max="12" width="13.6640625" bestFit="1" customWidth="1"/>
    <col min="13" max="13" width="14.5" bestFit="1" customWidth="1"/>
    <col min="14" max="14" width="13.83203125" bestFit="1" customWidth="1"/>
    <col min="15" max="15" width="16" bestFit="1" customWidth="1"/>
    <col min="16" max="16" width="14" bestFit="1" customWidth="1"/>
    <col min="17" max="17" width="14.6640625" bestFit="1" customWidth="1"/>
    <col min="18" max="18" width="18" bestFit="1" customWidth="1"/>
    <col min="19" max="19" width="20.1640625" bestFit="1" customWidth="1"/>
    <col min="20" max="20" width="18.1640625" bestFit="1" customWidth="1"/>
    <col min="21" max="21" width="18.83203125" bestFit="1" customWidth="1"/>
    <col min="22" max="22" width="12.5" bestFit="1" customWidth="1"/>
    <col min="23" max="23" width="14.6640625" bestFit="1" customWidth="1"/>
    <col min="24" max="24" width="12.6640625" bestFit="1" customWidth="1"/>
    <col min="25" max="25" width="13.33203125" bestFit="1" customWidth="1"/>
    <col min="26" max="26" width="17.6640625" bestFit="1" customWidth="1"/>
    <col min="27" max="27" width="19.83203125" bestFit="1" customWidth="1"/>
    <col min="28" max="28" width="17.83203125" bestFit="1" customWidth="1"/>
    <col min="29" max="29" width="18.5" bestFit="1" customWidth="1"/>
  </cols>
  <sheetData>
    <row r="1" spans="1:29">
      <c r="A1" s="1" t="s">
        <v>8</v>
      </c>
    </row>
    <row r="2" spans="1:29">
      <c r="A2" t="s">
        <v>31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</row>
    <row r="3" spans="1:29">
      <c r="A3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>
      <c r="A4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>
      <c r="A5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>
      <c r="A6">
        <v>4</v>
      </c>
      <c r="B6">
        <v>0</v>
      </c>
      <c r="C6">
        <v>0</v>
      </c>
      <c r="D6">
        <v>0</v>
      </c>
      <c r="F6">
        <v>1</v>
      </c>
      <c r="G6">
        <v>0</v>
      </c>
      <c r="H6">
        <v>0</v>
      </c>
      <c r="J6">
        <v>0</v>
      </c>
      <c r="K6">
        <v>0</v>
      </c>
      <c r="L6">
        <v>0</v>
      </c>
      <c r="N6" s="2">
        <v>0</v>
      </c>
      <c r="O6" s="2">
        <v>0</v>
      </c>
      <c r="P6" s="2">
        <v>0</v>
      </c>
      <c r="Q6" s="2"/>
      <c r="R6" s="2">
        <v>0</v>
      </c>
      <c r="S6" s="2">
        <v>0</v>
      </c>
      <c r="T6" s="2">
        <v>0</v>
      </c>
      <c r="U6" s="2"/>
      <c r="V6" s="2">
        <v>0</v>
      </c>
      <c r="W6" s="2">
        <v>0</v>
      </c>
      <c r="X6" s="2">
        <v>0</v>
      </c>
      <c r="Y6" s="2"/>
      <c r="Z6" s="2">
        <v>0</v>
      </c>
      <c r="AA6" s="2">
        <v>0</v>
      </c>
      <c r="AB6" s="2">
        <v>0</v>
      </c>
      <c r="AC6" s="2"/>
    </row>
    <row r="7" spans="1:29">
      <c r="A7">
        <v>5</v>
      </c>
      <c r="B7">
        <v>0</v>
      </c>
      <c r="C7">
        <v>0</v>
      </c>
      <c r="D7">
        <v>0</v>
      </c>
      <c r="F7">
        <v>0</v>
      </c>
      <c r="G7">
        <v>0</v>
      </c>
      <c r="H7">
        <v>0</v>
      </c>
      <c r="J7">
        <v>0</v>
      </c>
      <c r="K7">
        <v>0</v>
      </c>
      <c r="L7">
        <v>0</v>
      </c>
      <c r="N7" s="2">
        <v>0</v>
      </c>
      <c r="O7" s="2">
        <v>0</v>
      </c>
      <c r="P7" s="2">
        <v>0</v>
      </c>
      <c r="Q7" s="2"/>
      <c r="R7" s="2">
        <v>0</v>
      </c>
      <c r="S7" s="2">
        <v>0</v>
      </c>
      <c r="T7" s="2">
        <v>0</v>
      </c>
      <c r="U7" s="2"/>
      <c r="V7" s="2">
        <v>0</v>
      </c>
      <c r="W7" s="2">
        <v>0</v>
      </c>
      <c r="X7" s="2">
        <v>0</v>
      </c>
      <c r="Y7" s="2"/>
      <c r="Z7" s="2">
        <v>0</v>
      </c>
      <c r="AA7" s="2">
        <v>0</v>
      </c>
      <c r="AB7" s="2">
        <v>0</v>
      </c>
      <c r="AC7" s="2"/>
    </row>
    <row r="8" spans="1:29">
      <c r="A8">
        <v>6</v>
      </c>
      <c r="B8">
        <v>0</v>
      </c>
      <c r="C8">
        <v>0</v>
      </c>
      <c r="D8">
        <v>0</v>
      </c>
      <c r="F8">
        <v>0</v>
      </c>
      <c r="G8">
        <v>0</v>
      </c>
      <c r="H8">
        <v>0</v>
      </c>
      <c r="J8">
        <v>0</v>
      </c>
      <c r="K8">
        <v>0</v>
      </c>
      <c r="L8">
        <v>0</v>
      </c>
      <c r="N8" s="2">
        <v>0</v>
      </c>
      <c r="O8" s="2">
        <v>0</v>
      </c>
      <c r="P8" s="2">
        <v>0</v>
      </c>
      <c r="Q8" s="2"/>
      <c r="R8" s="2">
        <v>0</v>
      </c>
      <c r="S8" s="2">
        <v>0</v>
      </c>
      <c r="T8" s="2">
        <v>0</v>
      </c>
      <c r="U8" s="2"/>
      <c r="V8" s="2">
        <v>0</v>
      </c>
      <c r="W8" s="2">
        <v>0</v>
      </c>
      <c r="X8" s="2">
        <v>0</v>
      </c>
      <c r="Y8" s="2"/>
      <c r="Z8" s="2">
        <v>0</v>
      </c>
      <c r="AA8" s="2">
        <v>0</v>
      </c>
      <c r="AB8" s="2">
        <v>0</v>
      </c>
      <c r="AC8" s="2"/>
    </row>
    <row r="9" spans="1:29">
      <c r="A9" s="3" t="s">
        <v>29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2" spans="1:29">
      <c r="A12" s="3" t="s">
        <v>30</v>
      </c>
    </row>
    <row r="13" spans="1:29">
      <c r="A13" t="s">
        <v>31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17</v>
      </c>
      <c r="S13" t="s">
        <v>18</v>
      </c>
      <c r="T13" t="s">
        <v>19</v>
      </c>
      <c r="U13" t="s">
        <v>20</v>
      </c>
      <c r="V13" t="s">
        <v>21</v>
      </c>
      <c r="W13" t="s">
        <v>22</v>
      </c>
      <c r="X13" t="s">
        <v>23</v>
      </c>
      <c r="Y13" t="s">
        <v>24</v>
      </c>
      <c r="Z13" t="s">
        <v>25</v>
      </c>
      <c r="AA13" t="s">
        <v>26</v>
      </c>
      <c r="AB13" t="s">
        <v>27</v>
      </c>
      <c r="AC13" t="s">
        <v>28</v>
      </c>
    </row>
    <row r="14" spans="1:29">
      <c r="A14">
        <v>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</row>
    <row r="15" spans="1:29">
      <c r="A15">
        <v>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</row>
    <row r="16" spans="1:29">
      <c r="A16">
        <v>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</row>
    <row r="17" spans="1:29">
      <c r="A17">
        <v>4</v>
      </c>
      <c r="B17">
        <v>0</v>
      </c>
      <c r="C17">
        <v>0</v>
      </c>
      <c r="D17">
        <v>0</v>
      </c>
      <c r="F17">
        <v>0</v>
      </c>
      <c r="G17">
        <v>0</v>
      </c>
      <c r="H17">
        <v>0</v>
      </c>
      <c r="J17">
        <v>0</v>
      </c>
      <c r="K17">
        <v>0</v>
      </c>
      <c r="L17">
        <v>0</v>
      </c>
      <c r="N17">
        <v>0</v>
      </c>
      <c r="O17">
        <v>0</v>
      </c>
      <c r="P17">
        <v>0</v>
      </c>
      <c r="R17" s="2">
        <v>0</v>
      </c>
      <c r="S17" s="2">
        <v>0</v>
      </c>
      <c r="T17" s="2">
        <v>0</v>
      </c>
      <c r="U17" s="2"/>
      <c r="V17" s="2">
        <v>0</v>
      </c>
      <c r="W17" s="2">
        <v>0</v>
      </c>
      <c r="X17" s="2">
        <v>0</v>
      </c>
      <c r="Y17" s="2"/>
      <c r="Z17" s="2">
        <v>0</v>
      </c>
      <c r="AA17" s="2">
        <v>0</v>
      </c>
      <c r="AB17" s="2">
        <v>0</v>
      </c>
      <c r="AC17" s="2"/>
    </row>
    <row r="18" spans="1:29">
      <c r="A18">
        <v>5</v>
      </c>
      <c r="B18">
        <v>0</v>
      </c>
      <c r="C18">
        <v>0</v>
      </c>
      <c r="D18">
        <v>0</v>
      </c>
      <c r="F18">
        <v>0</v>
      </c>
      <c r="G18">
        <v>0</v>
      </c>
      <c r="H18">
        <v>0</v>
      </c>
      <c r="J18">
        <v>0</v>
      </c>
      <c r="K18">
        <v>0</v>
      </c>
      <c r="L18">
        <v>0</v>
      </c>
      <c r="N18">
        <v>0</v>
      </c>
      <c r="O18">
        <v>0</v>
      </c>
      <c r="P18">
        <v>0</v>
      </c>
      <c r="R18" s="2">
        <v>0</v>
      </c>
      <c r="S18" s="2">
        <v>0</v>
      </c>
      <c r="T18" s="2">
        <v>0</v>
      </c>
      <c r="U18" s="2"/>
      <c r="V18" s="2">
        <v>0</v>
      </c>
      <c r="W18" s="2">
        <v>0</v>
      </c>
      <c r="X18" s="2">
        <v>0</v>
      </c>
      <c r="Y18" s="2"/>
      <c r="Z18" s="2">
        <v>0</v>
      </c>
      <c r="AA18" s="2">
        <v>0</v>
      </c>
      <c r="AB18" s="2">
        <v>0</v>
      </c>
      <c r="AC18" s="2"/>
    </row>
    <row r="19" spans="1:29">
      <c r="A19">
        <v>6</v>
      </c>
      <c r="B19">
        <v>0</v>
      </c>
      <c r="C19">
        <v>0</v>
      </c>
      <c r="D19">
        <v>0</v>
      </c>
      <c r="F19">
        <v>0</v>
      </c>
      <c r="G19">
        <v>0</v>
      </c>
      <c r="H19">
        <v>0</v>
      </c>
      <c r="J19">
        <v>0</v>
      </c>
      <c r="K19">
        <v>0</v>
      </c>
      <c r="L19">
        <v>0</v>
      </c>
      <c r="N19">
        <v>0</v>
      </c>
      <c r="O19">
        <v>0</v>
      </c>
      <c r="P19">
        <v>1</v>
      </c>
      <c r="R19" s="2">
        <v>0</v>
      </c>
      <c r="S19" s="2">
        <v>0</v>
      </c>
      <c r="T19" s="2">
        <v>0</v>
      </c>
      <c r="U19" s="2"/>
      <c r="V19" s="2">
        <v>0</v>
      </c>
      <c r="W19" s="2">
        <v>0</v>
      </c>
      <c r="X19" s="2">
        <v>0</v>
      </c>
      <c r="Y19" s="2"/>
      <c r="Z19" s="2">
        <v>0</v>
      </c>
      <c r="AA19" s="2">
        <v>0</v>
      </c>
      <c r="AB19" s="2">
        <v>0</v>
      </c>
      <c r="AC19" s="2"/>
    </row>
    <row r="20" spans="1:29">
      <c r="A20" s="3" t="s">
        <v>29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 s="2">
        <v>0</v>
      </c>
      <c r="S20" s="2">
        <v>0</v>
      </c>
      <c r="T20" s="2">
        <v>0</v>
      </c>
      <c r="U20">
        <v>0</v>
      </c>
      <c r="V20" s="2">
        <v>0</v>
      </c>
      <c r="W20" s="2">
        <v>0</v>
      </c>
      <c r="X20" s="2">
        <v>0</v>
      </c>
      <c r="Y20">
        <v>0</v>
      </c>
      <c r="Z20" s="2">
        <v>0</v>
      </c>
      <c r="AA20" s="2">
        <v>0</v>
      </c>
      <c r="AB20" s="2">
        <v>0</v>
      </c>
      <c r="AC20">
        <v>0</v>
      </c>
    </row>
    <row r="23" spans="1:29">
      <c r="A23" s="3" t="s">
        <v>32</v>
      </c>
    </row>
    <row r="24" spans="1:29">
      <c r="A24" t="s">
        <v>31</v>
      </c>
      <c r="B24" t="s">
        <v>0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9</v>
      </c>
      <c r="K24" t="s">
        <v>10</v>
      </c>
      <c r="L24" t="s">
        <v>11</v>
      </c>
      <c r="M24" t="s">
        <v>12</v>
      </c>
      <c r="N24" t="s">
        <v>13</v>
      </c>
      <c r="O24" t="s">
        <v>14</v>
      </c>
      <c r="P24" t="s">
        <v>15</v>
      </c>
      <c r="Q24" t="s">
        <v>16</v>
      </c>
      <c r="R24" t="s">
        <v>17</v>
      </c>
      <c r="S24" t="s">
        <v>18</v>
      </c>
      <c r="T24" t="s">
        <v>19</v>
      </c>
      <c r="U24" t="s">
        <v>20</v>
      </c>
      <c r="V24" t="s">
        <v>21</v>
      </c>
      <c r="W24" t="s">
        <v>22</v>
      </c>
      <c r="X24" t="s">
        <v>23</v>
      </c>
      <c r="Y24" t="s">
        <v>24</v>
      </c>
      <c r="Z24" t="s">
        <v>25</v>
      </c>
      <c r="AA24" t="s">
        <v>26</v>
      </c>
      <c r="AB24" t="s">
        <v>27</v>
      </c>
      <c r="AC24" t="s">
        <v>28</v>
      </c>
    </row>
    <row r="25" spans="1:29">
      <c r="A25">
        <v>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</row>
    <row r="26" spans="1:29">
      <c r="A26">
        <v>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s="2" t="s">
        <v>33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</row>
    <row r="27" spans="1:29">
      <c r="A27">
        <v>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</row>
    <row r="28" spans="1:29">
      <c r="A28">
        <v>4</v>
      </c>
      <c r="B28">
        <v>0</v>
      </c>
      <c r="C28">
        <v>0</v>
      </c>
      <c r="D28">
        <v>0</v>
      </c>
      <c r="F28">
        <v>0</v>
      </c>
      <c r="G28">
        <v>0</v>
      </c>
      <c r="H28">
        <v>0</v>
      </c>
      <c r="J28">
        <v>0</v>
      </c>
      <c r="K28">
        <v>0</v>
      </c>
      <c r="L28">
        <v>0</v>
      </c>
      <c r="N28">
        <v>0</v>
      </c>
      <c r="O28">
        <v>0</v>
      </c>
      <c r="P28">
        <v>0</v>
      </c>
      <c r="R28" s="2" t="s">
        <v>33</v>
      </c>
      <c r="S28" s="2">
        <v>0</v>
      </c>
      <c r="T28" s="2">
        <v>0</v>
      </c>
      <c r="U28" s="2"/>
      <c r="V28" s="2">
        <v>0</v>
      </c>
      <c r="W28" s="2">
        <v>0</v>
      </c>
      <c r="X28" s="2">
        <v>0</v>
      </c>
      <c r="Y28" s="2"/>
      <c r="Z28" s="2">
        <v>0</v>
      </c>
      <c r="AA28" s="2">
        <v>0</v>
      </c>
      <c r="AB28" s="2">
        <v>0</v>
      </c>
      <c r="AC28" s="2"/>
    </row>
    <row r="29" spans="1:29">
      <c r="A29">
        <v>5</v>
      </c>
      <c r="B29">
        <v>0</v>
      </c>
      <c r="C29">
        <v>0</v>
      </c>
      <c r="D29">
        <v>0</v>
      </c>
      <c r="F29">
        <v>0</v>
      </c>
      <c r="G29">
        <v>0</v>
      </c>
      <c r="H29">
        <v>0</v>
      </c>
      <c r="J29">
        <v>0</v>
      </c>
      <c r="K29">
        <v>0</v>
      </c>
      <c r="L29">
        <v>0</v>
      </c>
      <c r="N29">
        <v>0</v>
      </c>
      <c r="O29">
        <v>0</v>
      </c>
      <c r="P29">
        <v>0</v>
      </c>
      <c r="R29" s="2">
        <v>0</v>
      </c>
      <c r="S29" s="2">
        <v>0</v>
      </c>
      <c r="T29" s="2">
        <v>0</v>
      </c>
      <c r="U29" s="2"/>
      <c r="V29" s="2">
        <v>0</v>
      </c>
      <c r="W29" s="2">
        <v>0</v>
      </c>
      <c r="X29" s="2">
        <v>0</v>
      </c>
      <c r="Y29" s="2"/>
      <c r="Z29" s="2">
        <v>0</v>
      </c>
      <c r="AA29" s="2">
        <v>0</v>
      </c>
      <c r="AB29" s="2">
        <v>0</v>
      </c>
      <c r="AC29" s="2"/>
    </row>
    <row r="30" spans="1:29">
      <c r="A30">
        <v>6</v>
      </c>
      <c r="B30">
        <v>0</v>
      </c>
      <c r="C30">
        <v>0</v>
      </c>
      <c r="D30">
        <v>0</v>
      </c>
      <c r="F30">
        <v>0</v>
      </c>
      <c r="G30">
        <v>0</v>
      </c>
      <c r="H30">
        <v>0</v>
      </c>
      <c r="J30">
        <v>0</v>
      </c>
      <c r="K30">
        <v>0</v>
      </c>
      <c r="L30">
        <v>0</v>
      </c>
      <c r="N30">
        <v>0</v>
      </c>
      <c r="O30">
        <v>0</v>
      </c>
      <c r="P30">
        <v>0</v>
      </c>
      <c r="R30" s="2">
        <v>0</v>
      </c>
      <c r="S30" s="2">
        <v>0</v>
      </c>
      <c r="T30" s="2">
        <v>0</v>
      </c>
      <c r="U30" s="2"/>
      <c r="V30" s="2">
        <v>0</v>
      </c>
      <c r="W30" s="2">
        <v>0</v>
      </c>
      <c r="X30" s="2">
        <v>0</v>
      </c>
      <c r="Y30" s="2"/>
      <c r="Z30" s="2">
        <v>0</v>
      </c>
      <c r="AA30" s="2">
        <v>0</v>
      </c>
      <c r="AB30" s="2">
        <v>0</v>
      </c>
      <c r="AC30" s="2"/>
    </row>
    <row r="31" spans="1:29">
      <c r="A31" s="3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</row>
    <row r="33" spans="1:29">
      <c r="A33" s="3" t="s">
        <v>45</v>
      </c>
      <c r="B33" s="3" t="s">
        <v>34</v>
      </c>
      <c r="C33" s="3" t="s">
        <v>35</v>
      </c>
      <c r="D33" s="3" t="s">
        <v>36</v>
      </c>
      <c r="E33" s="3" t="s">
        <v>37</v>
      </c>
    </row>
    <row r="34" spans="1:29">
      <c r="B34">
        <v>1</v>
      </c>
      <c r="C34">
        <v>0</v>
      </c>
      <c r="D34">
        <v>0</v>
      </c>
      <c r="E34">
        <v>0</v>
      </c>
    </row>
    <row r="36" spans="1:29">
      <c r="A36" s="3" t="s">
        <v>46</v>
      </c>
    </row>
    <row r="37" spans="1:29">
      <c r="A37" s="3" t="s">
        <v>47</v>
      </c>
    </row>
    <row r="38" spans="1:29">
      <c r="A38" t="s">
        <v>31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9</v>
      </c>
      <c r="K38" t="s">
        <v>10</v>
      </c>
      <c r="L38" t="s">
        <v>11</v>
      </c>
      <c r="M38" t="s">
        <v>12</v>
      </c>
      <c r="N38" t="s">
        <v>13</v>
      </c>
      <c r="O38" t="s">
        <v>14</v>
      </c>
      <c r="P38" t="s">
        <v>15</v>
      </c>
      <c r="Q38" t="s">
        <v>16</v>
      </c>
      <c r="R38" t="s">
        <v>17</v>
      </c>
      <c r="S38" t="s">
        <v>18</v>
      </c>
      <c r="T38" t="s">
        <v>19</v>
      </c>
      <c r="U38" t="s">
        <v>20</v>
      </c>
      <c r="V38" t="s">
        <v>21</v>
      </c>
      <c r="W38" t="s">
        <v>22</v>
      </c>
      <c r="X38" t="s">
        <v>23</v>
      </c>
      <c r="Y38" t="s">
        <v>24</v>
      </c>
      <c r="Z38" t="s">
        <v>25</v>
      </c>
      <c r="AA38" t="s">
        <v>26</v>
      </c>
      <c r="AB38" t="s">
        <v>27</v>
      </c>
      <c r="AC38" t="s">
        <v>28</v>
      </c>
    </row>
    <row r="39" spans="1:29">
      <c r="A39">
        <v>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2">
        <v>0</v>
      </c>
      <c r="O39" s="2">
        <v>0</v>
      </c>
      <c r="P39" s="2">
        <v>0</v>
      </c>
      <c r="Q39" s="2">
        <v>0</v>
      </c>
      <c r="R39" t="s">
        <v>48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</row>
    <row r="40" spans="1:29">
      <c r="A40">
        <v>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2">
        <v>0</v>
      </c>
      <c r="O40" s="2">
        <v>0</v>
      </c>
      <c r="P40" s="2">
        <v>0</v>
      </c>
      <c r="Q40" s="2">
        <v>0</v>
      </c>
      <c r="R40" t="s">
        <v>48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</row>
    <row r="41" spans="1:29">
      <c r="A41">
        <v>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2">
        <v>0</v>
      </c>
      <c r="O41" s="2">
        <v>0</v>
      </c>
      <c r="P41" s="2">
        <v>0</v>
      </c>
      <c r="Q41" s="2">
        <v>0</v>
      </c>
      <c r="R41" t="s">
        <v>48</v>
      </c>
      <c r="S41" s="2">
        <v>0</v>
      </c>
      <c r="T41" s="2">
        <v>0</v>
      </c>
      <c r="U41" t="s">
        <v>48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</row>
    <row r="42" spans="1:29">
      <c r="A42">
        <v>4</v>
      </c>
      <c r="B42">
        <v>0</v>
      </c>
      <c r="C42">
        <v>0</v>
      </c>
      <c r="D42">
        <v>0</v>
      </c>
      <c r="F42">
        <v>0</v>
      </c>
      <c r="G42">
        <v>0</v>
      </c>
      <c r="H42">
        <v>0</v>
      </c>
      <c r="J42">
        <v>0</v>
      </c>
      <c r="K42">
        <v>0</v>
      </c>
      <c r="L42">
        <v>0</v>
      </c>
      <c r="N42" s="2">
        <v>0</v>
      </c>
      <c r="O42" s="2">
        <v>0</v>
      </c>
      <c r="P42" s="2">
        <v>0</v>
      </c>
      <c r="Q42" s="2"/>
      <c r="R42" t="s">
        <v>48</v>
      </c>
      <c r="S42" s="2">
        <v>0</v>
      </c>
      <c r="T42" s="2">
        <v>0</v>
      </c>
      <c r="V42" s="2">
        <v>0</v>
      </c>
      <c r="W42" s="2">
        <v>0</v>
      </c>
      <c r="X42" s="2">
        <v>0</v>
      </c>
      <c r="Y42" s="2"/>
      <c r="Z42" s="2">
        <v>0</v>
      </c>
      <c r="AA42" s="2">
        <v>0</v>
      </c>
      <c r="AB42" s="2">
        <v>0</v>
      </c>
      <c r="AC42" s="2"/>
    </row>
    <row r="43" spans="1:29">
      <c r="A43">
        <v>5</v>
      </c>
      <c r="B43">
        <v>0</v>
      </c>
      <c r="C43">
        <v>0</v>
      </c>
      <c r="D43">
        <v>0</v>
      </c>
      <c r="F43">
        <v>0</v>
      </c>
      <c r="G43">
        <v>0</v>
      </c>
      <c r="H43">
        <v>0</v>
      </c>
      <c r="J43">
        <v>0</v>
      </c>
      <c r="K43">
        <v>0</v>
      </c>
      <c r="L43">
        <v>0</v>
      </c>
      <c r="N43" s="2">
        <v>0</v>
      </c>
      <c r="O43" s="2">
        <v>0</v>
      </c>
      <c r="P43" s="2">
        <v>0</v>
      </c>
      <c r="Q43" s="2"/>
      <c r="R43" t="s">
        <v>48</v>
      </c>
      <c r="S43" t="s">
        <v>48</v>
      </c>
      <c r="T43" s="2">
        <v>0</v>
      </c>
      <c r="V43" s="2">
        <v>0</v>
      </c>
      <c r="W43" s="2">
        <v>0</v>
      </c>
      <c r="X43" s="2">
        <v>0</v>
      </c>
      <c r="Y43" s="2"/>
      <c r="Z43" s="2">
        <v>0</v>
      </c>
      <c r="AA43" s="2">
        <v>0</v>
      </c>
      <c r="AB43" s="2">
        <v>0</v>
      </c>
      <c r="AC43" s="2"/>
    </row>
    <row r="44" spans="1:29">
      <c r="A44">
        <v>6</v>
      </c>
      <c r="B44">
        <v>0</v>
      </c>
      <c r="C44">
        <v>0</v>
      </c>
      <c r="D44">
        <v>0</v>
      </c>
      <c r="F44">
        <v>0</v>
      </c>
      <c r="G44">
        <v>0</v>
      </c>
      <c r="H44">
        <v>0</v>
      </c>
      <c r="J44">
        <v>0</v>
      </c>
      <c r="K44">
        <v>0</v>
      </c>
      <c r="L44">
        <v>0</v>
      </c>
      <c r="N44" s="2">
        <v>0</v>
      </c>
      <c r="O44" s="2">
        <v>0</v>
      </c>
      <c r="P44" s="2">
        <v>0</v>
      </c>
      <c r="Q44" s="2"/>
      <c r="R44" t="s">
        <v>48</v>
      </c>
      <c r="S44" t="s">
        <v>48</v>
      </c>
      <c r="T44" t="s">
        <v>48</v>
      </c>
      <c r="V44" s="2">
        <v>0</v>
      </c>
      <c r="W44" s="2">
        <v>0</v>
      </c>
      <c r="X44" s="2">
        <v>0</v>
      </c>
      <c r="Y44" s="2"/>
      <c r="Z44" s="2">
        <v>0</v>
      </c>
      <c r="AA44" s="2">
        <v>0</v>
      </c>
      <c r="AB44" s="2">
        <v>0</v>
      </c>
      <c r="AC44" s="2"/>
    </row>
    <row r="45" spans="1:29">
      <c r="A45" s="3" t="s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s="2">
        <v>0</v>
      </c>
      <c r="O45" s="2">
        <v>0</v>
      </c>
      <c r="P45" s="2">
        <v>0</v>
      </c>
      <c r="Q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</row>
    <row r="48" spans="1:29">
      <c r="A48" s="3" t="s">
        <v>49</v>
      </c>
    </row>
    <row r="49" spans="1:29">
      <c r="A49" t="s">
        <v>31</v>
      </c>
      <c r="B49" t="s">
        <v>0</v>
      </c>
      <c r="C49" t="s">
        <v>1</v>
      </c>
      <c r="D49" t="s">
        <v>2</v>
      </c>
      <c r="E49" t="s">
        <v>3</v>
      </c>
      <c r="F49" t="s">
        <v>4</v>
      </c>
      <c r="G49" t="s">
        <v>5</v>
      </c>
      <c r="H49" t="s">
        <v>6</v>
      </c>
      <c r="I49" t="s">
        <v>7</v>
      </c>
      <c r="J49" t="s">
        <v>9</v>
      </c>
      <c r="K49" t="s">
        <v>10</v>
      </c>
      <c r="L49" t="s">
        <v>11</v>
      </c>
      <c r="M49" t="s">
        <v>12</v>
      </c>
      <c r="N49" t="s">
        <v>13</v>
      </c>
      <c r="O49" t="s">
        <v>14</v>
      </c>
      <c r="P49" t="s">
        <v>15</v>
      </c>
      <c r="Q49" t="s">
        <v>16</v>
      </c>
      <c r="R49" t="s">
        <v>17</v>
      </c>
      <c r="S49" t="s">
        <v>18</v>
      </c>
      <c r="T49" t="s">
        <v>19</v>
      </c>
      <c r="U49" t="s">
        <v>20</v>
      </c>
      <c r="V49" t="s">
        <v>21</v>
      </c>
      <c r="W49" t="s">
        <v>22</v>
      </c>
      <c r="X49" t="s">
        <v>23</v>
      </c>
      <c r="Y49" t="s">
        <v>24</v>
      </c>
      <c r="Z49" t="s">
        <v>25</v>
      </c>
      <c r="AA49" t="s">
        <v>26</v>
      </c>
      <c r="AB49" t="s">
        <v>27</v>
      </c>
      <c r="AC49" t="s">
        <v>28</v>
      </c>
    </row>
    <row r="50" spans="1:29">
      <c r="A50">
        <v>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 t="s">
        <v>50</v>
      </c>
      <c r="N50" s="2">
        <v>0</v>
      </c>
      <c r="O50" s="2">
        <v>0</v>
      </c>
      <c r="P50" s="2">
        <v>0</v>
      </c>
      <c r="Q50" s="2">
        <v>0</v>
      </c>
      <c r="R50" t="s">
        <v>48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</row>
    <row r="51" spans="1:29">
      <c r="A51">
        <v>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2">
        <v>0</v>
      </c>
      <c r="O51" s="2">
        <v>0</v>
      </c>
      <c r="P51" s="2">
        <v>0</v>
      </c>
      <c r="Q51" s="2">
        <v>0</v>
      </c>
      <c r="R51" t="s">
        <v>48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>
      <c r="A52">
        <v>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2">
        <v>0</v>
      </c>
      <c r="O52" s="2">
        <v>0</v>
      </c>
      <c r="P52" s="2">
        <v>0</v>
      </c>
      <c r="Q52" s="2">
        <v>0</v>
      </c>
      <c r="R52" t="s">
        <v>48</v>
      </c>
      <c r="S52" s="2">
        <v>0</v>
      </c>
      <c r="T52" s="2">
        <v>0</v>
      </c>
      <c r="U52" t="s">
        <v>48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</row>
    <row r="53" spans="1:29">
      <c r="A53">
        <v>4</v>
      </c>
      <c r="B53">
        <v>0</v>
      </c>
      <c r="C53">
        <v>0</v>
      </c>
      <c r="D53">
        <v>0</v>
      </c>
      <c r="F53">
        <v>0</v>
      </c>
      <c r="G53">
        <v>0</v>
      </c>
      <c r="H53">
        <v>0</v>
      </c>
      <c r="J53">
        <v>0</v>
      </c>
      <c r="K53">
        <v>0</v>
      </c>
      <c r="L53">
        <v>0</v>
      </c>
      <c r="N53" s="2">
        <v>0</v>
      </c>
      <c r="O53" s="2">
        <v>0</v>
      </c>
      <c r="P53" s="2">
        <v>0</v>
      </c>
      <c r="Q53" s="2"/>
      <c r="R53" t="s">
        <v>48</v>
      </c>
      <c r="S53" s="2">
        <v>0</v>
      </c>
      <c r="T53" s="2">
        <v>0</v>
      </c>
      <c r="V53" s="2">
        <v>0</v>
      </c>
      <c r="W53" s="2">
        <v>0</v>
      </c>
      <c r="X53" s="2">
        <v>0</v>
      </c>
      <c r="Y53" s="2"/>
      <c r="Z53" s="2">
        <v>0</v>
      </c>
      <c r="AA53" s="2">
        <v>0</v>
      </c>
      <c r="AB53" s="2">
        <v>0</v>
      </c>
      <c r="AC53" s="2"/>
    </row>
    <row r="54" spans="1:29">
      <c r="A54">
        <v>5</v>
      </c>
      <c r="B54">
        <v>0</v>
      </c>
      <c r="C54">
        <v>0</v>
      </c>
      <c r="D54">
        <v>0</v>
      </c>
      <c r="F54">
        <v>0</v>
      </c>
      <c r="G54">
        <v>0</v>
      </c>
      <c r="H54">
        <v>0</v>
      </c>
      <c r="J54">
        <v>0</v>
      </c>
      <c r="K54">
        <v>0</v>
      </c>
      <c r="L54">
        <v>0</v>
      </c>
      <c r="N54" s="2">
        <v>0</v>
      </c>
      <c r="O54" s="2">
        <v>0</v>
      </c>
      <c r="P54" s="2">
        <v>0</v>
      </c>
      <c r="Q54" s="2"/>
      <c r="R54" t="s">
        <v>48</v>
      </c>
      <c r="S54" t="s">
        <v>48</v>
      </c>
      <c r="T54" s="2">
        <v>0</v>
      </c>
      <c r="V54" s="2">
        <v>0</v>
      </c>
      <c r="W54" s="2">
        <v>0</v>
      </c>
      <c r="X54" s="2">
        <v>0</v>
      </c>
      <c r="Y54" s="2"/>
      <c r="Z54" s="2">
        <v>0</v>
      </c>
      <c r="AA54" s="2">
        <v>0</v>
      </c>
      <c r="AB54" s="2">
        <v>0</v>
      </c>
      <c r="AC54" s="2"/>
    </row>
    <row r="55" spans="1:29">
      <c r="A55">
        <v>6</v>
      </c>
      <c r="B55">
        <v>0</v>
      </c>
      <c r="C55">
        <v>0</v>
      </c>
      <c r="D55">
        <v>0</v>
      </c>
      <c r="F55">
        <v>0</v>
      </c>
      <c r="G55">
        <v>0</v>
      </c>
      <c r="H55">
        <v>0</v>
      </c>
      <c r="J55">
        <v>0</v>
      </c>
      <c r="K55">
        <v>0</v>
      </c>
      <c r="L55">
        <v>0</v>
      </c>
      <c r="N55" s="2">
        <v>0</v>
      </c>
      <c r="O55" s="2">
        <v>0</v>
      </c>
      <c r="P55" s="2">
        <v>0</v>
      </c>
      <c r="Q55" s="2"/>
      <c r="R55" t="s">
        <v>48</v>
      </c>
      <c r="S55" t="s">
        <v>48</v>
      </c>
      <c r="T55" t="s">
        <v>48</v>
      </c>
      <c r="V55" s="2">
        <v>0</v>
      </c>
      <c r="W55" s="2">
        <v>0</v>
      </c>
      <c r="X55" s="2">
        <v>0</v>
      </c>
      <c r="Y55" s="2"/>
      <c r="Z55" s="2">
        <v>0</v>
      </c>
      <c r="AA55" s="2">
        <v>0</v>
      </c>
      <c r="AB55" s="2">
        <v>0</v>
      </c>
      <c r="AC55" s="2"/>
    </row>
    <row r="56" spans="1:29">
      <c r="A56" s="3" t="s">
        <v>29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2">
        <v>0</v>
      </c>
      <c r="O56" s="2">
        <v>0</v>
      </c>
      <c r="P56" s="2">
        <v>0</v>
      </c>
      <c r="Q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</row>
    <row r="59" spans="1:29">
      <c r="A59" s="3" t="s">
        <v>51</v>
      </c>
    </row>
    <row r="60" spans="1:29">
      <c r="A60" t="s">
        <v>31</v>
      </c>
      <c r="B60" t="s">
        <v>0</v>
      </c>
      <c r="C60" t="s">
        <v>1</v>
      </c>
      <c r="D60" t="s">
        <v>2</v>
      </c>
      <c r="E60" t="s">
        <v>3</v>
      </c>
      <c r="F60" t="s">
        <v>4</v>
      </c>
      <c r="G60" t="s">
        <v>5</v>
      </c>
      <c r="H60" t="s">
        <v>6</v>
      </c>
      <c r="I60" t="s">
        <v>7</v>
      </c>
      <c r="J60" t="s">
        <v>9</v>
      </c>
      <c r="K60" t="s">
        <v>10</v>
      </c>
      <c r="L60" t="s">
        <v>11</v>
      </c>
      <c r="M60" t="s">
        <v>12</v>
      </c>
      <c r="N60" t="s">
        <v>13</v>
      </c>
      <c r="O60" t="s">
        <v>14</v>
      </c>
      <c r="P60" t="s">
        <v>15</v>
      </c>
      <c r="Q60" t="s">
        <v>16</v>
      </c>
      <c r="R60" t="s">
        <v>17</v>
      </c>
      <c r="S60" t="s">
        <v>18</v>
      </c>
      <c r="T60" t="s">
        <v>19</v>
      </c>
      <c r="U60" t="s">
        <v>20</v>
      </c>
      <c r="V60" t="s">
        <v>21</v>
      </c>
      <c r="W60" t="s">
        <v>22</v>
      </c>
      <c r="X60" t="s">
        <v>23</v>
      </c>
      <c r="Y60" t="s">
        <v>24</v>
      </c>
      <c r="Z60" t="s">
        <v>25</v>
      </c>
      <c r="AA60" t="s">
        <v>26</v>
      </c>
      <c r="AB60" t="s">
        <v>27</v>
      </c>
      <c r="AC60" t="s">
        <v>28</v>
      </c>
    </row>
    <row r="61" spans="1:29">
      <c r="A61">
        <v>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 t="s">
        <v>41</v>
      </c>
      <c r="N61">
        <v>0</v>
      </c>
      <c r="O61">
        <v>0</v>
      </c>
      <c r="P61">
        <v>0</v>
      </c>
      <c r="Q61">
        <v>0</v>
      </c>
      <c r="R61" t="s">
        <v>48</v>
      </c>
      <c r="S61" s="2">
        <v>0</v>
      </c>
      <c r="T61" s="2">
        <v>0</v>
      </c>
      <c r="U61" s="2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</row>
    <row r="62" spans="1:29">
      <c r="A62">
        <v>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48</v>
      </c>
      <c r="S62" s="2">
        <v>0</v>
      </c>
      <c r="T62" s="2">
        <v>0</v>
      </c>
      <c r="U62" s="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</row>
    <row r="63" spans="1:29">
      <c r="A63">
        <v>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48</v>
      </c>
      <c r="S63" s="2">
        <v>0</v>
      </c>
      <c r="T63" s="2">
        <v>0</v>
      </c>
      <c r="U63" t="s">
        <v>48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>
      <c r="A64">
        <v>4</v>
      </c>
      <c r="B64">
        <v>0</v>
      </c>
      <c r="C64">
        <v>0</v>
      </c>
      <c r="D64">
        <v>0</v>
      </c>
      <c r="F64">
        <v>0</v>
      </c>
      <c r="G64">
        <v>0</v>
      </c>
      <c r="H64">
        <v>0</v>
      </c>
      <c r="J64">
        <v>0</v>
      </c>
      <c r="K64">
        <v>0</v>
      </c>
      <c r="L64">
        <v>0</v>
      </c>
      <c r="N64">
        <v>0</v>
      </c>
      <c r="O64">
        <v>0</v>
      </c>
      <c r="P64">
        <v>0</v>
      </c>
      <c r="R64" t="s">
        <v>48</v>
      </c>
      <c r="S64" s="2">
        <v>0</v>
      </c>
      <c r="T64" s="2">
        <v>0</v>
      </c>
      <c r="V64">
        <v>0</v>
      </c>
      <c r="W64">
        <v>0</v>
      </c>
      <c r="X64">
        <v>0</v>
      </c>
      <c r="Z64">
        <v>0</v>
      </c>
      <c r="AA64">
        <v>0</v>
      </c>
      <c r="AB64">
        <v>0</v>
      </c>
    </row>
    <row r="65" spans="1:29">
      <c r="A65">
        <v>5</v>
      </c>
      <c r="B65">
        <v>0</v>
      </c>
      <c r="C65">
        <v>0</v>
      </c>
      <c r="D65">
        <v>0</v>
      </c>
      <c r="F65">
        <v>0</v>
      </c>
      <c r="G65">
        <v>0</v>
      </c>
      <c r="H65">
        <v>0</v>
      </c>
      <c r="J65">
        <v>0</v>
      </c>
      <c r="K65">
        <v>0</v>
      </c>
      <c r="L65">
        <v>0</v>
      </c>
      <c r="N65">
        <v>0</v>
      </c>
      <c r="O65">
        <v>0</v>
      </c>
      <c r="P65">
        <v>0</v>
      </c>
      <c r="R65" t="s">
        <v>48</v>
      </c>
      <c r="S65" t="s">
        <v>48</v>
      </c>
      <c r="T65" s="2">
        <v>0</v>
      </c>
      <c r="V65">
        <v>0</v>
      </c>
      <c r="W65">
        <v>0</v>
      </c>
      <c r="X65">
        <v>0</v>
      </c>
      <c r="Z65">
        <v>0</v>
      </c>
      <c r="AA65">
        <v>0</v>
      </c>
      <c r="AB65">
        <v>0</v>
      </c>
    </row>
    <row r="66" spans="1:29">
      <c r="A66">
        <v>6</v>
      </c>
      <c r="B66">
        <v>0</v>
      </c>
      <c r="C66">
        <v>0</v>
      </c>
      <c r="D66">
        <v>0</v>
      </c>
      <c r="F66">
        <v>0</v>
      </c>
      <c r="G66">
        <v>0</v>
      </c>
      <c r="H66">
        <v>0</v>
      </c>
      <c r="J66">
        <v>0</v>
      </c>
      <c r="K66">
        <v>0</v>
      </c>
      <c r="L66">
        <v>0</v>
      </c>
      <c r="N66">
        <v>0</v>
      </c>
      <c r="O66">
        <v>0</v>
      </c>
      <c r="P66">
        <v>0</v>
      </c>
      <c r="R66" t="s">
        <v>48</v>
      </c>
      <c r="S66" t="s">
        <v>48</v>
      </c>
      <c r="T66" t="s">
        <v>48</v>
      </c>
      <c r="V66">
        <v>0</v>
      </c>
      <c r="W66">
        <v>0</v>
      </c>
      <c r="X66">
        <v>0</v>
      </c>
      <c r="Z66">
        <v>0</v>
      </c>
      <c r="AA66">
        <v>0</v>
      </c>
      <c r="AB66">
        <v>0</v>
      </c>
    </row>
    <row r="67" spans="1:29">
      <c r="A67" s="3" t="s">
        <v>29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5"/>
  <sheetViews>
    <sheetView zoomScale="107" workbookViewId="0">
      <selection activeCell="F19" sqref="F19"/>
    </sheetView>
  </sheetViews>
  <sheetFormatPr baseColWidth="10" defaultRowHeight="16"/>
  <cols>
    <col min="1" max="1" width="12.1640625" bestFit="1" customWidth="1"/>
    <col min="8" max="8" width="13.33203125" customWidth="1"/>
    <col min="15" max="15" width="12.1640625" bestFit="1" customWidth="1"/>
    <col min="22" max="22" width="11.6640625" bestFit="1" customWidth="1"/>
    <col min="29" max="29" width="11.5" bestFit="1" customWidth="1"/>
    <col min="35" max="36" width="11.6640625" bestFit="1" customWidth="1"/>
  </cols>
  <sheetData>
    <row r="1" spans="1:40">
      <c r="A1" s="3" t="s">
        <v>38</v>
      </c>
      <c r="H1" s="3" t="s">
        <v>40</v>
      </c>
      <c r="O1" s="3" t="s">
        <v>52</v>
      </c>
      <c r="V1" s="3" t="s">
        <v>53</v>
      </c>
      <c r="AC1" s="3" t="s">
        <v>54</v>
      </c>
      <c r="AJ1" s="3" t="s">
        <v>55</v>
      </c>
    </row>
    <row r="2" spans="1:40">
      <c r="A2" t="s">
        <v>31</v>
      </c>
      <c r="B2" t="s">
        <v>34</v>
      </c>
      <c r="C2" t="s">
        <v>35</v>
      </c>
      <c r="D2" t="s">
        <v>36</v>
      </c>
      <c r="E2" t="s">
        <v>37</v>
      </c>
      <c r="H2" t="s">
        <v>31</v>
      </c>
      <c r="I2" t="s">
        <v>34</v>
      </c>
      <c r="J2" t="s">
        <v>35</v>
      </c>
      <c r="K2" t="s">
        <v>36</v>
      </c>
      <c r="L2" t="s">
        <v>37</v>
      </c>
      <c r="O2" t="s">
        <v>31</v>
      </c>
      <c r="P2" t="s">
        <v>34</v>
      </c>
      <c r="Q2" t="s">
        <v>35</v>
      </c>
      <c r="R2" t="s">
        <v>36</v>
      </c>
      <c r="S2" t="s">
        <v>37</v>
      </c>
      <c r="V2" t="s">
        <v>31</v>
      </c>
      <c r="W2" t="s">
        <v>34</v>
      </c>
      <c r="X2" t="s">
        <v>35</v>
      </c>
      <c r="Y2" t="s">
        <v>36</v>
      </c>
      <c r="Z2" t="s">
        <v>37</v>
      </c>
      <c r="AC2" t="s">
        <v>31</v>
      </c>
      <c r="AD2" t="s">
        <v>34</v>
      </c>
      <c r="AE2" t="s">
        <v>35</v>
      </c>
      <c r="AF2" t="s">
        <v>36</v>
      </c>
      <c r="AG2" t="s">
        <v>37</v>
      </c>
      <c r="AJ2" t="s">
        <v>31</v>
      </c>
      <c r="AK2" t="s">
        <v>34</v>
      </c>
      <c r="AL2" t="s">
        <v>35</v>
      </c>
      <c r="AM2" t="s">
        <v>36</v>
      </c>
      <c r="AN2" t="s">
        <v>37</v>
      </c>
    </row>
    <row r="3" spans="1:40">
      <c r="A3">
        <v>1</v>
      </c>
      <c r="B3">
        <v>0</v>
      </c>
      <c r="C3">
        <v>0</v>
      </c>
      <c r="D3">
        <v>0</v>
      </c>
      <c r="E3">
        <v>0</v>
      </c>
      <c r="H3">
        <v>1</v>
      </c>
      <c r="I3" t="s">
        <v>41</v>
      </c>
      <c r="J3">
        <v>0</v>
      </c>
      <c r="K3">
        <v>0</v>
      </c>
      <c r="L3">
        <v>0</v>
      </c>
      <c r="O3">
        <v>1</v>
      </c>
      <c r="P3">
        <v>0</v>
      </c>
      <c r="Q3">
        <v>0</v>
      </c>
      <c r="R3">
        <v>0</v>
      </c>
      <c r="S3">
        <v>0</v>
      </c>
      <c r="V3">
        <v>1</v>
      </c>
      <c r="W3">
        <v>1</v>
      </c>
      <c r="X3">
        <v>0</v>
      </c>
      <c r="Y3">
        <v>1</v>
      </c>
      <c r="Z3">
        <v>0</v>
      </c>
      <c r="AC3">
        <v>1</v>
      </c>
      <c r="AD3" t="s">
        <v>41</v>
      </c>
      <c r="AE3" t="s">
        <v>41</v>
      </c>
      <c r="AF3" t="s">
        <v>41</v>
      </c>
      <c r="AG3">
        <v>0</v>
      </c>
      <c r="AJ3">
        <v>1</v>
      </c>
      <c r="AK3" t="s">
        <v>41</v>
      </c>
      <c r="AL3" t="s">
        <v>41</v>
      </c>
      <c r="AM3" t="s">
        <v>41</v>
      </c>
      <c r="AN3">
        <v>0</v>
      </c>
    </row>
    <row r="4" spans="1:40">
      <c r="A4">
        <v>2</v>
      </c>
      <c r="B4">
        <v>0</v>
      </c>
      <c r="C4">
        <v>0</v>
      </c>
      <c r="D4">
        <v>0</v>
      </c>
      <c r="E4">
        <v>0</v>
      </c>
      <c r="H4">
        <v>2</v>
      </c>
      <c r="I4" t="s">
        <v>41</v>
      </c>
      <c r="J4">
        <v>0</v>
      </c>
      <c r="K4">
        <v>0</v>
      </c>
      <c r="L4" t="s">
        <v>39</v>
      </c>
      <c r="O4">
        <v>2</v>
      </c>
      <c r="P4">
        <v>0</v>
      </c>
      <c r="Q4">
        <v>1</v>
      </c>
      <c r="R4">
        <v>0</v>
      </c>
      <c r="S4">
        <v>0</v>
      </c>
      <c r="V4">
        <v>2</v>
      </c>
      <c r="W4">
        <v>0</v>
      </c>
      <c r="X4">
        <v>0</v>
      </c>
      <c r="Y4">
        <v>0</v>
      </c>
      <c r="Z4">
        <v>0</v>
      </c>
      <c r="AC4">
        <v>2</v>
      </c>
      <c r="AD4">
        <v>0</v>
      </c>
      <c r="AE4" t="s">
        <v>41</v>
      </c>
      <c r="AF4">
        <v>0</v>
      </c>
      <c r="AG4">
        <v>0</v>
      </c>
      <c r="AJ4">
        <v>2</v>
      </c>
      <c r="AK4" t="s">
        <v>41</v>
      </c>
      <c r="AL4" t="s">
        <v>41</v>
      </c>
      <c r="AM4">
        <v>0</v>
      </c>
      <c r="AN4">
        <v>0</v>
      </c>
    </row>
    <row r="5" spans="1:40">
      <c r="A5">
        <v>3</v>
      </c>
      <c r="B5">
        <v>0</v>
      </c>
      <c r="C5">
        <v>0</v>
      </c>
      <c r="D5">
        <v>0</v>
      </c>
      <c r="E5">
        <v>0</v>
      </c>
      <c r="H5">
        <v>3</v>
      </c>
      <c r="I5">
        <v>0</v>
      </c>
      <c r="J5">
        <v>0</v>
      </c>
      <c r="K5">
        <v>0</v>
      </c>
      <c r="L5">
        <v>0</v>
      </c>
      <c r="O5">
        <v>3</v>
      </c>
      <c r="P5">
        <v>0</v>
      </c>
      <c r="Q5">
        <v>0</v>
      </c>
      <c r="R5">
        <v>0</v>
      </c>
      <c r="S5">
        <v>0</v>
      </c>
      <c r="V5">
        <v>3</v>
      </c>
      <c r="W5">
        <v>0</v>
      </c>
      <c r="X5">
        <v>0</v>
      </c>
      <c r="Y5">
        <v>0</v>
      </c>
      <c r="Z5">
        <v>0</v>
      </c>
      <c r="AC5">
        <v>3</v>
      </c>
      <c r="AD5">
        <v>0</v>
      </c>
      <c r="AE5" t="s">
        <v>43</v>
      </c>
      <c r="AF5">
        <v>0</v>
      </c>
      <c r="AG5">
        <v>0</v>
      </c>
      <c r="AJ5">
        <v>3</v>
      </c>
      <c r="AK5">
        <v>0</v>
      </c>
      <c r="AL5" t="s">
        <v>43</v>
      </c>
      <c r="AM5">
        <v>0</v>
      </c>
      <c r="AN5">
        <v>0</v>
      </c>
    </row>
    <row r="6" spans="1:40">
      <c r="A6">
        <v>4</v>
      </c>
      <c r="B6" t="s">
        <v>39</v>
      </c>
      <c r="C6">
        <v>0</v>
      </c>
      <c r="D6">
        <v>0</v>
      </c>
      <c r="E6">
        <v>0</v>
      </c>
      <c r="H6">
        <v>4</v>
      </c>
      <c r="I6">
        <v>0</v>
      </c>
      <c r="J6">
        <v>0</v>
      </c>
      <c r="K6">
        <v>0</v>
      </c>
      <c r="L6" t="s">
        <v>41</v>
      </c>
      <c r="O6">
        <v>4</v>
      </c>
      <c r="P6">
        <v>0</v>
      </c>
      <c r="Q6">
        <v>0</v>
      </c>
      <c r="R6">
        <v>0</v>
      </c>
      <c r="S6">
        <v>0</v>
      </c>
      <c r="V6">
        <v>4</v>
      </c>
      <c r="W6">
        <v>0</v>
      </c>
      <c r="X6">
        <v>1</v>
      </c>
      <c r="Y6">
        <v>0</v>
      </c>
      <c r="Z6">
        <v>0</v>
      </c>
      <c r="AC6">
        <v>4</v>
      </c>
      <c r="AD6">
        <v>0</v>
      </c>
      <c r="AE6">
        <v>0</v>
      </c>
      <c r="AF6">
        <v>0</v>
      </c>
      <c r="AG6">
        <v>0</v>
      </c>
      <c r="AJ6">
        <v>4</v>
      </c>
      <c r="AK6">
        <v>0</v>
      </c>
      <c r="AL6">
        <v>0</v>
      </c>
      <c r="AM6">
        <v>0</v>
      </c>
      <c r="AN6">
        <v>0</v>
      </c>
    </row>
    <row r="7" spans="1:40">
      <c r="A7">
        <v>5</v>
      </c>
      <c r="B7">
        <v>0</v>
      </c>
      <c r="C7">
        <v>0</v>
      </c>
      <c r="D7">
        <v>0</v>
      </c>
      <c r="E7">
        <v>0</v>
      </c>
      <c r="H7">
        <v>5</v>
      </c>
      <c r="I7">
        <v>0</v>
      </c>
      <c r="J7">
        <v>0</v>
      </c>
      <c r="K7">
        <v>0</v>
      </c>
      <c r="L7">
        <v>0</v>
      </c>
      <c r="O7">
        <v>5</v>
      </c>
      <c r="P7">
        <v>0</v>
      </c>
      <c r="Q7">
        <v>0</v>
      </c>
      <c r="R7">
        <v>0</v>
      </c>
      <c r="S7">
        <v>0</v>
      </c>
      <c r="V7">
        <v>5</v>
      </c>
      <c r="W7">
        <v>0</v>
      </c>
      <c r="X7">
        <v>1</v>
      </c>
      <c r="Y7">
        <v>0</v>
      </c>
      <c r="Z7">
        <v>0</v>
      </c>
      <c r="AC7">
        <v>5</v>
      </c>
      <c r="AD7">
        <v>0</v>
      </c>
      <c r="AE7">
        <v>0</v>
      </c>
      <c r="AF7">
        <v>0</v>
      </c>
      <c r="AG7">
        <v>0</v>
      </c>
      <c r="AJ7">
        <v>5</v>
      </c>
      <c r="AK7">
        <v>0</v>
      </c>
      <c r="AL7">
        <v>0</v>
      </c>
      <c r="AM7">
        <v>0</v>
      </c>
      <c r="AN7">
        <v>0</v>
      </c>
    </row>
    <row r="8" spans="1:40">
      <c r="A8">
        <v>6</v>
      </c>
      <c r="B8">
        <v>1</v>
      </c>
      <c r="C8">
        <v>0</v>
      </c>
      <c r="D8">
        <v>0</v>
      </c>
      <c r="E8">
        <v>0</v>
      </c>
      <c r="H8">
        <v>6</v>
      </c>
      <c r="I8">
        <v>0</v>
      </c>
      <c r="J8">
        <v>0</v>
      </c>
      <c r="K8">
        <v>0</v>
      </c>
      <c r="L8">
        <v>0</v>
      </c>
      <c r="O8">
        <v>6</v>
      </c>
      <c r="P8">
        <v>0</v>
      </c>
      <c r="Q8">
        <v>0</v>
      </c>
      <c r="R8">
        <v>0</v>
      </c>
      <c r="S8">
        <v>0</v>
      </c>
      <c r="V8">
        <v>6</v>
      </c>
      <c r="W8">
        <v>0</v>
      </c>
      <c r="X8" t="s">
        <v>43</v>
      </c>
      <c r="Y8">
        <v>0</v>
      </c>
      <c r="Z8">
        <v>0</v>
      </c>
      <c r="AC8">
        <v>6</v>
      </c>
      <c r="AD8">
        <v>1</v>
      </c>
      <c r="AE8">
        <v>0</v>
      </c>
      <c r="AF8">
        <v>0</v>
      </c>
      <c r="AG8">
        <v>0</v>
      </c>
      <c r="AJ8">
        <v>6</v>
      </c>
      <c r="AK8">
        <v>0</v>
      </c>
      <c r="AL8">
        <v>0</v>
      </c>
      <c r="AM8">
        <v>0</v>
      </c>
      <c r="AN8">
        <v>0</v>
      </c>
    </row>
    <row r="9" spans="1:40">
      <c r="A9">
        <v>7</v>
      </c>
      <c r="B9">
        <v>0</v>
      </c>
      <c r="C9">
        <v>0</v>
      </c>
      <c r="D9">
        <v>0</v>
      </c>
      <c r="E9">
        <v>1</v>
      </c>
      <c r="H9">
        <v>7</v>
      </c>
      <c r="I9">
        <v>0</v>
      </c>
      <c r="J9" t="s">
        <v>42</v>
      </c>
      <c r="K9">
        <v>0</v>
      </c>
      <c r="L9">
        <v>0</v>
      </c>
      <c r="O9">
        <v>7</v>
      </c>
      <c r="P9">
        <v>0</v>
      </c>
      <c r="Q9">
        <v>0</v>
      </c>
      <c r="R9">
        <v>0</v>
      </c>
      <c r="S9">
        <v>0</v>
      </c>
      <c r="V9">
        <v>7</v>
      </c>
      <c r="W9">
        <v>0</v>
      </c>
      <c r="X9">
        <v>0</v>
      </c>
      <c r="Y9">
        <v>0</v>
      </c>
      <c r="Z9">
        <v>0</v>
      </c>
      <c r="AC9">
        <v>7</v>
      </c>
      <c r="AD9" t="s">
        <v>43</v>
      </c>
      <c r="AE9" t="s">
        <v>43</v>
      </c>
      <c r="AF9" t="s">
        <v>43</v>
      </c>
      <c r="AG9">
        <v>0</v>
      </c>
      <c r="AJ9">
        <v>7</v>
      </c>
      <c r="AK9" t="s">
        <v>41</v>
      </c>
      <c r="AL9" t="s">
        <v>43</v>
      </c>
      <c r="AM9">
        <v>0</v>
      </c>
      <c r="AN9" t="s">
        <v>41</v>
      </c>
    </row>
    <row r="10" spans="1:40">
      <c r="A10">
        <v>8</v>
      </c>
      <c r="B10">
        <v>0</v>
      </c>
      <c r="C10">
        <v>0</v>
      </c>
      <c r="D10">
        <v>0</v>
      </c>
      <c r="E10">
        <v>0</v>
      </c>
      <c r="H10">
        <v>8</v>
      </c>
      <c r="I10">
        <v>0</v>
      </c>
      <c r="J10">
        <v>0</v>
      </c>
      <c r="K10">
        <v>0</v>
      </c>
      <c r="L10">
        <v>0</v>
      </c>
      <c r="O10">
        <v>8</v>
      </c>
      <c r="P10">
        <v>0</v>
      </c>
      <c r="Q10">
        <v>0</v>
      </c>
      <c r="R10">
        <v>0</v>
      </c>
      <c r="S10">
        <v>0</v>
      </c>
      <c r="V10">
        <v>8</v>
      </c>
      <c r="W10">
        <v>0</v>
      </c>
      <c r="X10">
        <v>0</v>
      </c>
      <c r="Y10">
        <v>0</v>
      </c>
      <c r="Z10">
        <v>0</v>
      </c>
      <c r="AC10">
        <v>8</v>
      </c>
      <c r="AD10">
        <v>1</v>
      </c>
      <c r="AE10" t="s">
        <v>43</v>
      </c>
      <c r="AF10">
        <v>0</v>
      </c>
      <c r="AG10">
        <v>0</v>
      </c>
      <c r="AJ10">
        <v>8</v>
      </c>
      <c r="AK10" t="s">
        <v>43</v>
      </c>
      <c r="AL10" t="s">
        <v>43</v>
      </c>
      <c r="AM10">
        <v>0</v>
      </c>
      <c r="AN10">
        <v>0</v>
      </c>
    </row>
    <row r="11" spans="1:40">
      <c r="A11">
        <v>9</v>
      </c>
      <c r="B11">
        <v>0</v>
      </c>
      <c r="C11">
        <v>0</v>
      </c>
      <c r="D11">
        <v>0</v>
      </c>
      <c r="E11">
        <v>0</v>
      </c>
      <c r="H11">
        <v>9</v>
      </c>
      <c r="I11">
        <v>0</v>
      </c>
      <c r="J11">
        <v>0</v>
      </c>
      <c r="K11">
        <v>0</v>
      </c>
      <c r="L11">
        <v>0</v>
      </c>
      <c r="O11">
        <v>9</v>
      </c>
      <c r="P11">
        <v>0</v>
      </c>
      <c r="Q11">
        <v>0</v>
      </c>
      <c r="R11">
        <v>0</v>
      </c>
      <c r="S11">
        <v>0</v>
      </c>
      <c r="V11">
        <v>9</v>
      </c>
      <c r="W11">
        <v>0</v>
      </c>
      <c r="X11">
        <v>0</v>
      </c>
      <c r="Y11">
        <v>0</v>
      </c>
      <c r="Z11">
        <v>0</v>
      </c>
      <c r="AC11">
        <v>9</v>
      </c>
      <c r="AD11">
        <v>0</v>
      </c>
      <c r="AE11">
        <v>0</v>
      </c>
      <c r="AF11">
        <v>0</v>
      </c>
      <c r="AG11">
        <v>1</v>
      </c>
      <c r="AJ11">
        <v>9</v>
      </c>
      <c r="AK11">
        <v>0</v>
      </c>
      <c r="AL11">
        <v>1</v>
      </c>
      <c r="AM11">
        <v>0</v>
      </c>
      <c r="AN11">
        <v>0</v>
      </c>
    </row>
    <row r="12" spans="1:40">
      <c r="A12">
        <v>10</v>
      </c>
      <c r="B12">
        <v>0</v>
      </c>
      <c r="C12">
        <v>0</v>
      </c>
      <c r="D12">
        <v>0</v>
      </c>
      <c r="E12">
        <v>0</v>
      </c>
      <c r="H12">
        <v>10</v>
      </c>
      <c r="I12">
        <v>0</v>
      </c>
      <c r="J12" t="s">
        <v>43</v>
      </c>
      <c r="K12">
        <v>0</v>
      </c>
      <c r="L12">
        <v>0</v>
      </c>
      <c r="O12">
        <v>10</v>
      </c>
      <c r="P12">
        <v>0</v>
      </c>
      <c r="Q12">
        <v>0</v>
      </c>
      <c r="R12">
        <v>0</v>
      </c>
      <c r="S12">
        <v>0</v>
      </c>
      <c r="V12">
        <v>10</v>
      </c>
      <c r="W12">
        <v>0</v>
      </c>
      <c r="X12">
        <v>0</v>
      </c>
      <c r="Y12">
        <v>0</v>
      </c>
      <c r="Z12" t="s">
        <v>43</v>
      </c>
      <c r="AC12">
        <v>10</v>
      </c>
      <c r="AD12">
        <v>0</v>
      </c>
      <c r="AE12">
        <v>0</v>
      </c>
      <c r="AF12">
        <v>0</v>
      </c>
      <c r="AG12">
        <v>0</v>
      </c>
      <c r="AJ12">
        <v>10</v>
      </c>
      <c r="AK12">
        <v>0</v>
      </c>
      <c r="AL12">
        <v>1</v>
      </c>
      <c r="AM12">
        <v>0</v>
      </c>
      <c r="AN12">
        <v>0</v>
      </c>
    </row>
    <row r="13" spans="1:40">
      <c r="A13">
        <v>11</v>
      </c>
      <c r="B13">
        <v>0</v>
      </c>
      <c r="C13">
        <v>0</v>
      </c>
      <c r="D13">
        <v>0</v>
      </c>
      <c r="E13">
        <v>0</v>
      </c>
      <c r="H13">
        <v>11</v>
      </c>
      <c r="I13">
        <v>1</v>
      </c>
      <c r="J13">
        <v>0</v>
      </c>
      <c r="K13">
        <v>0</v>
      </c>
      <c r="L13">
        <v>0</v>
      </c>
      <c r="O13">
        <v>11</v>
      </c>
      <c r="P13">
        <v>0</v>
      </c>
      <c r="Q13">
        <v>0</v>
      </c>
      <c r="R13">
        <v>0</v>
      </c>
      <c r="S13">
        <v>0</v>
      </c>
      <c r="V13">
        <v>11</v>
      </c>
      <c r="W13" t="s">
        <v>43</v>
      </c>
      <c r="X13" t="s">
        <v>43</v>
      </c>
      <c r="Y13">
        <v>0</v>
      </c>
      <c r="Z13">
        <v>0</v>
      </c>
      <c r="AC13">
        <v>11</v>
      </c>
      <c r="AD13">
        <v>0</v>
      </c>
      <c r="AE13">
        <v>0</v>
      </c>
      <c r="AF13">
        <v>0</v>
      </c>
      <c r="AG13">
        <v>0</v>
      </c>
      <c r="AJ13">
        <v>11</v>
      </c>
      <c r="AK13">
        <v>0</v>
      </c>
      <c r="AL13">
        <v>0</v>
      </c>
      <c r="AM13">
        <v>0</v>
      </c>
      <c r="AN13">
        <v>0</v>
      </c>
    </row>
    <row r="14" spans="1:40">
      <c r="A14">
        <v>12</v>
      </c>
      <c r="B14">
        <v>1</v>
      </c>
      <c r="C14">
        <v>0</v>
      </c>
      <c r="D14">
        <v>0</v>
      </c>
      <c r="E14">
        <v>0</v>
      </c>
      <c r="H14">
        <v>12</v>
      </c>
      <c r="I14" t="s">
        <v>41</v>
      </c>
      <c r="J14">
        <v>0</v>
      </c>
      <c r="K14">
        <v>0</v>
      </c>
      <c r="L14">
        <v>0</v>
      </c>
      <c r="O14">
        <v>12</v>
      </c>
      <c r="P14">
        <v>0</v>
      </c>
      <c r="Q14">
        <v>0</v>
      </c>
      <c r="R14">
        <v>0</v>
      </c>
      <c r="S14">
        <v>0</v>
      </c>
      <c r="V14">
        <v>12</v>
      </c>
      <c r="W14" t="s">
        <v>43</v>
      </c>
      <c r="X14" t="s">
        <v>43</v>
      </c>
      <c r="Y14">
        <v>0</v>
      </c>
      <c r="Z14">
        <v>0</v>
      </c>
      <c r="AC14">
        <v>12</v>
      </c>
      <c r="AD14">
        <v>0</v>
      </c>
      <c r="AE14">
        <v>0</v>
      </c>
      <c r="AF14">
        <v>0</v>
      </c>
      <c r="AG14">
        <v>0</v>
      </c>
      <c r="AJ14">
        <v>12</v>
      </c>
      <c r="AK14">
        <v>0</v>
      </c>
      <c r="AL14">
        <v>0</v>
      </c>
      <c r="AM14">
        <v>0</v>
      </c>
      <c r="AN14" t="s">
        <v>43</v>
      </c>
    </row>
    <row r="15" spans="1:40">
      <c r="A15">
        <v>13</v>
      </c>
      <c r="B15">
        <v>0</v>
      </c>
      <c r="C15">
        <v>0</v>
      </c>
      <c r="D15">
        <v>0</v>
      </c>
      <c r="E15">
        <v>0</v>
      </c>
      <c r="H15">
        <v>13</v>
      </c>
      <c r="I15" t="s">
        <v>41</v>
      </c>
      <c r="J15">
        <v>0</v>
      </c>
      <c r="K15">
        <v>0</v>
      </c>
      <c r="L15">
        <v>0</v>
      </c>
      <c r="O15">
        <v>13</v>
      </c>
      <c r="P15">
        <v>0</v>
      </c>
      <c r="Q15">
        <v>1</v>
      </c>
      <c r="R15">
        <v>1</v>
      </c>
      <c r="S15">
        <v>0</v>
      </c>
      <c r="V15">
        <v>13</v>
      </c>
      <c r="W15">
        <v>0</v>
      </c>
      <c r="X15">
        <v>1</v>
      </c>
      <c r="Y15">
        <v>0</v>
      </c>
      <c r="Z15">
        <v>0</v>
      </c>
      <c r="AC15">
        <v>13</v>
      </c>
      <c r="AD15">
        <v>1</v>
      </c>
      <c r="AE15" t="s">
        <v>41</v>
      </c>
      <c r="AF15">
        <v>0</v>
      </c>
      <c r="AG15" t="s">
        <v>41</v>
      </c>
      <c r="AJ15">
        <v>13</v>
      </c>
      <c r="AK15" t="s">
        <v>41</v>
      </c>
      <c r="AL15" t="s">
        <v>41</v>
      </c>
      <c r="AM15" t="s">
        <v>43</v>
      </c>
      <c r="AN15" t="s">
        <v>41</v>
      </c>
    </row>
    <row r="16" spans="1:40">
      <c r="A16">
        <v>14</v>
      </c>
      <c r="B16">
        <v>0</v>
      </c>
      <c r="C16">
        <v>0</v>
      </c>
      <c r="D16">
        <v>0</v>
      </c>
      <c r="E16">
        <v>0</v>
      </c>
      <c r="H16">
        <v>14</v>
      </c>
      <c r="I16" t="s">
        <v>41</v>
      </c>
      <c r="J16">
        <v>0</v>
      </c>
      <c r="K16">
        <v>0</v>
      </c>
      <c r="L16">
        <v>0</v>
      </c>
      <c r="O16">
        <v>14</v>
      </c>
      <c r="P16">
        <v>0</v>
      </c>
      <c r="Q16">
        <v>0</v>
      </c>
      <c r="R16">
        <v>0</v>
      </c>
      <c r="S16">
        <v>0</v>
      </c>
      <c r="V16">
        <v>14</v>
      </c>
      <c r="W16">
        <v>0</v>
      </c>
      <c r="X16">
        <v>1</v>
      </c>
      <c r="Y16">
        <v>0</v>
      </c>
      <c r="Z16">
        <v>0</v>
      </c>
      <c r="AC16">
        <v>14</v>
      </c>
      <c r="AD16">
        <v>0</v>
      </c>
      <c r="AE16" t="s">
        <v>41</v>
      </c>
      <c r="AF16">
        <v>0</v>
      </c>
      <c r="AG16">
        <v>0</v>
      </c>
      <c r="AJ16">
        <v>14</v>
      </c>
      <c r="AK16" t="s">
        <v>41</v>
      </c>
      <c r="AL16" t="s">
        <v>41</v>
      </c>
      <c r="AM16">
        <v>0</v>
      </c>
      <c r="AN16">
        <v>0</v>
      </c>
    </row>
    <row r="17" spans="1:40">
      <c r="A17">
        <v>15</v>
      </c>
      <c r="B17">
        <v>0</v>
      </c>
      <c r="C17">
        <v>0</v>
      </c>
      <c r="D17">
        <v>0</v>
      </c>
      <c r="E17">
        <v>0</v>
      </c>
      <c r="H17">
        <v>15</v>
      </c>
      <c r="I17" t="s">
        <v>41</v>
      </c>
      <c r="J17">
        <v>0</v>
      </c>
      <c r="K17">
        <v>0</v>
      </c>
      <c r="L17">
        <v>0</v>
      </c>
      <c r="O17">
        <v>15</v>
      </c>
      <c r="P17">
        <v>0</v>
      </c>
      <c r="Q17">
        <v>0</v>
      </c>
      <c r="R17">
        <v>0</v>
      </c>
      <c r="S17">
        <v>0</v>
      </c>
      <c r="V17">
        <v>15</v>
      </c>
      <c r="W17">
        <v>0</v>
      </c>
      <c r="X17">
        <v>1</v>
      </c>
      <c r="Y17">
        <v>0</v>
      </c>
      <c r="Z17">
        <v>1</v>
      </c>
      <c r="AC17">
        <v>15</v>
      </c>
      <c r="AD17">
        <v>0</v>
      </c>
      <c r="AE17" t="s">
        <v>41</v>
      </c>
      <c r="AF17">
        <v>0</v>
      </c>
      <c r="AG17">
        <v>0</v>
      </c>
      <c r="AJ17">
        <v>15</v>
      </c>
      <c r="AK17">
        <v>0</v>
      </c>
      <c r="AL17" t="s">
        <v>41</v>
      </c>
      <c r="AM17">
        <v>0</v>
      </c>
      <c r="AN17">
        <v>0</v>
      </c>
    </row>
    <row r="18" spans="1:40">
      <c r="A18">
        <v>16</v>
      </c>
      <c r="B18">
        <v>1</v>
      </c>
      <c r="C18">
        <v>0</v>
      </c>
      <c r="D18">
        <v>0</v>
      </c>
      <c r="E18">
        <v>0</v>
      </c>
      <c r="H18">
        <v>16</v>
      </c>
      <c r="I18">
        <v>0</v>
      </c>
      <c r="J18">
        <v>0</v>
      </c>
      <c r="K18">
        <v>0</v>
      </c>
      <c r="L18">
        <v>0</v>
      </c>
      <c r="O18">
        <v>16</v>
      </c>
      <c r="P18">
        <v>0</v>
      </c>
      <c r="Q18">
        <v>0</v>
      </c>
      <c r="R18">
        <v>0</v>
      </c>
      <c r="S18">
        <v>0</v>
      </c>
      <c r="V18">
        <v>16</v>
      </c>
      <c r="W18">
        <v>0</v>
      </c>
      <c r="X18">
        <v>0</v>
      </c>
      <c r="Y18">
        <v>0</v>
      </c>
      <c r="Z18">
        <v>0</v>
      </c>
      <c r="AC18">
        <v>16</v>
      </c>
      <c r="AD18">
        <v>0</v>
      </c>
      <c r="AE18">
        <v>0</v>
      </c>
      <c r="AF18">
        <v>0</v>
      </c>
      <c r="AG18" t="s">
        <v>43</v>
      </c>
      <c r="AJ18">
        <v>16</v>
      </c>
      <c r="AK18">
        <v>1</v>
      </c>
      <c r="AL18">
        <v>0</v>
      </c>
      <c r="AM18">
        <v>0</v>
      </c>
      <c r="AN18" t="s">
        <v>43</v>
      </c>
    </row>
    <row r="19" spans="1:40">
      <c r="A19">
        <v>17</v>
      </c>
      <c r="B19">
        <v>0</v>
      </c>
      <c r="C19">
        <v>0</v>
      </c>
      <c r="D19">
        <v>0</v>
      </c>
      <c r="E19">
        <v>0</v>
      </c>
      <c r="H19">
        <v>17</v>
      </c>
      <c r="I19">
        <v>0</v>
      </c>
      <c r="J19">
        <v>0</v>
      </c>
      <c r="K19">
        <v>0</v>
      </c>
      <c r="L19">
        <v>0</v>
      </c>
      <c r="O19">
        <v>17</v>
      </c>
      <c r="P19">
        <v>0</v>
      </c>
      <c r="Q19">
        <v>0</v>
      </c>
      <c r="R19">
        <v>0</v>
      </c>
      <c r="S19">
        <v>0</v>
      </c>
      <c r="V19">
        <v>17</v>
      </c>
      <c r="W19">
        <v>0</v>
      </c>
      <c r="X19">
        <v>0</v>
      </c>
      <c r="Y19">
        <v>0</v>
      </c>
      <c r="Z19" t="s">
        <v>43</v>
      </c>
      <c r="AC19">
        <v>17</v>
      </c>
      <c r="AD19">
        <v>0</v>
      </c>
      <c r="AE19">
        <v>0</v>
      </c>
      <c r="AF19">
        <v>0</v>
      </c>
      <c r="AG19">
        <v>0</v>
      </c>
      <c r="AJ19">
        <v>17</v>
      </c>
      <c r="AK19">
        <v>0</v>
      </c>
      <c r="AL19">
        <v>0</v>
      </c>
      <c r="AM19">
        <v>0</v>
      </c>
      <c r="AN19">
        <v>0</v>
      </c>
    </row>
    <row r="20" spans="1:40">
      <c r="A20">
        <v>18</v>
      </c>
      <c r="B20">
        <v>0</v>
      </c>
      <c r="C20">
        <v>0</v>
      </c>
      <c r="D20">
        <v>0</v>
      </c>
      <c r="E20">
        <v>0</v>
      </c>
      <c r="H20">
        <v>18</v>
      </c>
      <c r="I20">
        <v>0</v>
      </c>
      <c r="J20">
        <v>0</v>
      </c>
      <c r="K20">
        <v>0</v>
      </c>
      <c r="L20">
        <v>0</v>
      </c>
      <c r="O20">
        <v>18</v>
      </c>
      <c r="P20">
        <v>0</v>
      </c>
      <c r="Q20">
        <v>0</v>
      </c>
      <c r="R20">
        <v>1</v>
      </c>
      <c r="S20">
        <v>0</v>
      </c>
      <c r="V20">
        <v>18</v>
      </c>
      <c r="W20">
        <v>0</v>
      </c>
      <c r="X20">
        <v>0</v>
      </c>
      <c r="Y20">
        <v>0</v>
      </c>
      <c r="Z20">
        <v>0</v>
      </c>
      <c r="AC20">
        <v>18</v>
      </c>
      <c r="AD20">
        <v>1</v>
      </c>
      <c r="AE20">
        <v>0</v>
      </c>
      <c r="AF20">
        <v>0</v>
      </c>
      <c r="AG20">
        <v>0</v>
      </c>
      <c r="AJ20">
        <v>18</v>
      </c>
      <c r="AK20">
        <v>0</v>
      </c>
      <c r="AL20">
        <v>0</v>
      </c>
      <c r="AM20">
        <v>0</v>
      </c>
      <c r="AN20">
        <v>0</v>
      </c>
    </row>
    <row r="21" spans="1:40">
      <c r="A21">
        <v>19</v>
      </c>
      <c r="B21">
        <v>0</v>
      </c>
      <c r="C21">
        <v>0</v>
      </c>
      <c r="D21">
        <v>0</v>
      </c>
      <c r="H21">
        <v>19</v>
      </c>
      <c r="I21">
        <v>1</v>
      </c>
      <c r="J21">
        <v>0</v>
      </c>
      <c r="K21">
        <v>0</v>
      </c>
      <c r="O21">
        <v>19</v>
      </c>
      <c r="P21">
        <v>0</v>
      </c>
      <c r="Q21">
        <v>0</v>
      </c>
      <c r="R21" t="s">
        <v>43</v>
      </c>
      <c r="V21">
        <v>19</v>
      </c>
      <c r="W21">
        <v>0</v>
      </c>
      <c r="X21">
        <v>0</v>
      </c>
      <c r="Y21">
        <v>0</v>
      </c>
      <c r="Z21">
        <v>0</v>
      </c>
      <c r="AC21">
        <v>19</v>
      </c>
      <c r="AD21" t="s">
        <v>41</v>
      </c>
      <c r="AE21">
        <v>0</v>
      </c>
      <c r="AF21">
        <v>0</v>
      </c>
      <c r="AG21" t="s">
        <v>41</v>
      </c>
      <c r="AJ21">
        <v>19</v>
      </c>
      <c r="AK21" t="s">
        <v>41</v>
      </c>
      <c r="AL21" t="s">
        <v>43</v>
      </c>
      <c r="AM21">
        <v>0</v>
      </c>
      <c r="AN21" t="s">
        <v>41</v>
      </c>
    </row>
    <row r="22" spans="1:40">
      <c r="A22">
        <v>20</v>
      </c>
      <c r="B22">
        <v>0</v>
      </c>
      <c r="C22">
        <v>0</v>
      </c>
      <c r="D22">
        <v>0</v>
      </c>
      <c r="H22">
        <v>20</v>
      </c>
      <c r="I22">
        <v>0</v>
      </c>
      <c r="J22" t="s">
        <v>44</v>
      </c>
      <c r="K22">
        <v>0</v>
      </c>
      <c r="O22">
        <v>20</v>
      </c>
      <c r="P22">
        <v>0</v>
      </c>
      <c r="Q22">
        <v>0</v>
      </c>
      <c r="R22" t="s">
        <v>43</v>
      </c>
      <c r="V22">
        <v>20</v>
      </c>
      <c r="W22">
        <v>1</v>
      </c>
      <c r="X22">
        <v>0</v>
      </c>
      <c r="Y22">
        <v>0</v>
      </c>
      <c r="Z22">
        <v>0</v>
      </c>
      <c r="AC22">
        <v>20</v>
      </c>
      <c r="AD22" t="s">
        <v>43</v>
      </c>
      <c r="AE22">
        <v>0</v>
      </c>
      <c r="AF22">
        <v>0</v>
      </c>
      <c r="AG22">
        <v>0</v>
      </c>
      <c r="AJ22">
        <v>20</v>
      </c>
      <c r="AK22" t="s">
        <v>43</v>
      </c>
      <c r="AL22">
        <v>0</v>
      </c>
      <c r="AM22">
        <v>0</v>
      </c>
      <c r="AN22">
        <v>0</v>
      </c>
    </row>
    <row r="23" spans="1:40">
      <c r="A23">
        <v>21</v>
      </c>
      <c r="B23">
        <v>1</v>
      </c>
      <c r="C23">
        <v>0</v>
      </c>
      <c r="D23">
        <v>0</v>
      </c>
      <c r="H23">
        <v>21</v>
      </c>
      <c r="I23">
        <v>0</v>
      </c>
      <c r="J23" t="s">
        <v>43</v>
      </c>
      <c r="K23">
        <v>0</v>
      </c>
      <c r="O23">
        <v>21</v>
      </c>
      <c r="P23">
        <v>0</v>
      </c>
      <c r="Q23">
        <v>1</v>
      </c>
      <c r="R23" t="s">
        <v>43</v>
      </c>
      <c r="V23">
        <v>21</v>
      </c>
      <c r="W23">
        <v>0</v>
      </c>
      <c r="X23">
        <v>0</v>
      </c>
      <c r="Y23">
        <v>0</v>
      </c>
      <c r="Z23">
        <v>1</v>
      </c>
      <c r="AC23">
        <v>21</v>
      </c>
      <c r="AD23">
        <v>0</v>
      </c>
      <c r="AE23">
        <v>0</v>
      </c>
      <c r="AF23">
        <v>0</v>
      </c>
      <c r="AG23">
        <v>0</v>
      </c>
      <c r="AJ23">
        <v>21</v>
      </c>
      <c r="AK23">
        <v>1</v>
      </c>
      <c r="AL23">
        <v>0</v>
      </c>
      <c r="AM23">
        <v>1</v>
      </c>
      <c r="AN23">
        <v>0</v>
      </c>
    </row>
    <row r="24" spans="1:40">
      <c r="A24">
        <v>22</v>
      </c>
      <c r="B24">
        <v>1</v>
      </c>
      <c r="C24">
        <v>0</v>
      </c>
      <c r="D24">
        <v>0</v>
      </c>
      <c r="H24">
        <v>22</v>
      </c>
      <c r="I24">
        <v>0</v>
      </c>
      <c r="J24">
        <v>1</v>
      </c>
      <c r="K24">
        <v>0</v>
      </c>
      <c r="O24">
        <v>22</v>
      </c>
      <c r="P24">
        <v>0</v>
      </c>
      <c r="Q24">
        <v>0</v>
      </c>
      <c r="R24">
        <v>1</v>
      </c>
      <c r="V24">
        <v>22</v>
      </c>
      <c r="W24">
        <v>0</v>
      </c>
      <c r="X24">
        <v>0</v>
      </c>
      <c r="Y24">
        <v>0</v>
      </c>
      <c r="AC24">
        <v>22</v>
      </c>
      <c r="AD24">
        <v>0</v>
      </c>
      <c r="AE24">
        <v>0</v>
      </c>
      <c r="AF24">
        <v>0</v>
      </c>
      <c r="AJ24">
        <v>22</v>
      </c>
      <c r="AK24">
        <v>0</v>
      </c>
      <c r="AL24">
        <v>0</v>
      </c>
      <c r="AM24">
        <v>0</v>
      </c>
    </row>
    <row r="25" spans="1:40">
      <c r="A25">
        <v>23</v>
      </c>
      <c r="B25">
        <v>0</v>
      </c>
      <c r="C25">
        <v>0</v>
      </c>
      <c r="D25">
        <v>0</v>
      </c>
      <c r="H25">
        <v>23</v>
      </c>
      <c r="I25">
        <v>0</v>
      </c>
      <c r="J25">
        <v>0</v>
      </c>
      <c r="K25">
        <v>0</v>
      </c>
      <c r="O25">
        <v>23</v>
      </c>
      <c r="P25">
        <v>0</v>
      </c>
      <c r="Q25">
        <v>0</v>
      </c>
      <c r="R25">
        <v>0</v>
      </c>
      <c r="V25">
        <v>23</v>
      </c>
      <c r="W25">
        <v>0</v>
      </c>
      <c r="X25">
        <v>0</v>
      </c>
      <c r="Y25">
        <v>0</v>
      </c>
      <c r="AC25">
        <v>23</v>
      </c>
      <c r="AD25">
        <v>0</v>
      </c>
      <c r="AE25">
        <v>0</v>
      </c>
      <c r="AF25">
        <v>0</v>
      </c>
      <c r="AJ25">
        <v>23</v>
      </c>
      <c r="AK25">
        <v>0</v>
      </c>
      <c r="AL25">
        <v>1</v>
      </c>
      <c r="AM25">
        <v>0</v>
      </c>
    </row>
    <row r="26" spans="1:40">
      <c r="A26">
        <v>24</v>
      </c>
      <c r="B26">
        <v>0</v>
      </c>
      <c r="C26">
        <v>0</v>
      </c>
      <c r="D26">
        <v>0</v>
      </c>
      <c r="H26">
        <v>24</v>
      </c>
      <c r="I26">
        <v>0</v>
      </c>
      <c r="J26">
        <v>0</v>
      </c>
      <c r="K26">
        <v>0</v>
      </c>
      <c r="O26">
        <v>24</v>
      </c>
      <c r="P26">
        <v>0</v>
      </c>
      <c r="Q26" t="s">
        <v>43</v>
      </c>
      <c r="R26">
        <v>0</v>
      </c>
      <c r="V26">
        <v>24</v>
      </c>
      <c r="W26" t="s">
        <v>43</v>
      </c>
      <c r="X26">
        <v>0</v>
      </c>
      <c r="Y26">
        <v>0</v>
      </c>
      <c r="AC26">
        <v>24</v>
      </c>
      <c r="AD26">
        <v>0</v>
      </c>
      <c r="AE26" t="s">
        <v>43</v>
      </c>
      <c r="AF26">
        <v>0</v>
      </c>
      <c r="AJ26">
        <v>24</v>
      </c>
      <c r="AK26">
        <v>0</v>
      </c>
      <c r="AL26">
        <v>0</v>
      </c>
      <c r="AM26" t="s">
        <v>43</v>
      </c>
    </row>
    <row r="27" spans="1:40">
      <c r="A27">
        <v>25</v>
      </c>
      <c r="B27">
        <v>0</v>
      </c>
      <c r="C27">
        <v>0</v>
      </c>
      <c r="D27">
        <v>0</v>
      </c>
      <c r="H27">
        <v>25</v>
      </c>
      <c r="I27">
        <v>0</v>
      </c>
      <c r="J27">
        <v>1</v>
      </c>
      <c r="K27">
        <v>0</v>
      </c>
      <c r="O27">
        <v>25</v>
      </c>
      <c r="P27">
        <v>0</v>
      </c>
      <c r="Q27">
        <v>0</v>
      </c>
      <c r="R27">
        <v>0</v>
      </c>
      <c r="V27">
        <v>25</v>
      </c>
      <c r="W27">
        <v>0</v>
      </c>
      <c r="X27">
        <v>0</v>
      </c>
      <c r="Y27">
        <v>0</v>
      </c>
      <c r="AC27">
        <v>25</v>
      </c>
      <c r="AD27" t="s">
        <v>41</v>
      </c>
      <c r="AE27" t="s">
        <v>43</v>
      </c>
      <c r="AF27">
        <v>0</v>
      </c>
      <c r="AJ27">
        <v>25</v>
      </c>
      <c r="AK27" t="s">
        <v>41</v>
      </c>
      <c r="AL27" t="s">
        <v>43</v>
      </c>
      <c r="AM27">
        <v>0</v>
      </c>
    </row>
    <row r="28" spans="1:40">
      <c r="A28">
        <v>26</v>
      </c>
      <c r="B28">
        <v>0</v>
      </c>
      <c r="C28">
        <v>0</v>
      </c>
      <c r="D28">
        <v>0</v>
      </c>
      <c r="H28">
        <v>26</v>
      </c>
      <c r="I28">
        <v>0</v>
      </c>
      <c r="J28">
        <v>0</v>
      </c>
      <c r="K28">
        <v>0</v>
      </c>
      <c r="O28">
        <v>26</v>
      </c>
      <c r="P28">
        <v>0</v>
      </c>
      <c r="Q28">
        <v>0</v>
      </c>
      <c r="R28">
        <v>0</v>
      </c>
      <c r="V28">
        <v>26</v>
      </c>
      <c r="W28">
        <v>0</v>
      </c>
      <c r="X28">
        <v>0</v>
      </c>
      <c r="Y28">
        <v>0</v>
      </c>
      <c r="AC28">
        <v>26</v>
      </c>
      <c r="AD28">
        <v>0</v>
      </c>
      <c r="AE28">
        <v>0</v>
      </c>
      <c r="AF28">
        <v>0</v>
      </c>
      <c r="AJ28">
        <v>26</v>
      </c>
      <c r="AK28" t="s">
        <v>41</v>
      </c>
      <c r="AL28">
        <v>1</v>
      </c>
      <c r="AM28">
        <v>0</v>
      </c>
    </row>
    <row r="29" spans="1:40">
      <c r="A29">
        <v>27</v>
      </c>
      <c r="B29">
        <v>0</v>
      </c>
      <c r="C29">
        <v>0</v>
      </c>
      <c r="D29">
        <v>0</v>
      </c>
      <c r="H29">
        <v>27</v>
      </c>
      <c r="I29" t="s">
        <v>39</v>
      </c>
      <c r="J29">
        <v>0</v>
      </c>
      <c r="K29">
        <v>0</v>
      </c>
      <c r="O29">
        <v>27</v>
      </c>
      <c r="P29">
        <v>1</v>
      </c>
      <c r="Q29">
        <v>0</v>
      </c>
      <c r="R29">
        <v>0</v>
      </c>
      <c r="V29">
        <v>27</v>
      </c>
      <c r="W29">
        <v>1</v>
      </c>
      <c r="X29">
        <v>0</v>
      </c>
      <c r="Y29">
        <v>0</v>
      </c>
      <c r="AC29">
        <v>27</v>
      </c>
      <c r="AD29">
        <v>0</v>
      </c>
      <c r="AE29">
        <v>0</v>
      </c>
      <c r="AF29">
        <v>0</v>
      </c>
      <c r="AJ29">
        <v>27</v>
      </c>
      <c r="AK29">
        <v>0</v>
      </c>
      <c r="AL29">
        <v>0</v>
      </c>
      <c r="AM29">
        <v>0</v>
      </c>
    </row>
    <row r="30" spans="1:40">
      <c r="A30">
        <v>28</v>
      </c>
      <c r="B30">
        <v>0</v>
      </c>
      <c r="C30">
        <v>0</v>
      </c>
      <c r="D30">
        <v>0</v>
      </c>
      <c r="H30">
        <v>28</v>
      </c>
      <c r="I30">
        <v>1</v>
      </c>
      <c r="J30">
        <v>0</v>
      </c>
      <c r="K30">
        <v>0</v>
      </c>
      <c r="O30">
        <v>28</v>
      </c>
      <c r="P30">
        <v>0</v>
      </c>
      <c r="Q30">
        <v>0</v>
      </c>
      <c r="R30">
        <v>0</v>
      </c>
      <c r="V30">
        <v>28</v>
      </c>
      <c r="W30">
        <v>0</v>
      </c>
      <c r="X30" t="s">
        <v>43</v>
      </c>
      <c r="Y30">
        <v>0</v>
      </c>
      <c r="AC30">
        <v>28</v>
      </c>
      <c r="AD30">
        <v>1</v>
      </c>
      <c r="AE30">
        <v>0</v>
      </c>
      <c r="AF30">
        <v>0</v>
      </c>
      <c r="AJ30">
        <v>28</v>
      </c>
      <c r="AK30">
        <v>0</v>
      </c>
      <c r="AL30">
        <v>0</v>
      </c>
      <c r="AM30">
        <v>0</v>
      </c>
    </row>
    <row r="31" spans="1:40">
      <c r="A31">
        <v>29</v>
      </c>
      <c r="B31">
        <v>0</v>
      </c>
      <c r="C31">
        <v>0</v>
      </c>
      <c r="D31">
        <v>0</v>
      </c>
      <c r="H31">
        <v>29</v>
      </c>
      <c r="I31" t="s">
        <v>39</v>
      </c>
      <c r="J31">
        <v>0</v>
      </c>
      <c r="K31">
        <v>0</v>
      </c>
      <c r="O31">
        <v>29</v>
      </c>
      <c r="P31">
        <v>1</v>
      </c>
      <c r="Q31">
        <v>0</v>
      </c>
      <c r="R31">
        <v>0</v>
      </c>
      <c r="V31">
        <v>29</v>
      </c>
      <c r="W31">
        <v>0</v>
      </c>
      <c r="X31">
        <v>0</v>
      </c>
      <c r="Y31">
        <v>0</v>
      </c>
      <c r="AC31">
        <v>29</v>
      </c>
      <c r="AD31">
        <v>0</v>
      </c>
      <c r="AE31">
        <v>0</v>
      </c>
      <c r="AF31">
        <v>0</v>
      </c>
      <c r="AJ31">
        <v>29</v>
      </c>
      <c r="AK31">
        <v>0</v>
      </c>
      <c r="AL31">
        <v>1</v>
      </c>
      <c r="AM31">
        <v>0</v>
      </c>
    </row>
    <row r="32" spans="1:40">
      <c r="A32">
        <v>30</v>
      </c>
      <c r="B32">
        <v>0</v>
      </c>
      <c r="C32">
        <v>0</v>
      </c>
      <c r="D32">
        <v>0</v>
      </c>
      <c r="H32">
        <v>30</v>
      </c>
      <c r="I32" t="s">
        <v>39</v>
      </c>
      <c r="J32">
        <v>1</v>
      </c>
      <c r="K32">
        <v>0</v>
      </c>
      <c r="O32">
        <v>30</v>
      </c>
      <c r="P32">
        <v>0</v>
      </c>
      <c r="Q32">
        <v>0</v>
      </c>
      <c r="R32">
        <v>0</v>
      </c>
      <c r="V32">
        <v>30</v>
      </c>
      <c r="W32">
        <v>0</v>
      </c>
      <c r="X32">
        <v>0</v>
      </c>
      <c r="Y32">
        <v>0</v>
      </c>
      <c r="AC32">
        <v>30</v>
      </c>
      <c r="AD32">
        <v>0</v>
      </c>
      <c r="AE32">
        <v>0</v>
      </c>
      <c r="AF32">
        <v>0</v>
      </c>
      <c r="AJ32">
        <v>30</v>
      </c>
      <c r="AK32">
        <v>1</v>
      </c>
      <c r="AL32">
        <v>1</v>
      </c>
      <c r="AM32">
        <v>0</v>
      </c>
    </row>
    <row r="33" spans="1:41">
      <c r="A33">
        <v>31</v>
      </c>
      <c r="B33">
        <v>0</v>
      </c>
      <c r="C33">
        <v>0</v>
      </c>
      <c r="D33">
        <v>0</v>
      </c>
      <c r="H33">
        <v>31</v>
      </c>
      <c r="I33">
        <v>0</v>
      </c>
      <c r="J33">
        <v>0</v>
      </c>
      <c r="K33">
        <v>0</v>
      </c>
      <c r="O33">
        <v>31</v>
      </c>
      <c r="P33">
        <v>0</v>
      </c>
      <c r="Q33">
        <v>0</v>
      </c>
      <c r="R33">
        <v>0</v>
      </c>
      <c r="V33">
        <v>31</v>
      </c>
      <c r="W33">
        <v>0</v>
      </c>
      <c r="X33">
        <v>1</v>
      </c>
      <c r="Y33">
        <v>0</v>
      </c>
      <c r="AC33">
        <v>31</v>
      </c>
      <c r="AD33" t="s">
        <v>41</v>
      </c>
      <c r="AE33" t="s">
        <v>41</v>
      </c>
      <c r="AF33">
        <v>0</v>
      </c>
      <c r="AJ33">
        <v>31</v>
      </c>
      <c r="AK33" t="s">
        <v>41</v>
      </c>
      <c r="AL33" t="s">
        <v>41</v>
      </c>
      <c r="AM33">
        <v>0</v>
      </c>
    </row>
    <row r="34" spans="1:41">
      <c r="A34">
        <v>32</v>
      </c>
      <c r="B34">
        <v>0</v>
      </c>
      <c r="C34">
        <v>0</v>
      </c>
      <c r="D34">
        <v>0</v>
      </c>
      <c r="H34">
        <v>32</v>
      </c>
      <c r="I34">
        <v>0</v>
      </c>
      <c r="J34">
        <v>0</v>
      </c>
      <c r="K34">
        <v>0</v>
      </c>
      <c r="O34">
        <v>32</v>
      </c>
      <c r="P34">
        <v>0</v>
      </c>
      <c r="Q34">
        <v>1</v>
      </c>
      <c r="R34">
        <v>0</v>
      </c>
      <c r="V34">
        <v>32</v>
      </c>
      <c r="W34">
        <v>0</v>
      </c>
      <c r="X34">
        <v>1</v>
      </c>
      <c r="Y34">
        <v>0</v>
      </c>
      <c r="AC34">
        <v>32</v>
      </c>
      <c r="AD34" t="s">
        <v>41</v>
      </c>
      <c r="AE34" t="s">
        <v>41</v>
      </c>
      <c r="AF34">
        <v>0</v>
      </c>
      <c r="AJ34">
        <v>32</v>
      </c>
      <c r="AK34" t="s">
        <v>41</v>
      </c>
      <c r="AL34" t="s">
        <v>41</v>
      </c>
      <c r="AM34">
        <v>0</v>
      </c>
    </row>
    <row r="35" spans="1:41">
      <c r="A35">
        <v>33</v>
      </c>
      <c r="B35">
        <v>0</v>
      </c>
      <c r="C35">
        <v>0</v>
      </c>
      <c r="D35">
        <v>0</v>
      </c>
      <c r="H35">
        <v>33</v>
      </c>
      <c r="I35">
        <v>0</v>
      </c>
      <c r="J35">
        <v>0</v>
      </c>
      <c r="K35">
        <v>0</v>
      </c>
      <c r="O35">
        <v>33</v>
      </c>
      <c r="P35">
        <v>0</v>
      </c>
      <c r="Q35">
        <v>1</v>
      </c>
      <c r="R35">
        <v>1</v>
      </c>
      <c r="V35">
        <v>33</v>
      </c>
      <c r="W35">
        <v>1</v>
      </c>
      <c r="X35">
        <v>0</v>
      </c>
      <c r="Y35">
        <v>0</v>
      </c>
      <c r="AC35">
        <v>33</v>
      </c>
      <c r="AD35" t="s">
        <v>43</v>
      </c>
      <c r="AE35" t="s">
        <v>43</v>
      </c>
      <c r="AF35">
        <v>0</v>
      </c>
      <c r="AJ35">
        <v>33</v>
      </c>
      <c r="AK35" t="s">
        <v>43</v>
      </c>
      <c r="AL35" t="s">
        <v>43</v>
      </c>
      <c r="AM35">
        <v>0</v>
      </c>
    </row>
    <row r="36" spans="1:41">
      <c r="A36">
        <v>34</v>
      </c>
      <c r="B36">
        <v>1</v>
      </c>
      <c r="C36">
        <v>0</v>
      </c>
      <c r="D36">
        <v>0</v>
      </c>
      <c r="H36">
        <v>34</v>
      </c>
      <c r="I36" t="s">
        <v>41</v>
      </c>
      <c r="J36">
        <v>0</v>
      </c>
      <c r="K36">
        <v>0</v>
      </c>
      <c r="O36">
        <v>34</v>
      </c>
      <c r="P36">
        <v>0</v>
      </c>
      <c r="Q36">
        <v>0</v>
      </c>
      <c r="R36">
        <v>0</v>
      </c>
      <c r="V36">
        <v>34</v>
      </c>
      <c r="W36">
        <v>0</v>
      </c>
      <c r="X36">
        <v>0</v>
      </c>
      <c r="Y36">
        <v>0</v>
      </c>
      <c r="AC36">
        <v>34</v>
      </c>
      <c r="AD36">
        <v>0</v>
      </c>
      <c r="AE36">
        <v>0</v>
      </c>
      <c r="AF36">
        <v>0</v>
      </c>
      <c r="AJ36">
        <v>34</v>
      </c>
      <c r="AK36">
        <v>0</v>
      </c>
      <c r="AL36">
        <v>0</v>
      </c>
      <c r="AM36">
        <v>0</v>
      </c>
    </row>
    <row r="37" spans="1:41">
      <c r="A37">
        <v>35</v>
      </c>
      <c r="B37">
        <v>1</v>
      </c>
      <c r="C37">
        <v>0</v>
      </c>
      <c r="D37">
        <v>0</v>
      </c>
      <c r="H37">
        <v>35</v>
      </c>
      <c r="I37" t="s">
        <v>41</v>
      </c>
      <c r="J37">
        <v>0</v>
      </c>
      <c r="K37">
        <v>0</v>
      </c>
      <c r="O37">
        <v>35</v>
      </c>
      <c r="P37">
        <v>0</v>
      </c>
      <c r="Q37">
        <v>0</v>
      </c>
      <c r="R37">
        <v>0</v>
      </c>
      <c r="V37">
        <v>35</v>
      </c>
      <c r="W37">
        <v>1</v>
      </c>
      <c r="X37">
        <v>0</v>
      </c>
      <c r="Y37">
        <v>0</v>
      </c>
      <c r="AC37">
        <v>35</v>
      </c>
      <c r="AD37">
        <v>0</v>
      </c>
      <c r="AE37">
        <v>0</v>
      </c>
      <c r="AF37">
        <v>0</v>
      </c>
      <c r="AJ37">
        <v>35</v>
      </c>
      <c r="AK37">
        <v>0</v>
      </c>
      <c r="AL37">
        <v>0</v>
      </c>
      <c r="AM37">
        <v>0</v>
      </c>
    </row>
    <row r="38" spans="1:41">
      <c r="A38">
        <v>36</v>
      </c>
      <c r="B38">
        <v>0</v>
      </c>
      <c r="C38">
        <v>0</v>
      </c>
      <c r="D38">
        <v>0</v>
      </c>
      <c r="H38">
        <v>36</v>
      </c>
      <c r="I38">
        <v>0</v>
      </c>
      <c r="J38">
        <v>0</v>
      </c>
      <c r="K38">
        <v>0</v>
      </c>
      <c r="O38">
        <v>36</v>
      </c>
      <c r="P38">
        <v>0</v>
      </c>
      <c r="Q38">
        <v>0</v>
      </c>
      <c r="R38">
        <v>0</v>
      </c>
      <c r="V38">
        <v>36</v>
      </c>
      <c r="W38" t="s">
        <v>43</v>
      </c>
      <c r="X38" t="s">
        <v>43</v>
      </c>
      <c r="Y38">
        <v>0</v>
      </c>
      <c r="AC38">
        <v>36</v>
      </c>
      <c r="AD38">
        <v>0</v>
      </c>
      <c r="AE38">
        <v>0</v>
      </c>
      <c r="AF38">
        <v>0</v>
      </c>
      <c r="AJ38">
        <v>36</v>
      </c>
      <c r="AK38">
        <v>0</v>
      </c>
      <c r="AL38">
        <v>0</v>
      </c>
      <c r="AM38">
        <v>0</v>
      </c>
    </row>
    <row r="39" spans="1:41">
      <c r="A39">
        <v>37</v>
      </c>
      <c r="B39">
        <v>0</v>
      </c>
      <c r="C39">
        <v>0</v>
      </c>
      <c r="D39">
        <v>0</v>
      </c>
      <c r="H39">
        <v>37</v>
      </c>
      <c r="I39">
        <v>0</v>
      </c>
      <c r="J39">
        <v>0</v>
      </c>
      <c r="K39">
        <v>0</v>
      </c>
      <c r="O39">
        <v>37</v>
      </c>
      <c r="P39">
        <v>0</v>
      </c>
      <c r="Q39">
        <v>0</v>
      </c>
      <c r="R39">
        <v>0</v>
      </c>
      <c r="V39">
        <v>37</v>
      </c>
      <c r="W39">
        <v>0</v>
      </c>
      <c r="X39">
        <v>0</v>
      </c>
      <c r="Y39">
        <v>0</v>
      </c>
      <c r="AC39">
        <v>37</v>
      </c>
      <c r="AD39" t="s">
        <v>41</v>
      </c>
      <c r="AE39" t="s">
        <v>41</v>
      </c>
      <c r="AF39">
        <v>0</v>
      </c>
      <c r="AJ39">
        <v>37</v>
      </c>
      <c r="AK39" t="s">
        <v>41</v>
      </c>
      <c r="AL39" t="s">
        <v>41</v>
      </c>
      <c r="AM39">
        <v>0</v>
      </c>
    </row>
    <row r="40" spans="1:41">
      <c r="A40">
        <v>38</v>
      </c>
      <c r="B40">
        <v>0</v>
      </c>
      <c r="C40">
        <v>0</v>
      </c>
      <c r="D40">
        <v>0</v>
      </c>
      <c r="H40">
        <v>38</v>
      </c>
      <c r="I40">
        <v>0</v>
      </c>
      <c r="J40">
        <v>0</v>
      </c>
      <c r="K40">
        <v>0</v>
      </c>
      <c r="O40">
        <v>38</v>
      </c>
      <c r="P40">
        <v>0</v>
      </c>
      <c r="Q40">
        <v>1</v>
      </c>
      <c r="R40">
        <v>0</v>
      </c>
      <c r="V40">
        <v>38</v>
      </c>
      <c r="W40">
        <v>0</v>
      </c>
      <c r="X40">
        <v>0</v>
      </c>
      <c r="Y40">
        <v>0</v>
      </c>
      <c r="AC40">
        <v>38</v>
      </c>
      <c r="AD40" t="s">
        <v>43</v>
      </c>
      <c r="AE40">
        <v>0</v>
      </c>
      <c r="AF40">
        <v>0</v>
      </c>
      <c r="AJ40">
        <v>38</v>
      </c>
      <c r="AK40" t="s">
        <v>43</v>
      </c>
      <c r="AL40">
        <v>0</v>
      </c>
      <c r="AM40">
        <v>0</v>
      </c>
    </row>
    <row r="41" spans="1:41">
      <c r="A41">
        <v>39</v>
      </c>
      <c r="B41">
        <v>0</v>
      </c>
      <c r="C41">
        <v>0</v>
      </c>
      <c r="D41">
        <v>0</v>
      </c>
      <c r="H41">
        <v>39</v>
      </c>
      <c r="I41">
        <v>0</v>
      </c>
      <c r="J41">
        <v>0</v>
      </c>
      <c r="K41">
        <v>0</v>
      </c>
      <c r="O41">
        <v>39</v>
      </c>
      <c r="P41">
        <v>0</v>
      </c>
      <c r="Q41">
        <v>0</v>
      </c>
      <c r="R41">
        <v>0</v>
      </c>
      <c r="V41">
        <v>39</v>
      </c>
      <c r="W41">
        <v>0</v>
      </c>
      <c r="X41">
        <v>0</v>
      </c>
      <c r="Y41">
        <v>0</v>
      </c>
      <c r="AC41">
        <v>39</v>
      </c>
      <c r="AD41">
        <v>0</v>
      </c>
      <c r="AE41">
        <v>0</v>
      </c>
      <c r="AF41">
        <v>0</v>
      </c>
      <c r="AJ41">
        <v>39</v>
      </c>
      <c r="AK41">
        <v>0</v>
      </c>
      <c r="AL41">
        <v>0</v>
      </c>
      <c r="AM41">
        <v>0</v>
      </c>
    </row>
    <row r="42" spans="1:41">
      <c r="A42">
        <v>40</v>
      </c>
      <c r="B42">
        <v>0</v>
      </c>
      <c r="C42">
        <v>0</v>
      </c>
      <c r="D42">
        <v>0</v>
      </c>
      <c r="H42">
        <v>40</v>
      </c>
      <c r="I42">
        <v>0</v>
      </c>
      <c r="J42">
        <v>0</v>
      </c>
      <c r="K42">
        <v>0</v>
      </c>
      <c r="O42">
        <v>40</v>
      </c>
      <c r="P42">
        <v>0</v>
      </c>
      <c r="Q42">
        <v>0</v>
      </c>
      <c r="R42">
        <v>0</v>
      </c>
      <c r="V42">
        <v>40</v>
      </c>
      <c r="W42" t="s">
        <v>43</v>
      </c>
      <c r="X42">
        <v>0</v>
      </c>
      <c r="Y42">
        <v>0</v>
      </c>
      <c r="AC42">
        <v>40</v>
      </c>
      <c r="AD42">
        <v>0</v>
      </c>
      <c r="AE42">
        <v>0</v>
      </c>
      <c r="AF42">
        <v>0</v>
      </c>
      <c r="AJ42">
        <v>40</v>
      </c>
      <c r="AK42">
        <v>0</v>
      </c>
      <c r="AL42">
        <v>1</v>
      </c>
      <c r="AM42">
        <v>0</v>
      </c>
    </row>
    <row r="43" spans="1:41">
      <c r="A43">
        <v>41</v>
      </c>
      <c r="B43">
        <v>0</v>
      </c>
      <c r="C43">
        <v>0</v>
      </c>
      <c r="D43">
        <v>0</v>
      </c>
      <c r="H43">
        <v>41</v>
      </c>
      <c r="I43">
        <v>1</v>
      </c>
      <c r="J43">
        <v>0</v>
      </c>
      <c r="K43">
        <v>0</v>
      </c>
      <c r="O43">
        <v>41</v>
      </c>
      <c r="P43">
        <v>0</v>
      </c>
      <c r="Q43">
        <v>1</v>
      </c>
      <c r="R43">
        <v>0</v>
      </c>
      <c r="V43">
        <v>41</v>
      </c>
      <c r="W43">
        <v>0</v>
      </c>
      <c r="X43">
        <v>1</v>
      </c>
      <c r="Y43">
        <v>0</v>
      </c>
      <c r="AC43">
        <v>41</v>
      </c>
      <c r="AD43">
        <v>0</v>
      </c>
      <c r="AE43">
        <v>0</v>
      </c>
      <c r="AF43">
        <v>0</v>
      </c>
      <c r="AJ43">
        <v>41</v>
      </c>
      <c r="AK43">
        <v>0</v>
      </c>
      <c r="AL43">
        <v>0</v>
      </c>
      <c r="AM43">
        <v>0</v>
      </c>
    </row>
    <row r="44" spans="1:41">
      <c r="A44">
        <v>42</v>
      </c>
      <c r="B44">
        <v>0</v>
      </c>
      <c r="C44">
        <v>0</v>
      </c>
      <c r="D44">
        <v>0</v>
      </c>
      <c r="H44">
        <v>42</v>
      </c>
      <c r="I44">
        <v>0</v>
      </c>
      <c r="J44">
        <v>0</v>
      </c>
      <c r="K44">
        <v>0</v>
      </c>
      <c r="O44">
        <v>42</v>
      </c>
      <c r="P44">
        <v>1</v>
      </c>
      <c r="Q44">
        <v>1</v>
      </c>
      <c r="R44">
        <v>0</v>
      </c>
      <c r="V44">
        <v>42</v>
      </c>
      <c r="W44">
        <v>1</v>
      </c>
      <c r="X44">
        <v>0</v>
      </c>
      <c r="Y44">
        <v>0</v>
      </c>
      <c r="AC44">
        <v>42</v>
      </c>
      <c r="AD44">
        <v>0</v>
      </c>
      <c r="AE44">
        <v>0</v>
      </c>
      <c r="AF44">
        <v>0</v>
      </c>
      <c r="AJ44">
        <v>42</v>
      </c>
      <c r="AK44">
        <v>0</v>
      </c>
      <c r="AL44">
        <v>0</v>
      </c>
      <c r="AM44">
        <v>0</v>
      </c>
    </row>
    <row r="45" spans="1:41">
      <c r="A45" s="3" t="s">
        <v>29</v>
      </c>
      <c r="B45">
        <v>7</v>
      </c>
      <c r="E45">
        <v>1</v>
      </c>
      <c r="F45">
        <v>1</v>
      </c>
      <c r="H45" s="3" t="s">
        <v>29</v>
      </c>
      <c r="I45">
        <v>4</v>
      </c>
      <c r="J45">
        <v>3</v>
      </c>
      <c r="K45">
        <v>0</v>
      </c>
      <c r="L45">
        <v>0</v>
      </c>
      <c r="M45">
        <v>3</v>
      </c>
      <c r="O45" s="3" t="s">
        <v>29</v>
      </c>
      <c r="P45">
        <v>3</v>
      </c>
      <c r="Q45">
        <v>8</v>
      </c>
      <c r="R45">
        <v>4</v>
      </c>
      <c r="S45">
        <v>0</v>
      </c>
      <c r="T45">
        <v>0</v>
      </c>
      <c r="V45" s="3" t="s">
        <v>29</v>
      </c>
      <c r="W45">
        <v>6</v>
      </c>
      <c r="X45">
        <v>8</v>
      </c>
      <c r="Y45">
        <v>1</v>
      </c>
      <c r="Z45">
        <v>2</v>
      </c>
      <c r="AA45">
        <v>4</v>
      </c>
      <c r="AC45" s="3" t="s">
        <v>29</v>
      </c>
      <c r="AD45">
        <v>5</v>
      </c>
      <c r="AE45">
        <v>0</v>
      </c>
      <c r="AF45">
        <v>0</v>
      </c>
      <c r="AG45">
        <v>1</v>
      </c>
      <c r="AH45">
        <v>1</v>
      </c>
      <c r="AJ45" s="3" t="s">
        <v>29</v>
      </c>
      <c r="AK45">
        <v>3</v>
      </c>
      <c r="AL45">
        <v>7</v>
      </c>
      <c r="AM45">
        <v>1</v>
      </c>
      <c r="AN45">
        <v>0</v>
      </c>
      <c r="AO4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344C-BD8B-BD44-A2B8-4BD0D5225D10}">
  <dimension ref="A1:Q67"/>
  <sheetViews>
    <sheetView workbookViewId="0">
      <pane ySplit="1" topLeftCell="A2" activePane="bottomLeft" state="frozen"/>
      <selection pane="bottomLeft" activeCell="Y24" sqref="Y24"/>
    </sheetView>
  </sheetViews>
  <sheetFormatPr baseColWidth="10" defaultRowHeight="16"/>
  <cols>
    <col min="6" max="6" width="25.83203125" bestFit="1" customWidth="1"/>
    <col min="7" max="7" width="13" bestFit="1" customWidth="1"/>
    <col min="8" max="8" width="16.33203125" bestFit="1" customWidth="1"/>
    <col min="9" max="9" width="22.5" bestFit="1" customWidth="1"/>
    <col min="12" max="12" width="12" bestFit="1" customWidth="1"/>
    <col min="14" max="14" width="12.1640625" bestFit="1" customWidth="1"/>
    <col min="15" max="15" width="11" bestFit="1" customWidth="1"/>
    <col min="16" max="16" width="9" customWidth="1"/>
    <col min="17" max="17" width="7.33203125" customWidth="1"/>
  </cols>
  <sheetData>
    <row r="1" spans="1:17" ht="18" thickBot="1">
      <c r="A1" s="6" t="s">
        <v>61</v>
      </c>
      <c r="B1" s="6" t="s">
        <v>62</v>
      </c>
      <c r="C1" s="6" t="s">
        <v>63</v>
      </c>
      <c r="D1" s="6" t="s">
        <v>64</v>
      </c>
      <c r="E1" s="7" t="s">
        <v>65</v>
      </c>
      <c r="F1" s="3" t="s">
        <v>139</v>
      </c>
      <c r="G1" s="3" t="s">
        <v>141</v>
      </c>
      <c r="H1" s="3" t="s">
        <v>142</v>
      </c>
      <c r="I1" s="3" t="s">
        <v>140</v>
      </c>
      <c r="J1" s="3" t="s">
        <v>57</v>
      </c>
    </row>
    <row r="2" spans="1:17" ht="17" thickTop="1">
      <c r="A2">
        <v>3</v>
      </c>
      <c r="B2" s="8">
        <v>43274</v>
      </c>
      <c r="C2" s="8" t="s">
        <v>67</v>
      </c>
      <c r="D2" t="s">
        <v>68</v>
      </c>
      <c r="E2" t="s">
        <v>66</v>
      </c>
      <c r="F2">
        <v>0</v>
      </c>
      <c r="G2">
        <v>0</v>
      </c>
      <c r="H2">
        <v>0</v>
      </c>
      <c r="I2">
        <v>0</v>
      </c>
      <c r="J2">
        <v>1</v>
      </c>
    </row>
    <row r="3" spans="1:17">
      <c r="A3">
        <v>6</v>
      </c>
      <c r="B3" s="8">
        <v>43274</v>
      </c>
      <c r="C3" t="s">
        <v>70</v>
      </c>
      <c r="D3" t="s">
        <v>68</v>
      </c>
      <c r="E3" t="s">
        <v>66</v>
      </c>
      <c r="F3">
        <v>1</v>
      </c>
      <c r="G3">
        <v>0</v>
      </c>
      <c r="H3">
        <v>0</v>
      </c>
      <c r="I3">
        <v>0</v>
      </c>
      <c r="J3">
        <v>0</v>
      </c>
      <c r="L3" s="5" t="s">
        <v>143</v>
      </c>
      <c r="M3" s="5" t="s">
        <v>144</v>
      </c>
      <c r="N3" s="5" t="s">
        <v>145</v>
      </c>
      <c r="O3" s="5" t="s">
        <v>56</v>
      </c>
      <c r="P3" s="5" t="s">
        <v>57</v>
      </c>
      <c r="Q3" s="5" t="s">
        <v>29</v>
      </c>
    </row>
    <row r="4" spans="1:17">
      <c r="A4">
        <v>7</v>
      </c>
      <c r="B4" s="8">
        <v>43274</v>
      </c>
      <c r="C4" t="s">
        <v>70</v>
      </c>
      <c r="D4" t="s">
        <v>68</v>
      </c>
      <c r="E4" t="s">
        <v>66</v>
      </c>
      <c r="F4">
        <v>1</v>
      </c>
      <c r="G4">
        <v>0</v>
      </c>
      <c r="H4">
        <v>0</v>
      </c>
      <c r="I4">
        <v>0</v>
      </c>
      <c r="J4">
        <v>0</v>
      </c>
      <c r="L4" s="5" t="s">
        <v>73</v>
      </c>
      <c r="M4" s="5">
        <v>18</v>
      </c>
      <c r="N4" s="5">
        <v>3</v>
      </c>
      <c r="O4" s="5">
        <v>10</v>
      </c>
      <c r="P4" s="5">
        <v>29</v>
      </c>
      <c r="Q4" s="5">
        <f>SUM(M4:P4)</f>
        <v>60</v>
      </c>
    </row>
    <row r="5" spans="1:17">
      <c r="A5">
        <v>8</v>
      </c>
      <c r="B5" s="8">
        <v>43274</v>
      </c>
      <c r="C5" t="s">
        <v>70</v>
      </c>
      <c r="D5" t="s">
        <v>68</v>
      </c>
      <c r="E5" t="s">
        <v>66</v>
      </c>
      <c r="F5">
        <v>0</v>
      </c>
      <c r="G5">
        <v>0</v>
      </c>
      <c r="H5">
        <v>0</v>
      </c>
      <c r="I5">
        <v>0</v>
      </c>
      <c r="J5">
        <v>1</v>
      </c>
      <c r="L5" s="5" t="s">
        <v>146</v>
      </c>
      <c r="M5" s="5">
        <f>60-18</f>
        <v>42</v>
      </c>
      <c r="N5" s="5">
        <f>60-3</f>
        <v>57</v>
      </c>
      <c r="O5" s="5">
        <f>60-10</f>
        <v>50</v>
      </c>
      <c r="P5" s="5">
        <f>60-29</f>
        <v>31</v>
      </c>
      <c r="Q5" s="5">
        <f>SUM(M5:P5)</f>
        <v>180</v>
      </c>
    </row>
    <row r="6" spans="1:17">
      <c r="A6">
        <v>9</v>
      </c>
      <c r="B6" s="8">
        <v>43274</v>
      </c>
      <c r="C6" t="s">
        <v>70</v>
      </c>
      <c r="D6" t="s">
        <v>68</v>
      </c>
      <c r="E6" t="s">
        <v>66</v>
      </c>
      <c r="F6">
        <v>0</v>
      </c>
      <c r="G6">
        <v>0</v>
      </c>
      <c r="H6">
        <v>0</v>
      </c>
      <c r="I6">
        <v>0</v>
      </c>
      <c r="J6">
        <v>1</v>
      </c>
      <c r="L6" s="5" t="s">
        <v>29</v>
      </c>
      <c r="M6" s="5">
        <v>60</v>
      </c>
      <c r="N6" s="5">
        <v>60</v>
      </c>
      <c r="O6" s="5">
        <v>60</v>
      </c>
      <c r="P6" s="5">
        <v>60</v>
      </c>
      <c r="Q6" s="5">
        <f>SUM(M6:P6)</f>
        <v>240</v>
      </c>
    </row>
    <row r="7" spans="1:17">
      <c r="A7">
        <v>10</v>
      </c>
      <c r="B7" s="8">
        <v>43274</v>
      </c>
      <c r="C7" t="s">
        <v>70</v>
      </c>
      <c r="D7" t="s">
        <v>68</v>
      </c>
      <c r="E7" t="s">
        <v>66</v>
      </c>
      <c r="F7">
        <v>1</v>
      </c>
      <c r="G7">
        <v>0</v>
      </c>
      <c r="H7">
        <v>0</v>
      </c>
      <c r="I7">
        <v>0</v>
      </c>
      <c r="J7">
        <v>0</v>
      </c>
    </row>
    <row r="8" spans="1:17">
      <c r="A8">
        <v>11</v>
      </c>
      <c r="B8" s="8">
        <v>43274</v>
      </c>
      <c r="C8" t="s">
        <v>70</v>
      </c>
      <c r="D8" t="s">
        <v>68</v>
      </c>
      <c r="E8" t="s">
        <v>66</v>
      </c>
      <c r="F8">
        <v>0</v>
      </c>
      <c r="G8">
        <v>0</v>
      </c>
      <c r="H8">
        <v>1</v>
      </c>
      <c r="I8">
        <v>0</v>
      </c>
      <c r="J8">
        <v>0</v>
      </c>
      <c r="L8" s="5" t="s">
        <v>131</v>
      </c>
      <c r="M8" s="5" t="s">
        <v>144</v>
      </c>
      <c r="N8" s="5" t="s">
        <v>145</v>
      </c>
      <c r="O8" s="5" t="s">
        <v>56</v>
      </c>
      <c r="P8" s="5" t="s">
        <v>57</v>
      </c>
      <c r="Q8" s="5" t="s">
        <v>29</v>
      </c>
    </row>
    <row r="9" spans="1:17">
      <c r="A9">
        <v>14</v>
      </c>
      <c r="B9" s="8">
        <v>43277</v>
      </c>
      <c r="C9" t="s">
        <v>67</v>
      </c>
      <c r="D9" t="s">
        <v>68</v>
      </c>
      <c r="E9" t="s">
        <v>66</v>
      </c>
      <c r="F9">
        <v>0</v>
      </c>
      <c r="G9">
        <v>0</v>
      </c>
      <c r="H9">
        <v>0</v>
      </c>
      <c r="I9">
        <v>0</v>
      </c>
      <c r="J9">
        <v>1</v>
      </c>
      <c r="L9" s="5" t="s">
        <v>73</v>
      </c>
      <c r="M9" s="5">
        <f>Q4*M6/Q6</f>
        <v>15</v>
      </c>
      <c r="N9" s="5">
        <f>Q4*N6/Q6</f>
        <v>15</v>
      </c>
      <c r="O9" s="5">
        <f>Q4*O6/Q6</f>
        <v>15</v>
      </c>
      <c r="P9" s="5">
        <f>Q4*P6/Q6</f>
        <v>15</v>
      </c>
      <c r="Q9" s="5">
        <f>SUM(M9:P9)</f>
        <v>60</v>
      </c>
    </row>
    <row r="10" spans="1:17">
      <c r="A10">
        <v>15</v>
      </c>
      <c r="B10" s="8">
        <v>43277</v>
      </c>
      <c r="C10" t="s">
        <v>67</v>
      </c>
      <c r="D10" t="s">
        <v>68</v>
      </c>
      <c r="E10" t="s">
        <v>66</v>
      </c>
      <c r="F10">
        <v>0</v>
      </c>
      <c r="G10">
        <v>0</v>
      </c>
      <c r="H10">
        <v>0</v>
      </c>
      <c r="I10">
        <v>0</v>
      </c>
      <c r="J10">
        <v>1</v>
      </c>
      <c r="L10" s="5" t="s">
        <v>146</v>
      </c>
      <c r="M10" s="5">
        <f>Q5*M6/Q6</f>
        <v>45</v>
      </c>
      <c r="N10" s="5">
        <f>Q5*N6/Q6</f>
        <v>45</v>
      </c>
      <c r="O10" s="5">
        <v>45</v>
      </c>
      <c r="P10" s="5">
        <v>45</v>
      </c>
      <c r="Q10" s="5">
        <f t="shared" ref="Q10:Q11" si="0">SUM(M10:P10)</f>
        <v>180</v>
      </c>
    </row>
    <row r="11" spans="1:17">
      <c r="A11">
        <v>16</v>
      </c>
      <c r="B11" s="8">
        <v>43277</v>
      </c>
      <c r="C11" t="s">
        <v>67</v>
      </c>
      <c r="D11" t="s">
        <v>68</v>
      </c>
      <c r="E11" t="s">
        <v>66</v>
      </c>
      <c r="F11">
        <v>0</v>
      </c>
      <c r="G11">
        <v>0</v>
      </c>
      <c r="H11">
        <v>1</v>
      </c>
      <c r="I11">
        <v>0</v>
      </c>
      <c r="J11">
        <v>0</v>
      </c>
      <c r="L11" s="5" t="s">
        <v>29</v>
      </c>
      <c r="M11" s="5">
        <f>SUM(M9:M10)</f>
        <v>60</v>
      </c>
      <c r="N11" s="5">
        <f t="shared" ref="N11:P11" si="1">SUM(N9:N10)</f>
        <v>60</v>
      </c>
      <c r="O11" s="5">
        <f t="shared" si="1"/>
        <v>60</v>
      </c>
      <c r="P11" s="5">
        <f t="shared" si="1"/>
        <v>60</v>
      </c>
      <c r="Q11" s="5">
        <f t="shared" si="0"/>
        <v>240</v>
      </c>
    </row>
    <row r="12" spans="1:17">
      <c r="A12">
        <v>23</v>
      </c>
      <c r="B12" s="8">
        <v>43280</v>
      </c>
      <c r="C12" t="s">
        <v>59</v>
      </c>
      <c r="D12" t="s">
        <v>68</v>
      </c>
      <c r="E12" t="s">
        <v>66</v>
      </c>
      <c r="F12">
        <v>1</v>
      </c>
      <c r="G12">
        <v>0</v>
      </c>
      <c r="H12">
        <v>0</v>
      </c>
      <c r="I12">
        <v>0</v>
      </c>
      <c r="J12">
        <v>0</v>
      </c>
    </row>
    <row r="13" spans="1:17">
      <c r="A13">
        <v>24</v>
      </c>
      <c r="B13" s="8">
        <v>43280</v>
      </c>
      <c r="C13" t="s">
        <v>59</v>
      </c>
      <c r="D13" t="s">
        <v>68</v>
      </c>
      <c r="E13" t="s">
        <v>66</v>
      </c>
      <c r="F13">
        <v>1</v>
      </c>
      <c r="G13">
        <v>0</v>
      </c>
      <c r="H13">
        <v>0</v>
      </c>
      <c r="I13">
        <v>0</v>
      </c>
      <c r="J13">
        <v>0</v>
      </c>
      <c r="L13" s="3" t="s">
        <v>78</v>
      </c>
      <c r="M13" s="3" t="s">
        <v>138</v>
      </c>
      <c r="N13" s="3" t="s">
        <v>75</v>
      </c>
    </row>
    <row r="14" spans="1:17">
      <c r="A14">
        <v>25</v>
      </c>
      <c r="B14" s="8">
        <v>43280</v>
      </c>
      <c r="C14" t="s">
        <v>59</v>
      </c>
      <c r="D14" t="s">
        <v>68</v>
      </c>
      <c r="E14" t="s">
        <v>66</v>
      </c>
      <c r="F14">
        <v>1</v>
      </c>
      <c r="G14">
        <v>0</v>
      </c>
      <c r="H14">
        <v>0</v>
      </c>
      <c r="I14">
        <v>0</v>
      </c>
      <c r="J14">
        <v>0</v>
      </c>
      <c r="L14">
        <f>_xlfn.CHISQ.TEST(M4:P5,M9:P10)</f>
        <v>2.8600903131455276E-7</v>
      </c>
      <c r="M14">
        <f>(((M4-M9)^2/M9+(M5-M10)^2/M10+(N4-N9)^2/N9+(N5-N10)^2/N10+(O4-O9)^2/O9+(O5-O10)^2/O10+(P4-P9)^2/P9+(P5-P10)^2/P10))</f>
        <v>33.244444444444447</v>
      </c>
      <c r="N14">
        <v>3</v>
      </c>
    </row>
    <row r="15" spans="1:17">
      <c r="A15">
        <v>5</v>
      </c>
      <c r="B15" s="8">
        <v>43274</v>
      </c>
      <c r="C15" t="s">
        <v>70</v>
      </c>
      <c r="D15" t="s">
        <v>68</v>
      </c>
      <c r="E15" t="s">
        <v>37</v>
      </c>
      <c r="F15">
        <v>1</v>
      </c>
      <c r="G15">
        <v>0</v>
      </c>
      <c r="H15">
        <v>0</v>
      </c>
      <c r="I15">
        <v>0</v>
      </c>
      <c r="J15">
        <v>0</v>
      </c>
    </row>
    <row r="16" spans="1:17">
      <c r="A16">
        <v>33</v>
      </c>
      <c r="B16" s="8">
        <v>43280</v>
      </c>
      <c r="C16" t="s">
        <v>59</v>
      </c>
      <c r="D16" t="s">
        <v>68</v>
      </c>
      <c r="E16" t="s">
        <v>60</v>
      </c>
      <c r="F16">
        <v>0</v>
      </c>
      <c r="G16">
        <v>0</v>
      </c>
      <c r="H16">
        <v>0</v>
      </c>
      <c r="I16">
        <v>0</v>
      </c>
      <c r="J16">
        <v>1</v>
      </c>
      <c r="L16" s="5"/>
      <c r="M16" s="5" t="s">
        <v>144</v>
      </c>
      <c r="N16" s="5" t="s">
        <v>151</v>
      </c>
      <c r="O16" s="5" t="s">
        <v>152</v>
      </c>
      <c r="P16" s="5" t="s">
        <v>57</v>
      </c>
      <c r="Q16" s="5" t="s">
        <v>29</v>
      </c>
    </row>
    <row r="17" spans="1:17">
      <c r="A17">
        <v>34</v>
      </c>
      <c r="B17" s="8">
        <v>43280</v>
      </c>
      <c r="C17" t="s">
        <v>59</v>
      </c>
      <c r="D17" t="s">
        <v>68</v>
      </c>
      <c r="E17" t="s">
        <v>60</v>
      </c>
      <c r="F17">
        <v>0</v>
      </c>
      <c r="G17">
        <v>0</v>
      </c>
      <c r="H17">
        <v>0</v>
      </c>
      <c r="I17">
        <v>0</v>
      </c>
      <c r="J17">
        <v>1</v>
      </c>
      <c r="L17" s="5" t="s">
        <v>76</v>
      </c>
      <c r="M17" s="5">
        <v>13</v>
      </c>
      <c r="N17" s="5">
        <v>0</v>
      </c>
      <c r="O17" s="5">
        <v>3</v>
      </c>
      <c r="P17" s="5">
        <v>14</v>
      </c>
      <c r="Q17" s="5">
        <f>SUM(M17:P17)</f>
        <v>30</v>
      </c>
    </row>
    <row r="18" spans="1:17">
      <c r="A18">
        <v>35</v>
      </c>
      <c r="B18" s="8">
        <v>43280</v>
      </c>
      <c r="C18" t="s">
        <v>59</v>
      </c>
      <c r="D18" t="s">
        <v>68</v>
      </c>
      <c r="E18" t="s">
        <v>60</v>
      </c>
      <c r="F18">
        <v>1</v>
      </c>
      <c r="G18">
        <v>0</v>
      </c>
      <c r="H18">
        <v>0</v>
      </c>
      <c r="I18">
        <v>0</v>
      </c>
      <c r="J18">
        <v>0</v>
      </c>
      <c r="L18" s="5" t="s">
        <v>77</v>
      </c>
      <c r="M18" s="5">
        <v>5</v>
      </c>
      <c r="N18" s="5">
        <v>3</v>
      </c>
      <c r="O18" s="5">
        <v>7</v>
      </c>
      <c r="P18" s="5">
        <v>16</v>
      </c>
      <c r="Q18" s="5">
        <f>SUM(M18:P18)</f>
        <v>31</v>
      </c>
    </row>
    <row r="19" spans="1:17">
      <c r="A19">
        <v>36</v>
      </c>
      <c r="B19" s="8">
        <v>43280</v>
      </c>
      <c r="C19" t="s">
        <v>59</v>
      </c>
      <c r="D19" t="s">
        <v>68</v>
      </c>
      <c r="E19" t="s">
        <v>60</v>
      </c>
      <c r="F19">
        <v>1</v>
      </c>
      <c r="G19">
        <v>0</v>
      </c>
      <c r="H19">
        <v>0</v>
      </c>
      <c r="I19">
        <v>0</v>
      </c>
      <c r="J19">
        <v>0</v>
      </c>
      <c r="L19" s="5" t="s">
        <v>29</v>
      </c>
      <c r="M19" s="5">
        <f>SUM(M17:M18)</f>
        <v>18</v>
      </c>
      <c r="N19" s="5">
        <f t="shared" ref="N19:P19" si="2">SUM(N17:N18)</f>
        <v>3</v>
      </c>
      <c r="O19" s="5">
        <f t="shared" si="2"/>
        <v>10</v>
      </c>
      <c r="P19" s="5">
        <f t="shared" si="2"/>
        <v>30</v>
      </c>
      <c r="Q19" s="5">
        <f>SUM(Q17:Q18)</f>
        <v>61</v>
      </c>
    </row>
    <row r="20" spans="1:17">
      <c r="A20">
        <v>19</v>
      </c>
      <c r="B20" s="8">
        <v>43277</v>
      </c>
      <c r="C20" t="s">
        <v>70</v>
      </c>
      <c r="D20" t="s">
        <v>68</v>
      </c>
      <c r="E20" t="s">
        <v>71</v>
      </c>
      <c r="F20">
        <v>1</v>
      </c>
      <c r="G20">
        <v>0</v>
      </c>
      <c r="H20">
        <v>0</v>
      </c>
      <c r="I20">
        <v>0</v>
      </c>
      <c r="J20">
        <v>0</v>
      </c>
    </row>
    <row r="21" spans="1:17">
      <c r="A21">
        <v>20</v>
      </c>
      <c r="B21" s="8">
        <v>43277</v>
      </c>
      <c r="C21" t="s">
        <v>70</v>
      </c>
      <c r="D21" t="s">
        <v>68</v>
      </c>
      <c r="E21" t="s">
        <v>71</v>
      </c>
      <c r="F21">
        <v>0</v>
      </c>
      <c r="G21">
        <v>0</v>
      </c>
      <c r="H21">
        <v>0</v>
      </c>
      <c r="I21">
        <v>0</v>
      </c>
      <c r="J21">
        <v>1</v>
      </c>
      <c r="L21" s="15" t="s">
        <v>131</v>
      </c>
      <c r="M21" s="16" t="s">
        <v>144</v>
      </c>
      <c r="N21" s="16" t="s">
        <v>145</v>
      </c>
      <c r="O21" s="16" t="s">
        <v>56</v>
      </c>
      <c r="P21" s="16" t="s">
        <v>57</v>
      </c>
      <c r="Q21" s="16" t="s">
        <v>29</v>
      </c>
    </row>
    <row r="22" spans="1:17">
      <c r="A22">
        <v>21</v>
      </c>
      <c r="B22" s="8">
        <v>43277</v>
      </c>
      <c r="C22" t="s">
        <v>70</v>
      </c>
      <c r="D22" t="s">
        <v>68</v>
      </c>
      <c r="E22" t="s">
        <v>71</v>
      </c>
      <c r="F22">
        <v>0</v>
      </c>
      <c r="G22">
        <v>0</v>
      </c>
      <c r="H22">
        <v>1</v>
      </c>
      <c r="I22">
        <v>0</v>
      </c>
      <c r="J22">
        <v>0</v>
      </c>
      <c r="L22" s="17" t="s">
        <v>76</v>
      </c>
      <c r="M22" s="19">
        <f>Q17*M19/Q19</f>
        <v>8.8524590163934427</v>
      </c>
      <c r="N22" s="19">
        <f>Q17*N19/Q19</f>
        <v>1.4754098360655739</v>
      </c>
      <c r="O22" s="19">
        <f>Q17*O19/Q19</f>
        <v>4.918032786885246</v>
      </c>
      <c r="P22" s="19">
        <f>Q17*P19/Q19</f>
        <v>14.754098360655737</v>
      </c>
      <c r="Q22" s="18">
        <f>SUM(M22:P22)</f>
        <v>30</v>
      </c>
    </row>
    <row r="23" spans="1:17">
      <c r="A23">
        <v>22</v>
      </c>
      <c r="B23" s="8">
        <v>43277</v>
      </c>
      <c r="C23" t="s">
        <v>70</v>
      </c>
      <c r="D23" t="s">
        <v>68</v>
      </c>
      <c r="E23" t="s">
        <v>71</v>
      </c>
      <c r="F23">
        <v>1</v>
      </c>
      <c r="G23">
        <v>0</v>
      </c>
      <c r="H23">
        <v>0</v>
      </c>
      <c r="I23">
        <v>0</v>
      </c>
      <c r="J23">
        <v>0</v>
      </c>
      <c r="L23" s="17" t="s">
        <v>77</v>
      </c>
      <c r="M23" s="19">
        <f>Q18*M19/Q19</f>
        <v>9.1475409836065573</v>
      </c>
      <c r="N23" s="19">
        <f>Q18*N19/Q19</f>
        <v>1.5245901639344261</v>
      </c>
      <c r="O23" s="19">
        <f>Q18*O19/Q19</f>
        <v>5.081967213114754</v>
      </c>
      <c r="P23" s="19">
        <f>Q18*P19/Q19</f>
        <v>15.245901639344263</v>
      </c>
      <c r="Q23" s="18">
        <f t="shared" ref="Q23" si="3">SUM(M23:P23)</f>
        <v>31</v>
      </c>
    </row>
    <row r="24" spans="1:17">
      <c r="A24">
        <v>26</v>
      </c>
      <c r="B24" s="8">
        <v>43280</v>
      </c>
      <c r="C24" t="s">
        <v>59</v>
      </c>
      <c r="D24" t="s">
        <v>68</v>
      </c>
      <c r="E24" t="s">
        <v>71</v>
      </c>
      <c r="F24">
        <v>0</v>
      </c>
      <c r="G24">
        <v>0</v>
      </c>
      <c r="H24">
        <v>0</v>
      </c>
      <c r="I24">
        <v>0</v>
      </c>
      <c r="J24">
        <v>1</v>
      </c>
      <c r="L24" s="17" t="s">
        <v>29</v>
      </c>
      <c r="M24" s="20">
        <f>SUM(M22:M23)</f>
        <v>18</v>
      </c>
      <c r="N24" s="20">
        <f t="shared" ref="N24:Q24" si="4">SUM(N22:N23)</f>
        <v>3</v>
      </c>
      <c r="O24" s="20">
        <f t="shared" si="4"/>
        <v>10</v>
      </c>
      <c r="P24" s="20">
        <f t="shared" si="4"/>
        <v>30</v>
      </c>
      <c r="Q24" s="20">
        <f t="shared" si="4"/>
        <v>61</v>
      </c>
    </row>
    <row r="25" spans="1:17">
      <c r="A25">
        <v>27</v>
      </c>
      <c r="B25" s="8">
        <v>43280</v>
      </c>
      <c r="C25" t="s">
        <v>59</v>
      </c>
      <c r="D25" t="s">
        <v>68</v>
      </c>
      <c r="E25" t="s">
        <v>71</v>
      </c>
      <c r="F25">
        <v>0</v>
      </c>
      <c r="G25">
        <v>0</v>
      </c>
      <c r="H25">
        <v>0</v>
      </c>
      <c r="I25">
        <v>0</v>
      </c>
      <c r="J25">
        <v>1</v>
      </c>
      <c r="M25" s="3" t="s">
        <v>78</v>
      </c>
      <c r="N25" s="3" t="s">
        <v>138</v>
      </c>
      <c r="O25" s="3" t="s">
        <v>75</v>
      </c>
    </row>
    <row r="26" spans="1:17">
      <c r="A26">
        <v>28</v>
      </c>
      <c r="B26" s="8">
        <v>43280</v>
      </c>
      <c r="C26" t="s">
        <v>59</v>
      </c>
      <c r="D26" t="s">
        <v>68</v>
      </c>
      <c r="E26" t="s">
        <v>71</v>
      </c>
      <c r="F26">
        <v>1</v>
      </c>
      <c r="G26">
        <v>0</v>
      </c>
      <c r="H26">
        <v>0</v>
      </c>
      <c r="I26">
        <v>0</v>
      </c>
      <c r="J26">
        <v>0</v>
      </c>
      <c r="L26" s="21" t="s">
        <v>144</v>
      </c>
      <c r="M26" s="4">
        <f>_xlfn.CHISQ.TEST(M17:M18,M22:M23)</f>
        <v>5.0532061651948276E-2</v>
      </c>
      <c r="N26" s="13">
        <f>((M17-M22)^2/M22+(M18-M23)^2/M23)</f>
        <v>3.8237156511350054</v>
      </c>
      <c r="O26">
        <v>1</v>
      </c>
    </row>
    <row r="27" spans="1:17">
      <c r="A27">
        <v>29</v>
      </c>
      <c r="B27" s="8">
        <v>43280</v>
      </c>
      <c r="C27" t="s">
        <v>59</v>
      </c>
      <c r="D27" t="s">
        <v>68</v>
      </c>
      <c r="E27" t="s">
        <v>71</v>
      </c>
      <c r="F27">
        <v>0</v>
      </c>
      <c r="G27">
        <v>0</v>
      </c>
      <c r="H27">
        <v>0</v>
      </c>
      <c r="I27">
        <v>0</v>
      </c>
      <c r="J27">
        <v>1</v>
      </c>
      <c r="L27" s="21" t="s">
        <v>147</v>
      </c>
      <c r="M27" s="4">
        <f>_xlfn.CHISQ.TEST(N17:N18,N22:N23)</f>
        <v>8.8402479926394148E-2</v>
      </c>
      <c r="N27" s="13">
        <f>((N17-N22)^2/N22+(N18-N23)^2/N23)</f>
        <v>2.903225806451613</v>
      </c>
      <c r="O27">
        <v>1</v>
      </c>
    </row>
    <row r="28" spans="1:17">
      <c r="A28">
        <v>30</v>
      </c>
      <c r="B28" s="8">
        <v>43280</v>
      </c>
      <c r="C28" t="s">
        <v>59</v>
      </c>
      <c r="D28" t="s">
        <v>68</v>
      </c>
      <c r="E28" t="s">
        <v>71</v>
      </c>
      <c r="F28">
        <v>0</v>
      </c>
      <c r="G28">
        <v>0</v>
      </c>
      <c r="H28">
        <v>0</v>
      </c>
      <c r="I28">
        <v>0</v>
      </c>
      <c r="J28">
        <v>1</v>
      </c>
      <c r="L28" s="21" t="s">
        <v>148</v>
      </c>
      <c r="M28" s="4">
        <f>_xlfn.CHISQ.TEST(O17:O18,O22:O23)</f>
        <v>0.22504056607941222</v>
      </c>
      <c r="N28" s="13">
        <f>((O17-O22)^2/O22+(O18-O23)^2/O23)</f>
        <v>1.471935483870968</v>
      </c>
      <c r="O28">
        <v>1</v>
      </c>
    </row>
    <row r="29" spans="1:17">
      <c r="A29">
        <v>31</v>
      </c>
      <c r="B29" s="8">
        <v>43280</v>
      </c>
      <c r="C29" t="s">
        <v>59</v>
      </c>
      <c r="D29" t="s">
        <v>68</v>
      </c>
      <c r="E29" t="s">
        <v>71</v>
      </c>
      <c r="F29">
        <v>1</v>
      </c>
      <c r="G29">
        <v>0</v>
      </c>
      <c r="H29">
        <v>0</v>
      </c>
      <c r="I29">
        <v>0</v>
      </c>
      <c r="J29">
        <v>0</v>
      </c>
      <c r="L29" s="21" t="s">
        <v>57</v>
      </c>
      <c r="M29" s="4">
        <f>_xlfn.CHISQ.TEST(P17:P18,P22:P23)</f>
        <v>0.78301294142644351</v>
      </c>
      <c r="N29" s="13">
        <f>((P17-P22)^2/P22+(P18-P23)^2/P23)</f>
        <v>7.5842293906809938E-2</v>
      </c>
      <c r="O29">
        <v>1</v>
      </c>
    </row>
    <row r="30" spans="1:17">
      <c r="A30">
        <v>32</v>
      </c>
      <c r="B30" s="8">
        <v>43280</v>
      </c>
      <c r="C30" t="s">
        <v>59</v>
      </c>
      <c r="D30" t="s">
        <v>68</v>
      </c>
      <c r="E30" t="s">
        <v>71</v>
      </c>
      <c r="F30">
        <v>0</v>
      </c>
      <c r="G30">
        <v>0</v>
      </c>
      <c r="H30">
        <v>0</v>
      </c>
      <c r="I30">
        <v>0</v>
      </c>
      <c r="J30">
        <v>1</v>
      </c>
    </row>
    <row r="31" spans="1:17">
      <c r="A31">
        <v>4</v>
      </c>
      <c r="B31" s="8">
        <v>43274</v>
      </c>
      <c r="C31" t="s">
        <v>67</v>
      </c>
      <c r="D31" t="s">
        <v>69</v>
      </c>
      <c r="E31" t="s">
        <v>66</v>
      </c>
      <c r="F31">
        <v>0</v>
      </c>
      <c r="G31">
        <v>0</v>
      </c>
      <c r="H31">
        <v>0</v>
      </c>
      <c r="I31">
        <v>0</v>
      </c>
      <c r="J31">
        <v>1</v>
      </c>
    </row>
    <row r="32" spans="1:17">
      <c r="A32">
        <v>38</v>
      </c>
      <c r="B32" s="8">
        <v>43327</v>
      </c>
      <c r="C32" t="s">
        <v>67</v>
      </c>
      <c r="D32" t="s">
        <v>72</v>
      </c>
      <c r="E32" t="s">
        <v>66</v>
      </c>
      <c r="F32">
        <v>0</v>
      </c>
      <c r="G32">
        <v>0</v>
      </c>
      <c r="H32">
        <v>0</v>
      </c>
      <c r="I32">
        <v>0</v>
      </c>
      <c r="J32">
        <v>1</v>
      </c>
    </row>
    <row r="33" spans="1:10">
      <c r="A33">
        <v>40</v>
      </c>
      <c r="B33" s="8">
        <v>43327</v>
      </c>
      <c r="C33" t="s">
        <v>67</v>
      </c>
      <c r="D33" t="s">
        <v>72</v>
      </c>
      <c r="E33" t="s">
        <v>66</v>
      </c>
      <c r="F33">
        <v>0</v>
      </c>
      <c r="G33">
        <v>0</v>
      </c>
      <c r="H33">
        <v>0</v>
      </c>
      <c r="I33">
        <v>0</v>
      </c>
      <c r="J33">
        <v>1</v>
      </c>
    </row>
    <row r="34" spans="1:10">
      <c r="A34">
        <v>42</v>
      </c>
      <c r="B34" s="8">
        <v>43327</v>
      </c>
      <c r="C34" t="s">
        <v>67</v>
      </c>
      <c r="D34" t="s">
        <v>72</v>
      </c>
      <c r="E34" t="s">
        <v>66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>
      <c r="A35">
        <v>44</v>
      </c>
      <c r="B35" s="8">
        <v>43327</v>
      </c>
      <c r="C35" t="s">
        <v>67</v>
      </c>
      <c r="D35" t="s">
        <v>72</v>
      </c>
      <c r="E35" t="s">
        <v>66</v>
      </c>
      <c r="F35">
        <v>0</v>
      </c>
      <c r="G35">
        <v>0</v>
      </c>
      <c r="H35">
        <v>0</v>
      </c>
      <c r="I35">
        <v>0</v>
      </c>
      <c r="J35">
        <v>1</v>
      </c>
    </row>
    <row r="36" spans="1:10">
      <c r="A36">
        <v>56</v>
      </c>
      <c r="B36" s="8">
        <v>43330</v>
      </c>
      <c r="C36" t="s">
        <v>59</v>
      </c>
      <c r="D36" t="s">
        <v>72</v>
      </c>
      <c r="E36" t="s">
        <v>66</v>
      </c>
      <c r="F36">
        <v>0</v>
      </c>
      <c r="G36">
        <v>0</v>
      </c>
      <c r="H36">
        <v>0</v>
      </c>
      <c r="I36">
        <v>0</v>
      </c>
      <c r="J36">
        <v>1</v>
      </c>
    </row>
    <row r="37" spans="1:10">
      <c r="A37">
        <v>57</v>
      </c>
      <c r="B37" s="8">
        <v>43330</v>
      </c>
      <c r="C37" t="s">
        <v>59</v>
      </c>
      <c r="D37" t="s">
        <v>72</v>
      </c>
      <c r="E37" t="s">
        <v>66</v>
      </c>
      <c r="F37">
        <v>0</v>
      </c>
      <c r="G37">
        <v>0</v>
      </c>
      <c r="H37">
        <v>1</v>
      </c>
      <c r="I37">
        <v>0</v>
      </c>
      <c r="J37">
        <v>0</v>
      </c>
    </row>
    <row r="38" spans="1:10">
      <c r="A38">
        <v>58</v>
      </c>
      <c r="B38" s="8">
        <v>43330</v>
      </c>
      <c r="C38" t="s">
        <v>59</v>
      </c>
      <c r="D38" t="s">
        <v>72</v>
      </c>
      <c r="E38" t="s">
        <v>66</v>
      </c>
      <c r="F38">
        <v>1</v>
      </c>
      <c r="G38">
        <v>0</v>
      </c>
      <c r="H38">
        <v>0</v>
      </c>
      <c r="I38">
        <v>0</v>
      </c>
      <c r="J38">
        <v>0</v>
      </c>
    </row>
    <row r="39" spans="1:10">
      <c r="A39">
        <v>59</v>
      </c>
      <c r="B39" s="8">
        <v>43330</v>
      </c>
      <c r="C39" t="s">
        <v>59</v>
      </c>
      <c r="D39" t="s">
        <v>72</v>
      </c>
      <c r="E39" t="s">
        <v>66</v>
      </c>
      <c r="F39">
        <v>0</v>
      </c>
      <c r="G39">
        <v>0</v>
      </c>
      <c r="H39">
        <v>0</v>
      </c>
      <c r="I39">
        <v>0</v>
      </c>
      <c r="J39">
        <v>1</v>
      </c>
    </row>
    <row r="40" spans="1:10">
      <c r="A40">
        <v>61</v>
      </c>
      <c r="B40" s="8">
        <v>43330</v>
      </c>
      <c r="C40" t="s">
        <v>59</v>
      </c>
      <c r="D40" t="s">
        <v>72</v>
      </c>
      <c r="E40" t="s">
        <v>66</v>
      </c>
      <c r="F40">
        <v>1</v>
      </c>
      <c r="G40">
        <v>0</v>
      </c>
      <c r="H40">
        <v>0</v>
      </c>
      <c r="I40">
        <v>0</v>
      </c>
      <c r="J40">
        <v>0</v>
      </c>
    </row>
    <row r="41" spans="1:10">
      <c r="A41">
        <v>63</v>
      </c>
      <c r="B41" s="8">
        <v>43333</v>
      </c>
      <c r="C41" t="s">
        <v>59</v>
      </c>
      <c r="D41" t="s">
        <v>72</v>
      </c>
      <c r="E41" t="s">
        <v>66</v>
      </c>
      <c r="F41">
        <v>0</v>
      </c>
      <c r="G41">
        <v>0</v>
      </c>
      <c r="H41">
        <v>0</v>
      </c>
      <c r="I41">
        <v>0</v>
      </c>
      <c r="J41">
        <v>1</v>
      </c>
    </row>
    <row r="42" spans="1:10">
      <c r="A42">
        <v>64</v>
      </c>
      <c r="B42" s="8">
        <v>43333</v>
      </c>
      <c r="C42" t="s">
        <v>59</v>
      </c>
      <c r="D42" t="s">
        <v>72</v>
      </c>
      <c r="E42" t="s">
        <v>66</v>
      </c>
      <c r="F42">
        <v>0</v>
      </c>
      <c r="G42">
        <v>0</v>
      </c>
      <c r="H42">
        <v>0</v>
      </c>
      <c r="I42">
        <v>0</v>
      </c>
      <c r="J42">
        <v>1</v>
      </c>
    </row>
    <row r="43" spans="1:10">
      <c r="A43">
        <v>65</v>
      </c>
      <c r="B43" s="8">
        <v>43333</v>
      </c>
      <c r="C43" t="s">
        <v>59</v>
      </c>
      <c r="D43" t="s">
        <v>72</v>
      </c>
      <c r="E43" t="s">
        <v>66</v>
      </c>
      <c r="F43">
        <v>1</v>
      </c>
      <c r="G43">
        <v>0</v>
      </c>
      <c r="H43">
        <v>0</v>
      </c>
      <c r="I43">
        <v>0</v>
      </c>
      <c r="J43">
        <v>0</v>
      </c>
    </row>
    <row r="44" spans="1:10">
      <c r="A44">
        <v>45</v>
      </c>
      <c r="B44" s="8">
        <v>43327</v>
      </c>
      <c r="C44" t="s">
        <v>67</v>
      </c>
      <c r="D44" t="s">
        <v>72</v>
      </c>
      <c r="E44" t="s">
        <v>37</v>
      </c>
      <c r="F44">
        <v>0</v>
      </c>
      <c r="G44">
        <v>0</v>
      </c>
      <c r="H44">
        <v>0</v>
      </c>
      <c r="I44">
        <v>0</v>
      </c>
      <c r="J44">
        <v>1</v>
      </c>
    </row>
    <row r="45" spans="1:10">
      <c r="A45">
        <v>46</v>
      </c>
      <c r="B45" s="8">
        <v>43327</v>
      </c>
      <c r="C45" t="s">
        <v>67</v>
      </c>
      <c r="D45" t="s">
        <v>72</v>
      </c>
      <c r="E45" t="s">
        <v>37</v>
      </c>
      <c r="F45">
        <v>0</v>
      </c>
      <c r="G45">
        <v>0</v>
      </c>
      <c r="H45">
        <v>1</v>
      </c>
      <c r="I45">
        <v>0</v>
      </c>
      <c r="J45">
        <v>0</v>
      </c>
    </row>
    <row r="46" spans="1:10">
      <c r="A46">
        <v>62</v>
      </c>
      <c r="B46" s="8">
        <v>43330</v>
      </c>
      <c r="C46" t="s">
        <v>59</v>
      </c>
      <c r="D46" t="s">
        <v>72</v>
      </c>
      <c r="E46" t="s">
        <v>37</v>
      </c>
      <c r="F46">
        <v>0</v>
      </c>
      <c r="G46">
        <v>0</v>
      </c>
      <c r="H46">
        <v>1</v>
      </c>
      <c r="I46">
        <v>0</v>
      </c>
      <c r="J46">
        <v>0</v>
      </c>
    </row>
    <row r="47" spans="1:10">
      <c r="A47">
        <v>52</v>
      </c>
      <c r="B47" s="8">
        <v>43327</v>
      </c>
      <c r="C47" t="s">
        <v>67</v>
      </c>
      <c r="D47" t="s">
        <v>72</v>
      </c>
      <c r="E47" t="s">
        <v>60</v>
      </c>
      <c r="F47">
        <v>1</v>
      </c>
      <c r="G47">
        <v>0</v>
      </c>
      <c r="H47">
        <v>0</v>
      </c>
      <c r="I47">
        <v>0</v>
      </c>
      <c r="J47">
        <v>0</v>
      </c>
    </row>
    <row r="48" spans="1:10">
      <c r="A48">
        <v>74</v>
      </c>
      <c r="B48" s="8">
        <v>43333</v>
      </c>
      <c r="C48" t="s">
        <v>59</v>
      </c>
      <c r="D48" t="s">
        <v>72</v>
      </c>
      <c r="E48" t="s">
        <v>60</v>
      </c>
      <c r="F48">
        <v>0</v>
      </c>
      <c r="G48">
        <v>0</v>
      </c>
      <c r="H48">
        <v>0</v>
      </c>
      <c r="I48">
        <v>0</v>
      </c>
      <c r="J48">
        <v>1</v>
      </c>
    </row>
    <row r="49" spans="1:10">
      <c r="A49">
        <v>47</v>
      </c>
      <c r="B49" s="8">
        <v>43327</v>
      </c>
      <c r="C49" t="s">
        <v>67</v>
      </c>
      <c r="D49" t="s">
        <v>72</v>
      </c>
      <c r="E49" t="s">
        <v>71</v>
      </c>
      <c r="F49">
        <v>0</v>
      </c>
      <c r="G49">
        <v>0</v>
      </c>
      <c r="H49">
        <v>0</v>
      </c>
      <c r="I49">
        <v>0</v>
      </c>
      <c r="J49">
        <v>1</v>
      </c>
    </row>
    <row r="50" spans="1:10">
      <c r="A50">
        <v>48</v>
      </c>
      <c r="B50" s="8">
        <v>43327</v>
      </c>
      <c r="C50" t="s">
        <v>67</v>
      </c>
      <c r="D50" t="s">
        <v>72</v>
      </c>
      <c r="E50" t="s">
        <v>71</v>
      </c>
      <c r="F50">
        <v>0</v>
      </c>
      <c r="G50">
        <v>0</v>
      </c>
      <c r="H50">
        <v>0</v>
      </c>
      <c r="I50">
        <v>0</v>
      </c>
      <c r="J50">
        <v>1</v>
      </c>
    </row>
    <row r="51" spans="1:10">
      <c r="A51">
        <v>49</v>
      </c>
      <c r="B51" s="8">
        <v>43327</v>
      </c>
      <c r="C51" t="s">
        <v>67</v>
      </c>
      <c r="D51" t="s">
        <v>72</v>
      </c>
      <c r="E51" t="s">
        <v>71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>
      <c r="A52">
        <v>50</v>
      </c>
      <c r="B52" s="8">
        <v>43327</v>
      </c>
      <c r="C52" t="s">
        <v>67</v>
      </c>
      <c r="D52" t="s">
        <v>72</v>
      </c>
      <c r="E52" t="s">
        <v>71</v>
      </c>
      <c r="F52">
        <v>0</v>
      </c>
      <c r="G52">
        <v>1</v>
      </c>
      <c r="H52">
        <v>0</v>
      </c>
      <c r="I52">
        <v>0</v>
      </c>
      <c r="J52">
        <v>0</v>
      </c>
    </row>
    <row r="53" spans="1:10">
      <c r="A53">
        <v>51</v>
      </c>
      <c r="B53" s="8">
        <v>43327</v>
      </c>
      <c r="C53" t="s">
        <v>67</v>
      </c>
      <c r="D53" t="s">
        <v>72</v>
      </c>
      <c r="E53" t="s">
        <v>71</v>
      </c>
      <c r="F53">
        <v>0</v>
      </c>
      <c r="G53">
        <v>0</v>
      </c>
      <c r="H53">
        <v>1</v>
      </c>
      <c r="I53">
        <v>0</v>
      </c>
      <c r="J53">
        <v>0</v>
      </c>
    </row>
    <row r="54" spans="1:10">
      <c r="A54">
        <v>53</v>
      </c>
      <c r="B54" s="8">
        <v>43327</v>
      </c>
      <c r="C54" t="s">
        <v>70</v>
      </c>
      <c r="D54" t="s">
        <v>72</v>
      </c>
      <c r="E54" t="s">
        <v>71</v>
      </c>
      <c r="F54">
        <v>0</v>
      </c>
      <c r="G54">
        <v>0</v>
      </c>
      <c r="H54">
        <v>0</v>
      </c>
      <c r="I54">
        <v>0</v>
      </c>
      <c r="J54">
        <v>1</v>
      </c>
    </row>
    <row r="55" spans="1:10">
      <c r="A55">
        <v>54</v>
      </c>
      <c r="B55" s="8">
        <v>43327</v>
      </c>
      <c r="C55" t="s">
        <v>70</v>
      </c>
      <c r="D55" t="s">
        <v>72</v>
      </c>
      <c r="E55" t="s">
        <v>71</v>
      </c>
      <c r="F55">
        <v>0</v>
      </c>
      <c r="G55">
        <v>0</v>
      </c>
      <c r="H55">
        <v>0</v>
      </c>
      <c r="I55">
        <v>0</v>
      </c>
      <c r="J55">
        <v>1</v>
      </c>
    </row>
    <row r="56" spans="1:10">
      <c r="A56">
        <v>55</v>
      </c>
      <c r="B56" s="8">
        <v>43327</v>
      </c>
      <c r="C56" t="s">
        <v>70</v>
      </c>
      <c r="D56" t="s">
        <v>72</v>
      </c>
      <c r="E56" t="s">
        <v>71</v>
      </c>
      <c r="F56">
        <v>0</v>
      </c>
      <c r="G56">
        <v>1</v>
      </c>
      <c r="H56">
        <v>0</v>
      </c>
      <c r="I56">
        <v>0</v>
      </c>
      <c r="J56">
        <v>0</v>
      </c>
    </row>
    <row r="57" spans="1:10">
      <c r="A57">
        <v>67</v>
      </c>
      <c r="B57" s="8">
        <v>43333</v>
      </c>
      <c r="C57" t="s">
        <v>59</v>
      </c>
      <c r="D57" t="s">
        <v>72</v>
      </c>
      <c r="E57" t="s">
        <v>71</v>
      </c>
      <c r="F57">
        <v>1</v>
      </c>
      <c r="G57">
        <v>0</v>
      </c>
      <c r="H57">
        <v>0</v>
      </c>
      <c r="I57">
        <v>0</v>
      </c>
      <c r="J57">
        <v>0</v>
      </c>
    </row>
    <row r="58" spans="1:10">
      <c r="A58">
        <v>68</v>
      </c>
      <c r="B58" s="8">
        <v>43333</v>
      </c>
      <c r="C58" t="s">
        <v>59</v>
      </c>
      <c r="D58" t="s">
        <v>72</v>
      </c>
      <c r="E58" t="s">
        <v>71</v>
      </c>
      <c r="F58">
        <v>0</v>
      </c>
      <c r="G58">
        <v>0</v>
      </c>
      <c r="H58">
        <v>0</v>
      </c>
      <c r="I58">
        <v>0</v>
      </c>
      <c r="J58">
        <v>1</v>
      </c>
    </row>
    <row r="59" spans="1:10">
      <c r="A59">
        <v>69</v>
      </c>
      <c r="B59" s="8">
        <v>43333</v>
      </c>
      <c r="C59" t="s">
        <v>59</v>
      </c>
      <c r="D59" t="s">
        <v>72</v>
      </c>
      <c r="E59" t="s">
        <v>71</v>
      </c>
      <c r="F59">
        <v>0</v>
      </c>
      <c r="G59">
        <v>1</v>
      </c>
      <c r="H59">
        <v>0</v>
      </c>
      <c r="I59">
        <v>0</v>
      </c>
      <c r="J59">
        <v>0</v>
      </c>
    </row>
    <row r="60" spans="1:10">
      <c r="A60">
        <v>70</v>
      </c>
      <c r="B60" s="8">
        <v>43333</v>
      </c>
      <c r="C60" t="s">
        <v>59</v>
      </c>
      <c r="D60" t="s">
        <v>72</v>
      </c>
      <c r="E60" t="s">
        <v>71</v>
      </c>
      <c r="F60">
        <v>0</v>
      </c>
      <c r="G60">
        <v>0</v>
      </c>
      <c r="H60">
        <v>0</v>
      </c>
      <c r="I60">
        <v>0</v>
      </c>
      <c r="J60">
        <v>1</v>
      </c>
    </row>
    <row r="61" spans="1:10">
      <c r="A61">
        <v>71</v>
      </c>
      <c r="B61" s="8">
        <v>43333</v>
      </c>
      <c r="C61" t="s">
        <v>59</v>
      </c>
      <c r="D61" t="s">
        <v>72</v>
      </c>
      <c r="E61" t="s">
        <v>71</v>
      </c>
      <c r="F61">
        <v>0</v>
      </c>
      <c r="G61">
        <v>0</v>
      </c>
      <c r="H61">
        <v>1</v>
      </c>
      <c r="I61">
        <v>0</v>
      </c>
      <c r="J61">
        <v>0</v>
      </c>
    </row>
    <row r="62" spans="1:10">
      <c r="A62">
        <v>72</v>
      </c>
      <c r="B62" s="8">
        <v>43333</v>
      </c>
      <c r="C62" t="s">
        <v>59</v>
      </c>
      <c r="D62" t="s">
        <v>72</v>
      </c>
      <c r="E62" t="s">
        <v>71</v>
      </c>
      <c r="F62">
        <v>0</v>
      </c>
      <c r="G62">
        <v>0</v>
      </c>
      <c r="H62">
        <v>0</v>
      </c>
      <c r="I62">
        <v>0</v>
      </c>
      <c r="J62">
        <v>1</v>
      </c>
    </row>
    <row r="63" spans="1:10">
      <c r="A63">
        <v>73</v>
      </c>
      <c r="B63" s="8">
        <v>43333</v>
      </c>
      <c r="C63" t="s">
        <v>59</v>
      </c>
      <c r="D63" t="s">
        <v>72</v>
      </c>
      <c r="E63" t="s">
        <v>71</v>
      </c>
      <c r="F63">
        <v>0</v>
      </c>
      <c r="G63">
        <v>0</v>
      </c>
      <c r="H63">
        <v>0</v>
      </c>
      <c r="I63">
        <v>0</v>
      </c>
      <c r="J63">
        <v>1</v>
      </c>
    </row>
    <row r="64" spans="1:10">
      <c r="A64">
        <v>1</v>
      </c>
      <c r="D64" t="s">
        <v>58</v>
      </c>
      <c r="E64" t="s">
        <v>66</v>
      </c>
      <c r="F64">
        <v>1</v>
      </c>
      <c r="G64">
        <v>0</v>
      </c>
      <c r="H64">
        <v>0</v>
      </c>
      <c r="I64">
        <v>0</v>
      </c>
      <c r="J64">
        <v>0</v>
      </c>
    </row>
    <row r="65" spans="1:10">
      <c r="A65" s="3" t="s">
        <v>29</v>
      </c>
      <c r="F65">
        <f>SUM(F2:F63)</f>
        <v>18</v>
      </c>
      <c r="G65">
        <f t="shared" ref="G65:J65" si="5">SUM(G2:G63)</f>
        <v>3</v>
      </c>
      <c r="H65">
        <f t="shared" si="5"/>
        <v>10</v>
      </c>
      <c r="I65">
        <f t="shared" si="5"/>
        <v>0</v>
      </c>
      <c r="J65">
        <f t="shared" si="5"/>
        <v>31</v>
      </c>
    </row>
    <row r="66" spans="1:10">
      <c r="A66" s="3" t="s">
        <v>76</v>
      </c>
      <c r="F66">
        <f>18-5</f>
        <v>13</v>
      </c>
      <c r="G66">
        <v>0</v>
      </c>
      <c r="H66">
        <v>3</v>
      </c>
      <c r="I66">
        <v>0</v>
      </c>
      <c r="J66">
        <f>31-17</f>
        <v>14</v>
      </c>
    </row>
    <row r="67" spans="1:10">
      <c r="A67" s="3" t="s">
        <v>77</v>
      </c>
      <c r="F67">
        <f>SUM(F32:F63)</f>
        <v>5</v>
      </c>
      <c r="G67">
        <f>SUM(G32:G63)</f>
        <v>3</v>
      </c>
      <c r="H67">
        <f>SUM(H32:H63)</f>
        <v>7</v>
      </c>
      <c r="I67">
        <v>0</v>
      </c>
      <c r="J67">
        <f>SUM(J32:J63)</f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029C-21F8-2445-9FB8-6BE6704EA9F9}">
  <dimension ref="A1:T15"/>
  <sheetViews>
    <sheetView zoomScale="83" workbookViewId="0">
      <selection activeCell="V40" sqref="V40"/>
    </sheetView>
  </sheetViews>
  <sheetFormatPr baseColWidth="10" defaultRowHeight="16"/>
  <cols>
    <col min="1" max="1" width="15.1640625" bestFit="1" customWidth="1"/>
    <col min="7" max="7" width="14.5" bestFit="1" customWidth="1"/>
  </cols>
  <sheetData>
    <row r="1" spans="1:20">
      <c r="A1" t="s">
        <v>79</v>
      </c>
      <c r="B1" t="s">
        <v>80</v>
      </c>
      <c r="C1" t="s">
        <v>81</v>
      </c>
      <c r="D1" t="s">
        <v>80</v>
      </c>
      <c r="E1" t="s">
        <v>82</v>
      </c>
      <c r="F1" t="s">
        <v>80</v>
      </c>
      <c r="G1" t="s">
        <v>83</v>
      </c>
      <c r="H1" t="s">
        <v>80</v>
      </c>
      <c r="L1" t="s">
        <v>149</v>
      </c>
      <c r="M1" t="s">
        <v>84</v>
      </c>
      <c r="N1" t="s">
        <v>150</v>
      </c>
      <c r="O1" t="s">
        <v>85</v>
      </c>
      <c r="Q1" t="s">
        <v>130</v>
      </c>
      <c r="R1" t="s">
        <v>129</v>
      </c>
      <c r="T1" s="10"/>
    </row>
    <row r="2" spans="1:20">
      <c r="A2" t="s">
        <v>86</v>
      </c>
      <c r="B2" s="10">
        <v>22.861000000000001</v>
      </c>
      <c r="C2" t="s">
        <v>87</v>
      </c>
      <c r="D2" s="10">
        <v>1.857</v>
      </c>
      <c r="E2" t="s">
        <v>88</v>
      </c>
      <c r="F2" s="10">
        <v>13.413</v>
      </c>
      <c r="G2" t="s">
        <v>89</v>
      </c>
      <c r="H2" s="10">
        <v>24.835000000000001</v>
      </c>
      <c r="L2" s="12">
        <v>22.861000000000001</v>
      </c>
      <c r="M2" s="12">
        <v>13.413</v>
      </c>
      <c r="N2" s="12">
        <v>1.857</v>
      </c>
      <c r="O2" s="12">
        <v>24.835000000000001</v>
      </c>
      <c r="R2" t="s">
        <v>135</v>
      </c>
      <c r="S2" t="s">
        <v>127</v>
      </c>
      <c r="T2" s="11" t="s">
        <v>128</v>
      </c>
    </row>
    <row r="3" spans="1:20">
      <c r="A3" t="s">
        <v>90</v>
      </c>
      <c r="B3" s="10">
        <v>54.707000000000001</v>
      </c>
      <c r="C3" t="s">
        <v>91</v>
      </c>
      <c r="D3" s="10">
        <v>0.253</v>
      </c>
      <c r="E3" t="s">
        <v>92</v>
      </c>
      <c r="F3" s="10">
        <v>49.819000000000003</v>
      </c>
      <c r="G3" t="s">
        <v>93</v>
      </c>
      <c r="H3" s="10">
        <v>1.5589999999999999</v>
      </c>
      <c r="L3" s="12">
        <v>54.707000000000001</v>
      </c>
      <c r="M3" s="12">
        <v>49.819000000000003</v>
      </c>
      <c r="N3" s="12">
        <v>0.253</v>
      </c>
      <c r="O3" s="12">
        <v>1.5589999999999999</v>
      </c>
      <c r="S3" s="9">
        <f>_xlfn.T.TEST(L2:L11,M2:M11,2,2)</f>
        <v>1.8807136756381248E-2</v>
      </c>
      <c r="T3" s="14">
        <f>_xlfn.T.TEST(N2:N11,O2:O11,2,2)</f>
        <v>1.2502816277980275E-4</v>
      </c>
    </row>
    <row r="4" spans="1:20">
      <c r="A4" t="s">
        <v>94</v>
      </c>
      <c r="B4" s="10">
        <v>51.158000000000001</v>
      </c>
      <c r="C4" t="s">
        <v>95</v>
      </c>
      <c r="D4" s="10">
        <v>0.61099999999999999</v>
      </c>
      <c r="E4" t="s">
        <v>96</v>
      </c>
      <c r="F4">
        <v>13.569000000000001</v>
      </c>
      <c r="G4" t="s">
        <v>97</v>
      </c>
      <c r="H4" s="10">
        <v>49.813000000000002</v>
      </c>
      <c r="L4" s="12">
        <v>51.158000000000001</v>
      </c>
      <c r="M4" s="13">
        <v>13.569000000000001</v>
      </c>
      <c r="N4" s="12">
        <v>0.61099999999999999</v>
      </c>
      <c r="O4" s="12">
        <v>49.813000000000002</v>
      </c>
    </row>
    <row r="5" spans="1:20">
      <c r="A5" t="s">
        <v>98</v>
      </c>
      <c r="B5" s="10">
        <v>39.954000000000001</v>
      </c>
      <c r="C5" t="s">
        <v>99</v>
      </c>
      <c r="D5" s="10">
        <v>0.22</v>
      </c>
      <c r="E5" t="s">
        <v>100</v>
      </c>
      <c r="F5" s="10">
        <v>27.044</v>
      </c>
      <c r="G5" t="s">
        <v>101</v>
      </c>
      <c r="H5" s="10">
        <v>64.917000000000002</v>
      </c>
      <c r="L5" s="12">
        <v>39.954000000000001</v>
      </c>
      <c r="M5" s="12">
        <v>27.044</v>
      </c>
      <c r="N5" s="12">
        <v>0.22</v>
      </c>
      <c r="O5" s="12">
        <v>64.917000000000002</v>
      </c>
      <c r="R5" t="s">
        <v>136</v>
      </c>
      <c r="S5" t="s">
        <v>127</v>
      </c>
      <c r="T5" t="s">
        <v>128</v>
      </c>
    </row>
    <row r="6" spans="1:20">
      <c r="A6" t="s">
        <v>102</v>
      </c>
      <c r="B6" s="10">
        <v>46.786000000000001</v>
      </c>
      <c r="C6" t="s">
        <v>103</v>
      </c>
      <c r="D6" s="10">
        <v>2.214</v>
      </c>
      <c r="E6" t="s">
        <v>104</v>
      </c>
      <c r="F6" s="10">
        <v>13.478999999999999</v>
      </c>
      <c r="G6" t="s">
        <v>105</v>
      </c>
      <c r="H6" s="10">
        <v>10.337999999999999</v>
      </c>
      <c r="L6" s="12">
        <v>46.786000000000001</v>
      </c>
      <c r="M6" s="12">
        <v>13.478999999999999</v>
      </c>
      <c r="N6" s="12">
        <v>2.214</v>
      </c>
      <c r="O6" s="12">
        <v>10.337999999999999</v>
      </c>
      <c r="R6" t="s">
        <v>74</v>
      </c>
      <c r="S6">
        <v>1.7999999999999999E-2</v>
      </c>
      <c r="T6">
        <v>1.26E-4</v>
      </c>
    </row>
    <row r="7" spans="1:20">
      <c r="A7" t="s">
        <v>106</v>
      </c>
      <c r="B7" s="10">
        <v>44.610999999999997</v>
      </c>
      <c r="C7" t="s">
        <v>107</v>
      </c>
      <c r="D7" s="10">
        <v>2.5150000000000001</v>
      </c>
      <c r="E7" t="s">
        <v>108</v>
      </c>
      <c r="F7" s="10">
        <v>38.76</v>
      </c>
      <c r="G7" t="s">
        <v>109</v>
      </c>
      <c r="H7" s="10">
        <v>17.274000000000001</v>
      </c>
      <c r="L7" s="12">
        <v>44.610999999999997</v>
      </c>
      <c r="M7" s="12">
        <v>38.76</v>
      </c>
      <c r="N7" s="12">
        <v>2.5150000000000001</v>
      </c>
      <c r="O7" s="12">
        <v>17.274000000000001</v>
      </c>
      <c r="R7" t="s">
        <v>137</v>
      </c>
      <c r="S7">
        <v>2.59</v>
      </c>
      <c r="T7">
        <v>4.8600000000000003</v>
      </c>
    </row>
    <row r="8" spans="1:20">
      <c r="A8" t="s">
        <v>110</v>
      </c>
      <c r="B8" s="10">
        <v>55.610999999999997</v>
      </c>
      <c r="C8" t="s">
        <v>111</v>
      </c>
      <c r="D8" s="10">
        <v>2.9540000000000002</v>
      </c>
      <c r="E8" t="s">
        <v>112</v>
      </c>
      <c r="F8">
        <v>39.396000000000001</v>
      </c>
      <c r="G8" t="s">
        <v>113</v>
      </c>
      <c r="H8" s="10">
        <v>31.08</v>
      </c>
      <c r="L8" s="12">
        <v>55.610999999999997</v>
      </c>
      <c r="M8" s="13">
        <v>39.396000000000001</v>
      </c>
      <c r="N8" s="12">
        <v>2.9540000000000002</v>
      </c>
      <c r="O8" s="12">
        <v>31.08</v>
      </c>
    </row>
    <row r="9" spans="1:20">
      <c r="A9" t="s">
        <v>114</v>
      </c>
      <c r="B9" s="10">
        <v>40.006</v>
      </c>
      <c r="C9" t="s">
        <v>115</v>
      </c>
      <c r="D9" s="10">
        <v>1.603</v>
      </c>
      <c r="E9" t="s">
        <v>116</v>
      </c>
      <c r="F9" s="10">
        <v>27.588000000000001</v>
      </c>
      <c r="G9" t="s">
        <v>117</v>
      </c>
      <c r="H9" s="10">
        <v>45.820999999999998</v>
      </c>
      <c r="L9" s="12">
        <v>40.006</v>
      </c>
      <c r="M9" s="12">
        <v>27.588000000000001</v>
      </c>
      <c r="N9" s="12">
        <v>1.603</v>
      </c>
      <c r="O9" s="12">
        <v>45.820999999999998</v>
      </c>
    </row>
    <row r="10" spans="1:20">
      <c r="A10" t="s">
        <v>118</v>
      </c>
      <c r="B10" s="10">
        <v>22.972999999999999</v>
      </c>
      <c r="C10" t="s">
        <v>119</v>
      </c>
      <c r="D10" s="10">
        <v>2.63</v>
      </c>
      <c r="E10" t="s">
        <v>120</v>
      </c>
      <c r="F10" s="10">
        <v>27.99</v>
      </c>
      <c r="G10" t="s">
        <v>121</v>
      </c>
      <c r="H10" s="10">
        <v>40.673999999999999</v>
      </c>
      <c r="L10" s="12">
        <v>22.972999999999999</v>
      </c>
      <c r="M10" s="12">
        <v>27.99</v>
      </c>
      <c r="N10" s="12">
        <v>2.63</v>
      </c>
      <c r="O10" s="12">
        <v>40.673999999999999</v>
      </c>
    </row>
    <row r="11" spans="1:20">
      <c r="A11" t="s">
        <v>122</v>
      </c>
      <c r="B11" s="10">
        <v>37.860999999999997</v>
      </c>
      <c r="C11" t="s">
        <v>123</v>
      </c>
      <c r="D11" s="10">
        <v>2.758</v>
      </c>
      <c r="E11" t="s">
        <v>124</v>
      </c>
      <c r="F11" s="10">
        <v>27.577999999999999</v>
      </c>
      <c r="G11" t="s">
        <v>125</v>
      </c>
      <c r="H11" s="10">
        <v>28.152999999999999</v>
      </c>
      <c r="L11" s="12">
        <v>37.860999999999997</v>
      </c>
      <c r="M11" s="12">
        <v>27.577999999999999</v>
      </c>
      <c r="N11" s="12">
        <v>2.758</v>
      </c>
      <c r="O11" s="12">
        <v>28.152999999999999</v>
      </c>
    </row>
    <row r="12" spans="1:20">
      <c r="A12" t="s">
        <v>126</v>
      </c>
      <c r="B12">
        <f>AVERAGE(B2:B11)</f>
        <v>41.652799999999999</v>
      </c>
      <c r="D12">
        <f>AVERAGE(D2:D11)</f>
        <v>1.7614999999999998</v>
      </c>
      <c r="F12">
        <f>AVERAGE(F2:F11)</f>
        <v>27.863600000000002</v>
      </c>
      <c r="H12">
        <f>AVERAGE(H2:H11)</f>
        <v>31.446400000000004</v>
      </c>
      <c r="K12" t="s">
        <v>126</v>
      </c>
      <c r="L12" s="13">
        <f>AVERAGE(L2:L11)</f>
        <v>41.652799999999999</v>
      </c>
      <c r="M12" s="13">
        <f>AVERAGE(M2:M11)</f>
        <v>27.863600000000002</v>
      </c>
      <c r="N12" s="13">
        <f>AVERAGE(N2:N11)</f>
        <v>1.7614999999999998</v>
      </c>
      <c r="O12" s="13">
        <f t="shared" ref="O12" si="0">AVERAGE(O2:O11)</f>
        <v>31.446400000000004</v>
      </c>
    </row>
    <row r="13" spans="1:20">
      <c r="K13" t="s">
        <v>132</v>
      </c>
      <c r="L13" s="13">
        <f>STDEV(L2:L11)</f>
        <v>11.608116392325593</v>
      </c>
      <c r="M13" s="13">
        <f>STDEV(M2:M11)</f>
        <v>12.268680823770564</v>
      </c>
      <c r="N13" s="13">
        <f>STDEV(N2:N11)</f>
        <v>1.0515367854293598</v>
      </c>
      <c r="O13" s="13">
        <f t="shared" ref="O13" si="1">STDEV(O2:O11)</f>
        <v>19.275085474374535</v>
      </c>
    </row>
    <row r="14" spans="1:20">
      <c r="K14" t="s">
        <v>133</v>
      </c>
      <c r="L14" s="13">
        <f>(L13/(SQRT(10)))</f>
        <v>3.6708087144085582</v>
      </c>
      <c r="M14" s="13">
        <f>(M13/(SQRT(10)))</f>
        <v>3.8796975288745843</v>
      </c>
      <c r="N14" s="13">
        <f>(N13/(SQRT(10)))</f>
        <v>0.33252512854085348</v>
      </c>
      <c r="O14" s="13">
        <f t="shared" ref="O14" si="2">(O13/(SQRT(10)))</f>
        <v>6.0953172193450618</v>
      </c>
    </row>
    <row r="15" spans="1:20">
      <c r="K15" t="s">
        <v>134</v>
      </c>
      <c r="L15" s="13">
        <f>L14*2</f>
        <v>7.3416174288171163</v>
      </c>
      <c r="M15" s="13">
        <f>M14*2</f>
        <v>7.7593950577491686</v>
      </c>
      <c r="N15" s="13">
        <f>N14*2</f>
        <v>0.66505025708170695</v>
      </c>
      <c r="O15" s="13">
        <f t="shared" ref="O15" si="3">O14*2</f>
        <v>12.190634438690124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Urban Sites</vt:lpstr>
      <vt:lpstr>Ranch</vt:lpstr>
      <vt:lpstr>Predation Categories</vt:lpstr>
      <vt:lpstr>COI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Mirkin, Stephen</cp:lastModifiedBy>
  <dcterms:created xsi:type="dcterms:W3CDTF">2018-05-15T02:11:16Z</dcterms:created>
  <dcterms:modified xsi:type="dcterms:W3CDTF">2021-03-15T04:54:17Z</dcterms:modified>
</cp:coreProperties>
</file>