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Pictures\microscopy\20200610 bwx125 wt extract lag phase check\"/>
    </mc:Choice>
  </mc:AlternateContent>
  <xr:revisionPtr revIDLastSave="0" documentId="13_ncr:1_{F5588259-F7F3-4505-B812-CBA21AFFDC8E}" xr6:coauthVersionLast="45" xr6:coauthVersionMax="45" xr10:uidLastSave="{00000000-0000-0000-0000-000000000000}"/>
  <bookViews>
    <workbookView xWindow="-120" yWindow="-120" windowWidth="21840" windowHeight="13140" xr2:uid="{0C8D2CEC-5516-4A15-9E6D-35E94AADEB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3" i="1"/>
  <c r="B2" i="1"/>
  <c r="C2" i="1"/>
  <c r="D2" i="1" s="1"/>
  <c r="B3" i="1"/>
  <c r="C3" i="1"/>
  <c r="D3" i="1" s="1"/>
  <c r="B4" i="1"/>
  <c r="C4" i="1"/>
  <c r="D4" i="1" s="1"/>
  <c r="B5" i="1"/>
  <c r="C5" i="1"/>
  <c r="D5" i="1"/>
  <c r="B6" i="1"/>
  <c r="C6" i="1"/>
  <c r="D6" i="1" s="1"/>
  <c r="B7" i="1"/>
  <c r="C7" i="1"/>
  <c r="D7" i="1" s="1"/>
  <c r="B8" i="1"/>
  <c r="C8" i="1"/>
  <c r="D8" i="1" s="1"/>
  <c r="B9" i="1"/>
  <c r="C9" i="1"/>
  <c r="D9" i="1"/>
  <c r="B10" i="1"/>
  <c r="C10" i="1"/>
  <c r="D10" i="1" s="1"/>
  <c r="B11" i="1"/>
  <c r="C11" i="1"/>
  <c r="D11" i="1" s="1"/>
  <c r="B12" i="1"/>
  <c r="C12" i="1"/>
  <c r="D12" i="1" s="1"/>
  <c r="B13" i="1"/>
  <c r="C13" i="1"/>
  <c r="D13" i="1"/>
  <c r="B14" i="1"/>
  <c r="C14" i="1"/>
  <c r="D14" i="1" s="1"/>
  <c r="B15" i="1"/>
  <c r="C15" i="1"/>
  <c r="D15" i="1" s="1"/>
  <c r="B16" i="1"/>
  <c r="C16" i="1"/>
  <c r="D16" i="1" s="1"/>
  <c r="B17" i="1"/>
  <c r="C17" i="1"/>
  <c r="D17" i="1"/>
  <c r="B18" i="1"/>
  <c r="C18" i="1"/>
  <c r="D18" i="1" s="1"/>
  <c r="B19" i="1"/>
  <c r="C19" i="1"/>
  <c r="D19" i="1" s="1"/>
  <c r="B20" i="1"/>
  <c r="C20" i="1"/>
  <c r="D20" i="1" s="1"/>
  <c r="B21" i="1"/>
  <c r="C21" i="1"/>
  <c r="D21" i="1"/>
  <c r="D22" i="1"/>
  <c r="C22" i="1"/>
  <c r="B2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" i="1"/>
  <c r="R3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" i="1"/>
  <c r="M28" i="1"/>
  <c r="H3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" i="1"/>
</calcChain>
</file>

<file path=xl/sharedStrings.xml><?xml version="1.0" encoding="utf-8"?>
<sst xmlns="http://schemas.openxmlformats.org/spreadsheetml/2006/main" count="13" uniqueCount="8">
  <si>
    <t>area</t>
  </si>
  <si>
    <t>intensity</t>
  </si>
  <si>
    <t>bckg =</t>
  </si>
  <si>
    <t xml:space="preserve"> -bckg</t>
  </si>
  <si>
    <t>average</t>
  </si>
  <si>
    <t>stdev</t>
  </si>
  <si>
    <t>sterr</t>
  </si>
  <si>
    <t>time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</si>
</sst>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Sheet1!$D$2:$D$22</c:f>
                <c:numCache>
                  <c:formatCode>General</c:formatCode>
                  <c:ptCount val="21"/>
                  <c:pt idx="0">
                    <c:v>9.3389798395991333E-2</c:v>
                  </c:pt>
                  <c:pt idx="1">
                    <c:v>0.21930987463201931</c:v>
                  </c:pt>
                  <c:pt idx="2">
                    <c:v>0.25714154554339042</c:v>
                  </c:pt>
                  <c:pt idx="3">
                    <c:v>0.27986494957389568</c:v>
                  </c:pt>
                  <c:pt idx="4">
                    <c:v>0.28574912656617446</c:v>
                  </c:pt>
                  <c:pt idx="5">
                    <c:v>0.19972990373112293</c:v>
                  </c:pt>
                  <c:pt idx="6">
                    <c:v>0.125242063399024</c:v>
                  </c:pt>
                  <c:pt idx="7">
                    <c:v>0.11504535820468614</c:v>
                  </c:pt>
                  <c:pt idx="8">
                    <c:v>7.5086934800790373E-2</c:v>
                  </c:pt>
                  <c:pt idx="9">
                    <c:v>5.162212058152138E-2</c:v>
                  </c:pt>
                  <c:pt idx="10">
                    <c:v>2.4211773995309948E-2</c:v>
                  </c:pt>
                  <c:pt idx="11">
                    <c:v>4.2701691353440582E-2</c:v>
                  </c:pt>
                  <c:pt idx="12">
                    <c:v>4.407873006841475E-2</c:v>
                  </c:pt>
                  <c:pt idx="13">
                    <c:v>0.10796063068442217</c:v>
                  </c:pt>
                  <c:pt idx="14">
                    <c:v>9.0038090704867138E-2</c:v>
                  </c:pt>
                  <c:pt idx="15">
                    <c:v>0.10276553140253175</c:v>
                  </c:pt>
                  <c:pt idx="16">
                    <c:v>9.7990753532045088E-2</c:v>
                  </c:pt>
                  <c:pt idx="17">
                    <c:v>8.9753371957700764E-2</c:v>
                  </c:pt>
                  <c:pt idx="18">
                    <c:v>9.3038528458792E-2</c:v>
                  </c:pt>
                  <c:pt idx="19">
                    <c:v>7.0356339049472735E-2</c:v>
                  </c:pt>
                  <c:pt idx="20">
                    <c:v>6.3053689644440969E-2</c:v>
                  </c:pt>
                </c:numCache>
              </c:numRef>
            </c:plus>
            <c:minus>
              <c:numRef>
                <c:f>Sheet1!$D$2:$D$22</c:f>
                <c:numCache>
                  <c:formatCode>General</c:formatCode>
                  <c:ptCount val="21"/>
                  <c:pt idx="0">
                    <c:v>9.3389798395991333E-2</c:v>
                  </c:pt>
                  <c:pt idx="1">
                    <c:v>0.21930987463201931</c:v>
                  </c:pt>
                  <c:pt idx="2">
                    <c:v>0.25714154554339042</c:v>
                  </c:pt>
                  <c:pt idx="3">
                    <c:v>0.27986494957389568</c:v>
                  </c:pt>
                  <c:pt idx="4">
                    <c:v>0.28574912656617446</c:v>
                  </c:pt>
                  <c:pt idx="5">
                    <c:v>0.19972990373112293</c:v>
                  </c:pt>
                  <c:pt idx="6">
                    <c:v>0.125242063399024</c:v>
                  </c:pt>
                  <c:pt idx="7">
                    <c:v>0.11504535820468614</c:v>
                  </c:pt>
                  <c:pt idx="8">
                    <c:v>7.5086934800790373E-2</c:v>
                  </c:pt>
                  <c:pt idx="9">
                    <c:v>5.162212058152138E-2</c:v>
                  </c:pt>
                  <c:pt idx="10">
                    <c:v>2.4211773995309948E-2</c:v>
                  </c:pt>
                  <c:pt idx="11">
                    <c:v>4.2701691353440582E-2</c:v>
                  </c:pt>
                  <c:pt idx="12">
                    <c:v>4.407873006841475E-2</c:v>
                  </c:pt>
                  <c:pt idx="13">
                    <c:v>0.10796063068442217</c:v>
                  </c:pt>
                  <c:pt idx="14">
                    <c:v>9.0038090704867138E-2</c:v>
                  </c:pt>
                  <c:pt idx="15">
                    <c:v>0.10276553140253175</c:v>
                  </c:pt>
                  <c:pt idx="16">
                    <c:v>9.7990753532045088E-2</c:v>
                  </c:pt>
                  <c:pt idx="17">
                    <c:v>8.9753371957700764E-2</c:v>
                  </c:pt>
                  <c:pt idx="18">
                    <c:v>9.3038528458792E-2</c:v>
                  </c:pt>
                  <c:pt idx="19">
                    <c:v>7.0356339049472735E-2</c:v>
                  </c:pt>
                  <c:pt idx="20">
                    <c:v>6.3053689644440969E-2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Sheet1!$B$2:$B$22</c:f>
              <c:numCache>
                <c:formatCode>General</c:formatCode>
                <c:ptCount val="21"/>
                <c:pt idx="0">
                  <c:v>0.19983333333333539</c:v>
                </c:pt>
                <c:pt idx="1">
                  <c:v>0.5848666666666702</c:v>
                </c:pt>
                <c:pt idx="2">
                  <c:v>0.74376666666666813</c:v>
                </c:pt>
                <c:pt idx="3">
                  <c:v>1.0371000000000048</c:v>
                </c:pt>
                <c:pt idx="4">
                  <c:v>1.1971000000000014</c:v>
                </c:pt>
                <c:pt idx="5">
                  <c:v>1.3220333333333325</c:v>
                </c:pt>
                <c:pt idx="6">
                  <c:v>1.5514333333333354</c:v>
                </c:pt>
                <c:pt idx="7">
                  <c:v>1.6685666666666634</c:v>
                </c:pt>
                <c:pt idx="8">
                  <c:v>1.6987333333333368</c:v>
                </c:pt>
                <c:pt idx="9">
                  <c:v>1.8011000000000006</c:v>
                </c:pt>
                <c:pt idx="10">
                  <c:v>1.9249999999999972</c:v>
                </c:pt>
                <c:pt idx="11">
                  <c:v>2.016433333333334</c:v>
                </c:pt>
                <c:pt idx="12">
                  <c:v>2.081533333333335</c:v>
                </c:pt>
                <c:pt idx="13">
                  <c:v>2.2044666666666708</c:v>
                </c:pt>
                <c:pt idx="14">
                  <c:v>2.2784666666666644</c:v>
                </c:pt>
                <c:pt idx="15">
                  <c:v>2.3051333333333397</c:v>
                </c:pt>
                <c:pt idx="16">
                  <c:v>2.3995666666666722</c:v>
                </c:pt>
                <c:pt idx="17">
                  <c:v>2.4203333333333368</c:v>
                </c:pt>
                <c:pt idx="18">
                  <c:v>2.4668333333333359</c:v>
                </c:pt>
                <c:pt idx="19">
                  <c:v>2.5268666666666726</c:v>
                </c:pt>
                <c:pt idx="20">
                  <c:v>2.5471666666666692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76-4C73-97E0-35C277C5C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815736"/>
        <c:axId val="380814752"/>
      </c:scatterChart>
      <c:valAx>
        <c:axId val="380815736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0814752"/>
        <c:crosses val="autoZero"/>
        <c:crossBetween val="midCat"/>
      </c:valAx>
      <c:valAx>
        <c:axId val="380814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081573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138111</xdr:rowOff>
    </xdr:from>
    <xdr:to>
      <xdr:col>4</xdr:col>
      <xdr:colOff>238125</xdr:colOff>
      <xdr:row>34</xdr:row>
      <xdr:rowOff>55522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B99FA9-FF6A-465A-A6C2-33E204F1A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919B-E4D8-4607-9E8C-8FA4A8B664CC}">
  <dimension ref="A1:S33"/>
  <sheetViews>
    <sheetView tabSelected="1" topLeftCell="A16" zoomScaleNormal="100" workbookViewId="0">
      <selection activeCell="D37" sqref="D37"/>
    </sheetView>
  </sheetViews>
  <sheetFormatPr defaultRowHeight="15" x14ac:dyDescent="0.25"/>
  <sheetData>
    <row r="1" spans="1:19" x14ac:dyDescent="0.25">
      <c r="A1" t="s">
        <v>7</v>
      </c>
      <c r="B1" s="1" t="s">
        <v>4</v>
      </c>
      <c r="C1" s="1" t="s">
        <v>5</v>
      </c>
      <c r="D1" s="1" t="s">
        <v>6</v>
      </c>
      <c r="G1" t="s">
        <v>0</v>
      </c>
      <c r="H1" t="s">
        <v>1</v>
      </c>
      <c r="I1" t="s">
        <v>3</v>
      </c>
      <c r="N1" t="s">
        <v>3</v>
      </c>
    </row>
    <row r="2" spans="1:19" x14ac:dyDescent="0.25">
      <c r="A2">
        <v>0</v>
      </c>
      <c r="B2">
        <f>AVERAGE(I2,N2,S2)</f>
        <v>0.19983333333333539</v>
      </c>
      <c r="C2">
        <f>STDEV(I2,N2,S2)</f>
        <v>0.16175587573047143</v>
      </c>
      <c r="D2">
        <f>C2/(3^0.5)</f>
        <v>9.3389798395991333E-2</v>
      </c>
      <c r="F2">
        <v>1</v>
      </c>
      <c r="G2">
        <v>7785.2627000000002</v>
      </c>
      <c r="H2">
        <v>105.4905</v>
      </c>
      <c r="I2">
        <f>H2-105.1541</f>
        <v>0.33639999999999759</v>
      </c>
      <c r="K2">
        <v>1</v>
      </c>
      <c r="L2">
        <v>7785.2627000000002</v>
      </c>
      <c r="M2">
        <v>105.25060000000001</v>
      </c>
      <c r="N2">
        <f>M2-105.2294</f>
        <v>2.1200000000007435E-2</v>
      </c>
      <c r="P2">
        <v>1</v>
      </c>
      <c r="Q2">
        <v>7785.2627000000002</v>
      </c>
      <c r="R2">
        <v>105.4995</v>
      </c>
      <c r="S2">
        <f>R2-105.2576</f>
        <v>0.24190000000000111</v>
      </c>
    </row>
    <row r="3" spans="1:19" x14ac:dyDescent="0.25">
      <c r="A3">
        <f>A2+1</f>
        <v>1</v>
      </c>
      <c r="B3">
        <f t="shared" ref="B3:B22" si="0">AVERAGE(I3,N3,S3)</f>
        <v>0.5848666666666702</v>
      </c>
      <c r="C3">
        <f t="shared" ref="C3:C22" si="1">STDEV(I3,N3,S3)</f>
        <v>0.37985584546421824</v>
      </c>
      <c r="D3">
        <f t="shared" ref="D3:D22" si="2">C3/(3^0.5)</f>
        <v>0.21930987463201931</v>
      </c>
      <c r="F3">
        <v>2</v>
      </c>
      <c r="G3">
        <v>7785.2627000000002</v>
      </c>
      <c r="H3">
        <v>106.01220000000001</v>
      </c>
      <c r="I3">
        <f t="shared" ref="I3:I22" si="3">H3-105.1541</f>
        <v>0.85810000000000741</v>
      </c>
      <c r="K3">
        <v>2</v>
      </c>
      <c r="L3">
        <v>7785.2627000000002</v>
      </c>
      <c r="M3">
        <v>105.3805</v>
      </c>
      <c r="N3">
        <f t="shared" ref="N3:N22" si="4">M3-105.2294</f>
        <v>0.15109999999999957</v>
      </c>
      <c r="P3">
        <v>2</v>
      </c>
      <c r="Q3">
        <v>7785.2627000000002</v>
      </c>
      <c r="R3">
        <v>106.003</v>
      </c>
      <c r="S3">
        <f t="shared" ref="S3:S22" si="5">R3-105.2576</f>
        <v>0.74540000000000362</v>
      </c>
    </row>
    <row r="4" spans="1:19" x14ac:dyDescent="0.25">
      <c r="A4">
        <f t="shared" ref="A4:A22" si="6">A3+1</f>
        <v>2</v>
      </c>
      <c r="B4">
        <f t="shared" si="0"/>
        <v>0.74376666666666813</v>
      </c>
      <c r="C4">
        <f t="shared" si="1"/>
        <v>0.44538222161793861</v>
      </c>
      <c r="D4">
        <f t="shared" si="2"/>
        <v>0.25714154554339042</v>
      </c>
      <c r="F4">
        <v>3</v>
      </c>
      <c r="G4">
        <v>7785.2627000000002</v>
      </c>
      <c r="H4">
        <v>106.3655</v>
      </c>
      <c r="I4">
        <f t="shared" si="3"/>
        <v>1.2113999999999976</v>
      </c>
      <c r="K4">
        <v>3</v>
      </c>
      <c r="L4">
        <v>7785.2627000000002</v>
      </c>
      <c r="M4">
        <v>105.554</v>
      </c>
      <c r="N4">
        <f t="shared" si="4"/>
        <v>0.32460000000000377</v>
      </c>
      <c r="P4">
        <v>3</v>
      </c>
      <c r="Q4">
        <v>7785.2627000000002</v>
      </c>
      <c r="R4">
        <v>105.9529</v>
      </c>
      <c r="S4">
        <f t="shared" si="5"/>
        <v>0.69530000000000314</v>
      </c>
    </row>
    <row r="5" spans="1:19" x14ac:dyDescent="0.25">
      <c r="A5">
        <f t="shared" si="6"/>
        <v>3</v>
      </c>
      <c r="B5">
        <f t="shared" si="0"/>
        <v>1.0371000000000048</v>
      </c>
      <c r="C5">
        <f t="shared" si="1"/>
        <v>0.48474031191968914</v>
      </c>
      <c r="D5">
        <f t="shared" si="2"/>
        <v>0.27986494957389568</v>
      </c>
      <c r="F5">
        <v>4</v>
      </c>
      <c r="G5">
        <v>7785.2627000000002</v>
      </c>
      <c r="H5">
        <v>106.6028</v>
      </c>
      <c r="I5">
        <f t="shared" si="3"/>
        <v>1.4487000000000023</v>
      </c>
      <c r="K5">
        <v>4</v>
      </c>
      <c r="L5">
        <v>7785.2627000000002</v>
      </c>
      <c r="M5">
        <v>105.73220000000001</v>
      </c>
      <c r="N5">
        <f t="shared" si="4"/>
        <v>0.50280000000000769</v>
      </c>
      <c r="P5">
        <v>4</v>
      </c>
      <c r="Q5">
        <v>7785.2627000000002</v>
      </c>
      <c r="R5">
        <v>106.4174</v>
      </c>
      <c r="S5">
        <f t="shared" si="5"/>
        <v>1.1598000000000042</v>
      </c>
    </row>
    <row r="6" spans="1:19" x14ac:dyDescent="0.25">
      <c r="A6">
        <f t="shared" si="6"/>
        <v>4</v>
      </c>
      <c r="B6">
        <f t="shared" si="0"/>
        <v>1.1971000000000014</v>
      </c>
      <c r="C6">
        <f t="shared" si="1"/>
        <v>0.49493200543104382</v>
      </c>
      <c r="D6">
        <f t="shared" si="2"/>
        <v>0.28574912656617446</v>
      </c>
      <c r="F6">
        <v>5</v>
      </c>
      <c r="G6">
        <v>7785.2627000000002</v>
      </c>
      <c r="H6">
        <v>106.87269999999999</v>
      </c>
      <c r="I6">
        <f t="shared" si="3"/>
        <v>1.718599999999995</v>
      </c>
      <c r="K6">
        <v>5</v>
      </c>
      <c r="L6">
        <v>7785.2627000000002</v>
      </c>
      <c r="M6">
        <v>105.9633</v>
      </c>
      <c r="N6">
        <f t="shared" si="4"/>
        <v>0.73390000000000555</v>
      </c>
      <c r="P6">
        <v>5</v>
      </c>
      <c r="Q6">
        <v>7785.2627000000002</v>
      </c>
      <c r="R6">
        <v>106.3964</v>
      </c>
      <c r="S6">
        <f t="shared" si="5"/>
        <v>1.1388000000000034</v>
      </c>
    </row>
    <row r="7" spans="1:19" x14ac:dyDescent="0.25">
      <c r="A7">
        <f t="shared" si="6"/>
        <v>5</v>
      </c>
      <c r="B7">
        <f t="shared" si="0"/>
        <v>1.3220333333333325</v>
      </c>
      <c r="C7">
        <f t="shared" si="1"/>
        <v>0.34594234105314559</v>
      </c>
      <c r="D7">
        <f t="shared" si="2"/>
        <v>0.19972990373112293</v>
      </c>
      <c r="F7">
        <v>6</v>
      </c>
      <c r="G7">
        <v>7785.2627000000002</v>
      </c>
      <c r="H7">
        <v>106.7696</v>
      </c>
      <c r="I7">
        <f t="shared" si="3"/>
        <v>1.6154999999999973</v>
      </c>
      <c r="K7">
        <v>6</v>
      </c>
      <c r="L7">
        <v>7785.2627000000002</v>
      </c>
      <c r="M7">
        <v>106.17</v>
      </c>
      <c r="N7">
        <f t="shared" si="4"/>
        <v>0.94060000000000343</v>
      </c>
      <c r="P7">
        <v>6</v>
      </c>
      <c r="Q7">
        <v>7785.2627000000002</v>
      </c>
      <c r="R7">
        <v>106.66759999999999</v>
      </c>
      <c r="S7">
        <f t="shared" si="5"/>
        <v>1.4099999999999966</v>
      </c>
    </row>
    <row r="8" spans="1:19" x14ac:dyDescent="0.25">
      <c r="A8">
        <f t="shared" si="6"/>
        <v>6</v>
      </c>
      <c r="B8">
        <f t="shared" si="0"/>
        <v>1.5514333333333354</v>
      </c>
      <c r="C8">
        <f t="shared" si="1"/>
        <v>0.21692561705187205</v>
      </c>
      <c r="D8">
        <f t="shared" si="2"/>
        <v>0.125242063399024</v>
      </c>
      <c r="F8">
        <v>7</v>
      </c>
      <c r="G8">
        <v>7785.2627000000002</v>
      </c>
      <c r="H8">
        <v>106.9064</v>
      </c>
      <c r="I8">
        <f t="shared" si="3"/>
        <v>1.7523000000000053</v>
      </c>
      <c r="K8">
        <v>7</v>
      </c>
      <c r="L8">
        <v>7785.2627000000002</v>
      </c>
      <c r="M8">
        <v>106.5508</v>
      </c>
      <c r="N8">
        <f t="shared" si="4"/>
        <v>1.321399999999997</v>
      </c>
      <c r="P8">
        <v>7</v>
      </c>
      <c r="Q8">
        <v>7785.2627000000002</v>
      </c>
      <c r="R8">
        <v>106.8382</v>
      </c>
      <c r="S8">
        <f t="shared" si="5"/>
        <v>1.580600000000004</v>
      </c>
    </row>
    <row r="9" spans="1:19" x14ac:dyDescent="0.25">
      <c r="A9">
        <f t="shared" si="6"/>
        <v>7</v>
      </c>
      <c r="B9">
        <f t="shared" si="0"/>
        <v>1.6685666666666634</v>
      </c>
      <c r="C9">
        <f t="shared" si="1"/>
        <v>0.19926440558547739</v>
      </c>
      <c r="D9">
        <f t="shared" si="2"/>
        <v>0.11504535820468614</v>
      </c>
      <c r="F9">
        <v>8</v>
      </c>
      <c r="G9">
        <v>7785.2627000000002</v>
      </c>
      <c r="H9">
        <v>106.9648</v>
      </c>
      <c r="I9">
        <f t="shared" si="3"/>
        <v>1.8106999999999971</v>
      </c>
      <c r="K9">
        <v>8</v>
      </c>
      <c r="L9">
        <v>7785.2627000000002</v>
      </c>
      <c r="M9">
        <v>106.67019999999999</v>
      </c>
      <c r="N9">
        <f t="shared" si="4"/>
        <v>1.4407999999999959</v>
      </c>
      <c r="P9">
        <v>8</v>
      </c>
      <c r="Q9">
        <v>7785.2627000000002</v>
      </c>
      <c r="R9">
        <v>107.01179999999999</v>
      </c>
      <c r="S9">
        <f t="shared" si="5"/>
        <v>1.7541999999999973</v>
      </c>
    </row>
    <row r="10" spans="1:19" x14ac:dyDescent="0.25">
      <c r="A10">
        <f t="shared" si="6"/>
        <v>8</v>
      </c>
      <c r="B10">
        <f t="shared" si="0"/>
        <v>1.6987333333333368</v>
      </c>
      <c r="C10">
        <f t="shared" si="1"/>
        <v>0.13005438605958058</v>
      </c>
      <c r="D10">
        <f t="shared" si="2"/>
        <v>7.5086934800790373E-2</v>
      </c>
      <c r="F10">
        <v>9</v>
      </c>
      <c r="G10">
        <v>7785.2627000000002</v>
      </c>
      <c r="H10">
        <v>106.98350000000001</v>
      </c>
      <c r="I10">
        <f t="shared" si="3"/>
        <v>1.8294000000000068</v>
      </c>
      <c r="K10">
        <v>9</v>
      </c>
      <c r="L10">
        <v>7785.2627000000002</v>
      </c>
      <c r="M10">
        <v>106.7987</v>
      </c>
      <c r="N10">
        <f t="shared" si="4"/>
        <v>1.5692999999999984</v>
      </c>
      <c r="P10">
        <v>9</v>
      </c>
      <c r="Q10">
        <v>7785.2627000000002</v>
      </c>
      <c r="R10">
        <v>106.9551</v>
      </c>
      <c r="S10">
        <f t="shared" si="5"/>
        <v>1.6975000000000051</v>
      </c>
    </row>
    <row r="11" spans="1:19" x14ac:dyDescent="0.25">
      <c r="A11">
        <f t="shared" si="6"/>
        <v>9</v>
      </c>
      <c r="B11">
        <f t="shared" si="0"/>
        <v>1.8011000000000006</v>
      </c>
      <c r="C11">
        <f t="shared" si="1"/>
        <v>8.9412135641642063E-2</v>
      </c>
      <c r="D11">
        <f t="shared" si="2"/>
        <v>5.162212058152138E-2</v>
      </c>
      <c r="F11">
        <v>10</v>
      </c>
      <c r="G11">
        <v>7785.2627000000002</v>
      </c>
      <c r="H11">
        <v>107.0483</v>
      </c>
      <c r="I11">
        <f t="shared" si="3"/>
        <v>1.8941999999999979</v>
      </c>
      <c r="K11">
        <v>10</v>
      </c>
      <c r="L11">
        <v>7785.2627000000002</v>
      </c>
      <c r="M11">
        <v>106.9453</v>
      </c>
      <c r="N11">
        <f t="shared" si="4"/>
        <v>1.7159000000000049</v>
      </c>
      <c r="P11">
        <v>10</v>
      </c>
      <c r="Q11">
        <v>7785.2627000000002</v>
      </c>
      <c r="R11">
        <v>107.0508</v>
      </c>
      <c r="S11">
        <f t="shared" si="5"/>
        <v>1.7931999999999988</v>
      </c>
    </row>
    <row r="12" spans="1:19" x14ac:dyDescent="0.25">
      <c r="A12">
        <f t="shared" si="6"/>
        <v>10</v>
      </c>
      <c r="B12">
        <f t="shared" si="0"/>
        <v>1.9249999999999972</v>
      </c>
      <c r="C12">
        <f t="shared" si="1"/>
        <v>4.1936022701251734E-2</v>
      </c>
      <c r="D12">
        <f t="shared" si="2"/>
        <v>2.4211773995309948E-2</v>
      </c>
      <c r="F12">
        <v>11</v>
      </c>
      <c r="G12">
        <v>7785.2627000000002</v>
      </c>
      <c r="H12">
        <v>107.09099999999999</v>
      </c>
      <c r="I12">
        <f t="shared" si="3"/>
        <v>1.9368999999999943</v>
      </c>
      <c r="K12">
        <v>11</v>
      </c>
      <c r="L12">
        <v>7785.2627000000002</v>
      </c>
      <c r="M12">
        <v>107.1078</v>
      </c>
      <c r="N12">
        <f t="shared" si="4"/>
        <v>1.8783999999999992</v>
      </c>
      <c r="P12">
        <v>11</v>
      </c>
      <c r="Q12">
        <v>7785.2627000000002</v>
      </c>
      <c r="R12">
        <v>107.21729999999999</v>
      </c>
      <c r="S12">
        <f t="shared" si="5"/>
        <v>1.959699999999998</v>
      </c>
    </row>
    <row r="13" spans="1:19" x14ac:dyDescent="0.25">
      <c r="A13">
        <f t="shared" si="6"/>
        <v>11</v>
      </c>
      <c r="B13">
        <f t="shared" si="0"/>
        <v>2.016433333333334</v>
      </c>
      <c r="C13">
        <f t="shared" si="1"/>
        <v>7.3961498993283706E-2</v>
      </c>
      <c r="D13">
        <f t="shared" si="2"/>
        <v>4.2701691353440582E-2</v>
      </c>
      <c r="F13">
        <v>12</v>
      </c>
      <c r="G13">
        <v>7785.2627000000002</v>
      </c>
      <c r="H13">
        <v>107.18389999999999</v>
      </c>
      <c r="I13">
        <f t="shared" si="3"/>
        <v>2.0297999999999945</v>
      </c>
      <c r="K13">
        <v>12</v>
      </c>
      <c r="L13">
        <v>7785.2627000000002</v>
      </c>
      <c r="M13">
        <v>107.1661</v>
      </c>
      <c r="N13">
        <f t="shared" si="4"/>
        <v>1.9367000000000019</v>
      </c>
      <c r="P13">
        <v>12</v>
      </c>
      <c r="Q13">
        <v>7785.2627000000002</v>
      </c>
      <c r="R13">
        <v>107.3404</v>
      </c>
      <c r="S13">
        <f t="shared" si="5"/>
        <v>2.082800000000006</v>
      </c>
    </row>
    <row r="14" spans="1:19" x14ac:dyDescent="0.25">
      <c r="A14">
        <f t="shared" si="6"/>
        <v>12</v>
      </c>
      <c r="B14">
        <f t="shared" si="0"/>
        <v>2.081533333333335</v>
      </c>
      <c r="C14">
        <f t="shared" si="1"/>
        <v>7.6346600011608312E-2</v>
      </c>
      <c r="D14">
        <f t="shared" si="2"/>
        <v>4.407873006841475E-2</v>
      </c>
      <c r="F14">
        <v>13</v>
      </c>
      <c r="G14">
        <v>7785.2627000000002</v>
      </c>
      <c r="H14">
        <v>107.2312</v>
      </c>
      <c r="I14">
        <f t="shared" si="3"/>
        <v>2.0771000000000015</v>
      </c>
      <c r="K14">
        <v>13</v>
      </c>
      <c r="L14">
        <v>7785.2627000000002</v>
      </c>
      <c r="M14">
        <v>107.23690000000001</v>
      </c>
      <c r="N14">
        <f t="shared" si="4"/>
        <v>2.0075000000000074</v>
      </c>
      <c r="P14">
        <v>13</v>
      </c>
      <c r="Q14">
        <v>7785.2627000000002</v>
      </c>
      <c r="R14">
        <v>107.41759999999999</v>
      </c>
      <c r="S14">
        <f t="shared" si="5"/>
        <v>2.1599999999999966</v>
      </c>
    </row>
    <row r="15" spans="1:19" x14ac:dyDescent="0.25">
      <c r="A15">
        <f t="shared" si="6"/>
        <v>13</v>
      </c>
      <c r="B15">
        <f t="shared" si="0"/>
        <v>2.2044666666666708</v>
      </c>
      <c r="C15">
        <f t="shared" si="1"/>
        <v>0.18699329756259872</v>
      </c>
      <c r="D15">
        <f t="shared" si="2"/>
        <v>0.10796063068442217</v>
      </c>
      <c r="F15">
        <v>14</v>
      </c>
      <c r="G15">
        <v>7785.2627000000002</v>
      </c>
      <c r="H15">
        <v>107.24290000000001</v>
      </c>
      <c r="I15">
        <f t="shared" si="3"/>
        <v>2.0888000000000062</v>
      </c>
      <c r="K15">
        <v>14</v>
      </c>
      <c r="L15">
        <v>7785.2627000000002</v>
      </c>
      <c r="M15">
        <v>107.3338</v>
      </c>
      <c r="N15">
        <f t="shared" si="4"/>
        <v>2.1043999999999983</v>
      </c>
      <c r="P15">
        <v>14</v>
      </c>
      <c r="Q15">
        <v>7785.2627000000002</v>
      </c>
      <c r="R15">
        <v>107.6778</v>
      </c>
      <c r="S15">
        <f t="shared" si="5"/>
        <v>2.4202000000000083</v>
      </c>
    </row>
    <row r="16" spans="1:19" x14ac:dyDescent="0.25">
      <c r="A16">
        <f t="shared" si="6"/>
        <v>14</v>
      </c>
      <c r="B16">
        <f t="shared" si="0"/>
        <v>2.2784666666666644</v>
      </c>
      <c r="C16">
        <f t="shared" si="1"/>
        <v>0.15595054771732494</v>
      </c>
      <c r="D16">
        <f t="shared" si="2"/>
        <v>9.0038090704867138E-2</v>
      </c>
      <c r="F16">
        <v>15</v>
      </c>
      <c r="G16">
        <v>7785.2627000000002</v>
      </c>
      <c r="H16">
        <v>107.33069999999999</v>
      </c>
      <c r="I16">
        <f t="shared" si="3"/>
        <v>2.1765999999999934</v>
      </c>
      <c r="K16">
        <v>15</v>
      </c>
      <c r="L16">
        <v>7785.2627000000002</v>
      </c>
      <c r="M16">
        <v>107.4302</v>
      </c>
      <c r="N16">
        <f t="shared" si="4"/>
        <v>2.200800000000001</v>
      </c>
      <c r="P16">
        <v>15</v>
      </c>
      <c r="Q16">
        <v>7785.2627000000002</v>
      </c>
      <c r="R16">
        <v>107.71559999999999</v>
      </c>
      <c r="S16">
        <f t="shared" si="5"/>
        <v>2.4579999999999984</v>
      </c>
    </row>
    <row r="17" spans="1:19" x14ac:dyDescent="0.25">
      <c r="A17">
        <f t="shared" si="6"/>
        <v>15</v>
      </c>
      <c r="B17">
        <f t="shared" si="0"/>
        <v>2.3051333333333397</v>
      </c>
      <c r="C17">
        <f t="shared" si="1"/>
        <v>0.17799512165599993</v>
      </c>
      <c r="D17">
        <f t="shared" si="2"/>
        <v>0.10276553140253175</v>
      </c>
      <c r="F17">
        <v>16</v>
      </c>
      <c r="G17">
        <v>7785.2627000000002</v>
      </c>
      <c r="H17">
        <v>107.31780000000001</v>
      </c>
      <c r="I17">
        <f t="shared" si="3"/>
        <v>2.1637000000000057</v>
      </c>
      <c r="K17">
        <v>16</v>
      </c>
      <c r="L17">
        <v>7785.2627000000002</v>
      </c>
      <c r="M17">
        <v>107.4761</v>
      </c>
      <c r="N17">
        <f t="shared" si="4"/>
        <v>2.2467000000000041</v>
      </c>
      <c r="P17">
        <v>16</v>
      </c>
      <c r="Q17">
        <v>7785.2627000000002</v>
      </c>
      <c r="R17">
        <v>107.76260000000001</v>
      </c>
      <c r="S17">
        <f t="shared" si="5"/>
        <v>2.5050000000000097</v>
      </c>
    </row>
    <row r="18" spans="1:19" x14ac:dyDescent="0.25">
      <c r="A18">
        <f t="shared" si="6"/>
        <v>16</v>
      </c>
      <c r="B18">
        <f t="shared" si="0"/>
        <v>2.3995666666666722</v>
      </c>
      <c r="C18">
        <f t="shared" si="1"/>
        <v>0.1697249637894615</v>
      </c>
      <c r="D18">
        <f t="shared" si="2"/>
        <v>9.7990753532045088E-2</v>
      </c>
      <c r="F18">
        <v>17</v>
      </c>
      <c r="G18">
        <v>7785.2627000000002</v>
      </c>
      <c r="H18">
        <v>107.4128</v>
      </c>
      <c r="I18">
        <f t="shared" si="3"/>
        <v>2.2587000000000046</v>
      </c>
      <c r="K18">
        <v>17</v>
      </c>
      <c r="L18">
        <v>7785.2627000000002</v>
      </c>
      <c r="M18">
        <v>107.5814</v>
      </c>
      <c r="N18">
        <f t="shared" si="4"/>
        <v>2.3520000000000039</v>
      </c>
      <c r="P18">
        <v>17</v>
      </c>
      <c r="Q18">
        <v>7785.2627000000002</v>
      </c>
      <c r="R18">
        <v>107.8456</v>
      </c>
      <c r="S18">
        <f t="shared" si="5"/>
        <v>2.5880000000000081</v>
      </c>
    </row>
    <row r="19" spans="1:19" x14ac:dyDescent="0.25">
      <c r="A19">
        <f t="shared" si="6"/>
        <v>17</v>
      </c>
      <c r="B19">
        <f t="shared" si="0"/>
        <v>2.4203333333333368</v>
      </c>
      <c r="C19">
        <f t="shared" si="1"/>
        <v>0.15545740038136543</v>
      </c>
      <c r="D19">
        <f t="shared" si="2"/>
        <v>8.9753371957700764E-2</v>
      </c>
      <c r="F19">
        <v>18</v>
      </c>
      <c r="G19">
        <v>7785.2627000000002</v>
      </c>
      <c r="H19">
        <v>107.4573</v>
      </c>
      <c r="I19">
        <f t="shared" si="3"/>
        <v>2.3032000000000039</v>
      </c>
      <c r="K19">
        <v>18</v>
      </c>
      <c r="L19">
        <v>7785.2627000000002</v>
      </c>
      <c r="M19">
        <v>107.59050000000001</v>
      </c>
      <c r="N19">
        <f t="shared" si="4"/>
        <v>2.3611000000000075</v>
      </c>
      <c r="P19">
        <v>18</v>
      </c>
      <c r="Q19">
        <v>7785.2627000000002</v>
      </c>
      <c r="R19">
        <v>107.85429999999999</v>
      </c>
      <c r="S19">
        <f t="shared" si="5"/>
        <v>2.5966999999999985</v>
      </c>
    </row>
    <row r="20" spans="1:19" x14ac:dyDescent="0.25">
      <c r="A20">
        <f t="shared" si="6"/>
        <v>18</v>
      </c>
      <c r="B20">
        <f t="shared" si="0"/>
        <v>2.4668333333333359</v>
      </c>
      <c r="C20">
        <f t="shared" si="1"/>
        <v>0.16114745835207064</v>
      </c>
      <c r="D20">
        <f t="shared" si="2"/>
        <v>9.3038528458792E-2</v>
      </c>
      <c r="F20">
        <v>19</v>
      </c>
      <c r="G20">
        <v>7785.2627000000002</v>
      </c>
      <c r="H20">
        <v>107.5224</v>
      </c>
      <c r="I20">
        <f t="shared" si="3"/>
        <v>2.368300000000005</v>
      </c>
      <c r="K20">
        <v>19</v>
      </c>
      <c r="L20">
        <v>7785.2627000000002</v>
      </c>
      <c r="M20">
        <v>107.6088</v>
      </c>
      <c r="N20">
        <f t="shared" si="4"/>
        <v>2.379400000000004</v>
      </c>
      <c r="P20">
        <v>19</v>
      </c>
      <c r="Q20">
        <v>7785.2627000000002</v>
      </c>
      <c r="R20">
        <v>107.9104</v>
      </c>
      <c r="S20">
        <f t="shared" si="5"/>
        <v>2.6527999999999992</v>
      </c>
    </row>
    <row r="21" spans="1:19" x14ac:dyDescent="0.25">
      <c r="A21">
        <f t="shared" si="6"/>
        <v>19</v>
      </c>
      <c r="B21">
        <f t="shared" si="0"/>
        <v>2.5268666666666726</v>
      </c>
      <c r="C21">
        <f t="shared" si="1"/>
        <v>0.12186075386822898</v>
      </c>
      <c r="D21">
        <f t="shared" si="2"/>
        <v>7.0356339049472735E-2</v>
      </c>
      <c r="F21">
        <v>20</v>
      </c>
      <c r="G21">
        <v>7785.2627000000002</v>
      </c>
      <c r="H21">
        <v>107.62090000000001</v>
      </c>
      <c r="I21">
        <f t="shared" si="3"/>
        <v>2.4668000000000063</v>
      </c>
      <c r="K21">
        <v>20</v>
      </c>
      <c r="L21">
        <v>7785.2627000000002</v>
      </c>
      <c r="M21">
        <v>107.67610000000001</v>
      </c>
      <c r="N21">
        <f t="shared" si="4"/>
        <v>2.446700000000007</v>
      </c>
      <c r="P21">
        <v>20</v>
      </c>
      <c r="Q21">
        <v>7785.2627000000002</v>
      </c>
      <c r="R21">
        <v>107.9247</v>
      </c>
      <c r="S21">
        <f t="shared" si="5"/>
        <v>2.6671000000000049</v>
      </c>
    </row>
    <row r="22" spans="1:19" x14ac:dyDescent="0.25">
      <c r="A22">
        <f t="shared" si="6"/>
        <v>20</v>
      </c>
      <c r="B22">
        <f t="shared" si="0"/>
        <v>2.5471666666666692</v>
      </c>
      <c r="C22">
        <f t="shared" si="1"/>
        <v>0.10921219406885133</v>
      </c>
      <c r="D22">
        <f t="shared" si="2"/>
        <v>6.3053689644440969E-2</v>
      </c>
      <c r="F22">
        <v>21</v>
      </c>
      <c r="G22">
        <v>7785.2627000000002</v>
      </c>
      <c r="H22">
        <v>107.6807</v>
      </c>
      <c r="I22">
        <f t="shared" si="3"/>
        <v>2.526600000000002</v>
      </c>
      <c r="K22">
        <v>21</v>
      </c>
      <c r="L22">
        <v>7785.2627000000002</v>
      </c>
      <c r="M22">
        <v>107.67910000000001</v>
      </c>
      <c r="N22">
        <f t="shared" si="4"/>
        <v>2.4497000000000071</v>
      </c>
      <c r="P22">
        <v>21</v>
      </c>
      <c r="Q22">
        <v>7785.2627000000002</v>
      </c>
      <c r="R22">
        <v>107.9228</v>
      </c>
      <c r="S22">
        <f t="shared" si="5"/>
        <v>2.6651999999999987</v>
      </c>
    </row>
    <row r="24" spans="1:19" x14ac:dyDescent="0.25">
      <c r="G24" t="s">
        <v>0</v>
      </c>
      <c r="H24" t="s">
        <v>1</v>
      </c>
      <c r="K24">
        <v>1</v>
      </c>
      <c r="L24">
        <v>9.3099000000000007</v>
      </c>
      <c r="M24">
        <v>105.45350000000001</v>
      </c>
      <c r="P24">
        <v>1</v>
      </c>
      <c r="Q24">
        <v>13.6242</v>
      </c>
      <c r="R24">
        <v>105.5806</v>
      </c>
    </row>
    <row r="25" spans="1:19" x14ac:dyDescent="0.25">
      <c r="F25">
        <v>1</v>
      </c>
      <c r="G25">
        <v>10.8994</v>
      </c>
      <c r="H25">
        <v>105.29170000000001</v>
      </c>
      <c r="K25">
        <v>2</v>
      </c>
      <c r="L25">
        <v>23.799099999999999</v>
      </c>
      <c r="M25">
        <v>105.37050000000001</v>
      </c>
      <c r="P25">
        <v>2</v>
      </c>
      <c r="Q25">
        <v>27.059200000000001</v>
      </c>
      <c r="R25">
        <v>105.80159999999999</v>
      </c>
    </row>
    <row r="26" spans="1:19" x14ac:dyDescent="0.25">
      <c r="F26">
        <v>2</v>
      </c>
      <c r="G26">
        <v>11.504899999999999</v>
      </c>
      <c r="H26">
        <v>105.5766</v>
      </c>
      <c r="K26">
        <v>3</v>
      </c>
      <c r="L26">
        <v>14.273</v>
      </c>
      <c r="M26">
        <v>105.16249999999999</v>
      </c>
      <c r="P26">
        <v>3</v>
      </c>
      <c r="Q26">
        <v>8.7314000000000007</v>
      </c>
      <c r="R26">
        <v>105.47799999999999</v>
      </c>
    </row>
    <row r="27" spans="1:19" x14ac:dyDescent="0.25">
      <c r="F27">
        <v>3</v>
      </c>
      <c r="G27">
        <v>9.9910999999999994</v>
      </c>
      <c r="H27">
        <v>105.4378</v>
      </c>
      <c r="K27">
        <v>4</v>
      </c>
      <c r="L27">
        <v>11.8942</v>
      </c>
      <c r="M27">
        <v>104.93089999999999</v>
      </c>
      <c r="P27">
        <v>4</v>
      </c>
      <c r="Q27">
        <v>23.5504</v>
      </c>
      <c r="R27">
        <v>105.2032</v>
      </c>
    </row>
    <row r="28" spans="1:19" x14ac:dyDescent="0.25">
      <c r="F28">
        <v>4</v>
      </c>
      <c r="G28">
        <v>11.2454</v>
      </c>
      <c r="H28">
        <v>105.1591</v>
      </c>
      <c r="L28" s="1" t="s">
        <v>2</v>
      </c>
      <c r="M28">
        <f>AVERAGE(M24:M27)</f>
        <v>105.22935</v>
      </c>
      <c r="P28">
        <v>5</v>
      </c>
      <c r="Q28">
        <v>11.9374</v>
      </c>
      <c r="R28">
        <v>105.2097</v>
      </c>
    </row>
    <row r="29" spans="1:19" x14ac:dyDescent="0.25">
      <c r="F29">
        <v>5</v>
      </c>
      <c r="G29">
        <v>9.8613</v>
      </c>
      <c r="H29">
        <v>105.0258</v>
      </c>
      <c r="P29">
        <v>6</v>
      </c>
      <c r="Q29">
        <v>22.404299999999999</v>
      </c>
      <c r="R29">
        <v>104.81010000000001</v>
      </c>
    </row>
    <row r="30" spans="1:19" x14ac:dyDescent="0.25">
      <c r="F30">
        <v>6</v>
      </c>
      <c r="G30">
        <v>6.2497999999999996</v>
      </c>
      <c r="H30">
        <v>104.8391</v>
      </c>
      <c r="P30">
        <v>7</v>
      </c>
      <c r="Q30">
        <v>10.812900000000001</v>
      </c>
      <c r="R30">
        <v>104.72</v>
      </c>
    </row>
    <row r="31" spans="1:19" x14ac:dyDescent="0.25">
      <c r="F31">
        <v>7</v>
      </c>
      <c r="G31">
        <v>11.7644</v>
      </c>
      <c r="H31">
        <v>105.0188</v>
      </c>
      <c r="Q31" s="1" t="s">
        <v>2</v>
      </c>
      <c r="R31">
        <f>AVERAGE(R24:R30)</f>
        <v>105.25760000000001</v>
      </c>
    </row>
    <row r="32" spans="1:19" x14ac:dyDescent="0.25">
      <c r="F32">
        <v>8</v>
      </c>
      <c r="G32">
        <v>6.9851000000000001</v>
      </c>
      <c r="H32">
        <v>104.8839</v>
      </c>
    </row>
    <row r="33" spans="7:8" x14ac:dyDescent="0.25">
      <c r="G33" s="1" t="s">
        <v>2</v>
      </c>
      <c r="H33" s="1">
        <f>AVERAGE(H25:H32)</f>
        <v>105.1541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2020-06-15T15:08:28Z</dcterms:created>
  <dcterms:modified xsi:type="dcterms:W3CDTF">2020-06-15T20:59:20Z</dcterms:modified>
</cp:coreProperties>
</file>